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ofertowy'!$B$1:$L$158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<sst xmlns="http://schemas.openxmlformats.org/spreadsheetml/2006/main" uniqueCount="204" count="321">
  <si>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</si>
  <si>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</si>
  <si>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</si>
  <si>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</si>
  <si>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</si>
  <si>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</si>
  <si>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</si>
  <si>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</si>
  <si>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</si>
  <si>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</si>
  <si>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</si>
  <si>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</si>
  <si>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</si>
  <si>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</si>
  <si>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</si>
  <si>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</si>
  <si>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</si>
  <si>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</si>
  <si>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</si>
  <si>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</si>
  <si>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</si>
  <si>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</si>
  <si>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</si>
  <si>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</si>
  <si>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</si>
  <si>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</si>
  <si>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Cięcia złożone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</si>
  <si>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</si>
  <si>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</si>
  <si>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</si>
  <si>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</si>
  <si>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</si>
  <si>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</si>
  <si>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</si>
  <si>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58</t>
  </si>
  <si>
    <t xml:space="preserve">WYK-TAL40</t>
  </si>
  <si>
    <t xml:space="preserve">Zdarcie pokrywy na talerzach 40 cm x 40 cm</t>
  </si>
  <si>
    <t xml:space="preserve">TSZT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</si>
  <si>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</si>
  <si>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</si>
  <si>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</si>
  <si>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</si>
  <si>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</si>
  <si>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</si>
  <si>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</si>
  <si>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105</t>
  </si>
  <si>
    <t xml:space="preserve">SADZ POP</t>
  </si>
  <si>
    <t xml:space="preserve">Sadzenie jednolatek i wielolatek w poprawkach i uzupełnieniach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</si>
  <si>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</si>
  <si>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</si>
  <si>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</si>
  <si>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</si>
  <si>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</si>
  <si>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</si>
  <si>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</si>
  <si>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</si>
  <si>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</si>
  <si>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</si>
  <si>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</si>
  <si>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</si>
  <si>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</si>
  <si>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</si>
  <si>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</si>
  <si>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</si>
  <si>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</si>
  <si>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</si>
  <si>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</si>
  <si>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</si>
  <si>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</si>
  <si>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</si>
  <si>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</si>
  <si>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</si>
  <si>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</si>
  <si>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</si>
  <si>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</si>
  <si>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</si>
  <si>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</si>
  <si>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</si>
  <si>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170</t>
  </si>
  <si>
    <t xml:space="preserve">ZAW-BUD</t>
  </si>
  <si>
    <t xml:space="preserve">Wywieszanie nowych budek lęgowych i schronów dla nietoperzy</t>
  </si>
  <si>
    <t xml:space="preserve">171</t>
  </si>
  <si>
    <t xml:space="preserve">NAPR-BUD</t>
  </si>
  <si>
    <t xml:space="preserve">Naprawa starych budek lęgowych i schronów dla nietoperzy</t>
  </si>
  <si>
    <t xml:space="preserve">172</t>
  </si>
  <si>
    <t xml:space="preserve">CZYSZ-BUD</t>
  </si>
  <si>
    <t xml:space="preserve">Czyszczenie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</si>
  <si>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</si>
  <si>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</si>
  <si>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</si>
  <si>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</si>
  <si>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</si>
  <si>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</si>
  <si>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</si>
  <si>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</si>
  <si>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</si>
  <si>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</si>
  <si>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</si>
  <si>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</si>
  <si>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</si>
  <si>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</si>
  <si>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</si>
  <si>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</si>
  <si>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</si>
  <si>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</si>
  <si>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</si>
  <si>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</si>
  <si>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</si>
  <si>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</si>
  <si>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</si>
  <si>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</si>
  <si>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</si>
  <si>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</si>
  <si>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</si>
  <si>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</si>
  <si>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</si>
  <si>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</si>
  <si>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</si>
  <si>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</si>
  <si>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</si>
  <si>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</si>
  <si>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</si>
  <si>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</si>
  <si>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</si>
  <si>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</si>
  <si>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</si>
  <si>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</si>
  <si>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</si>
  <si>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</si>
  <si>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</si>
  <si>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</si>
  <si>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</si>
  <si>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</si>
  <si>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</si>
  <si>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</si>
  <si>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</si>
  <si>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</si>
  <si>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</si>
  <si>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</si>
  <si>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</si>
  <si>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</si>
  <si>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</si>
  <si>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</si>
  <si>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</si>
  <si>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</si>
  <si>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</si>
  <si>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</si>
  <si>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</si>
  <si>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</si>
  <si>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</si>
  <si>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</si>
  <si>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</si>
  <si>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</si>
  <si>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</si>
  <si>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</si>
  <si>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</si>
  <si>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</si>
  <si>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</si>
  <si>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</si>
  <si>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</si>
  <si>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</si>
  <si>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</si>
  <si>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</si>
  <si>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</si>
  <si>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18</t>
  </si>
  <si>
    <t xml:space="preserve">PORZ-STOS</t>
  </si>
  <si>
    <t xml:space="preserve">Wynoszenie i układanie pozostałości drzewnych w stosy niewymiarowe</t>
  </si>
  <si>
    <t xml:space="preserve">M3P</t>
  </si>
  <si>
    <t xml:space="preserve">54</t>
  </si>
  <si>
    <t xml:space="preserve">WYK-PASR</t>
  </si>
  <si>
    <t xml:space="preserve">Zdarcie pokrywy na pasach - prace ręczne</t>
  </si>
  <si>
    <t xml:space="preserve">59</t>
  </si>
  <si>
    <t xml:space="preserve">WYK-TAL60</t>
  </si>
  <si>
    <t xml:space="preserve">Zdarcie pokrywy na talerzach 60 cm x 60 cm</t>
  </si>
  <si>
    <t xml:space="preserve">64</t>
  </si>
  <si>
    <t xml:space="preserve">PRZ-PAS</t>
  </si>
  <si>
    <t xml:space="preserve">Przekopanie gleby na pasach w miejscu sadzenia</t>
  </si>
  <si>
    <t xml:space="preserve">65</t>
  </si>
  <si>
    <t xml:space="preserve">PRZ-TALSA</t>
  </si>
  <si>
    <t xml:space="preserve">Przekopanie gleby na talerzach w miejscu sadzenia</t>
  </si>
  <si>
    <t xml:space="preserve">77</t>
  </si>
  <si>
    <t xml:space="preserve">WYK-POGCZ</t>
  </si>
  <si>
    <t xml:space="preserve">Wyorywanie bruzd pługiem leśnym z pogłębiaczem na powierzchni pow. 0,5 ha</t>
  </si>
  <si>
    <t xml:space="preserve">107</t>
  </si>
  <si>
    <t xml:space="preserve">POP-BRYŁ</t>
  </si>
  <si>
    <t xml:space="preserve">Sadzenie sadzonek z zakrytym systemem korzeniowym w poprawkach i uzupełnieniach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</si>
  <si>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</si>
  <si>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</si>
  <si>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</si>
  <si>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142</t>
  </si>
  <si>
    <t xml:space="preserve">ZAB SIAT</t>
  </si>
  <si>
    <t xml:space="preserve">Indywidualne zabezpieczanie siatką</t>
  </si>
  <si>
    <t xml:space="preserve">145</t>
  </si>
  <si>
    <t xml:space="preserve">GRODZ-SRN</t>
  </si>
  <si>
    <t xml:space="preserve">Grodzenie upraw przed zwierzyną siatką rozbiórkową</t>
  </si>
  <si>
    <t xml:space="preserve">160</t>
  </si>
  <si>
    <t xml:space="preserve">SZUK-PĘDR</t>
  </si>
  <si>
    <t xml:space="preserve">Badanie zapędraczenia gleby - dół o objętości 0,5 m3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</si>
  <si>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</si>
  <si>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</si>
  <si>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</si>
  <si>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</si>
  <si>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12 tego zamówienia:</t>
  </si>
  <si>
    <t xml:space="preserve">Leśnictwo Bedlenki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</si>
</sst>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#,##0.00_);\(#,##0.00\)"/>
    <numFmt numFmtId="173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9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72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73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2"/>
      <c r="C3" s="122"/>
      <c r="D3" s="122"/>
      <c r="E3" s="122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2"/>
      <c r="C5" s="122"/>
      <c r="D5" s="122"/>
      <c r="E5" s="122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2"/>
      <c r="C7" s="122"/>
      <c r="D7" s="122"/>
      <c r="E7" s="122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8"/>
      <c r="I8" s="128"/>
      <c r="J8" s="2"/>
      <c r="K8" s="132"/>
      <c r="L8" s="132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8"/>
      <c r="I9" s="128"/>
      <c r="J9" s="2"/>
      <c r="K9" s="132"/>
      <c r="L9" s="132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8"/>
      <c r="I10" s="128"/>
      <c r="J10" s="2"/>
      <c r="K10" s="132"/>
      <c r="L10" s="132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8"/>
      <c r="I11" s="128"/>
      <c r="J11" s="12" t="s">
        <v>3</v>
      </c>
      <c r="K11" s="132"/>
      <c r="L11" s="132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202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F99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203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163</v>
      </c>
      <c r="D34" s="33" t="s">
        <v>23</v>
      </c>
      <c r="E34" s="34" t="s">
        <v>24</v>
      </c>
      <c r="F34" s="33" t="s">
        <v>25</v>
      </c>
      <c r="G34" s="35">
        <v>453.0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false" customHeight="true" outlineLevel="0" collapsed="false">
      <c r="A36" s="24"/>
      <c r="B36" s="25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fals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false" customHeight="true" outlineLevel="0" collapsed="false">
      <c r="A38" s="24"/>
      <c r="B38" s="28" t="s">
        <v>12</v>
      </c>
      <c r="C38" s="29" t="s">
        <v>13</v>
      </c>
      <c r="D38" s="29" t="s">
        <v>14</v>
      </c>
      <c r="E38" s="29" t="s">
        <v>15</v>
      </c>
      <c r="F38" s="29" t="s">
        <v>16</v>
      </c>
      <c r="G38" s="29" t="s">
        <v>17</v>
      </c>
      <c r="H38" s="30" t="s">
        <v>18</v>
      </c>
      <c r="I38" s="29" t="s">
        <v>19</v>
      </c>
      <c r="J38" s="29" t="s">
        <v>20</v>
      </c>
      <c r="K38" s="29" t="s">
        <v>21</v>
      </c>
      <c r="L38" s="31" t="s">
        <v>22</v>
      </c>
      <c r="M38" s="27"/>
    </row>
    <row r="39" customFormat="false" ht="19.65" hidden="false" customHeight="true" outlineLevel="0" collapsed="false">
      <c r="A39" s="24"/>
      <c r="B39" s="32">
        <v>2.0</v>
      </c>
      <c r="C39" s="33" t="s">
        <v>163</v>
      </c>
      <c r="D39" s="33" t="s">
        <v>23</v>
      </c>
      <c r="E39" s="34" t="s">
        <v>24</v>
      </c>
      <c r="F39" s="33" t="s">
        <v>25</v>
      </c>
      <c r="G39" s="35">
        <v>253.0</v>
      </c>
      <c r="H39" s="114"/>
      <c r="I39" s="37">
        <f>ROUND(G39*H39,2)</f>
        <v>0.0</v>
      </c>
      <c r="J39" s="33">
        <v>8.0</v>
      </c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>podaj stawkę!</v>
      </c>
    </row>
    <row r="40" customFormat="false" ht="9" hidden="fals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3.0</v>
      </c>
      <c r="C44" s="33" t="s">
        <v>163</v>
      </c>
      <c r="D44" s="33" t="s">
        <v>23</v>
      </c>
      <c r="E44" s="34" t="s">
        <v>24</v>
      </c>
      <c r="F44" s="33" t="s">
        <v>25</v>
      </c>
      <c r="G44" s="35">
        <v>2932.0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28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4.0</v>
      </c>
      <c r="C49" s="33" t="s">
        <v>163</v>
      </c>
      <c r="D49" s="33" t="s">
        <v>23</v>
      </c>
      <c r="E49" s="34" t="s">
        <v>24</v>
      </c>
      <c r="F49" s="33" t="s">
        <v>25</v>
      </c>
      <c r="G49" s="35">
        <v>105.0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29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5.0</v>
      </c>
      <c r="C54" s="33" t="s">
        <v>163</v>
      </c>
      <c r="D54" s="33" t="s">
        <v>23</v>
      </c>
      <c r="E54" s="34" t="s">
        <v>24</v>
      </c>
      <c r="F54" s="33" t="s">
        <v>25</v>
      </c>
      <c r="G54" s="35">
        <v>250.0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24.0" hidden="false" customHeight="true" outlineLevel="0" collapsed="false">
      <c r="A57" s="24"/>
      <c r="B57" s="41">
        <v>6.0</v>
      </c>
      <c r="C57" s="42" t="s">
        <v>164</v>
      </c>
      <c r="D57" s="42" t="s">
        <v>165</v>
      </c>
      <c r="E57" s="43" t="s">
        <v>166</v>
      </c>
      <c r="F57" s="42" t="s">
        <v>167</v>
      </c>
      <c r="G57" s="136">
        <v>110.0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7.0</v>
      </c>
      <c r="C58" s="42" t="s">
        <v>30</v>
      </c>
      <c r="D58" s="42" t="s">
        <v>31</v>
      </c>
      <c r="E58" s="43" t="s">
        <v>32</v>
      </c>
      <c r="F58" s="42" t="s">
        <v>33</v>
      </c>
      <c r="G58" s="44">
        <v>9.3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8.0</v>
      </c>
      <c r="C59" s="42" t="s">
        <v>168</v>
      </c>
      <c r="D59" s="42" t="s">
        <v>169</v>
      </c>
      <c r="E59" s="43" t="s">
        <v>170</v>
      </c>
      <c r="F59" s="42" t="s">
        <v>38</v>
      </c>
      <c r="G59" s="44">
        <v>1.75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9.0</v>
      </c>
      <c r="C60" s="42" t="s">
        <v>34</v>
      </c>
      <c r="D60" s="42" t="s">
        <v>35</v>
      </c>
      <c r="E60" s="43" t="s">
        <v>36</v>
      </c>
      <c r="F60" s="42" t="s">
        <v>37</v>
      </c>
      <c r="G60" s="44">
        <v>2.0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10.0</v>
      </c>
      <c r="C61" s="42" t="s">
        <v>171</v>
      </c>
      <c r="D61" s="42" t="s">
        <v>172</v>
      </c>
      <c r="E61" s="43" t="s">
        <v>173</v>
      </c>
      <c r="F61" s="42" t="s">
        <v>37</v>
      </c>
      <c r="G61" s="44">
        <v>1.0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11.0</v>
      </c>
      <c r="C62" s="42" t="s">
        <v>174</v>
      </c>
      <c r="D62" s="42" t="s">
        <v>175</v>
      </c>
      <c r="E62" s="43" t="s">
        <v>176</v>
      </c>
      <c r="F62" s="42" t="s">
        <v>38</v>
      </c>
      <c r="G62" s="44">
        <v>7.0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19.65" hidden="false" customHeight="true" outlineLevel="0" collapsed="false">
      <c r="A63" s="24"/>
      <c r="B63" s="41">
        <v>12.0</v>
      </c>
      <c r="C63" s="42" t="s">
        <v>177</v>
      </c>
      <c r="D63" s="42" t="s">
        <v>178</v>
      </c>
      <c r="E63" s="43" t="s">
        <v>179</v>
      </c>
      <c r="F63" s="42" t="s">
        <v>37</v>
      </c>
      <c r="G63" s="44">
        <v>3.0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13.0</v>
      </c>
      <c r="C64" s="42" t="s">
        <v>180</v>
      </c>
      <c r="D64" s="42" t="s">
        <v>181</v>
      </c>
      <c r="E64" s="43" t="s">
        <v>182</v>
      </c>
      <c r="F64" s="42" t="s">
        <v>38</v>
      </c>
      <c r="G64" s="44">
        <v>21.95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19.65" hidden="false" customHeight="true" outlineLevel="0" collapsed="false">
      <c r="A65" s="24"/>
      <c r="B65" s="41">
        <v>14.0</v>
      </c>
      <c r="C65" s="42" t="s">
        <v>39</v>
      </c>
      <c r="D65" s="42" t="s">
        <v>40</v>
      </c>
      <c r="E65" s="43" t="s">
        <v>41</v>
      </c>
      <c r="F65" s="42" t="s">
        <v>37</v>
      </c>
      <c r="G65" s="44">
        <v>6.2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15.0</v>
      </c>
      <c r="C66" s="42" t="s">
        <v>42</v>
      </c>
      <c r="D66" s="42" t="s">
        <v>43</v>
      </c>
      <c r="E66" s="43" t="s">
        <v>44</v>
      </c>
      <c r="F66" s="42" t="s">
        <v>37</v>
      </c>
      <c r="G66" s="44">
        <v>10.1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16.0</v>
      </c>
      <c r="C67" s="42" t="s">
        <v>45</v>
      </c>
      <c r="D67" s="42" t="s">
        <v>46</v>
      </c>
      <c r="E67" s="43" t="s">
        <v>47</v>
      </c>
      <c r="F67" s="42" t="s">
        <v>37</v>
      </c>
      <c r="G67" s="44">
        <v>5.3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17.0</v>
      </c>
      <c r="C68" s="42" t="s">
        <v>48</v>
      </c>
      <c r="D68" s="42" t="s">
        <v>49</v>
      </c>
      <c r="E68" s="43" t="s">
        <v>50</v>
      </c>
      <c r="F68" s="42" t="s">
        <v>37</v>
      </c>
      <c r="G68" s="44">
        <v>13.8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24.0" hidden="false" customHeight="true" outlineLevel="0" collapsed="false">
      <c r="A69" s="24"/>
      <c r="B69" s="41">
        <v>18.0</v>
      </c>
      <c r="C69" s="42" t="s">
        <v>183</v>
      </c>
      <c r="D69" s="42" t="s">
        <v>184</v>
      </c>
      <c r="E69" s="43" t="s">
        <v>185</v>
      </c>
      <c r="F69" s="42" t="s">
        <v>37</v>
      </c>
      <c r="G69" s="44">
        <v>2.0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19.0</v>
      </c>
      <c r="C70" s="42" t="s">
        <v>51</v>
      </c>
      <c r="D70" s="42" t="s">
        <v>52</v>
      </c>
      <c r="E70" s="43" t="s">
        <v>53</v>
      </c>
      <c r="F70" s="42" t="s">
        <v>37</v>
      </c>
      <c r="G70" s="44">
        <v>37.4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20.0</v>
      </c>
      <c r="C71" s="42" t="s">
        <v>54</v>
      </c>
      <c r="D71" s="42" t="s">
        <v>55</v>
      </c>
      <c r="E71" s="43" t="s">
        <v>56</v>
      </c>
      <c r="F71" s="42" t="s">
        <v>33</v>
      </c>
      <c r="G71" s="44">
        <v>20.0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21.0</v>
      </c>
      <c r="C72" s="42" t="s">
        <v>57</v>
      </c>
      <c r="D72" s="42" t="s">
        <v>58</v>
      </c>
      <c r="E72" s="43" t="s">
        <v>59</v>
      </c>
      <c r="F72" s="42" t="s">
        <v>33</v>
      </c>
      <c r="G72" s="44">
        <v>27.53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24.0" hidden="false" customHeight="true" outlineLevel="0" collapsed="false">
      <c r="A73" s="24"/>
      <c r="B73" s="41">
        <v>22.0</v>
      </c>
      <c r="C73" s="42" t="s">
        <v>186</v>
      </c>
      <c r="D73" s="42" t="s">
        <v>187</v>
      </c>
      <c r="E73" s="43" t="s">
        <v>188</v>
      </c>
      <c r="F73" s="42" t="s">
        <v>33</v>
      </c>
      <c r="G73" s="44">
        <v>1.0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23.0</v>
      </c>
      <c r="C74" s="42" t="s">
        <v>60</v>
      </c>
      <c r="D74" s="42" t="s">
        <v>61</v>
      </c>
      <c r="E74" s="43" t="s">
        <v>62</v>
      </c>
      <c r="F74" s="42" t="s">
        <v>33</v>
      </c>
      <c r="G74" s="44">
        <v>0.78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24.0</v>
      </c>
      <c r="C75" s="42" t="s">
        <v>63</v>
      </c>
      <c r="D75" s="42" t="s">
        <v>64</v>
      </c>
      <c r="E75" s="43" t="s">
        <v>65</v>
      </c>
      <c r="F75" s="42" t="s">
        <v>33</v>
      </c>
      <c r="G75" s="44">
        <v>3.47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25.0</v>
      </c>
      <c r="C76" s="42" t="s">
        <v>189</v>
      </c>
      <c r="D76" s="42" t="s">
        <v>190</v>
      </c>
      <c r="E76" s="43" t="s">
        <v>191</v>
      </c>
      <c r="F76" s="42" t="s">
        <v>37</v>
      </c>
      <c r="G76" s="44">
        <v>0.4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26.0</v>
      </c>
      <c r="C77" s="42" t="s">
        <v>192</v>
      </c>
      <c r="D77" s="42" t="s">
        <v>193</v>
      </c>
      <c r="E77" s="43" t="s">
        <v>194</v>
      </c>
      <c r="F77" s="42" t="s">
        <v>66</v>
      </c>
      <c r="G77" s="44">
        <v>35.2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27.0</v>
      </c>
      <c r="C78" s="42" t="s">
        <v>67</v>
      </c>
      <c r="D78" s="42" t="s">
        <v>68</v>
      </c>
      <c r="E78" s="43" t="s">
        <v>69</v>
      </c>
      <c r="F78" s="42" t="s">
        <v>70</v>
      </c>
      <c r="G78" s="44">
        <v>67.0</v>
      </c>
      <c r="H78" s="114"/>
      <c r="I78" s="37">
        <f>ROUND(G78*H78,2)</f>
        <v>0.0</v>
      </c>
      <c r="J78" s="41">
        <v>23.0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28.0</v>
      </c>
      <c r="C79" s="42" t="s">
        <v>71</v>
      </c>
      <c r="D79" s="42" t="s">
        <v>72</v>
      </c>
      <c r="E79" s="43" t="s">
        <v>73</v>
      </c>
      <c r="F79" s="42" t="s">
        <v>74</v>
      </c>
      <c r="G79" s="44">
        <v>28.0</v>
      </c>
      <c r="H79" s="114"/>
      <c r="I79" s="37">
        <f>ROUND(G79*H79,2)</f>
        <v>0.0</v>
      </c>
      <c r="J79" s="41">
        <v>8.0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29.0</v>
      </c>
      <c r="C80" s="42" t="s">
        <v>195</v>
      </c>
      <c r="D80" s="42" t="s">
        <v>196</v>
      </c>
      <c r="E80" s="43" t="s">
        <v>197</v>
      </c>
      <c r="F80" s="42" t="s">
        <v>74</v>
      </c>
      <c r="G80" s="44">
        <v>10.0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24.0" hidden="false" customHeight="true" outlineLevel="0" collapsed="false">
      <c r="A81" s="24"/>
      <c r="B81" s="41">
        <v>30.0</v>
      </c>
      <c r="C81" s="42" t="s">
        <v>75</v>
      </c>
      <c r="D81" s="42" t="s">
        <v>76</v>
      </c>
      <c r="E81" s="43" t="s">
        <v>77</v>
      </c>
      <c r="F81" s="42" t="s">
        <v>74</v>
      </c>
      <c r="G81" s="44">
        <v>4.0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24.0" hidden="false" customHeight="true" outlineLevel="0" collapsed="false">
      <c r="A82" s="24"/>
      <c r="B82" s="41">
        <v>31.0</v>
      </c>
      <c r="C82" s="42" t="s">
        <v>78</v>
      </c>
      <c r="D82" s="42" t="s">
        <v>79</v>
      </c>
      <c r="E82" s="43" t="s">
        <v>80</v>
      </c>
      <c r="F82" s="42" t="s">
        <v>74</v>
      </c>
      <c r="G82" s="44">
        <v>25.0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32.0</v>
      </c>
      <c r="C83" s="42" t="s">
        <v>81</v>
      </c>
      <c r="D83" s="42" t="s">
        <v>82</v>
      </c>
      <c r="E83" s="43" t="s">
        <v>83</v>
      </c>
      <c r="F83" s="42" t="s">
        <v>74</v>
      </c>
      <c r="G83" s="44">
        <v>15.0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33.0</v>
      </c>
      <c r="C84" s="42" t="s">
        <v>84</v>
      </c>
      <c r="D84" s="42" t="s">
        <v>85</v>
      </c>
      <c r="E84" s="43" t="s">
        <v>86</v>
      </c>
      <c r="F84" s="42" t="s">
        <v>74</v>
      </c>
      <c r="G84" s="44">
        <v>45.0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34.0</v>
      </c>
      <c r="C85" s="42" t="s">
        <v>87</v>
      </c>
      <c r="D85" s="42" t="s">
        <v>88</v>
      </c>
      <c r="E85" s="43" t="s">
        <v>89</v>
      </c>
      <c r="F85" s="42" t="s">
        <v>70</v>
      </c>
      <c r="G85" s="44">
        <v>251.0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35.0</v>
      </c>
      <c r="C86" s="42" t="s">
        <v>90</v>
      </c>
      <c r="D86" s="42" t="s">
        <v>91</v>
      </c>
      <c r="E86" s="43" t="s">
        <v>89</v>
      </c>
      <c r="F86" s="42" t="s">
        <v>70</v>
      </c>
      <c r="G86" s="44">
        <v>108.0</v>
      </c>
      <c r="H86" s="114"/>
      <c r="I86" s="37">
        <f>ROUND(G86*H86,2)</f>
        <v>0.0</v>
      </c>
      <c r="J86" s="41">
        <v>23.0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109</v>
      </c>
    </row>
    <row r="87" customFormat="false" ht="19.65" hidden="false" customHeight="true" outlineLevel="0" collapsed="false">
      <c r="A87" s="24"/>
      <c r="B87" s="41">
        <v>36.0</v>
      </c>
      <c r="C87" s="42" t="s">
        <v>92</v>
      </c>
      <c r="D87" s="42" t="s">
        <v>93</v>
      </c>
      <c r="E87" s="43" t="s">
        <v>94</v>
      </c>
      <c r="F87" s="42" t="s">
        <v>70</v>
      </c>
      <c r="G87" s="44">
        <v>28.0</v>
      </c>
      <c r="H87" s="114"/>
      <c r="I87" s="37">
        <f>ROUND(G87*H87,2)</f>
        <v>0.0</v>
      </c>
      <c r="J87" s="41">
        <v>8.0</v>
      </c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>podaj stawkę!</v>
      </c>
    </row>
    <row r="88" customFormat="false" ht="19.65" hidden="false" customHeight="true" outlineLevel="0" collapsed="false">
      <c r="A88" s="24"/>
      <c r="B88" s="41">
        <v>37.0</v>
      </c>
      <c r="C88" s="42" t="s">
        <v>198</v>
      </c>
      <c r="D88" s="42" t="s">
        <v>199</v>
      </c>
      <c r="E88" s="43" t="s">
        <v>200</v>
      </c>
      <c r="F88" s="42" t="s">
        <v>70</v>
      </c>
      <c r="G88" s="44">
        <v>155.0</v>
      </c>
      <c r="H88" s="114"/>
      <c r="I88" s="37">
        <f>ROUND(G88*H88,2)</f>
        <v>0.0</v>
      </c>
      <c r="J88" s="41">
        <v>23.0</v>
      </c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>podaj stawkę!</v>
      </c>
    </row>
    <row r="89" customFormat="false" ht="19.65" hidden="false" customHeight="true" outlineLevel="0" collapsed="false">
      <c r="A89" s="24"/>
      <c r="B89" s="41">
        <v>38.0</v>
      </c>
      <c r="C89" s="42" t="s">
        <v>95</v>
      </c>
      <c r="D89" s="42" t="s">
        <v>96</v>
      </c>
      <c r="E89" s="43" t="s">
        <v>97</v>
      </c>
      <c r="F89" s="42" t="s">
        <v>70</v>
      </c>
      <c r="G89" s="44">
        <v>51.0</v>
      </c>
      <c r="H89" s="114"/>
      <c r="I89" s="37">
        <f>ROUND(G89*H89,2)</f>
        <v>0.0</v>
      </c>
      <c r="J89" s="41">
        <v>8.0</v>
      </c>
      <c r="K89" s="38">
        <f>ROUND(I89*J89/100,2)</f>
        <v>0.0</v>
      </c>
      <c r="L89" s="39">
        <f>ROUND(I89+K89,2)</f>
        <v>0.0</v>
      </c>
      <c r="M89" s="40" t="str">
        <f>IF(AND(G89&gt;0,OR(ISBLANK(H89),H89=0)),"podaj stawkę!",IF(AND(ISBLANK(G89),H89&gt;0),"usuń stawkę",""))</f>
        <v>podaj stawkę!</v>
      </c>
    </row>
    <row r="90" customFormat="false" ht="19.65" hidden="false" customHeight="true" outlineLevel="0" collapsed="false">
      <c r="A90" s="24"/>
      <c r="B90" s="41">
        <v>39.0</v>
      </c>
      <c r="C90" s="42" t="s">
        <v>98</v>
      </c>
      <c r="D90" s="42" t="s">
        <v>99</v>
      </c>
      <c r="E90" s="43" t="s">
        <v>97</v>
      </c>
      <c r="F90" s="42" t="s">
        <v>70</v>
      </c>
      <c r="G90" s="44">
        <v>45.0</v>
      </c>
      <c r="H90" s="114"/>
      <c r="I90" s="37">
        <f>ROUND(G90*H90,2)</f>
        <v>0.0</v>
      </c>
      <c r="J90" s="41">
        <v>23.0</v>
      </c>
      <c r="K90" s="38">
        <f>ROUND(I90*J90/100,2)</f>
        <v>0.0</v>
      </c>
      <c r="L90" s="39">
        <f>ROUND(I90+K90,2)</f>
        <v>0.0</v>
      </c>
      <c r="M90" s="40" t="str">
        <f>IF(AND(G90&gt;0,OR(ISBLANK(H90),H90=0)),"podaj stawkę!",IF(AND(ISBLANK(G90),H90&gt;0),"usuń stawkę",""))</f>
        <v>podaj stawkę!</v>
      </c>
    </row>
    <row r="91" customFormat="false" ht="19.65" hidden="false" customHeight="true" outlineLevel="0" collapsed="false">
      <c r="A91" s="24"/>
      <c r="B91" s="41">
        <v>40.0</v>
      </c>
      <c r="C91" s="42" t="s">
        <v>100</v>
      </c>
      <c r="D91" s="42" t="s">
        <v>101</v>
      </c>
      <c r="E91" s="43" t="s">
        <v>102</v>
      </c>
      <c r="F91" s="42" t="s">
        <v>70</v>
      </c>
      <c r="G91" s="44">
        <v>20.0</v>
      </c>
      <c r="H91" s="114"/>
      <c r="I91" s="37">
        <f>ROUND(G91*H91,2)</f>
        <v>0.0</v>
      </c>
      <c r="J91" s="41">
        <v>8.0</v>
      </c>
      <c r="K91" s="38">
        <f>ROUND(I91*J91/100,2)</f>
        <v>0.0</v>
      </c>
      <c r="L91" s="39">
        <f>ROUND(I91+K91,2)</f>
        <v>0.0</v>
      </c>
      <c r="M91" s="40" t="str">
        <f>IF(AND(G91&gt;0,OR(ISBLANK(H91),H91=0)),"podaj stawkę!",IF(AND(ISBLANK(G91),H91&gt;0),"usuń stawkę",""))</f>
        <v>podaj stawkę!</v>
      </c>
    </row>
    <row r="92" customFormat="false" ht="19.65" hidden="false" customHeight="true" outlineLevel="0" collapsed="false">
      <c r="A92" s="24"/>
      <c r="B92" s="41">
        <v>41.0</v>
      </c>
      <c r="C92" s="42" t="s">
        <v>103</v>
      </c>
      <c r="D92" s="42" t="s">
        <v>104</v>
      </c>
      <c r="E92" s="43" t="s">
        <v>201</v>
      </c>
      <c r="F92" s="42" t="s">
        <v>33</v>
      </c>
      <c r="G92" s="44">
        <v>2.88</v>
      </c>
      <c r="H92" s="114"/>
      <c r="I92" s="37">
        <f>ROUND(G92*H92,2)</f>
        <v>0.0</v>
      </c>
      <c r="J92" s="41">
        <v>8.0</v>
      </c>
      <c r="K92" s="38">
        <f>ROUND(I92*J92/100,2)</f>
        <v>0.0</v>
      </c>
      <c r="L92" s="39">
        <f>ROUND(I92+K92,2)</f>
        <v>0.0</v>
      </c>
      <c r="M92" s="40" t="str">
        <f>IF(AND(G92&gt;0,OR(ISBLANK(H92),H92=0)),"podaj stawkę!",IF(AND(ISBLANK(G92),H92&gt;0),"usuń stawkę",""))</f>
        <v>podaj stawkę!</v>
      </c>
    </row>
    <row r="93" customFormat="false" ht="19.65" hidden="false" customHeight="true" outlineLevel="0" collapsed="false">
      <c r="A93" s="24"/>
      <c r="B93" s="41">
        <v>42.0</v>
      </c>
      <c r="C93" s="42" t="s">
        <v>105</v>
      </c>
      <c r="D93" s="42" t="s">
        <v>106</v>
      </c>
      <c r="E93" s="43" t="s">
        <v>89</v>
      </c>
      <c r="F93" s="42" t="s">
        <v>70</v>
      </c>
      <c r="G93" s="44">
        <v>86.0</v>
      </c>
      <c r="H93" s="114"/>
      <c r="I93" s="37">
        <f>ROUND(G93*H93,2)</f>
        <v>0.0</v>
      </c>
      <c r="J93" s="41">
        <v>8.0</v>
      </c>
      <c r="K93" s="38">
        <f>ROUND(I93*J93/100,2)</f>
        <v>0.0</v>
      </c>
      <c r="L93" s="39">
        <f>ROUND(I93+K93,2)</f>
        <v>0.0</v>
      </c>
      <c r="M93" s="40" t="str">
        <f>IF(AND(G93&gt;0,OR(ISBLANK(H93),H93=0)),"podaj stawkę!",IF(AND(ISBLANK(G93),H93&gt;0),"usuń stawkę",""))</f>
        <v>podaj stawkę!</v>
      </c>
    </row>
    <row r="94" customFormat="false" ht="19.65" hidden="false" customHeight="true" outlineLevel="0" collapsed="false">
      <c r="A94" s="24"/>
      <c r="B94" s="41">
        <v>43.0</v>
      </c>
      <c r="C94" s="42" t="s">
        <v>107</v>
      </c>
      <c r="D94" s="42" t="s">
        <v>108</v>
      </c>
      <c r="E94" s="43" t="s">
        <v>94</v>
      </c>
      <c r="F94" s="42" t="s">
        <v>70</v>
      </c>
      <c r="G94" s="44">
        <v>8.0</v>
      </c>
      <c r="H94" s="114"/>
      <c r="I94" s="37">
        <f>ROUND(G94*H94,2)</f>
        <v>0.0</v>
      </c>
      <c r="J94" s="41">
        <v>8.0</v>
      </c>
      <c r="K94" s="38">
        <f>ROUND(I94*J94/100,2)</f>
        <v>0.0</v>
      </c>
      <c r="L94" s="39">
        <f>ROUND(I94+K94,2)</f>
        <v>0.0</v>
      </c>
      <c r="M94" s="40" t="str">
        <f>IF(AND(G94&gt;0,OR(ISBLANK(H94),H94=0)),"podaj stawkę!",IF(AND(ISBLANK(G94),H94&gt;0),"usuń stawkę",""))</f>
        <v>podaj stawkę!</v>
      </c>
    </row>
    <row r="95" customFormat="false" ht="19.65" hidden="false" customHeight="true" outlineLevel="0" collapsed="false">
      <c r="A95" s="24"/>
      <c r="B95" s="41">
        <v>44.0</v>
      </c>
      <c r="C95" s="42" t="s">
        <v>110</v>
      </c>
      <c r="D95" s="42" t="s">
        <v>111</v>
      </c>
      <c r="E95" s="43" t="s">
        <v>112</v>
      </c>
      <c r="F95" s="42" t="s">
        <v>70</v>
      </c>
      <c r="G95" s="44">
        <v>10.0</v>
      </c>
      <c r="H95" s="114"/>
      <c r="I95" s="37">
        <f>ROUND(G95*H95,2)</f>
        <v>0.0</v>
      </c>
      <c r="J95" s="41">
        <v>8.0</v>
      </c>
      <c r="K95" s="38">
        <f>ROUND(I95*J95/100,2)</f>
        <v>0.0</v>
      </c>
      <c r="L95" s="39">
        <f>ROUND(I95+K95,2)</f>
        <v>0.0</v>
      </c>
      <c r="M95" s="40" t="str">
        <f>IF(AND(G95&gt;0,OR(ISBLANK(H95),H95=0)),"podaj stawkę!",IF(AND(ISBLANK(G95),H95&gt;0),"usuń stawkę",""))</f>
        <v>podaj stawkę!</v>
      </c>
    </row>
    <row r="96" customFormat="false" ht="19.65" hidden="false" customHeight="true" outlineLevel="0" collapsed="false">
      <c r="A96" s="24"/>
      <c r="B96" s="41">
        <v>45.0</v>
      </c>
      <c r="C96" s="42" t="s">
        <v>113</v>
      </c>
      <c r="D96" s="42" t="s">
        <v>114</v>
      </c>
      <c r="E96" s="43" t="s">
        <v>97</v>
      </c>
      <c r="F96" s="42" t="s">
        <v>70</v>
      </c>
      <c r="G96" s="44">
        <v>3.0</v>
      </c>
      <c r="H96" s="114"/>
      <c r="I96" s="37">
        <f>ROUND(G96*H96,2)</f>
        <v>0.0</v>
      </c>
      <c r="J96" s="41">
        <v>8.0</v>
      </c>
      <c r="K96" s="38">
        <f>ROUND(I96*J96/100,2)</f>
        <v>0.0</v>
      </c>
      <c r="L96" s="39">
        <f>ROUND(I96+K96,2)</f>
        <v>0.0</v>
      </c>
      <c r="M96" s="40" t="str">
        <f>IF(AND(G96&gt;0,OR(ISBLANK(H96),H96=0)),"podaj stawkę!",IF(AND(ISBLANK(G96),H96&gt;0),"usuń stawkę",""))</f>
        <v>podaj stawkę!</v>
      </c>
    </row>
    <row r="97" customFormat="false" ht="19.2" hidden="false" customHeight="true" outlineLevel="0" collapsed="false">
      <c r="A97" s="2"/>
      <c r="B97" s="45"/>
      <c r="C97" s="45"/>
      <c r="D97" s="45"/>
      <c r="E97" s="45"/>
      <c r="F97" s="45"/>
      <c r="G97" s="46"/>
      <c r="H97" s="47"/>
      <c r="I97" s="137">
        <f>SUM(I57:I96)</f>
        <v>0.0</v>
      </c>
      <c r="J97" s="48"/>
      <c r="K97" s="137">
        <f>SUM(K57:K96)</f>
        <v>0.0</v>
      </c>
      <c r="L97" s="137">
        <f>SUM(L57:L96)</f>
        <v>0.0</v>
      </c>
      <c r="M97" s="49"/>
    </row>
    <row r="98" customFormat="false" ht="21.45" hidden="false" customHeight="true" outlineLevel="0" collapsed="false">
      <c r="A98" s="2"/>
      <c r="B98" s="50" t="s">
        <v>115</v>
      </c>
      <c r="C98" s="50"/>
      <c r="D98" s="50"/>
      <c r="E98" s="50"/>
      <c r="F98" s="51">
        <f>I34+I39+I44+I49+I54+I97</f>
        <v>0.0</v>
      </c>
      <c r="G98" s="51"/>
      <c r="H98" s="51"/>
      <c r="I98" s="51"/>
      <c r="J98" s="51"/>
      <c r="K98" s="51"/>
      <c r="L98" s="51"/>
      <c r="M98" s="2"/>
    </row>
    <row r="99" customFormat="false" ht="21.45" hidden="false" customHeight="true" outlineLevel="0" collapsed="false">
      <c r="A99" s="2"/>
      <c r="B99" s="50" t="s">
        <v>116</v>
      </c>
      <c r="C99" s="50"/>
      <c r="D99" s="50"/>
      <c r="E99" s="50"/>
      <c r="F99" s="52">
        <f>L34+L39+L44+L49+L54+L97</f>
        <v>0.0</v>
      </c>
      <c r="G99" s="52"/>
      <c r="H99" s="52"/>
      <c r="I99" s="52"/>
      <c r="J99" s="52"/>
      <c r="K99" s="52"/>
      <c r="L99" s="52"/>
      <c r="M99" s="2"/>
    </row>
    <row r="100" customFormat="false" ht="11.1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45.6" hidden="false" customHeight="true" outlineLevel="0" collapsed="false">
      <c r="A101" s="2"/>
      <c r="B101" s="138" t="str">
        <f aca="false">"Słownie łącznie cena brutto:      "&amp;'Excelblog.pl - Kwoty słownie'!B10</f>
        <v>Słownie łącznie cena brutto:      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2"/>
    </row>
    <row r="102" customFormat="false" ht="6" hidden="false" customHeight="true" outlineLevel="0" collapsed="false">
      <c r="A102" s="2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2"/>
    </row>
    <row r="103" customFormat="false" ht="61.35" hidden="false" customHeight="true" outlineLevel="0" collapsed="false">
      <c r="A103" s="2"/>
      <c r="B103" s="127" t="s">
        <v>117</v>
      </c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56"/>
    </row>
    <row r="104" customFormat="false" ht="2.7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customFormat="false" ht="89.1" hidden="false" customHeight="true" outlineLevel="0" collapsed="false">
      <c r="A105" s="2"/>
      <c r="B105" s="123" t="s">
        <v>118</v>
      </c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58"/>
    </row>
    <row r="106" customFormat="false" ht="16.9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89.1" hidden="false" customHeight="true" outlineLevel="0" collapsed="false">
      <c r="A107" s="2"/>
      <c r="B107" s="17" t="s">
        <v>119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59"/>
    </row>
    <row r="108" customFormat="false" ht="5.2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customFormat="false" ht="37.95" hidden="false" customHeight="true" outlineLevel="0" collapsed="false">
      <c r="A109" s="2"/>
      <c r="B109" s="133" t="s">
        <v>120</v>
      </c>
      <c r="C109" s="133"/>
      <c r="D109" s="133"/>
      <c r="E109" s="133"/>
      <c r="F109" s="131" t="s">
        <v>121</v>
      </c>
      <c r="G109" s="131"/>
      <c r="H109" s="131"/>
      <c r="I109" s="131"/>
      <c r="J109" s="131"/>
      <c r="K109" s="131"/>
      <c r="L109" s="131"/>
      <c r="M109" s="2"/>
    </row>
    <row r="110" customFormat="false" ht="28.95" hidden="false" customHeight="true" outlineLevel="0" collapsed="false">
      <c r="A110" s="2"/>
      <c r="B110" s="118"/>
      <c r="C110" s="118"/>
      <c r="D110" s="118"/>
      <c r="E110" s="118"/>
      <c r="F110" s="130"/>
      <c r="G110" s="130"/>
      <c r="H110" s="130"/>
      <c r="I110" s="130"/>
      <c r="J110" s="130"/>
      <c r="K110" s="130"/>
      <c r="L110" s="130"/>
      <c r="M110" s="2"/>
    </row>
    <row r="111" customFormat="false" ht="28.95" hidden="false" customHeight="true" outlineLevel="0" collapsed="false">
      <c r="A111" s="2"/>
      <c r="B111" s="118"/>
      <c r="C111" s="118"/>
      <c r="D111" s="118"/>
      <c r="E111" s="118"/>
      <c r="F111" s="130"/>
      <c r="G111" s="130"/>
      <c r="H111" s="130"/>
      <c r="I111" s="130"/>
      <c r="J111" s="130"/>
      <c r="K111" s="130"/>
      <c r="L111" s="130"/>
      <c r="M111" s="2"/>
    </row>
    <row r="112" customFormat="false" ht="28.95" hidden="false" customHeight="true" outlineLevel="0" collapsed="false">
      <c r="A112" s="2"/>
      <c r="B112" s="118"/>
      <c r="C112" s="118"/>
      <c r="D112" s="118"/>
      <c r="E112" s="118"/>
      <c r="F112" s="130"/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35"/>
      <c r="C113" s="135"/>
      <c r="D113" s="135"/>
      <c r="E113" s="135"/>
      <c r="F113" s="117"/>
      <c r="G113" s="117"/>
      <c r="H113" s="117"/>
      <c r="I113" s="117"/>
      <c r="J113" s="117"/>
      <c r="K113" s="117"/>
      <c r="L113" s="117"/>
      <c r="M113" s="2"/>
    </row>
    <row r="114" customFormat="false" ht="12.6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customFormat="false" ht="31.95" hidden="false" customHeight="true" outlineLevel="0" collapsed="false">
      <c r="A115" s="2"/>
      <c r="B115" s="66" t="s">
        <v>122</v>
      </c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59"/>
    </row>
    <row r="116" customFormat="false" ht="110.4" hidden="false" customHeight="true" outlineLevel="0" collapsed="false">
      <c r="A116" s="2"/>
      <c r="B116" s="119" t="s">
        <v>123</v>
      </c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2"/>
    </row>
    <row r="117" customFormat="false" ht="13.95" hidden="false" customHeight="true" outlineLevel="0" collapsed="false">
      <c r="A117" s="2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2"/>
    </row>
    <row r="118" customFormat="false" ht="33.6" hidden="false" customHeight="true" outlineLevel="0" collapsed="false">
      <c r="A118" s="2"/>
      <c r="B118" s="69" t="s">
        <v>124</v>
      </c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70"/>
    </row>
    <row r="119" customFormat="false" ht="2.7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customFormat="false" ht="37.95" hidden="false" customHeight="true" outlineLevel="0" collapsed="false">
      <c r="A120" s="2"/>
      <c r="B120" s="115" t="s">
        <v>125</v>
      </c>
      <c r="C120" s="115"/>
      <c r="D120" s="115"/>
      <c r="E120" s="115"/>
      <c r="F120" s="134" t="s">
        <v>126</v>
      </c>
      <c r="G120" s="134"/>
      <c r="H120" s="134"/>
      <c r="I120" s="134"/>
      <c r="J120" s="134"/>
      <c r="K120" s="134"/>
      <c r="L120" s="134"/>
      <c r="M120" s="2"/>
    </row>
    <row r="121" customFormat="false" ht="28.95" hidden="false" customHeight="true" outlineLevel="0" collapsed="false">
      <c r="A121" s="2"/>
      <c r="B121" s="121"/>
      <c r="C121" s="121"/>
      <c r="D121" s="121"/>
      <c r="E121" s="121"/>
      <c r="F121" s="120"/>
      <c r="G121" s="120"/>
      <c r="H121" s="120"/>
      <c r="I121" s="120"/>
      <c r="J121" s="120"/>
      <c r="K121" s="120"/>
      <c r="L121" s="120"/>
      <c r="M121" s="2"/>
    </row>
    <row r="122" customFormat="false" ht="28.95" hidden="false" customHeight="true" outlineLevel="0" collapsed="false">
      <c r="A122" s="2"/>
      <c r="B122" s="121"/>
      <c r="C122" s="121"/>
      <c r="D122" s="121"/>
      <c r="E122" s="121"/>
      <c r="F122" s="120"/>
      <c r="G122" s="120"/>
      <c r="H122" s="120"/>
      <c r="I122" s="120"/>
      <c r="J122" s="120"/>
      <c r="K122" s="120"/>
      <c r="L122" s="120"/>
      <c r="M122" s="2"/>
    </row>
    <row r="123" customFormat="false" ht="28.95" hidden="false" customHeight="true" outlineLevel="0" collapsed="false">
      <c r="A123" s="2"/>
      <c r="B123" s="121"/>
      <c r="C123" s="121"/>
      <c r="D123" s="121"/>
      <c r="E123" s="121"/>
      <c r="F123" s="120"/>
      <c r="G123" s="120"/>
      <c r="H123" s="120"/>
      <c r="I123" s="120"/>
      <c r="J123" s="120"/>
      <c r="K123" s="120"/>
      <c r="L123" s="120"/>
      <c r="M123" s="2"/>
    </row>
    <row r="124" customFormat="false" ht="28.95" hidden="false" customHeight="true" outlineLevel="0" collapsed="false">
      <c r="A124" s="2"/>
      <c r="B124" s="129"/>
      <c r="C124" s="129"/>
      <c r="D124" s="129"/>
      <c r="E124" s="129"/>
      <c r="F124" s="126"/>
      <c r="G124" s="126"/>
      <c r="H124" s="126"/>
      <c r="I124" s="126"/>
      <c r="J124" s="126"/>
      <c r="K124" s="126"/>
      <c r="L124" s="126"/>
      <c r="M124" s="2"/>
    </row>
    <row r="125" customFormat="false" ht="16.9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17.4" hidden="false" customHeight="true" outlineLevel="0" collapsed="false">
      <c r="A126" s="2"/>
      <c r="B126" s="66" t="s">
        <v>127</v>
      </c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59"/>
    </row>
    <row r="127" customFormat="false" ht="121.2" hidden="false" customHeight="true" outlineLevel="0" collapsed="false">
      <c r="A127" s="2"/>
      <c r="B127" s="119" t="s">
        <v>128</v>
      </c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2"/>
    </row>
    <row r="128" customFormat="false" ht="53.4" hidden="false" customHeight="true" outlineLevel="0" collapsed="false">
      <c r="A128" s="2"/>
      <c r="B128" s="77" t="s">
        <v>129</v>
      </c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20"/>
    </row>
    <row r="129" customFormat="false" ht="35.4" hidden="false" customHeight="true" outlineLevel="0" collapsed="false">
      <c r="A129" s="2"/>
      <c r="B129" s="119" t="s">
        <v>130</v>
      </c>
      <c r="C129" s="119"/>
      <c r="D129" s="119"/>
      <c r="E129" s="119"/>
      <c r="F129" s="119"/>
      <c r="G129" s="119"/>
      <c r="H129" s="78"/>
      <c r="I129" s="78"/>
      <c r="J129" s="78"/>
      <c r="K129" s="78"/>
      <c r="L129" s="78"/>
      <c r="M129" s="78"/>
    </row>
    <row r="130" customFormat="false" ht="41.4" hidden="false" customHeight="true" outlineLevel="0" collapsed="false">
      <c r="A130" s="2"/>
      <c r="B130" s="79" t="s">
        <v>131</v>
      </c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2"/>
    </row>
    <row r="131" customFormat="false" ht="41.4" hidden="false" customHeight="true" outlineLevel="0" collapsed="false">
      <c r="A131" s="2"/>
      <c r="B131" s="125" t="s">
        <v>132</v>
      </c>
      <c r="C131" s="125"/>
      <c r="D131" s="125"/>
      <c r="E131" s="125"/>
      <c r="F131" s="125"/>
      <c r="G131" s="125"/>
      <c r="H131" s="81"/>
      <c r="I131" s="81"/>
      <c r="J131" s="81"/>
      <c r="K131" s="81"/>
      <c r="L131" s="81"/>
      <c r="M131" s="2"/>
    </row>
    <row r="132" customFormat="false" ht="55.5" hidden="false" customHeight="true" outlineLevel="0" collapsed="false">
      <c r="A132" s="2"/>
      <c r="B132" s="82" t="s">
        <v>133</v>
      </c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56"/>
    </row>
    <row r="133" customFormat="false" ht="2.7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customFormat="false" ht="33.6" hidden="false" customHeight="true" outlineLevel="0" collapsed="false">
      <c r="A134" s="2"/>
      <c r="B134" s="82" t="s">
        <v>134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56"/>
    </row>
    <row r="135" customFormat="false" ht="13.2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customFormat="false" ht="24" hidden="false" customHeight="true" outlineLevel="0" collapsed="false">
      <c r="A136" s="2"/>
      <c r="B136" s="82" t="s">
        <v>135</v>
      </c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56"/>
    </row>
    <row r="137" customFormat="false" ht="16.2" hidden="false" customHeight="true" outlineLevel="0" collapsed="false">
      <c r="A137" s="2"/>
      <c r="B137" s="124"/>
      <c r="C137" s="84" t="s">
        <v>136</v>
      </c>
      <c r="D137" s="84"/>
      <c r="E137" s="84"/>
      <c r="F137" s="84"/>
      <c r="G137" s="78"/>
      <c r="H137" s="78"/>
      <c r="I137" s="78"/>
      <c r="J137" s="78"/>
      <c r="K137" s="78"/>
      <c r="L137" s="78"/>
      <c r="M137" s="78"/>
    </row>
    <row r="138" customFormat="false" ht="16.2" hidden="false" customHeight="true" outlineLevel="0" collapsed="false">
      <c r="A138" s="2"/>
      <c r="B138" s="124"/>
      <c r="C138" s="84" t="s">
        <v>137</v>
      </c>
      <c r="D138" s="84"/>
      <c r="E138" s="84"/>
      <c r="F138" s="84"/>
      <c r="G138" s="78"/>
      <c r="H138" s="78"/>
      <c r="I138" s="78"/>
      <c r="J138" s="78"/>
      <c r="K138" s="78"/>
      <c r="L138" s="78"/>
      <c r="M138" s="78"/>
    </row>
    <row r="139" customFormat="false" ht="16.2" hidden="false" customHeight="true" outlineLevel="0" collapsed="false">
      <c r="A139" s="2"/>
      <c r="B139" s="124"/>
      <c r="C139" s="84" t="s">
        <v>138</v>
      </c>
      <c r="D139" s="84"/>
      <c r="E139" s="84"/>
      <c r="F139" s="78"/>
      <c r="G139" s="78"/>
      <c r="H139" s="78"/>
      <c r="I139" s="78"/>
      <c r="J139" s="78"/>
      <c r="K139" s="78"/>
      <c r="L139" s="78"/>
      <c r="M139" s="78"/>
    </row>
    <row r="140" customFormat="false" ht="16.2" hidden="false" customHeight="true" outlineLevel="0" collapsed="false">
      <c r="A140" s="2"/>
      <c r="B140" s="124"/>
      <c r="C140" s="84" t="s">
        <v>139</v>
      </c>
      <c r="D140" s="84"/>
      <c r="E140" s="84"/>
      <c r="F140" s="78"/>
      <c r="G140" s="78"/>
      <c r="H140" s="78"/>
      <c r="I140" s="78"/>
      <c r="J140" s="78"/>
      <c r="K140" s="78"/>
      <c r="L140" s="78"/>
      <c r="M140" s="78"/>
    </row>
    <row r="141" customFormat="false" ht="16.2" hidden="false" customHeight="true" outlineLevel="0" collapsed="false">
      <c r="A141" s="2"/>
      <c r="B141" s="124"/>
      <c r="C141" s="84" t="s">
        <v>140</v>
      </c>
      <c r="D141" s="84"/>
      <c r="E141" s="84"/>
      <c r="F141" s="78"/>
      <c r="G141" s="78"/>
      <c r="H141" s="78"/>
      <c r="I141" s="78"/>
      <c r="J141" s="78"/>
      <c r="K141" s="78"/>
      <c r="L141" s="78"/>
      <c r="M141" s="78"/>
    </row>
    <row r="142" customFormat="false" ht="16.2" hidden="false" customHeight="true" outlineLevel="0" collapsed="false">
      <c r="A142" s="2"/>
      <c r="B142" s="124"/>
      <c r="C142" s="84" t="s">
        <v>141</v>
      </c>
      <c r="D142" s="84"/>
      <c r="E142" s="84"/>
      <c r="F142" s="78"/>
      <c r="G142" s="78"/>
      <c r="H142" s="78"/>
      <c r="I142" s="78"/>
      <c r="J142" s="78"/>
      <c r="K142" s="78"/>
      <c r="L142" s="78"/>
      <c r="M142" s="78"/>
    </row>
    <row r="143" customFormat="false" ht="16.2" hidden="false" customHeight="true" outlineLevel="0" collapsed="false">
      <c r="A143" s="2"/>
      <c r="B143" s="124"/>
      <c r="C143" s="84" t="s">
        <v>142</v>
      </c>
      <c r="D143" s="84"/>
      <c r="E143" s="84"/>
      <c r="F143" s="78"/>
      <c r="G143" s="78"/>
      <c r="H143" s="78"/>
      <c r="I143" s="78"/>
      <c r="J143" s="78"/>
      <c r="K143" s="78"/>
      <c r="L143" s="78"/>
      <c r="M143" s="78"/>
    </row>
    <row r="144" customFormat="false" ht="17.4" hidden="false" customHeight="true" outlineLevel="0" collapsed="false">
      <c r="A144" s="2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</row>
    <row r="145" customFormat="false" ht="37.9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customFormat="false" ht="19.95" hidden="false" customHeight="true" outlineLevel="0" collapsed="false">
      <c r="A146" s="2"/>
      <c r="B146" s="17" t="s">
        <v>143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59"/>
    </row>
    <row r="147" customFormat="false" ht="19.95" hidden="false" customHeight="true" outlineLevel="0" collapsed="false">
      <c r="A147" s="2"/>
      <c r="B147" s="119" t="s">
        <v>144</v>
      </c>
      <c r="C147" s="119"/>
      <c r="D147" s="119"/>
      <c r="E147" s="119"/>
      <c r="F147" s="119"/>
      <c r="G147" s="119"/>
      <c r="H147" s="119"/>
      <c r="I147" s="119"/>
      <c r="J147" s="119"/>
      <c r="K147" s="119"/>
      <c r="L147" s="85"/>
      <c r="M147" s="85"/>
    </row>
    <row r="148" customFormat="false" ht="19.95" hidden="false" customHeight="true" outlineLevel="0" collapsed="false">
      <c r="A148" s="2"/>
      <c r="B148" s="119" t="s">
        <v>144</v>
      </c>
      <c r="C148" s="119"/>
      <c r="D148" s="119"/>
      <c r="E148" s="119"/>
      <c r="F148" s="119"/>
      <c r="G148" s="119"/>
      <c r="H148" s="119"/>
      <c r="I148" s="119"/>
      <c r="J148" s="119"/>
      <c r="K148" s="119"/>
      <c r="L148" s="85"/>
      <c r="M148" s="85"/>
    </row>
    <row r="149" customFormat="false" ht="19.95" hidden="false" customHeight="true" outlineLevel="0" collapsed="false">
      <c r="A149" s="2"/>
      <c r="B149" s="119" t="s">
        <v>144</v>
      </c>
      <c r="C149" s="119"/>
      <c r="D149" s="119"/>
      <c r="E149" s="119"/>
      <c r="F149" s="119"/>
      <c r="G149" s="119"/>
      <c r="H149" s="119"/>
      <c r="I149" s="119"/>
      <c r="J149" s="119"/>
      <c r="K149" s="119"/>
      <c r="L149" s="85"/>
      <c r="M149" s="85"/>
    </row>
    <row r="150" customFormat="false" ht="19.95" hidden="false" customHeight="true" outlineLevel="0" collapsed="false">
      <c r="A150" s="2"/>
      <c r="B150" s="119" t="s">
        <v>144</v>
      </c>
      <c r="C150" s="119"/>
      <c r="D150" s="119"/>
      <c r="E150" s="119"/>
      <c r="F150" s="119"/>
      <c r="G150" s="119"/>
      <c r="H150" s="119"/>
      <c r="I150" s="119"/>
      <c r="J150" s="119"/>
      <c r="K150" s="119"/>
      <c r="L150" s="85"/>
      <c r="M150" s="85"/>
    </row>
    <row r="151" customFormat="false" ht="19.95" hidden="false" customHeight="true" outlineLevel="0" collapsed="false">
      <c r="A151" s="2"/>
      <c r="B151" s="119" t="s">
        <v>144</v>
      </c>
      <c r="C151" s="119"/>
      <c r="D151" s="119"/>
      <c r="E151" s="119"/>
      <c r="F151" s="119"/>
      <c r="G151" s="119"/>
      <c r="H151" s="119"/>
      <c r="I151" s="119"/>
      <c r="J151" s="119"/>
      <c r="K151" s="119"/>
      <c r="L151" s="85"/>
      <c r="M151" s="85"/>
    </row>
    <row r="152" customFormat="false" ht="19.95" hidden="false" customHeight="true" outlineLevel="0" collapsed="false">
      <c r="A152" s="2"/>
      <c r="B152" s="119" t="s">
        <v>144</v>
      </c>
      <c r="C152" s="119"/>
      <c r="D152" s="119"/>
      <c r="E152" s="119"/>
      <c r="F152" s="119"/>
      <c r="G152" s="119"/>
      <c r="H152" s="119"/>
      <c r="I152" s="119"/>
      <c r="J152" s="119"/>
      <c r="K152" s="119"/>
      <c r="L152" s="85"/>
      <c r="M152" s="85"/>
    </row>
    <row r="153" customFormat="false" ht="19.95" hidden="false" customHeight="true" outlineLevel="0" collapsed="false">
      <c r="A153" s="2"/>
      <c r="B153" s="119" t="s">
        <v>144</v>
      </c>
      <c r="C153" s="119"/>
      <c r="D153" s="119"/>
      <c r="E153" s="119"/>
      <c r="F153" s="119"/>
      <c r="G153" s="119"/>
      <c r="H153" s="119"/>
      <c r="I153" s="119"/>
      <c r="J153" s="119"/>
      <c r="K153" s="119"/>
      <c r="L153" s="85"/>
      <c r="M153" s="85"/>
    </row>
    <row r="154" customFormat="false" ht="21" hidden="false" customHeight="true" outlineLevel="0" collapsed="false">
      <c r="A154" s="2"/>
      <c r="B154" s="119" t="s">
        <v>144</v>
      </c>
      <c r="C154" s="119"/>
      <c r="D154" s="119"/>
      <c r="E154" s="119"/>
      <c r="F154" s="119"/>
      <c r="G154" s="119"/>
      <c r="H154" s="119"/>
      <c r="I154" s="119"/>
      <c r="J154" s="119"/>
      <c r="K154" s="119"/>
      <c r="L154" s="85"/>
      <c r="M154" s="85"/>
    </row>
    <row r="155" customFormat="false" ht="31.95" hidden="false" customHeight="true" outlineLevel="0" collapsed="false">
      <c r="A155" s="2"/>
      <c r="B155" s="2"/>
      <c r="C155" s="2"/>
      <c r="D155" s="2"/>
      <c r="E155" s="2"/>
      <c r="F155" s="2"/>
      <c r="G155" s="2"/>
      <c r="H155" s="116"/>
      <c r="I155" s="116"/>
      <c r="J155" s="116"/>
      <c r="K155" s="116"/>
      <c r="L155" s="2"/>
      <c r="M155" s="2"/>
    </row>
    <row r="156" customFormat="false" ht="17.7" hidden="false" customHeight="true" outlineLevel="0" collapsed="false">
      <c r="A156" s="2"/>
      <c r="B156" s="2"/>
      <c r="C156" s="2"/>
      <c r="D156" s="2"/>
      <c r="E156" s="2"/>
      <c r="F156" s="2"/>
      <c r="G156" s="2"/>
      <c r="H156" s="116"/>
      <c r="I156" s="116"/>
      <c r="J156" s="116"/>
      <c r="K156" s="116"/>
      <c r="L156" s="2"/>
      <c r="M156" s="2"/>
    </row>
    <row r="157" customFormat="false" ht="40.2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87" t="s">
        <v>145</v>
      </c>
      <c r="J157" s="87"/>
      <c r="K157" s="2"/>
      <c r="L157" s="2"/>
      <c r="M157" s="2"/>
    </row>
    <row r="158" customFormat="false" ht="81.6" hidden="false" customHeight="true" outlineLevel="0" collapsed="false">
      <c r="A158" s="2"/>
      <c r="B158" s="88" t="s">
        <v>146</v>
      </c>
      <c r="C158" s="88"/>
      <c r="D158" s="88"/>
      <c r="E158" s="88"/>
      <c r="F158" s="88"/>
      <c r="G158" s="88"/>
      <c r="H158" s="88"/>
      <c r="I158" s="88"/>
      <c r="J158" s="88"/>
      <c r="K158" s="2"/>
      <c r="L158" s="2"/>
      <c r="M158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8:E98"/>
    <mergeCell ref="F98:L98"/>
    <mergeCell ref="B99:E99"/>
    <mergeCell ref="F99:L99"/>
    <mergeCell ref="B101:L101"/>
    <mergeCell ref="B103:L103"/>
    <mergeCell ref="B105:L105"/>
    <mergeCell ref="B107:L107"/>
    <mergeCell ref="B109:E109"/>
    <mergeCell ref="F109:L109"/>
    <mergeCell ref="B110:E110"/>
    <mergeCell ref="F110:L110"/>
    <mergeCell ref="B111:E111"/>
    <mergeCell ref="F111:L111"/>
    <mergeCell ref="B112:E112"/>
    <mergeCell ref="F112:L112"/>
    <mergeCell ref="B113:E113"/>
    <mergeCell ref="F113:L113"/>
    <mergeCell ref="B115:L115"/>
    <mergeCell ref="B116:L116"/>
    <mergeCell ref="B118:L118"/>
    <mergeCell ref="B120:E120"/>
    <mergeCell ref="F120:L120"/>
    <mergeCell ref="B121:E121"/>
    <mergeCell ref="F121:L121"/>
    <mergeCell ref="B122:E122"/>
    <mergeCell ref="F122:L122"/>
    <mergeCell ref="B123:E123"/>
    <mergeCell ref="F123:L123"/>
    <mergeCell ref="B124:E124"/>
    <mergeCell ref="F124:L124"/>
    <mergeCell ref="B126:L126"/>
    <mergeCell ref="B127:L127"/>
    <mergeCell ref="B128:L128"/>
    <mergeCell ref="B129:G129"/>
    <mergeCell ref="B130:L130"/>
    <mergeCell ref="B131:G131"/>
    <mergeCell ref="B132:L132"/>
    <mergeCell ref="B134:L134"/>
    <mergeCell ref="B136:L136"/>
    <mergeCell ref="C137:F137"/>
    <mergeCell ref="C138:F138"/>
    <mergeCell ref="C139:E139"/>
    <mergeCell ref="C140:E140"/>
    <mergeCell ref="C141:E141"/>
    <mergeCell ref="C142:E142"/>
    <mergeCell ref="C143:E143"/>
    <mergeCell ref="B146:L146"/>
    <mergeCell ref="B147:K147"/>
    <mergeCell ref="B148:K148"/>
    <mergeCell ref="B149:K149"/>
    <mergeCell ref="B150:K150"/>
    <mergeCell ref="B151:K151"/>
    <mergeCell ref="B152:K152"/>
    <mergeCell ref="B153:K153"/>
    <mergeCell ref="B154:K154"/>
    <mergeCell ref="H155:K156"/>
    <mergeCell ref="I157:J157"/>
    <mergeCell ref="B158:J158"/>
  </mergeCells>
  <conditionalFormatting sqref="M31:M96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106" man="true" max="16383" min="0"/>
    <brk id="117" man="true" max="16383" min="0"/>
    <brk id="125" man="true" max="16383" min="0"/>
    <brk id="134" man="true" max="16383" min="0"/>
    <brk id="15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147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148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148</v>
      </c>
      <c r="B3" s="98">
        <f aca="false">'Formularz ofertowy'!F99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149</v>
      </c>
      <c r="D4" s="101" t="s">
        <v>150</v>
      </c>
      <c r="E4" s="101" t="s">
        <v>151</v>
      </c>
      <c r="F4" s="101" t="s">
        <v>152</v>
      </c>
      <c r="G4" s="101" t="s">
        <v>153</v>
      </c>
      <c r="H4" s="101" t="s">
        <v>154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155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156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157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158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159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160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161</v>
      </c>
    </row>
    <row r="14" customFormat="false" ht="13.2" hidden="false" customHeight="false" outlineLevel="0" collapsed="false">
      <c r="A14" s="113" t="s">
        <v>162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