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cko\Downloads\tlačiarne\"/>
    </mc:Choice>
  </mc:AlternateContent>
  <xr:revisionPtr revIDLastSave="0" documentId="13_ncr:1_{F5F81AE5-09C5-4833-ADAA-95264481B749}" xr6:coauthVersionLast="47" xr6:coauthVersionMax="47" xr10:uidLastSave="{00000000-0000-0000-0000-000000000000}"/>
  <bookViews>
    <workbookView xWindow="-120" yWindow="-120" windowWidth="29040" windowHeight="17520" xr2:uid="{43E6AE4C-18D0-4801-ABB9-4C1A81EF74F2}"/>
  </bookViews>
  <sheets>
    <sheet name="Hárok1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30" i="1" l="1"/>
  <c r="F64" i="1"/>
  <c r="G64" i="1" s="1"/>
  <c r="G53" i="1"/>
  <c r="G60" i="1"/>
  <c r="G74" i="1"/>
  <c r="G77" i="1"/>
  <c r="G75" i="1"/>
  <c r="G76" i="1"/>
  <c r="G54" i="1"/>
  <c r="G52" i="1"/>
  <c r="G51" i="1"/>
  <c r="G13" i="1"/>
  <c r="G12" i="1"/>
  <c r="G70" i="1"/>
  <c r="G29" i="1"/>
  <c r="G47" i="1"/>
  <c r="G36" i="1"/>
  <c r="G35" i="1"/>
  <c r="G22" i="1"/>
  <c r="G21" i="1"/>
  <c r="G20" i="1"/>
  <c r="G14" i="1"/>
  <c r="G7" i="1"/>
  <c r="G6" i="1"/>
  <c r="G23" i="1" l="1"/>
  <c r="G15" i="1"/>
  <c r="G8" i="1"/>
  <c r="G78" i="1"/>
  <c r="G31" i="1"/>
  <c r="F65" i="1" s="1"/>
  <c r="G55" i="1"/>
  <c r="G37" i="1"/>
  <c r="G65" i="1" l="1"/>
  <c r="G66" i="1" s="1"/>
  <c r="G80" i="1" s="1"/>
  <c r="G39" i="1"/>
  <c r="G25" i="1"/>
  <c r="G41" i="1" l="1"/>
  <c r="G82" i="1" s="1"/>
</calcChain>
</file>

<file path=xl/sharedStrings.xml><?xml version="1.0" encoding="utf-8"?>
<sst xmlns="http://schemas.openxmlformats.org/spreadsheetml/2006/main" count="185" uniqueCount="127">
  <si>
    <t xml:space="preserve">Nacenenie dodávok v rámci Zmluvy  dielo: </t>
  </si>
  <si>
    <t>Tabuľka A: Dodanie multifunkčných zariadení a čítačiek kariet kompatibilnych s identifikačnými kartami objednávateľa (vrátane dopravy a vyloženia na mieste plnenia)</t>
  </si>
  <si>
    <t xml:space="preserve">Pol. </t>
  </si>
  <si>
    <t>Predmet plnenia</t>
  </si>
  <si>
    <t>MJ</t>
  </si>
  <si>
    <t>Počet</t>
  </si>
  <si>
    <t>Jednotková cena v EUR bez DPH</t>
  </si>
  <si>
    <t>Cena celkom v EUR bez DPH</t>
  </si>
  <si>
    <t>A.1</t>
  </si>
  <si>
    <t>Multifunkčné zariadenie Typ 1 – samostatne stojace, farebná tlač do formátu A3, s finišerom, vrátane príslušenstva, čítačky kariet a štartovacej súpravy originálneho OEM spotrebného materiálu podľa OPZ, vrátane firmvéru a licencií nevyhnutných na základnú funkčnosť zariadenia (licencie systému správy tlačových služieb sa oceňujú v tabuľke B)</t>
  </si>
  <si>
    <t>ks</t>
  </si>
  <si>
    <t>A.2</t>
  </si>
  <si>
    <t>Multifunkčné zariadenie Typ 2 – stolové, farebná tlač do formátu A4, vrátane príslušenstva, čítačky kariet a štartovacej súpravy originálneho OEM spotrebného materiálu podľa OPZ, vrátane firmvéru a licencií nevyhnutných na základnú funkčnosť zariadenia (licencie systému správy tlačových služieb sa oceňujú v tabuľke B)</t>
  </si>
  <si>
    <t>A Celkom</t>
  </si>
  <si>
    <t>Hardvér (EUR bez DPH)</t>
  </si>
  <si>
    <t>Tabuľka B: Softvér, licencie, predplatné a podporné oprávnenia</t>
  </si>
  <si>
    <t>Pol.</t>
  </si>
  <si>
    <t>B.1</t>
  </si>
  <si>
    <t>súbor</t>
  </si>
  <si>
    <t>B.2</t>
  </si>
  <si>
    <t>Licencie viazané na multifunkčné zariadenie – embedded terminál/klient na zariadení, monitoring multifunkčných zariadení, OCR a riadené skenovanie (scan workflow), autentifikácia používateľov, zabezpečená tlač (Secure Print) a Follow-me Print, podľa Tabuliek 3, 4, 5 a 11 prílohy 12 Súťažných podkladov, na celú dobu plnenia (60 mesiacov)</t>
  </si>
  <si>
    <t>zariadenie</t>
  </si>
  <si>
    <t>B.3</t>
  </si>
  <si>
    <t>požívateľ</t>
  </si>
  <si>
    <t>B Celkom</t>
  </si>
  <si>
    <t>Softvér, licencie, predplatné a podporné oprávnenia (EUR bez DPH)</t>
  </si>
  <si>
    <t>Tabuľka C: Implementačné plnenia</t>
  </si>
  <si>
    <t>C.1a</t>
  </si>
  <si>
    <t>Inštalácia a uvedenie do prevádzky multifunkčného zariadenia Typ 1 (položka A.1): premiestnenie na miesto inštalácie, montáž, zapojenie a fyzická inštalácia vo všetkých lokalitách podľa článku II zmluvy, konfigurácia a technické nastavenie vrátane pripojenia do siete, autentifikácie, bezpečnostných prvkov a tlačových, kopírovacích a skenovacích funkcionalít</t>
  </si>
  <si>
    <t>C.1b</t>
  </si>
  <si>
    <t>Inštalácia a uvedenie do prevádzky multifunkčného zariadenia Typ 2 (položka A.2): premiestnenie na miesto inštalácie, montáž, zapojenie a fyzická inštalácia vo všetkých lokalitách podľa článku II zmluvy, konfigurácia a technické nastavenie vrátane pripojenia do siete, autentifikácie, bezpečnostných prvkov a tlačových, kopírovacích a skenovacích funkcionalít</t>
  </si>
  <si>
    <t>C.2</t>
  </si>
  <si>
    <t>Implementácia riešenia (projektové práce): dodanie, inštalácia a konfigurácia serverovej časti riešenia podľa položky B.1 vrátane režimu vysokej dostupnosti a distribúcie záťaže; integrácia s informačným a technickým prostredím objednávateľa (adresárové a identitné služby, tlačové servery, čítačky kariet, monitoring); testy, funkčné skúšky, akceptačné testovanie a súčinnosť pri bezpečnostnom testovaní podľa Prílohy 3 Zmluvy o dielo; zaškolenie používateľov a technikov IT objednávateľa podľa Prílohy 1 Zmluvy o dielo; vypracovanie a odovzdanie technickej, konfiguračnej, integračnej, bezpečnostnej, prevádzkovej a administrátorskej dokumentácie</t>
  </si>
  <si>
    <t>C Celkom</t>
  </si>
  <si>
    <t>Implementačné plnenia (EUR bez DPH)</t>
  </si>
  <si>
    <t>Celková cena za predmet Zmluvy o dielo (bez opcie) v EUR bez DPH (súčet cien podľa tabuliek A, B a C)</t>
  </si>
  <si>
    <t>Maximálny počet v rámci opcie</t>
  </si>
  <si>
    <t>Maximálna cena v EUR bez DPH</t>
  </si>
  <si>
    <t>D.1</t>
  </si>
  <si>
    <t>D.2</t>
  </si>
  <si>
    <t>D celkom</t>
  </si>
  <si>
    <t>Maximálna cena opcie za dodatočný hardvér (EUR bez DPH)</t>
  </si>
  <si>
    <t>E.1</t>
  </si>
  <si>
    <t>E.2</t>
  </si>
  <si>
    <t>E celkom</t>
  </si>
  <si>
    <t>F celkom</t>
  </si>
  <si>
    <t>Maximálna cena opcie – implementačné plnenia (EUR bez DPH)</t>
  </si>
  <si>
    <t xml:space="preserve">Nacenenie služieb v rámci Servisnej zmluvy (SLA): </t>
  </si>
  <si>
    <t>Popis služby</t>
  </si>
  <si>
    <t>Celková cena v EUR bez DPH za 60 mesiacov</t>
  </si>
  <si>
    <t>G celkom</t>
  </si>
  <si>
    <t>zariadenie/mesiac</t>
  </si>
  <si>
    <t>Cena v EUR bez DPH za 1 A4 stranu</t>
  </si>
  <si>
    <t>1 A4 ČB strana</t>
  </si>
  <si>
    <t>1 A4  ČB strana</t>
  </si>
  <si>
    <t>1 A4 farebná strana</t>
  </si>
  <si>
    <t>H celkom</t>
  </si>
  <si>
    <t>Maximálna predpokladaná celková cena za Tlač a spotrebný materiál (EUR bez DPH)</t>
  </si>
  <si>
    <t>Pravidlá pre cenu za stranu: 1 strana A3 sa započítava ako 2 strany A4; obojstranná tlač sa započítava ako 2 strany. Cena za 1 A4 stranu sa uvádza s presnosťou na 4 desatinné miesta. Objednávateľ nie je povinný odobrať žiadny minimálny objem strán; uchádzač nesmie cenu podmieniť minimálnym mesačným objemom tlače ani minimálnou fakturáciou. Jednotkové ceny za stranu sa uplatnia rovnako aj na zariadenia dodané v rámci opcie (tabuľka D).</t>
  </si>
  <si>
    <t>Predpokladaný maximálny počet MJ</t>
  </si>
  <si>
    <t>Cena v EUR bez DPH za 1 osobohodinu</t>
  </si>
  <si>
    <t>Maximálna predpokladaná celková cena v EUR bez DPH</t>
  </si>
  <si>
    <t>Objednávkové služby nad rámec pravidelných Servisných služieb: konzultačné služby (OS 1), rozvojové a konfiguračné práce, ktoré nepredstavujú zhotovenie, dodanie alebo implementáciu Diela (OS 2), školenia používateľov a správcov (OS 3); plnenie nad rámec štandardnej exit súčinnosti podľa článku X Servisnej zmluvy</t>
  </si>
  <si>
    <t>osobohodina</t>
  </si>
  <si>
    <t>Celková cena v EUR bez DPH za 36 mesiacov</t>
  </si>
  <si>
    <t>J celkom</t>
  </si>
  <si>
    <t>Maximálna cena opcie - SW podpora (EUR bez DPH)</t>
  </si>
  <si>
    <t>Objednávkové služby</t>
  </si>
  <si>
    <t>K celkom</t>
  </si>
  <si>
    <t>Celková maximálna cena za predmet SLA vrátane opcie  (súčet maximálnych cien tabuliek G až O)</t>
  </si>
  <si>
    <t>Celková maximálna cena za predmet zákazky v EUR bez DPH</t>
  </si>
  <si>
    <t>Počet mesiacov na celkový počet zariadení</t>
  </si>
  <si>
    <t>Predpokladané množstvo na jedno zariadenie</t>
  </si>
  <si>
    <t>Maximálna predpokladaná celková cena v EUR bez DPH za 60 mesiacov na všetky zariadenia daného typu</t>
  </si>
  <si>
    <t>Maximálna predpokladaná celková cena v EUR bez DPH za 36 mesiacov na všetky zariadenia daného typu</t>
  </si>
  <si>
    <r>
      <t xml:space="preserve">Tabuľka E: </t>
    </r>
    <r>
      <rPr>
        <b/>
        <i/>
        <sz val="11"/>
        <color theme="1"/>
        <rFont val="Cambria"/>
        <family val="1"/>
        <charset val="238"/>
      </rPr>
      <t>OPCIA</t>
    </r>
    <r>
      <rPr>
        <i/>
        <sz val="11"/>
        <color theme="1"/>
        <rFont val="Cambria"/>
        <family val="1"/>
        <charset val="238"/>
      </rPr>
      <t>: Implementačné plnenia k dodatočne dodaným zariadeniam</t>
    </r>
  </si>
  <si>
    <t>Tabuľka G: Klik all-inclusive (OEM spotrebný materiál a HW servis počas 60 mesiacov)</t>
  </si>
  <si>
    <t>G.1</t>
  </si>
  <si>
    <t>G.2</t>
  </si>
  <si>
    <t>G.3</t>
  </si>
  <si>
    <t>G.4</t>
  </si>
  <si>
    <t>Cena v EUR bez DPH za mesiac za jedno zariadenie</t>
  </si>
  <si>
    <t>Tabuľka H: Objednávkové služby počas 60 mesiacov</t>
  </si>
  <si>
    <t>I.1</t>
  </si>
  <si>
    <t>I.2</t>
  </si>
  <si>
    <r>
      <t xml:space="preserve">Tabuľka J: </t>
    </r>
    <r>
      <rPr>
        <b/>
        <i/>
        <sz val="11"/>
        <color theme="1"/>
        <rFont val="Cambria"/>
        <family val="1"/>
        <charset val="238"/>
      </rPr>
      <t>OPCIA</t>
    </r>
    <r>
      <rPr>
        <i/>
        <sz val="11"/>
        <color theme="1"/>
        <rFont val="Cambria"/>
        <family val="1"/>
        <charset val="238"/>
      </rPr>
      <t>: Objednávkové služby počas 36 mesiacov</t>
    </r>
  </si>
  <si>
    <r>
      <t xml:space="preserve">Tabuľka K: </t>
    </r>
    <r>
      <rPr>
        <b/>
        <i/>
        <sz val="11"/>
        <color theme="1"/>
        <rFont val="Cambria"/>
        <family val="1"/>
        <charset val="238"/>
      </rPr>
      <t>OPCIA:</t>
    </r>
    <r>
      <rPr>
        <i/>
        <sz val="11"/>
        <color theme="1"/>
        <rFont val="Cambria"/>
        <family val="1"/>
        <charset val="238"/>
      </rPr>
      <t xml:space="preserve"> Klik all-inclusive (OEM spotrebný materiál a HW servis počas 36 mesiacov)</t>
    </r>
  </si>
  <si>
    <t>K.1</t>
  </si>
  <si>
    <t>K.2</t>
  </si>
  <si>
    <t>K.3</t>
  </si>
  <si>
    <t>K.4</t>
  </si>
  <si>
    <t>Licencie viazané na používateľa (ak to model licencovania uchádzača vyžaduje) na celú dobu plnenia (60 mesiacov)</t>
  </si>
  <si>
    <t>Sídlo:</t>
  </si>
  <si>
    <t>IČO:</t>
  </si>
  <si>
    <t>Platiteľ DPH:</t>
  </si>
  <si>
    <t>Miesto/dátum</t>
  </si>
  <si>
    <t>Oprávnená osoba:</t>
  </si>
  <si>
    <t>Obchodné meno:</t>
  </si>
  <si>
    <t>Podpis:</t>
  </si>
  <si>
    <t>Celková maximálna cena za predmet Zmluvy o dielo v EUR bez DPH (súčet maximálnych cien podľa tabuliek A, B, C, D a E)</t>
  </si>
  <si>
    <t>Cena v položkách B.1 až B.3 zahŕňa všetok softvér, licencie, predplatné a oprávnenia potrebné na úplné a riadne fungovanie riešenia podľa prílohy 12 Súťažných podkladov. Ak model licencovania uchádzača niektorú položku nepozná (napr. licencie viazané na používateľa), uchádzač v nej uvedie cenu 0,00 € a príslušné náklady zahrnie do ostatných položiek tabuľky B. Podpora, maintenance, support, assurance a aktualizácie sa oceňujú výlučne v tabuľke F.</t>
  </si>
  <si>
    <t>Tabuľka F: Komplexná SW podpora - paušál počas 60 mesiacov</t>
  </si>
  <si>
    <t>Počet zariadení-mesiacov</t>
  </si>
  <si>
    <t>Cena v EUR bez DPH za 1mesiac za 1 zariadenie</t>
  </si>
  <si>
    <t>Predpokladané množstvo (na jedno zariadenie)</t>
  </si>
  <si>
    <t>Cena v EUR bez DPH za 1 osobohodina</t>
  </si>
  <si>
    <t>Celková maximálna cena za predmet Servisnej zmluvy (vrátane opcií) v EUR bez DPH (súčet maximálnych cien podľa tabuliek F až K)</t>
  </si>
  <si>
    <r>
      <t xml:space="preserve">Multifunkčné zariadenie Typ 1 – samostatne stojace, farebná tlač do formátu A3, s finišerom, v technickom a funkčnom vyhotovení podľa Prílohy 1 Zmluvy, vrátane príslušenstva, čítačky kariet, štartovacej súpravy originálneho OEM spotrebného materiálu, firmvéru a licencií nevyhnutných na základnú funkčnosť zariadenia (licencie systému správy tlačových služieb sa oceňujú v položke E.1) </t>
    </r>
    <r>
      <rPr>
        <b/>
        <i/>
        <sz val="11"/>
        <color theme="1"/>
        <rFont val="Cambria"/>
        <family val="1"/>
        <charset val="238"/>
      </rPr>
      <t>vrátane potrebných softvérových licencií v rozsahu a podmienok podľa tabuľky B na dobu trvania Servisnej zmluvy 60 mesiacov</t>
    </r>
  </si>
  <si>
    <r>
      <t xml:space="preserve">Multifunkčné zariadenie Typ 2 – stolové, farebná tlač do formátu A4, v technickom a funkčnom vyhotovení podľa Prílohy 1 Zmluvy, vrátane príslušenstva, čítačky kariet, štartovacej súpravy originálneho OEM spotrebného materiálu, firmvéru a licencií nevyhnutných na základnú funkčnosť zariadenia (licencie systému správy tlačových služieb sa oceňujú v položke E.1) </t>
    </r>
    <r>
      <rPr>
        <b/>
        <i/>
        <sz val="11"/>
        <color theme="1"/>
        <rFont val="Cambria"/>
        <family val="1"/>
        <charset val="238"/>
      </rPr>
      <t>vrátane potrebných softvérových licencií v rozsahu a podmienok podľa tabuľky B na dobu trvania Servisnej zmluvy 60 mesiacov</t>
    </r>
  </si>
  <si>
    <r>
      <t xml:space="preserve">Tabuľka D: </t>
    </r>
    <r>
      <rPr>
        <b/>
        <i/>
        <sz val="11"/>
        <color theme="1"/>
        <rFont val="Cambria"/>
        <family val="1"/>
        <charset val="238"/>
      </rPr>
      <t>OPCIA</t>
    </r>
    <r>
      <rPr>
        <i/>
        <sz val="11"/>
        <color theme="1"/>
        <rFont val="Cambria"/>
        <family val="1"/>
        <charset val="238"/>
      </rPr>
      <t>: Dodanie dodatočných multifunkčných zariadení a čítačiek kariet kompatibilnych s identifikačnými kartami objednávateľa vrátane softvéru, licencie, predplatného a podporných oprávnení (vrátane dopravy a vyloženia na mieste plnenia)</t>
    </r>
  </si>
  <si>
    <r>
      <t xml:space="preserve">Komplexné implementačné plnenie súvisiace s dodatočným dodaním jedného multifunkčného zariadenia Typ 1 podľa položky D.1, zahŕňajúce najmä dopravu na miesto plnenia, vyloženie, premiestnenie na miesto inštalácie, montáž, zapojenie, fyzickú inštaláciu, konfiguráciu, technické nastavenie, pripojenie do siete objednávateľa, nastavenie autentifikácie a bezpečnostných prvkov, integráciu so systémom správy tlače, monitoringom, tlačovými servermi, adresárovými a identitnými službami a čítačkou kariet, vykonanie potrebných testov, aktualizácia príslušnej dokumentácie a uvedenie zariadenia do produkčnej prevádzky </t>
    </r>
    <r>
      <rPr>
        <b/>
        <i/>
        <sz val="11"/>
        <color theme="1"/>
        <rFont val="Cambria"/>
        <family val="1"/>
        <charset val="238"/>
      </rPr>
      <t>(na dobu trvanie Servisnej zmluvy 60 mesiacov)</t>
    </r>
  </si>
  <si>
    <r>
      <t xml:space="preserve">Komplexné implementačné plnenie súvisiace s dodatočným dodaním jedného multifunkčného zariadenia Typ 2 podľa položky D.2, zahŕňajúce najmä dopravu na miesto plnenia, vyloženie, premiestnenie na miesto inštalácie, montáž, zapojenie, fyzickú inštaláciu, konfiguráciu, technické nastavenie, pripojenie do siete objednávateľa, nastavenie autentifikácie a bezpečnostných prvkov, integráciu so systémom správy tlače, monitoringom, tlačovými servermi, adresárovými a identitnými službami a čítačkou kariet, vykonanie potrebných testov, aktualizácia príslušnej dokumentácie a uvedenie zariadenia do produkčnej prevádzky </t>
    </r>
    <r>
      <rPr>
        <b/>
        <i/>
        <sz val="11"/>
        <color theme="1"/>
        <rFont val="Cambria"/>
        <family val="1"/>
        <charset val="238"/>
      </rPr>
      <t>(na dobu trvanie Servisnej zmluvy 60 mesiacov)</t>
    </r>
  </si>
  <si>
    <t>Komplexná SW podpora – maintenance, support a assurance, bezpečnostné aktualizácie a upgrady k položkám tabuľky B, podpora, softvérový monitoring, podpora a servis serverovej časti riešenia podľa tabuľky B.1 vrátane zálohovania a obnovy. incident/problem management pre softvérové riešenie, servisný reporting a štandardná exit súčinnosť podľa článku X Servisnej zmluvy – cena za 1 zariadenie a 1 mesiac; 122 zariadení × 60 mesiacov (bez HW servisu multifunkčných zariadení, ktorý je zahrnutý v cene za stranu podľa tabuľky H). Rovnaká jednotková cena sa uplatní na zariadenia dodané v rámci opcie podľa tabuľky D.</t>
  </si>
  <si>
    <t>I celkom</t>
  </si>
  <si>
    <r>
      <t xml:space="preserve">Predĺženie Servisných služieb o 36 mesiacov: SW podpora v rozsahu tabuľky F vrátane obnovy, resp. predĺženia platnosti všetkých licencií, predplatného a oprávnení podľa tabuľky B (vrátane licencií viazaných na používateľa) na obdobie predĺženia; (122 + 15) zariadení × 36 mesiacov </t>
    </r>
    <r>
      <rPr>
        <b/>
        <i/>
        <sz val="11"/>
        <color theme="1"/>
        <rFont val="Cambria"/>
        <family val="1"/>
        <charset val="238"/>
      </rPr>
      <t>(vypočíta sa automaticky)</t>
    </r>
  </si>
  <si>
    <t xml:space="preserve">Čiernobiela tlač na zariadeniach Typ 1 – cena za 1 A4 stranu zahŕňa všetky náklady na prevádzku zariadenia okrem papiera: originálny OEM spotrebný materiál vrátane dodávky tonerov, HW servis zariadení a čítačiek kariet, náhradných dielov, práce technika, výjazdov, dopravy, preventívnej údržby a prípadne výmeny za náhradné zariadenia. Softvérová podpora a licencie sa hradia podľa tabuľky I. </t>
  </si>
  <si>
    <t xml:space="preserve">Čiernobiela tlač na zariadeniach Typ 2 – cena za 1 A4 stranu zahŕňa všetky náklady na prevádzku zariadenia okrem papiera: originálny OEM spotrebný materiál vrátane dodávky tonerov, HW servis zariadení a čítačiek kariet, náhradných dielov, práce technika, výjazdov, dopravy, preventívnej údržby a prípadne výmeny za náhradné zariadenia. Softvérová podpora a licencie sa hradia podľa tabuľky I. </t>
  </si>
  <si>
    <r>
      <t>Farebná tlač na zariadeniach Typ 1 – cena za 1 A4 stranu zahŕňa všetky náklady na prevádzku zariadenia okrem papiera: originálny OEM spotrebný materiál vrátane dodávky tonerov, HW servis zariadení a čítačiek kariet, náhradných dielov, práce technika, výjazdov, dopravy, preventívnej údržby a prípadne výmeny za náhradné zariadenia. Softvérová podpora a licencie sa hradia podľa tabuľky I.</t>
    </r>
    <r>
      <rPr>
        <b/>
        <i/>
        <sz val="11"/>
        <color theme="1"/>
        <rFont val="Cambria"/>
        <family val="1"/>
        <charset val="238"/>
      </rPr>
      <t xml:space="preserve"> </t>
    </r>
  </si>
  <si>
    <t xml:space="preserve">Farebná tlač na zariadeniach Typ 2 – cena za 1 A4 stranu zahŕňa všetky náklady na prevádzku zariadenia okrem papiera: originálny OEM spotrebný materiál vrátane dodávky tonerov, HW servis zariadení a čítačiek kariet, náhradných dielov, práce technika, výjazdov, dopravy, preventívnej údržby a prípadne výmeny za náhradné zariadenia. Softvérová podpora a licencie sa hradia podľa tabuľky I. </t>
  </si>
  <si>
    <t xml:space="preserve">Čiernobiela tlač na zariadeniach Typ 1 – cena za 1 A4 stranu zahŕňa všetky náklady na prevádzku zariadenia okrem papiera: originálny OEM spotrebný materiál vrátane dodávky tonerov, HW servis zariadení a čítačiek kariet, náhradné diely, práce technika, výjazdu, dopravy, preventívnej údržby a prípadne výmeny za náhradne zariadenia. Softvérová podpora a licencie sa hradia podľa tabuľky F </t>
  </si>
  <si>
    <t xml:space="preserve">Čiernobiela tlač na zariadeniach Typ 2 – cena za 1 A4 stranu zahŕňa všetky náklady na prevádzku zariadenia okrem papiera: originálny OEM spotrebný materiál vrátane dodávky tonerov, HW servis zariadení a čítačiek kariet, náhradné diely, práce technika, výjazdu, dopravy, preventívnej údržby a prípadne výmeny za náhradné zariadenia. Softvérová podpora a licencie sa hradia podľa tabuľky F </t>
  </si>
  <si>
    <t xml:space="preserve">Farebná tlač na zariadeniach Typ 1 – cena za 1 A4 stranu zahŕňa všetky náklady na prevádzku zariadenia okrem papiera: originálny OEM spotrebný materiál vrátane dodávky tonerov, HW servis zariadení a čítačiek kariet, náhradné diely, práce technika, výjazdu, dopravy, preventívnej údržby a prípadne výmeny za náhradné zariadenia. Softvérová podpora a licencie sa hradia podľa tabuľky F </t>
  </si>
  <si>
    <t xml:space="preserve">Farebná tlač na zariadeniach Typ 2 – cena za 1 A4 stranu zahŕňa všetky náklady na prevádzku zariadenia okrem papiera: originálny OEM spotrebný materiál vrátane dodávky tonerov, HW servis zariadení a čítačiek kariet, náhradné diely, prácu technika, výjazdy, dopravy, preventívnej údržby a prípadne výmeny za náhradné zariadenia. Softvérová podpora a licencie sa hradia podľa tabuľky F </t>
  </si>
  <si>
    <t xml:space="preserve">Systém správy tlačových služieb – serverová časť riešenia: základná (serverová) licencia riešenia, serverové a aplikačné komponenty, databázová platforma, integračné komponenty, middleware a konektory, vrátane všetkých licencií a prevádzky v režime vysokej dostupnosti a distribúcie záťaže, podľa Tabuliek 2, 6, 7 a 8 prílohy 12 Súťažných podkladov, na celú dobu plnenia (60 mesiacov). </t>
  </si>
  <si>
    <r>
      <t xml:space="preserve">Tabuľka I: </t>
    </r>
    <r>
      <rPr>
        <b/>
        <i/>
        <sz val="11"/>
        <color theme="1"/>
        <rFont val="Cambria"/>
        <family val="1"/>
        <charset val="238"/>
      </rPr>
      <t>OPCIA</t>
    </r>
    <r>
      <rPr>
        <i/>
        <sz val="11"/>
        <color theme="1"/>
        <rFont val="Cambria"/>
        <family val="1"/>
        <charset val="238"/>
      </rPr>
      <t xml:space="preserve">: Komplexná SW podpora - dodatočné zariadenia a predĺženie služieb </t>
    </r>
  </si>
  <si>
    <r>
      <t>Komplexná SW podpora pre najviac 15 dodatočných zariadení podľa tabuľky D, od ich uvedenia do prevádzky do skončenia základnej doby Servisnej zmluvy (60 mesiacov); uplatní sa jednotková cena podľa F.1</t>
    </r>
    <r>
      <rPr>
        <b/>
        <i/>
        <sz val="11"/>
        <color theme="1"/>
        <rFont val="Cambria"/>
        <family val="1"/>
        <charset val="238"/>
      </rPr>
      <t xml:space="preserve"> (vypočíta sa automaticky)	</t>
    </r>
  </si>
  <si>
    <t>Celková cena za opčný predmet Zmluvy o dielo v EUR bez DPH (súčet maximálnych cien podľa tabuliek D a 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</si>
</sst>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\ &quot;€&quot;"/>
    <numFmt numFmtId="165" formatCode="#,##0.0000\ &quot;€&quot;"/>
    <numFmt numFmtId="166" formatCode="#,##0.00\ &quot;€&quot;"/>
  </numFmts>
  <fonts count="25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mbria"/>
      <family val="1"/>
      <charset val="238"/>
    </font>
    <font>
      <sz val="11"/>
      <color rgb="FF00B0F0"/>
      <name val="Cambria"/>
      <family val="1"/>
      <charset val="238"/>
    </font>
    <font>
      <b/>
      <sz val="11"/>
      <color theme="1"/>
      <name val="Aptos Narrow"/>
      <family val="2"/>
      <charset val="238"/>
      <scheme val="minor"/>
    </font>
    <font>
      <i/>
      <sz val="11"/>
      <color theme="1"/>
      <name val="Cambria"/>
      <family val="1"/>
      <charset val="238"/>
    </font>
    <font>
      <b/>
      <sz val="11"/>
      <color theme="1"/>
      <name val="Cambria"/>
      <family val="1"/>
      <charset val="238"/>
    </font>
    <font>
      <b/>
      <sz val="11"/>
      <color rgb="FF000000"/>
      <name val="Cambria"/>
      <family val="1"/>
      <charset val="238"/>
    </font>
    <font>
      <b/>
      <sz val="11"/>
      <color rgb="FF00B0F0"/>
      <name val="Cambria"/>
      <family val="1"/>
      <charset val="238"/>
    </font>
    <font>
      <b/>
      <sz val="11"/>
      <name val="Cambria"/>
      <family val="1"/>
      <charset val="238"/>
    </font>
    <font>
      <b/>
      <i/>
      <sz val="11"/>
      <color theme="1"/>
      <name val="Cambria"/>
      <family val="1"/>
      <charset val="238"/>
    </font>
    <font>
      <b/>
      <sz val="16"/>
      <color theme="1"/>
      <name val="Cambria"/>
      <family val="1"/>
      <charset val="238"/>
    </font>
    <font>
      <b/>
      <sz val="16"/>
      <color theme="3" tint="0.499984740745262"/>
      <name val="Cambria"/>
      <family val="1"/>
      <charset val="238"/>
    </font>
    <font>
      <b/>
      <sz val="14"/>
      <color rgb="FF000000"/>
      <name val="Cambria"/>
      <family val="1"/>
      <charset val="238"/>
    </font>
    <font>
      <i/>
      <sz val="11"/>
      <color theme="1"/>
      <name val="Aptos Narrow"/>
      <family val="2"/>
      <charset val="238"/>
      <scheme val="minor"/>
    </font>
    <font>
      <b/>
      <sz val="14"/>
      <color rgb="FF0070C0"/>
      <name val="Cambria"/>
      <family val="1"/>
      <charset val="238"/>
    </font>
    <font>
      <b/>
      <sz val="14"/>
      <color theme="3" tint="0.499984740745262"/>
      <name val="Cambria"/>
      <family val="1"/>
      <charset val="238"/>
    </font>
    <font>
      <b/>
      <sz val="12"/>
      <color rgb="FF000000"/>
      <name val="Cambria"/>
      <family val="1"/>
      <charset val="238"/>
    </font>
    <font>
      <sz val="12"/>
      <color theme="1"/>
      <name val="Cambria"/>
      <family val="1"/>
      <charset val="238"/>
    </font>
    <font>
      <b/>
      <sz val="12"/>
      <name val="Cambria"/>
      <family val="1"/>
      <charset val="238"/>
    </font>
    <font>
      <b/>
      <sz val="12"/>
      <color theme="1"/>
      <name val="Cambria"/>
      <family val="1"/>
      <charset val="238"/>
    </font>
    <font>
      <i/>
      <sz val="11"/>
      <color rgb="FF000000"/>
      <name val="Cambria"/>
      <family val="1"/>
      <charset val="238"/>
    </font>
    <font>
      <sz val="9"/>
      <color theme="1"/>
      <name val="Cambria"/>
      <family val="1"/>
      <charset val="238"/>
    </font>
    <font>
      <sz val="11"/>
      <color rgb="FF000000"/>
      <name val="Cambria"/>
      <family val="1"/>
      <charset val="238"/>
    </font>
    <font>
      <b/>
      <sz val="14"/>
      <color theme="1"/>
      <name val="Cambria"/>
      <family val="1"/>
      <charset val="238"/>
    </font>
    <font>
      <sz val="11"/>
      <color rgb="FF00B0F0"/>
      <name val="Cambria"/>
      <family val="1"/>
    </font>
  </fonts>
  <fills count="12">
    <fill>
      <patternFill patternType="none"/>
    </fill>
    <fill>
      <patternFill patternType="gray125"/>
    </fill>
    <fill>
      <patternFill patternType="solid">
        <fgColor rgb="FFE7E9EC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5" borderId="0" xfId="0" applyFill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3" fillId="0" borderId="0" xfId="0" applyFont="1"/>
    <xf numFmtId="0" fontId="14" fillId="0" borderId="0" xfId="0" applyFont="1"/>
    <xf numFmtId="0" fontId="11" fillId="0" borderId="0" xfId="0" applyFont="1"/>
    <xf numFmtId="0" fontId="11" fillId="0" borderId="0" xfId="0" applyFont="1" applyAlignment="1">
      <alignment wrapText="1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vertical="center" wrapText="1"/>
    </xf>
    <xf numFmtId="0" fontId="5" fillId="11" borderId="5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20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6" fillId="11" borderId="2" xfId="0" applyFont="1" applyFill="1" applyBorder="1" applyAlignment="1">
      <alignment horizontal="center" vertical="center"/>
    </xf>
    <xf numFmtId="0" fontId="6" fillId="11" borderId="1" xfId="0" applyFont="1" applyFill="1" applyBorder="1" applyAlignment="1">
      <alignment vertical="center" wrapText="1"/>
    </xf>
    <xf numFmtId="0" fontId="6" fillId="11" borderId="1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center" vertical="center"/>
    </xf>
    <xf numFmtId="0" fontId="2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 wrapText="1"/>
    </xf>
    <xf numFmtId="0" fontId="16" fillId="6" borderId="0" xfId="0" applyFont="1" applyFill="1" applyAlignment="1">
      <alignment vertical="center" wrapText="1"/>
    </xf>
    <xf numFmtId="0" fontId="16" fillId="6" borderId="0" xfId="0" applyFont="1" applyFill="1" applyAlignment="1">
      <alignment horizontal="center" vertical="center" wrapText="1"/>
    </xf>
    <xf numFmtId="0" fontId="17" fillId="6" borderId="0" xfId="0" applyFont="1" applyFill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left" vertical="center" wrapText="1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/>
    </xf>
    <xf numFmtId="0" fontId="5" fillId="7" borderId="8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6" fillId="11" borderId="4" xfId="0" applyFont="1" applyFill="1" applyBorder="1" applyAlignment="1">
      <alignment horizontal="center" vertical="center"/>
    </xf>
    <xf numFmtId="0" fontId="22" fillId="11" borderId="5" xfId="0" applyFont="1" applyFill="1" applyBorder="1" applyAlignment="1">
      <alignment horizontal="left" vertical="center" wrapText="1"/>
    </xf>
    <xf numFmtId="0" fontId="22" fillId="11" borderId="5" xfId="0" applyFont="1" applyFill="1" applyBorder="1" applyAlignment="1">
      <alignment horizontal="center" vertical="center" wrapText="1"/>
    </xf>
    <xf numFmtId="3" fontId="1" fillId="5" borderId="1" xfId="0" applyNumberFormat="1" applyFont="1" applyFill="1" applyBorder="1" applyAlignment="1">
      <alignment horizontal="center" vertical="center" wrapText="1"/>
    </xf>
    <xf numFmtId="0" fontId="5" fillId="11" borderId="2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vertical="center" wrapText="1"/>
    </xf>
    <xf numFmtId="0" fontId="1" fillId="11" borderId="1" xfId="0" applyFont="1" applyFill="1" applyBorder="1" applyAlignment="1">
      <alignment horizontal="center" vertical="center" wrapText="1"/>
    </xf>
    <xf numFmtId="0" fontId="21" fillId="0" borderId="0" xfId="0" applyFont="1" applyAlignment="1">
      <alignment wrapText="1"/>
    </xf>
    <xf numFmtId="0" fontId="5" fillId="11" borderId="2" xfId="0" applyFont="1" applyFill="1" applyBorder="1" applyAlignment="1">
      <alignment horizontal="center" vertical="center" wrapText="1"/>
    </xf>
    <xf numFmtId="0" fontId="9" fillId="11" borderId="1" xfId="0" applyFont="1" applyFill="1" applyBorder="1" applyAlignment="1">
      <alignment vertical="center" wrapText="1"/>
    </xf>
    <xf numFmtId="0" fontId="1" fillId="11" borderId="1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vertical="center" wrapText="1"/>
    </xf>
    <xf numFmtId="0" fontId="1" fillId="5" borderId="5" xfId="0" applyFont="1" applyFill="1" applyBorder="1" applyAlignment="1">
      <alignment horizontal="center" vertical="center" wrapText="1"/>
    </xf>
    <xf numFmtId="164" fontId="1" fillId="11" borderId="1" xfId="0" applyNumberFormat="1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 wrapText="1"/>
    </xf>
    <xf numFmtId="3" fontId="1" fillId="8" borderId="1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3" fontId="1" fillId="8" borderId="5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right" vertical="center"/>
    </xf>
    <xf numFmtId="166" fontId="10" fillId="9" borderId="0" xfId="0" applyNumberFormat="1" applyFont="1" applyFill="1" applyAlignment="1">
      <alignment horizontal="center" vertical="center" wrapText="1"/>
    </xf>
    <xf numFmtId="166" fontId="5" fillId="11" borderId="3" xfId="0" applyNumberFormat="1" applyFont="1" applyFill="1" applyBorder="1" applyAlignment="1">
      <alignment horizontal="center" vertical="center" wrapText="1"/>
    </xf>
    <xf numFmtId="166" fontId="5" fillId="4" borderId="1" xfId="0" applyNumberFormat="1" applyFont="1" applyFill="1" applyBorder="1" applyAlignment="1" applyProtection="1">
      <alignment horizontal="center" vertical="center" wrapText="1"/>
      <protection locked="0"/>
    </xf>
    <xf numFmtId="165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166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166" fontId="22" fillId="4" borderId="5" xfId="0" applyNumberFormat="1" applyFont="1" applyFill="1" applyBorder="1" applyAlignment="1" applyProtection="1">
      <alignment horizontal="center" vertical="center" wrapText="1"/>
      <protection locked="0"/>
    </xf>
    <xf numFmtId="166" fontId="7" fillId="5" borderId="3" xfId="0" applyNumberFormat="1" applyFont="1" applyFill="1" applyBorder="1" applyAlignment="1">
      <alignment horizontal="center" vertical="center" wrapText="1"/>
    </xf>
    <xf numFmtId="166" fontId="7" fillId="5" borderId="6" xfId="0" applyNumberFormat="1" applyFont="1" applyFill="1" applyBorder="1" applyAlignment="1">
      <alignment horizontal="center" vertical="center" wrapText="1"/>
    </xf>
    <xf numFmtId="166" fontId="5" fillId="11" borderId="6" xfId="0" applyNumberFormat="1" applyFont="1" applyFill="1" applyBorder="1" applyAlignment="1">
      <alignment horizontal="center" vertical="center" wrapText="1"/>
    </xf>
    <xf numFmtId="166" fontId="23" fillId="10" borderId="0" xfId="0" applyNumberFormat="1" applyFont="1" applyFill="1" applyAlignment="1">
      <alignment horizontal="center" vertical="center" wrapText="1"/>
    </xf>
    <xf numFmtId="166" fontId="7" fillId="0" borderId="3" xfId="0" applyNumberFormat="1" applyFont="1" applyBorder="1" applyAlignment="1">
      <alignment horizontal="center" vertical="center" wrapText="1"/>
    </xf>
    <xf numFmtId="166" fontId="19" fillId="6" borderId="0" xfId="0" applyNumberFormat="1" applyFont="1" applyFill="1" applyAlignment="1">
      <alignment horizontal="center" vertical="center" wrapText="1"/>
    </xf>
    <xf numFmtId="166" fontId="18" fillId="6" borderId="0" xfId="0" applyNumberFormat="1" applyFont="1" applyFill="1" applyAlignment="1">
      <alignment horizontal="center" vertical="center" wrapText="1"/>
    </xf>
    <xf numFmtId="166" fontId="7" fillId="0" borderId="3" xfId="0" applyNumberFormat="1" applyFont="1" applyBorder="1" applyAlignment="1">
      <alignment horizontal="center" vertical="center"/>
    </xf>
    <xf numFmtId="166" fontId="7" fillId="5" borderId="3" xfId="0" applyNumberFormat="1" applyFont="1" applyFill="1" applyBorder="1" applyAlignment="1">
      <alignment horizontal="center" vertical="center"/>
    </xf>
    <xf numFmtId="166" fontId="8" fillId="11" borderId="3" xfId="0" applyNumberFormat="1" applyFont="1" applyFill="1" applyBorder="1" applyAlignment="1">
      <alignment horizontal="center" vertical="center"/>
    </xf>
    <xf numFmtId="166" fontId="5" fillId="11" borderId="6" xfId="0" applyNumberFormat="1" applyFont="1" applyFill="1" applyBorder="1" applyAlignment="1">
      <alignment horizontal="center" vertical="center"/>
    </xf>
    <xf numFmtId="165" fontId="24" fillId="4" borderId="1" xfId="0" applyNumberFormat="1" applyFont="1" applyFill="1" applyBorder="1" applyAlignment="1" applyProtection="1">
      <alignment horizontal="center" vertical="center" wrapText="1"/>
      <protection locked="0"/>
    </xf>
    <xf numFmtId="166" fontId="2" fillId="5" borderId="5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 applyProtection="1">
      <alignment horizontal="left" vertical="center" wrapText="1"/>
      <protection locked="0"/>
    </xf>
    <xf numFmtId="0" fontId="0" fillId="4" borderId="1" xfId="0" applyFill="1" applyBorder="1" applyAlignment="1" applyProtection="1">
      <alignment horizontal="left" wrapText="1"/>
      <protection locked="0"/>
    </xf>
    <xf numFmtId="166" fontId="2" fillId="4" borderId="1" xfId="0" applyNumberFormat="1" applyFont="1" applyFill="1" applyBorder="1" applyAlignment="1" applyProtection="1">
      <alignment horizontal="center" vertical="center"/>
      <protection locked="0"/>
    </xf>
    <xf numFmtId="0" fontId="16" fillId="6" borderId="0" xfId="0" applyFont="1" applyFill="1" applyAlignment="1">
      <alignment horizontal="left" vertical="center" wrapText="1"/>
    </xf>
    <xf numFmtId="0" fontId="12" fillId="10" borderId="0" xfId="0" applyFont="1" applyFill="1" applyAlignment="1">
      <alignment horizontal="left" vertical="center" wrapText="1"/>
    </xf>
    <xf numFmtId="0" fontId="10" fillId="9" borderId="0" xfId="0" applyFont="1" applyFill="1" applyAlignment="1">
      <alignment horizontal="left" vertical="center" wrapText="1"/>
    </xf>
  </cellXfs>
  <cellStyles count="1">
    <cellStyle name="Normálna" xfId="0" builtinId="0"/>
  </cellStyles>
  <dxfs count="121">
    <dxf>
      <numFmt numFmtId="164" formatCode="#,##0.000\ &quot;€&quot;"/>
      <protection locked="1" hidden="0"/>
    </dxf>
    <dxf>
      <border>
        <right style="thin">
          <color indexed="64"/>
        </right>
      </border>
      <protection locked="1" hidden="0"/>
    </dxf>
    <dxf>
      <protection locked="1" hidden="0"/>
    </dxf>
    <dxf>
      <protection locked="1" hidden="0"/>
    </dxf>
    <dxf>
      <border>
        <left style="thin">
          <color indexed="64"/>
        </left>
      </border>
      <protection locked="1" hidden="0"/>
    </dxf>
    <dxf>
      <alignment horizontal="center" vertical="center" textRotation="0" indent="0" justifyLastLine="0" shrinkToFit="0" readingOrder="0"/>
      <protection locked="1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family val="1"/>
        <charset val="238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family val="1"/>
        <charset val="238"/>
        <scheme val="none"/>
      </font>
      <numFmt numFmtId="166" formatCode="#,##0.00\ &quot;€&quot;"/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family val="1"/>
        <charset val="238"/>
        <scheme val="none"/>
      </font>
      <numFmt numFmtId="166" formatCode="#,##0.00\ &quot;€&quot;"/>
      <fill>
        <patternFill patternType="solid">
          <fgColor indexed="64"/>
          <bgColor rgb="FFFFFF99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family val="1"/>
        <charset val="238"/>
        <scheme val="none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family val="1"/>
        <charset val="238"/>
        <scheme val="none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family val="1"/>
        <charset val="238"/>
        <scheme val="none"/>
      </font>
      <fill>
        <patternFill patternType="solid">
          <fgColor indexed="64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family val="1"/>
        <charset val="238"/>
        <scheme val="none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theme="1"/>
        <name val="Cambria"/>
        <family val="1"/>
        <charset val="238"/>
        <scheme val="none"/>
      </font>
      <fill>
        <patternFill patternType="solid">
          <fgColor indexed="64"/>
          <bgColor theme="4" tint="0.79998168889431442"/>
        </patternFill>
      </fill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family val="1"/>
        <charset val="238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B0F0"/>
        <name val="Cambria"/>
        <family val="1"/>
        <charset val="238"/>
        <scheme val="none"/>
      </font>
      <numFmt numFmtId="165" formatCode="#,##0.0000\ &quot;€&quot;"/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</border>
      <protection locked="1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rgb="FF00B0F0"/>
        <name val="Cambria"/>
        <family val="1"/>
        <charset val="238"/>
        <scheme val="none"/>
      </font>
      <numFmt numFmtId="166" formatCode="#,##0.00\ &quot;€&quot;"/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family val="1"/>
        <charset val="238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family val="1"/>
        <charset val="238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family val="1"/>
        <charset val="238"/>
        <scheme val="none"/>
      </font>
      <fill>
        <patternFill patternType="solid">
          <fgColor indexed="64"/>
          <bgColor rgb="FFFFFF0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family val="1"/>
        <charset val="238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</border>
      <protection locked="1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rgb="FFFFFF00"/>
        </patternFill>
      </fill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family val="1"/>
        <charset val="238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family val="1"/>
        <charset val="238"/>
        <scheme val="none"/>
      </font>
      <numFmt numFmtId="166" formatCode="#,##0.00\ &quot;€&quot;"/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family val="1"/>
        <charset val="238"/>
        <scheme val="none"/>
      </font>
      <numFmt numFmtId="166" formatCode="#,##0.00\ &quot;€&quot;"/>
      <fill>
        <patternFill patternType="solid">
          <fgColor indexed="64"/>
          <bgColor rgb="FFFFFF99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family val="1"/>
        <charset val="238"/>
        <scheme val="none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family val="1"/>
        <charset val="238"/>
        <scheme val="none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family val="1"/>
        <charset val="238"/>
        <scheme val="none"/>
      </font>
      <fill>
        <patternFill patternType="solid">
          <fgColor indexed="64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family val="1"/>
        <charset val="238"/>
        <scheme val="none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theme="1"/>
        <name val="Cambria"/>
        <family val="1"/>
        <charset val="238"/>
        <scheme val="none"/>
      </font>
      <fill>
        <patternFill patternType="solid">
          <fgColor indexed="64"/>
          <bgColor theme="4" tint="0.79998168889431442"/>
        </patternFill>
      </fill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family val="1"/>
        <charset val="238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0"/>
    </dxf>
    <dxf>
      <numFmt numFmtId="166" formatCode="#,##0.00\ &quot;€&quot;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alignment horizontal="center" vertic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protection locked="1" hidden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family val="1"/>
        <charset val="238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family val="1"/>
        <charset val="238"/>
        <scheme val="none"/>
      </font>
      <numFmt numFmtId="166" formatCode="#,##0.00\ &quot;€&quot;"/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</border>
      <protection locked="1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rgb="FF000000"/>
        <name val="Cambria"/>
        <family val="1"/>
        <charset val="238"/>
        <scheme val="none"/>
      </font>
      <numFmt numFmtId="166" formatCode="#,##0.00\ &quot;€&quot;"/>
      <fill>
        <patternFill patternType="solid">
          <fgColor indexed="64"/>
          <bgColor rgb="FFFFFF99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mbria"/>
        <family val="1"/>
        <charset val="238"/>
        <scheme val="none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mbria"/>
        <family val="1"/>
        <charset val="238"/>
        <scheme val="none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rgb="FF000000"/>
        <name val="Cambria"/>
        <family val="1"/>
        <charset val="238"/>
        <scheme val="none"/>
      </font>
      <fill>
        <patternFill patternType="solid">
          <fgColor indexed="64"/>
          <bgColor theme="4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mbria"/>
        <family val="1"/>
        <charset val="238"/>
        <scheme val="none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/>
      </border>
      <protection locked="1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4" tint="0.79998168889431442"/>
        </patternFill>
      </fill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family val="1"/>
        <charset val="238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/>
        <i val="0"/>
        <strike val="0"/>
        <outline val="0"/>
        <shadow val="0"/>
        <u val="none"/>
        <vertAlign val="baseline"/>
        <sz val="11"/>
        <name val="Cambria"/>
        <family val="1"/>
        <charset val="238"/>
        <scheme val="none"/>
      </font>
      <numFmt numFmtId="164" formatCode="#,##0.000\ &quot;€&quot;"/>
      <alignment horizontal="center" vertical="center" textRotation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name val="Cambria"/>
        <family val="1"/>
        <charset val="238"/>
        <scheme val="none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name val="Cambria"/>
        <family val="1"/>
        <charset val="238"/>
        <scheme val="none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name val="Cambria"/>
        <family val="1"/>
        <charset val="238"/>
        <scheme val="none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name val="Cambria"/>
        <family val="1"/>
        <charset val="238"/>
        <scheme val="none"/>
      </font>
      <alignment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name val="Cambria"/>
        <family val="1"/>
        <charset val="238"/>
        <scheme val="none"/>
      </font>
      <alignment horizontal="center" vertic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mbria"/>
        <family val="1"/>
        <charset val="238"/>
        <scheme val="none"/>
      </font>
      <alignment vertical="center" textRotation="0" indent="0" justifyLastLine="0" shrinkToFit="0" readingOrder="0"/>
      <protection locked="1" hidden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mbria"/>
        <family val="1"/>
        <charset val="238"/>
        <scheme val="none"/>
      </font>
      <fill>
        <patternFill patternType="solid">
          <fgColor indexed="64"/>
          <bgColor rgb="FFE7E6E6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B0F0"/>
        <name val="Cambria"/>
        <family val="1"/>
        <charset val="238"/>
        <scheme val="none"/>
      </font>
      <numFmt numFmtId="165" formatCode="#,##0.0000\ &quot;€&quot;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F0"/>
        <name val="Cambria"/>
        <family val="1"/>
        <charset val="238"/>
        <scheme val="none"/>
      </font>
      <fill>
        <patternFill patternType="solid">
          <fgColor indexed="64"/>
          <bgColor rgb="FFFFFF99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family val="1"/>
        <charset val="238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family val="1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family val="1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family val="1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mbria"/>
        <family val="1"/>
        <charset val="238"/>
        <scheme val="none"/>
      </font>
      <alignment vertical="center" textRotation="0" indent="0" justifyLastLine="0" shrinkToFit="0" readingOrder="0"/>
      <protection locked="1" hidden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mbria"/>
        <family val="1"/>
        <charset val="238"/>
        <scheme val="none"/>
      </font>
      <fill>
        <patternFill patternType="solid">
          <fgColor indexed="64"/>
          <bgColor rgb="FFE7E6E6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B0F0"/>
        <name val="Cambria"/>
        <family val="1"/>
        <charset val="238"/>
        <scheme val="none"/>
      </font>
      <numFmt numFmtId="165" formatCode="#,##0.0000\ &quot;€&quot;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rgb="FF00B0F0"/>
        <name val="Cambria"/>
        <family val="1"/>
        <charset val="238"/>
        <scheme val="none"/>
      </font>
      <fill>
        <patternFill patternType="solid">
          <fgColor indexed="64"/>
          <bgColor rgb="FFFFFF99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family val="1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family val="1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family val="1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family val="1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mbria"/>
        <family val="1"/>
        <charset val="238"/>
        <scheme val="none"/>
      </font>
      <alignment vertical="center" textRotation="0" indent="0" justifyLastLine="0" shrinkToFit="0" readingOrder="0"/>
      <protection locked="1" hidden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mbria"/>
        <family val="1"/>
        <charset val="238"/>
        <scheme val="none"/>
      </font>
      <fill>
        <patternFill patternType="solid">
          <fgColor indexed="64"/>
          <bgColor rgb="FFE7E9EC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B0F0"/>
        <name val="Cambria"/>
        <family val="1"/>
        <charset val="238"/>
        <scheme val="none"/>
      </font>
      <numFmt numFmtId="166" formatCode="#,##0.00\ &quot;€&quot;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rgb="FF00B0F0"/>
        <name val="Cambria"/>
        <family val="1"/>
        <charset val="238"/>
        <scheme val="none"/>
      </font>
      <fill>
        <patternFill patternType="solid">
          <fgColor indexed="64"/>
          <bgColor rgb="FFFFFF99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family val="1"/>
        <charset val="238"/>
        <scheme val="none"/>
      </font>
      <fill>
        <patternFill patternType="solid">
          <fgColor indexed="64"/>
          <bgColor rgb="FFFFFF99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family val="1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family val="1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family val="1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mbria"/>
        <family val="1"/>
        <charset val="238"/>
        <scheme val="none"/>
      </font>
      <alignment vertical="center" textRotation="0" indent="0" justifyLastLine="0" shrinkToFit="0" readingOrder="0"/>
      <protection locked="1" hidden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mbria"/>
        <family val="1"/>
        <charset val="238"/>
        <scheme val="none"/>
      </font>
      <fill>
        <patternFill patternType="solid">
          <fgColor indexed="64"/>
          <bgColor rgb="FFE7E9EC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B0F0"/>
        <name val="Cambria"/>
        <family val="1"/>
        <charset val="238"/>
        <scheme val="none"/>
      </font>
      <numFmt numFmtId="166" formatCode="#,##0.00\ &quot;€&quot;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rgb="FF00B0F0"/>
        <name val="Cambria"/>
        <family val="1"/>
        <charset val="238"/>
        <scheme val="none"/>
      </font>
      <fill>
        <patternFill patternType="solid">
          <fgColor indexed="64"/>
          <bgColor rgb="FFFFFF99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family val="1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family val="1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family val="1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family val="1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mbria"/>
        <family val="1"/>
        <charset val="238"/>
        <scheme val="none"/>
      </font>
      <alignment vertical="center" textRotation="0" indent="0" justifyLastLine="0" shrinkToFit="0" readingOrder="0"/>
      <protection locked="1" hidden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mbria"/>
        <family val="1"/>
        <charset val="238"/>
        <scheme val="none"/>
      </font>
      <fill>
        <patternFill patternType="solid">
          <fgColor indexed="64"/>
          <bgColor rgb="FFE7E9EC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0"/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48CD83A-1827-4C64-AE2C-A084A0706E10}" name="Tabuľka_A" displayName="Tabuľka_A" ref="B5:G8" totalsRowShown="0" headerRowDxfId="120" dataDxfId="118" headerRowBorderDxfId="119" tableBorderDxfId="117" totalsRowBorderDxfId="116">
  <autoFilter ref="B5:G8" xr:uid="{C48CD83A-1827-4C64-AE2C-A084A0706E1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13A03B4D-FB16-453E-B73D-868F0E1719FB}" name="Pol. " dataDxfId="115"/>
    <tableColumn id="2" xr3:uid="{8E09FE92-E0D9-4D3A-8649-62CC60F23788}" name="Predmet plnenia" dataDxfId="114"/>
    <tableColumn id="3" xr3:uid="{7B5E3C83-869F-49E5-9D35-8699D26C413D}" name="MJ" dataDxfId="113"/>
    <tableColumn id="4" xr3:uid="{9597B7BD-0D51-42DB-8E17-358105814A94}" name="Počet" dataDxfId="112"/>
    <tableColumn id="5" xr3:uid="{B9C1BC3C-254B-4943-81D8-F3718DB27EC8}" name="Jednotková cena v EUR bez DPH" dataDxfId="111"/>
    <tableColumn id="6" xr3:uid="{8402C876-EF71-4BB5-9E2F-AEB92FB6D77E}" name="Cena celkom v EUR bez DPH" dataDxfId="11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0F58C89-D3B1-423E-988D-1C5CBBAB9479}" name="Tabuľka_B" displayName="Tabuľka_B" ref="B11:G16" totalsRowShown="0" headerRowDxfId="109" dataDxfId="107" headerRowBorderDxfId="108" tableBorderDxfId="106" totalsRowBorderDxfId="105">
  <autoFilter ref="B11:G16" xr:uid="{80F58C89-D3B1-423E-988D-1C5CBBAB947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E33FABAF-F66E-4A97-84A5-647F008E2217}" name="Pol." dataDxfId="104"/>
    <tableColumn id="2" xr3:uid="{7F9F4F0E-56C4-4C2E-BD50-453493495A6E}" name="Predmet plnenia" dataDxfId="103"/>
    <tableColumn id="3" xr3:uid="{E64A4F51-2656-484D-9C46-3F2F40721597}" name="MJ" dataDxfId="102"/>
    <tableColumn id="4" xr3:uid="{A228C540-7FF4-402B-BC60-BABD8AFB4D79}" name="Počet" dataDxfId="101"/>
    <tableColumn id="5" xr3:uid="{EA3F4785-E11E-4377-959B-FFF16A871A7E}" name="Jednotková cena v EUR bez DPH" dataDxfId="100"/>
    <tableColumn id="6" xr3:uid="{71106D3A-1B74-4CBA-B348-A97AAD4BA2EE}" name="Cena celkom v EUR bez DPH" dataDxfId="99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A49560AB-08A0-44E2-B361-A7F238C77A55}" name="Tabuľka_C" displayName="Tabuľka_C" ref="B19:G23" totalsRowShown="0" headerRowDxfId="98" dataDxfId="96" headerRowBorderDxfId="97" tableBorderDxfId="95" totalsRowBorderDxfId="94">
  <autoFilter ref="B19:G23" xr:uid="{A49560AB-08A0-44E2-B361-A7F238C77A5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A3882346-F708-47F0-B310-B378C732AE16}" name="Pol." dataDxfId="93"/>
    <tableColumn id="2" xr3:uid="{86358E2A-EDD0-4984-A1AD-941BC6E7442D}" name="Predmet plnenia" dataDxfId="92"/>
    <tableColumn id="3" xr3:uid="{850C3D24-5E03-4753-97CE-F1E6CDC4CA60}" name="MJ" dataDxfId="91"/>
    <tableColumn id="4" xr3:uid="{23C3AB3A-F24D-41F1-B034-DADB0E523614}" name="Počet" dataDxfId="90"/>
    <tableColumn id="5" xr3:uid="{F72D249E-CB40-4F4A-A97E-D7214CFB6FA2}" name="Jednotková cena v EUR bez DPH" dataDxfId="89"/>
    <tableColumn id="6" xr3:uid="{0C73C170-2896-4396-90CB-03DAC29AF382}" name="Cena celkom v EUR bez DPH" dataDxfId="88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5B57611D-A123-4418-93C2-EF03E3EB69D0}" name="Tabuľka_D" displayName="Tabuľka_D" ref="B28:G31" totalsRowShown="0" headerRowDxfId="87" dataDxfId="85" headerRowBorderDxfId="86" tableBorderDxfId="84" totalsRowBorderDxfId="83">
  <autoFilter ref="B28:G31" xr:uid="{5B57611D-A123-4418-93C2-EF03E3EB69D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6388934B-50D0-4E03-BA64-06DE750A7B48}" name="Pol." dataDxfId="82"/>
    <tableColumn id="2" xr3:uid="{C3CA2254-BB1F-4D85-B6C2-15BA5E4F1042}" name="Predmet plnenia" dataDxfId="81"/>
    <tableColumn id="3" xr3:uid="{C468C61B-80B9-4298-A594-5AFF3CC0B42B}" name="MJ" dataDxfId="80"/>
    <tableColumn id="4" xr3:uid="{2CC3FCBB-DF1C-4187-BA5A-46276DD78FC0}" name="Maximálny počet v rámci opcie" dataDxfId="79"/>
    <tableColumn id="5" xr3:uid="{54BCF08E-6E1F-4B11-8B40-BD0F8846491E}" name="Jednotková cena v EUR bez DPH" dataDxfId="78"/>
    <tableColumn id="6" xr3:uid="{22EB589C-0409-47F2-B8A9-A6EC9D6C4D4E}" name="Maximálna cena v EUR bez DPH" dataDxfId="77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AD997240-C757-422F-AFFA-5B9308B61B29}" name="Tabuľka_E" displayName="Tabuľka_E" ref="B34:G37" totalsRowShown="0" headerRowDxfId="76" dataDxfId="74" headerRowBorderDxfId="75" tableBorderDxfId="73" totalsRowBorderDxfId="72">
  <autoFilter ref="B34:G37" xr:uid="{AD997240-C757-422F-AFFA-5B9308B61B2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04223B1C-8F9B-4456-83A3-894CA8C48BB7}" name="Pol." dataDxfId="71"/>
    <tableColumn id="2" xr3:uid="{0351AE78-6393-471A-B295-93921D7F2213}" name="Predmet plnenia" dataDxfId="70"/>
    <tableColumn id="3" xr3:uid="{9EF5E3EE-AFCF-4E34-A394-E991DC3488D1}" name="MJ" dataDxfId="69"/>
    <tableColumn id="4" xr3:uid="{6BA83C7D-566D-4DFD-AC18-971C45222892}" name="Maximálny počet v rámci opcie" dataDxfId="68"/>
    <tableColumn id="5" xr3:uid="{5A9FAAA2-9CBF-4F7F-876F-8A8FEB397F50}" name="Jednotková cena v EUR bez DPH" dataDxfId="67"/>
    <tableColumn id="6" xr3:uid="{85084413-7795-41EF-89EE-B63926081393}" name="Maximálna cena v EUR bez DPH" dataDxfId="66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7F6467D-79C9-433F-A8C6-56F022CEAE72}" name="Tabuľka_F" displayName="Tabuľka_F" ref="B46:G47" totalsRowShown="0" headerRowDxfId="65" dataDxfId="63" headerRowBorderDxfId="64" tableBorderDxfId="62" totalsRowBorderDxfId="61">
  <autoFilter ref="B46:G47" xr:uid="{E7F6467D-79C9-433F-A8C6-56F022CEAE7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4EB26A66-2167-4E42-BE36-F71B0A4935BC}" name="Pol." dataDxfId="60"/>
    <tableColumn id="2" xr3:uid="{5ED92199-D2A9-46AA-AD95-E13B2F94C2CE}" name="Popis služby" dataDxfId="59"/>
    <tableColumn id="3" xr3:uid="{320CE170-A2FB-4706-B9E2-E57180CA6C38}" name="MJ" dataDxfId="58"/>
    <tableColumn id="4" xr3:uid="{8CB2863C-F724-4CE8-9371-9C736D6028C0}" name="Počet zariadení-mesiacov" dataDxfId="57"/>
    <tableColumn id="5" xr3:uid="{EB224095-64BA-45CE-A92A-426B7DB57E3F}" name="Cena v EUR bez DPH za 1mesiac za 1 zariadenie" dataDxfId="56"/>
    <tableColumn id="6" xr3:uid="{E0DEB8D3-EFB9-4676-AA3E-FDFCFE540DDC}" name="Celková cena v EUR bez DPH za 60 mesiacov" dataDxfId="55">
      <calculatedColumnFormula>F47*E47</calculatedColumnFormula>
    </tableColumn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DC6BB64-19E4-4AB7-9F9E-FB9DCD17C439}" name="Tabuľka_G" displayName="Tabuľka_G" ref="B50:G56" totalsRowShown="0" headerRowDxfId="54" dataDxfId="52" headerRowBorderDxfId="53" tableBorderDxfId="51" totalsRowBorderDxfId="50">
  <autoFilter ref="B50:G56" xr:uid="{FDC6BB64-19E4-4AB7-9F9E-FB9DCD17C43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60B4ED3F-4FC7-46B3-BE5F-12FF9E81F354}" name="Pol." dataDxfId="49"/>
    <tableColumn id="2" xr3:uid="{66F206BF-8D14-4EC8-B8A4-0E939B4D8F98}" name="Popis služby" dataDxfId="48"/>
    <tableColumn id="3" xr3:uid="{0201DEAC-BC82-4BB8-B66C-3185607F7B03}" name="MJ" dataDxfId="47"/>
    <tableColumn id="4" xr3:uid="{89C4034E-DC7A-485A-815A-DD64A065324E}" name="Predpokladané množstvo (na jedno zariadenie)" dataDxfId="46"/>
    <tableColumn id="5" xr3:uid="{A2C8ABA3-19F0-4480-AF23-2F70D37F98A7}" name="Cena v EUR bez DPH za 1 A4 stranu" dataDxfId="45"/>
    <tableColumn id="6" xr3:uid="{E4CB1970-9655-4543-8601-3B85BDC1692D}" name="Maximálna predpokladaná celková cena v EUR bez DPH za 60 mesiacov na všetky zariadenia daného typu" dataDxfId="44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39949AB4-57CB-4584-BA3C-AC46D1C523D2}" name="Tabuľka_H" displayName="Tabuľka_H" ref="B59:G60" totalsRowShown="0" headerRowDxfId="43" dataDxfId="41" headerRowBorderDxfId="42" tableBorderDxfId="40" totalsRowBorderDxfId="39">
  <autoFilter ref="B59:G60" xr:uid="{39949AB4-57CB-4584-BA3C-AC46D1C523D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6C3BD970-3C80-4F75-B12F-6D17AA851B8F}" name="Pol." dataDxfId="38"/>
    <tableColumn id="2" xr3:uid="{C99CBD64-ABAE-429A-AFFB-F5F09B4693B5}" name="Popis služby" dataDxfId="37"/>
    <tableColumn id="3" xr3:uid="{2504803C-0B66-4976-A954-88A4B07E24D1}" name="MJ" dataDxfId="36"/>
    <tableColumn id="4" xr3:uid="{55022A05-3076-4554-8191-FD5EF8669937}" name="Predpokladaný maximálny počet MJ" dataDxfId="35"/>
    <tableColumn id="5" xr3:uid="{C57D201E-5415-4FB5-AE56-AC19E5A576E3}" name="Cena v EUR bez DPH za 1 osobohodinu" dataDxfId="34"/>
    <tableColumn id="6" xr3:uid="{25154141-2F9F-4E75-9457-1D41B09D87DD}" name="Maximálna predpokladaná celková cena v EUR bez DPH" dataDxfId="33">
      <calculatedColumnFormula>F60*E60</calculatedColumnFormula>
    </tableColumn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EEA9AB54-8EB0-4E47-8149-182DCB0960A2}" name="Tabuľka_I" displayName="Tabuľka_I" ref="B63:G66" totalsRowShown="0" headerRowDxfId="32" dataDxfId="30" headerRowBorderDxfId="31" tableBorderDxfId="29" totalsRowBorderDxfId="28">
  <autoFilter ref="B63:G66" xr:uid="{EEA9AB54-8EB0-4E47-8149-182DCB0960A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F3342367-81E5-4659-8001-448264359C32}" name="Pol." dataDxfId="27"/>
    <tableColumn id="2" xr3:uid="{B35BE816-FD7F-45F2-A1FD-98B253B1D6E8}" name="Popis služby" dataDxfId="26"/>
    <tableColumn id="3" xr3:uid="{92B4FDAD-AED9-437D-8730-0D93AB6DB4AB}" name="MJ" dataDxfId="25"/>
    <tableColumn id="4" xr3:uid="{579746BB-313C-4AF6-AD6A-4B8A86AE1102}" name="Počet mesiacov na celkový počet zariadení" dataDxfId="24"/>
    <tableColumn id="5" xr3:uid="{C33D8AAB-0887-4812-8F3E-AB142B7C1FB1}" name="Cena v EUR bez DPH za mesiac za jedno zariadenie" dataDxfId="23">
      <calculatedColumnFormula>F47</calculatedColumnFormula>
    </tableColumn>
    <tableColumn id="6" xr3:uid="{71CE97A5-2142-4C02-8E5F-48697AB61E1C}" name="Celková cena v EUR bez DPH za 36 mesiacov" dataDxfId="22">
      <calculatedColumnFormula>G62+G63</calculatedColumnFormula>
    </tableColumn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BB070E79-8B7E-4035-BA39-CED439EF3AD1}" name="Tabuľka_J" displayName="Tabuľka_J" ref="B69:G70" totalsRowShown="0" headerRowDxfId="21" dataDxfId="19" headerRowBorderDxfId="20" tableBorderDxfId="18" totalsRowBorderDxfId="17">
  <autoFilter ref="B69:G70" xr:uid="{BB070E79-8B7E-4035-BA39-CED439EF3AD1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4D4C7076-A56F-4A97-9B3C-3A913723E12F}" name="Pol." dataDxfId="16"/>
    <tableColumn id="2" xr3:uid="{ECA12533-A519-41B8-8DA9-E1222FCB1809}" name="Objednávkové služby" dataDxfId="15"/>
    <tableColumn id="3" xr3:uid="{D92F5DD2-7C03-4DE3-8AA9-C5ECD4356BCA}" name="MJ" dataDxfId="14"/>
    <tableColumn id="4" xr3:uid="{37323750-09E2-4C8F-B264-E95CA3086030}" name="Predpokladaný maximálny počet MJ" dataDxfId="13"/>
    <tableColumn id="5" xr3:uid="{6819ABAA-C9C6-4EF3-9B09-7AF463B38461}" name="Cena v EUR bez DPH za 1 osobohodina" dataDxfId="12"/>
    <tableColumn id="6" xr3:uid="{C4886487-FD42-4374-B826-EA4852564083}" name="Maximálna predpokladaná celková cena v EUR bez DPH" dataDxfId="11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7AEC2510-3390-446E-A875-7C4F0EA8D304}" name="Tabuľka_K" displayName="Tabuľka_K" ref="B73:G78" totalsRowShown="0" headerRowDxfId="10" dataDxfId="8" headerRowBorderDxfId="9" tableBorderDxfId="7" totalsRowBorderDxfId="6">
  <autoFilter ref="B73:G78" xr:uid="{7AEC2510-3390-446E-A875-7C4F0EA8D304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AD71C02F-A192-4BEC-A025-1573BC772A5A}" name="Pol." dataDxfId="5"/>
    <tableColumn id="2" xr3:uid="{07389286-956B-410B-B55F-21EDF73090A2}" name="Popis služby" dataDxfId="4"/>
    <tableColumn id="3" xr3:uid="{DDCBFC9B-F0C3-4D15-8153-2AE609BECD83}" name="MJ" dataDxfId="3"/>
    <tableColumn id="4" xr3:uid="{4347713B-45EE-497B-9CF6-86A5EFFC4FF0}" name="Predpokladané množstvo na jedno zariadenie" dataDxfId="2"/>
    <tableColumn id="5" xr3:uid="{3C4C6906-CD22-46F4-98AF-9024D715BD4B}" name="Cena v EUR bez DPH za 1 A4 stranu" dataDxfId="1"/>
    <tableColumn id="6" xr3:uid="{4AB90F6F-93DB-4508-BF98-E2BF620E8E1A}" name="Maximálna predpokladaná celková cena v EUR bez DPH za 36 mesiacov na všetky zariadenia daného typu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12" Type="http://schemas.openxmlformats.org/officeDocument/2006/relationships/table" Target="../tables/table11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11" Type="http://schemas.openxmlformats.org/officeDocument/2006/relationships/table" Target="../tables/table10.xml"/><Relationship Id="rId5" Type="http://schemas.openxmlformats.org/officeDocument/2006/relationships/table" Target="../tables/table4.xml"/><Relationship Id="rId10" Type="http://schemas.openxmlformats.org/officeDocument/2006/relationships/table" Target="../tables/table9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0028B-1E6A-4E71-8F3E-DB9C98A0AD0D}">
  <dimension ref="B2:G90"/>
  <sheetViews>
    <sheetView tabSelected="1" topLeftCell="A30" zoomScale="90" zoomScaleNormal="90" workbookViewId="0">
      <selection activeCell="F47" sqref="F47"/>
    </sheetView>
  </sheetViews>
  <sheetFormatPr defaultRowHeight="15" x14ac:dyDescent="0.25"/>
  <cols>
    <col min="1" max="1" width="7.5703125" customWidth="1"/>
    <col min="2" max="2" width="18.140625" customWidth="1"/>
    <col min="3" max="3" width="136.42578125" style="2" customWidth="1"/>
    <col min="4" max="4" width="20.42578125" style="3" customWidth="1"/>
    <col min="5" max="5" width="26.7109375" style="3" customWidth="1"/>
    <col min="6" max="6" width="34" style="3" customWidth="1"/>
    <col min="7" max="7" width="43.42578125" style="4" customWidth="1"/>
  </cols>
  <sheetData>
    <row r="2" spans="2:7" ht="20.25" x14ac:dyDescent="0.3">
      <c r="B2" s="7"/>
      <c r="C2" s="8" t="s">
        <v>0</v>
      </c>
    </row>
    <row r="4" spans="2:7" x14ac:dyDescent="0.25">
      <c r="B4" s="9" t="s">
        <v>1</v>
      </c>
      <c r="C4" s="10"/>
      <c r="D4" s="11"/>
      <c r="E4" s="11"/>
      <c r="F4" s="11"/>
      <c r="G4" s="12"/>
    </row>
    <row r="5" spans="2:7" x14ac:dyDescent="0.25">
      <c r="B5" s="13" t="s">
        <v>2</v>
      </c>
      <c r="C5" s="14" t="s">
        <v>3</v>
      </c>
      <c r="D5" s="15" t="s">
        <v>4</v>
      </c>
      <c r="E5" s="15" t="s">
        <v>5</v>
      </c>
      <c r="F5" s="14" t="s">
        <v>6</v>
      </c>
      <c r="G5" s="16" t="s">
        <v>7</v>
      </c>
    </row>
    <row r="6" spans="2:7" ht="42.75" x14ac:dyDescent="0.25">
      <c r="B6" s="17" t="s">
        <v>8</v>
      </c>
      <c r="C6" s="18" t="s">
        <v>9</v>
      </c>
      <c r="D6" s="19" t="s">
        <v>10</v>
      </c>
      <c r="E6" s="20">
        <v>81</v>
      </c>
      <c r="F6" s="104"/>
      <c r="G6" s="96">
        <f>F6*E6</f>
        <v>0</v>
      </c>
    </row>
    <row r="7" spans="2:7" ht="42.75" x14ac:dyDescent="0.25">
      <c r="B7" s="17" t="s">
        <v>11</v>
      </c>
      <c r="C7" s="18" t="s">
        <v>12</v>
      </c>
      <c r="D7" s="19" t="s">
        <v>10</v>
      </c>
      <c r="E7" s="20">
        <v>41</v>
      </c>
      <c r="F7" s="104"/>
      <c r="G7" s="96">
        <f>F7*E7</f>
        <v>0</v>
      </c>
    </row>
    <row r="8" spans="2:7" x14ac:dyDescent="0.25">
      <c r="B8" s="21" t="s">
        <v>13</v>
      </c>
      <c r="C8" s="22" t="s">
        <v>14</v>
      </c>
      <c r="D8" s="23"/>
      <c r="E8" s="23"/>
      <c r="F8" s="23"/>
      <c r="G8" s="99">
        <f>G6+G7</f>
        <v>0</v>
      </c>
    </row>
    <row r="9" spans="2:7" x14ac:dyDescent="0.25">
      <c r="B9" s="24"/>
      <c r="C9" s="10"/>
      <c r="D9" s="11"/>
      <c r="E9" s="11"/>
      <c r="F9" s="11"/>
      <c r="G9" s="12"/>
    </row>
    <row r="10" spans="2:7" s="5" customFormat="1" x14ac:dyDescent="0.25">
      <c r="B10" s="9" t="s">
        <v>15</v>
      </c>
      <c r="C10" s="25"/>
      <c r="D10" s="26"/>
      <c r="E10" s="26"/>
      <c r="F10" s="26"/>
      <c r="G10" s="26"/>
    </row>
    <row r="11" spans="2:7" x14ac:dyDescent="0.25">
      <c r="B11" s="13" t="s">
        <v>16</v>
      </c>
      <c r="C11" s="14" t="s">
        <v>3</v>
      </c>
      <c r="D11" s="14" t="s">
        <v>4</v>
      </c>
      <c r="E11" s="15" t="s">
        <v>5</v>
      </c>
      <c r="F11" s="14" t="s">
        <v>6</v>
      </c>
      <c r="G11" s="16" t="s">
        <v>7</v>
      </c>
    </row>
    <row r="12" spans="2:7" ht="42.75" x14ac:dyDescent="0.25">
      <c r="B12" s="17" t="s">
        <v>17</v>
      </c>
      <c r="C12" s="27" t="s">
        <v>123</v>
      </c>
      <c r="D12" s="19" t="s">
        <v>18</v>
      </c>
      <c r="E12" s="28">
        <v>1</v>
      </c>
      <c r="F12" s="104"/>
      <c r="G12" s="96">
        <f>F12*E12</f>
        <v>0</v>
      </c>
    </row>
    <row r="13" spans="2:7" ht="42.75" x14ac:dyDescent="0.25">
      <c r="B13" s="17" t="s">
        <v>19</v>
      </c>
      <c r="C13" s="18" t="s">
        <v>20</v>
      </c>
      <c r="D13" s="19" t="s">
        <v>21</v>
      </c>
      <c r="E13" s="20">
        <v>122</v>
      </c>
      <c r="F13" s="104"/>
      <c r="G13" s="96">
        <f>F13*E13</f>
        <v>0</v>
      </c>
    </row>
    <row r="14" spans="2:7" s="1" customFormat="1" x14ac:dyDescent="0.25">
      <c r="B14" s="29" t="s">
        <v>22</v>
      </c>
      <c r="C14" s="30" t="s">
        <v>91</v>
      </c>
      <c r="D14" s="31" t="s">
        <v>23</v>
      </c>
      <c r="E14" s="32">
        <v>1500</v>
      </c>
      <c r="F14" s="104"/>
      <c r="G14" s="97">
        <f>F14*E14</f>
        <v>0</v>
      </c>
    </row>
    <row r="15" spans="2:7" x14ac:dyDescent="0.25">
      <c r="B15" s="33" t="s">
        <v>24</v>
      </c>
      <c r="C15" s="34" t="s">
        <v>25</v>
      </c>
      <c r="D15" s="35"/>
      <c r="E15" s="35"/>
      <c r="F15" s="36"/>
      <c r="G15" s="98">
        <f>G12+G13+G14</f>
        <v>0</v>
      </c>
    </row>
    <row r="16" spans="2:7" s="2" customFormat="1" ht="36" x14ac:dyDescent="0.25">
      <c r="B16" s="10"/>
      <c r="C16" s="37" t="s">
        <v>100</v>
      </c>
      <c r="D16" s="38"/>
      <c r="E16" s="38"/>
      <c r="F16" s="38"/>
      <c r="G16" s="39"/>
    </row>
    <row r="17" spans="2:7" x14ac:dyDescent="0.25">
      <c r="B17" s="24"/>
      <c r="C17" s="10"/>
      <c r="D17" s="11"/>
      <c r="E17" s="11"/>
      <c r="F17" s="11"/>
      <c r="G17" s="12"/>
    </row>
    <row r="18" spans="2:7" x14ac:dyDescent="0.25">
      <c r="B18" s="9" t="s">
        <v>26</v>
      </c>
      <c r="C18" s="10"/>
      <c r="D18" s="11"/>
      <c r="E18" s="11"/>
      <c r="F18" s="11"/>
      <c r="G18" s="12"/>
    </row>
    <row r="19" spans="2:7" x14ac:dyDescent="0.25">
      <c r="B19" s="40" t="s">
        <v>16</v>
      </c>
      <c r="C19" s="14" t="s">
        <v>3</v>
      </c>
      <c r="D19" s="14" t="s">
        <v>4</v>
      </c>
      <c r="E19" s="14" t="s">
        <v>5</v>
      </c>
      <c r="F19" s="14" t="s">
        <v>6</v>
      </c>
      <c r="G19" s="41" t="s">
        <v>7</v>
      </c>
    </row>
    <row r="20" spans="2:7" ht="42.75" x14ac:dyDescent="0.25">
      <c r="B20" s="42" t="s">
        <v>27</v>
      </c>
      <c r="C20" s="18" t="s">
        <v>28</v>
      </c>
      <c r="D20" s="19" t="s">
        <v>10</v>
      </c>
      <c r="E20" s="19">
        <v>81</v>
      </c>
      <c r="F20" s="87"/>
      <c r="G20" s="93">
        <f>F20*E20</f>
        <v>0</v>
      </c>
    </row>
    <row r="21" spans="2:7" ht="42.75" x14ac:dyDescent="0.25">
      <c r="B21" s="42" t="s">
        <v>29</v>
      </c>
      <c r="C21" s="18" t="s">
        <v>30</v>
      </c>
      <c r="D21" s="19" t="s">
        <v>10</v>
      </c>
      <c r="E21" s="19">
        <v>41</v>
      </c>
      <c r="F21" s="87"/>
      <c r="G21" s="93">
        <f>F21*E21</f>
        <v>0</v>
      </c>
    </row>
    <row r="22" spans="2:7" ht="71.25" x14ac:dyDescent="0.25">
      <c r="B22" s="42" t="s">
        <v>31</v>
      </c>
      <c r="C22" s="18" t="s">
        <v>32</v>
      </c>
      <c r="D22" s="19" t="s">
        <v>18</v>
      </c>
      <c r="E22" s="19">
        <v>1</v>
      </c>
      <c r="F22" s="87"/>
      <c r="G22" s="93">
        <f t="shared" ref="G22" si="0">F22*E22</f>
        <v>0</v>
      </c>
    </row>
    <row r="23" spans="2:7" x14ac:dyDescent="0.25">
      <c r="B23" s="21" t="s">
        <v>33</v>
      </c>
      <c r="C23" s="22" t="s">
        <v>34</v>
      </c>
      <c r="D23" s="43"/>
      <c r="E23" s="43"/>
      <c r="F23" s="44"/>
      <c r="G23" s="91">
        <f>G20+G21+G22</f>
        <v>0</v>
      </c>
    </row>
    <row r="24" spans="2:7" x14ac:dyDescent="0.25">
      <c r="B24" s="24"/>
      <c r="C24" s="10"/>
      <c r="D24" s="11"/>
      <c r="E24" s="11"/>
      <c r="F24" s="11"/>
      <c r="G24" s="12"/>
    </row>
    <row r="25" spans="2:7" s="1" customFormat="1" ht="15.75" x14ac:dyDescent="0.25">
      <c r="B25" s="45"/>
      <c r="C25" s="45" t="s">
        <v>35</v>
      </c>
      <c r="D25" s="46"/>
      <c r="E25" s="46"/>
      <c r="F25" s="47"/>
      <c r="G25" s="95">
        <f>G8+G15+G23</f>
        <v>0</v>
      </c>
    </row>
    <row r="26" spans="2:7" x14ac:dyDescent="0.25">
      <c r="B26" s="24"/>
      <c r="C26" s="10"/>
      <c r="D26" s="11"/>
      <c r="E26" s="11"/>
      <c r="F26" s="11"/>
      <c r="G26" s="12"/>
    </row>
    <row r="27" spans="2:7" x14ac:dyDescent="0.25">
      <c r="B27" s="9" t="s">
        <v>109</v>
      </c>
      <c r="C27" s="10"/>
      <c r="D27" s="11"/>
      <c r="E27" s="11"/>
      <c r="F27" s="11"/>
      <c r="G27" s="12"/>
    </row>
    <row r="28" spans="2:7" ht="28.5" x14ac:dyDescent="0.25">
      <c r="B28" s="48" t="s">
        <v>16</v>
      </c>
      <c r="C28" s="49" t="s">
        <v>3</v>
      </c>
      <c r="D28" s="49" t="s">
        <v>4</v>
      </c>
      <c r="E28" s="49" t="s">
        <v>36</v>
      </c>
      <c r="F28" s="49" t="s">
        <v>6</v>
      </c>
      <c r="G28" s="50" t="s">
        <v>37</v>
      </c>
    </row>
    <row r="29" spans="2:7" ht="57" x14ac:dyDescent="0.25">
      <c r="B29" s="42" t="s">
        <v>38</v>
      </c>
      <c r="C29" s="18" t="s">
        <v>107</v>
      </c>
      <c r="D29" s="19" t="s">
        <v>10</v>
      </c>
      <c r="E29" s="31">
        <v>5</v>
      </c>
      <c r="F29" s="87"/>
      <c r="G29" s="93">
        <f>F29*E29</f>
        <v>0</v>
      </c>
    </row>
    <row r="30" spans="2:7" ht="57" x14ac:dyDescent="0.25">
      <c r="B30" s="42" t="s">
        <v>39</v>
      </c>
      <c r="C30" s="18" t="s">
        <v>108</v>
      </c>
      <c r="D30" s="19" t="s">
        <v>10</v>
      </c>
      <c r="E30" s="31">
        <v>10</v>
      </c>
      <c r="F30" s="87"/>
      <c r="G30" s="93">
        <f>F30*E30</f>
        <v>0</v>
      </c>
    </row>
    <row r="31" spans="2:7" x14ac:dyDescent="0.25">
      <c r="B31" s="21" t="s">
        <v>40</v>
      </c>
      <c r="C31" s="22" t="s">
        <v>41</v>
      </c>
      <c r="D31" s="43"/>
      <c r="E31" s="43"/>
      <c r="F31" s="43"/>
      <c r="G31" s="91">
        <f>G29+G30</f>
        <v>0</v>
      </c>
    </row>
    <row r="32" spans="2:7" x14ac:dyDescent="0.25">
      <c r="B32" s="24"/>
      <c r="C32" s="10"/>
      <c r="D32" s="11"/>
      <c r="E32" s="11"/>
      <c r="F32" s="11"/>
      <c r="G32" s="12"/>
    </row>
    <row r="33" spans="2:7" s="5" customFormat="1" x14ac:dyDescent="0.25">
      <c r="B33" s="9" t="s">
        <v>75</v>
      </c>
      <c r="C33" s="25"/>
      <c r="D33" s="26"/>
      <c r="E33" s="26"/>
      <c r="F33" s="26"/>
      <c r="G33" s="51"/>
    </row>
    <row r="34" spans="2:7" ht="28.5" x14ac:dyDescent="0.25">
      <c r="B34" s="48" t="s">
        <v>16</v>
      </c>
      <c r="C34" s="49" t="s">
        <v>3</v>
      </c>
      <c r="D34" s="49" t="s">
        <v>4</v>
      </c>
      <c r="E34" s="49" t="s">
        <v>36</v>
      </c>
      <c r="F34" s="49" t="s">
        <v>6</v>
      </c>
      <c r="G34" s="50" t="s">
        <v>37</v>
      </c>
    </row>
    <row r="35" spans="2:7" ht="71.25" x14ac:dyDescent="0.25">
      <c r="B35" s="42" t="s">
        <v>42</v>
      </c>
      <c r="C35" s="18" t="s">
        <v>110</v>
      </c>
      <c r="D35" s="52" t="s">
        <v>10</v>
      </c>
      <c r="E35" s="31">
        <v>5</v>
      </c>
      <c r="F35" s="87"/>
      <c r="G35" s="93">
        <f>F35*E35</f>
        <v>0</v>
      </c>
    </row>
    <row r="36" spans="2:7" ht="71.25" x14ac:dyDescent="0.25">
      <c r="B36" s="42" t="s">
        <v>43</v>
      </c>
      <c r="C36" s="18" t="s">
        <v>111</v>
      </c>
      <c r="D36" s="52" t="s">
        <v>10</v>
      </c>
      <c r="E36" s="31">
        <v>10</v>
      </c>
      <c r="F36" s="87"/>
      <c r="G36" s="93">
        <f>F36*E36</f>
        <v>0</v>
      </c>
    </row>
    <row r="37" spans="2:7" x14ac:dyDescent="0.25">
      <c r="B37" s="21" t="s">
        <v>44</v>
      </c>
      <c r="C37" s="53" t="s">
        <v>46</v>
      </c>
      <c r="D37" s="43"/>
      <c r="E37" s="43"/>
      <c r="F37" s="43"/>
      <c r="G37" s="91">
        <f>G35+G36</f>
        <v>0</v>
      </c>
    </row>
    <row r="38" spans="2:7" x14ac:dyDescent="0.25">
      <c r="B38" s="24"/>
      <c r="C38" s="10"/>
      <c r="D38" s="11"/>
      <c r="E38" s="11"/>
      <c r="F38" s="11"/>
      <c r="G38" s="12"/>
    </row>
    <row r="39" spans="2:7" ht="20.25" customHeight="1" x14ac:dyDescent="0.25">
      <c r="B39" s="105" t="s">
        <v>126</v>
      </c>
      <c r="C39" s="105"/>
      <c r="D39" s="105"/>
      <c r="E39" s="105"/>
      <c r="F39" s="105"/>
      <c r="G39" s="94">
        <f>G31+G37</f>
        <v>0</v>
      </c>
    </row>
    <row r="40" spans="2:7" x14ac:dyDescent="0.25">
      <c r="B40" s="24"/>
      <c r="C40" s="10"/>
      <c r="D40" s="11"/>
      <c r="E40" s="11"/>
      <c r="F40" s="11"/>
      <c r="G40" s="12"/>
    </row>
    <row r="41" spans="2:7" ht="37.5" customHeight="1" x14ac:dyDescent="0.25">
      <c r="B41" s="106" t="s">
        <v>99</v>
      </c>
      <c r="C41" s="106"/>
      <c r="D41" s="106"/>
      <c r="E41" s="106"/>
      <c r="F41" s="106"/>
      <c r="G41" s="92">
        <f>G25+G39</f>
        <v>0</v>
      </c>
    </row>
    <row r="42" spans="2:7" x14ac:dyDescent="0.25">
      <c r="B42" s="24"/>
      <c r="C42" s="10"/>
      <c r="D42" s="11"/>
      <c r="E42" s="11"/>
      <c r="F42" s="11"/>
      <c r="G42" s="12"/>
    </row>
    <row r="43" spans="2:7" s="6" customFormat="1" ht="18" x14ac:dyDescent="0.25">
      <c r="B43" s="54"/>
      <c r="C43" s="55" t="s">
        <v>47</v>
      </c>
      <c r="D43" s="56"/>
      <c r="E43" s="56"/>
      <c r="F43" s="56"/>
      <c r="G43" s="56"/>
    </row>
    <row r="44" spans="2:7" x14ac:dyDescent="0.25">
      <c r="B44" s="24"/>
      <c r="C44" s="10"/>
      <c r="D44" s="11"/>
      <c r="E44" s="11"/>
      <c r="F44" s="11"/>
      <c r="G44" s="12"/>
    </row>
    <row r="45" spans="2:7" x14ac:dyDescent="0.25">
      <c r="B45" s="9" t="s">
        <v>101</v>
      </c>
      <c r="C45" s="10"/>
      <c r="D45" s="11"/>
      <c r="E45" s="11"/>
      <c r="F45" s="11"/>
      <c r="G45" s="12"/>
    </row>
    <row r="46" spans="2:7" ht="28.5" x14ac:dyDescent="0.25">
      <c r="B46" s="57" t="s">
        <v>16</v>
      </c>
      <c r="C46" s="58" t="s">
        <v>48</v>
      </c>
      <c r="D46" s="58" t="s">
        <v>4</v>
      </c>
      <c r="E46" s="58" t="s">
        <v>102</v>
      </c>
      <c r="F46" s="58" t="s">
        <v>103</v>
      </c>
      <c r="G46" s="59" t="s">
        <v>49</v>
      </c>
    </row>
    <row r="47" spans="2:7" ht="71.25" x14ac:dyDescent="0.25">
      <c r="B47" s="60" t="s">
        <v>45</v>
      </c>
      <c r="C47" s="61" t="s">
        <v>112</v>
      </c>
      <c r="D47" s="62" t="s">
        <v>51</v>
      </c>
      <c r="E47" s="62">
        <v>7320</v>
      </c>
      <c r="F47" s="88"/>
      <c r="G47" s="91">
        <f>F47*E47</f>
        <v>0</v>
      </c>
    </row>
    <row r="48" spans="2:7" x14ac:dyDescent="0.25">
      <c r="B48" s="24"/>
      <c r="C48" s="10"/>
      <c r="D48" s="11"/>
      <c r="E48" s="11"/>
      <c r="F48" s="11"/>
      <c r="G48" s="12"/>
    </row>
    <row r="49" spans="2:7" x14ac:dyDescent="0.25">
      <c r="B49" s="9" t="s">
        <v>76</v>
      </c>
      <c r="C49" s="10"/>
      <c r="D49" s="11"/>
      <c r="E49" s="11"/>
      <c r="F49" s="11"/>
      <c r="G49" s="12"/>
    </row>
    <row r="50" spans="2:7" ht="42.75" x14ac:dyDescent="0.25">
      <c r="B50" s="57" t="s">
        <v>16</v>
      </c>
      <c r="C50" s="58" t="s">
        <v>48</v>
      </c>
      <c r="D50" s="58" t="s">
        <v>4</v>
      </c>
      <c r="E50" s="58" t="s">
        <v>104</v>
      </c>
      <c r="F50" s="58" t="s">
        <v>52</v>
      </c>
      <c r="G50" s="59" t="s">
        <v>73</v>
      </c>
    </row>
    <row r="51" spans="2:7" ht="42.75" x14ac:dyDescent="0.25">
      <c r="B51" s="42" t="s">
        <v>77</v>
      </c>
      <c r="C51" s="18" t="s">
        <v>119</v>
      </c>
      <c r="D51" s="19" t="s">
        <v>53</v>
      </c>
      <c r="E51" s="63">
        <v>250000</v>
      </c>
      <c r="F51" s="100"/>
      <c r="G51" s="89">
        <f>F51*E51*81</f>
        <v>0</v>
      </c>
    </row>
    <row r="52" spans="2:7" ht="42.75" x14ac:dyDescent="0.25">
      <c r="B52" s="42" t="s">
        <v>78</v>
      </c>
      <c r="C52" s="18" t="s">
        <v>120</v>
      </c>
      <c r="D52" s="19" t="s">
        <v>54</v>
      </c>
      <c r="E52" s="63">
        <v>65000</v>
      </c>
      <c r="F52" s="86"/>
      <c r="G52" s="89">
        <f>F52*E52*41</f>
        <v>0</v>
      </c>
    </row>
    <row r="53" spans="2:7" ht="42.75" x14ac:dyDescent="0.25">
      <c r="B53" s="42" t="s">
        <v>79</v>
      </c>
      <c r="C53" s="18" t="s">
        <v>121</v>
      </c>
      <c r="D53" s="19" t="s">
        <v>55</v>
      </c>
      <c r="E53" s="63">
        <v>210000</v>
      </c>
      <c r="F53" s="100"/>
      <c r="G53" s="89">
        <f>F53*E53*81</f>
        <v>0</v>
      </c>
    </row>
    <row r="54" spans="2:7" ht="42.75" x14ac:dyDescent="0.25">
      <c r="B54" s="42" t="s">
        <v>80</v>
      </c>
      <c r="C54" s="18" t="s">
        <v>122</v>
      </c>
      <c r="D54" s="19" t="s">
        <v>55</v>
      </c>
      <c r="E54" s="63">
        <v>25000</v>
      </c>
      <c r="F54" s="86"/>
      <c r="G54" s="89">
        <f>F54*E54*41</f>
        <v>0</v>
      </c>
    </row>
    <row r="55" spans="2:7" x14ac:dyDescent="0.25">
      <c r="B55" s="64" t="s">
        <v>50</v>
      </c>
      <c r="C55" s="65" t="s">
        <v>57</v>
      </c>
      <c r="D55" s="66"/>
      <c r="E55" s="66"/>
      <c r="F55" s="66"/>
      <c r="G55" s="84">
        <f>G51+G52+G53+G54</f>
        <v>0</v>
      </c>
    </row>
    <row r="56" spans="2:7" ht="36.75" x14ac:dyDescent="0.25">
      <c r="C56" s="67" t="s">
        <v>58</v>
      </c>
    </row>
    <row r="58" spans="2:7" x14ac:dyDescent="0.25">
      <c r="B58" s="9" t="s">
        <v>82</v>
      </c>
      <c r="C58" s="10"/>
      <c r="D58" s="11"/>
      <c r="E58" s="11"/>
      <c r="F58" s="11"/>
      <c r="G58" s="12"/>
    </row>
    <row r="59" spans="2:7" ht="28.5" x14ac:dyDescent="0.25">
      <c r="B59" s="57" t="s">
        <v>16</v>
      </c>
      <c r="C59" s="58" t="s">
        <v>48</v>
      </c>
      <c r="D59" s="58" t="s">
        <v>4</v>
      </c>
      <c r="E59" s="58" t="s">
        <v>59</v>
      </c>
      <c r="F59" s="58" t="s">
        <v>60</v>
      </c>
      <c r="G59" s="59" t="s">
        <v>61</v>
      </c>
    </row>
    <row r="60" spans="2:7" ht="42.75" x14ac:dyDescent="0.25">
      <c r="B60" s="68" t="s">
        <v>56</v>
      </c>
      <c r="C60" s="69" t="s">
        <v>62</v>
      </c>
      <c r="D60" s="75" t="s">
        <v>63</v>
      </c>
      <c r="E60" s="76">
        <v>300</v>
      </c>
      <c r="F60" s="85"/>
      <c r="G60" s="84">
        <f>F60*E60</f>
        <v>0</v>
      </c>
    </row>
    <row r="61" spans="2:7" x14ac:dyDescent="0.25">
      <c r="B61" s="24"/>
      <c r="C61" s="10"/>
      <c r="D61" s="11"/>
      <c r="E61" s="11"/>
      <c r="F61" s="11"/>
      <c r="G61" s="12"/>
    </row>
    <row r="62" spans="2:7" x14ac:dyDescent="0.25">
      <c r="B62" s="5" t="s">
        <v>124</v>
      </c>
    </row>
    <row r="63" spans="2:7" ht="28.5" x14ac:dyDescent="0.25">
      <c r="B63" s="57" t="s">
        <v>16</v>
      </c>
      <c r="C63" s="58" t="s">
        <v>48</v>
      </c>
      <c r="D63" s="58" t="s">
        <v>4</v>
      </c>
      <c r="E63" s="58" t="s">
        <v>71</v>
      </c>
      <c r="F63" s="58" t="s">
        <v>81</v>
      </c>
      <c r="G63" s="59" t="s">
        <v>64</v>
      </c>
    </row>
    <row r="64" spans="2:7" s="1" customFormat="1" ht="42.75" x14ac:dyDescent="0.25">
      <c r="B64" s="71" t="s">
        <v>83</v>
      </c>
      <c r="C64" s="72" t="s">
        <v>114</v>
      </c>
      <c r="D64" s="73" t="s">
        <v>51</v>
      </c>
      <c r="E64" s="73">
        <v>4932</v>
      </c>
      <c r="F64" s="101">
        <f>F47</f>
        <v>0</v>
      </c>
      <c r="G64" s="90">
        <f>F64*E64</f>
        <v>0</v>
      </c>
    </row>
    <row r="65" spans="2:7" s="1" customFormat="1" ht="28.5" x14ac:dyDescent="0.25">
      <c r="B65" s="71" t="s">
        <v>84</v>
      </c>
      <c r="C65" s="72" t="s">
        <v>125</v>
      </c>
      <c r="D65" s="73" t="s">
        <v>51</v>
      </c>
      <c r="E65" s="73">
        <v>900</v>
      </c>
      <c r="F65" s="101">
        <f>G31</f>
        <v>0</v>
      </c>
      <c r="G65" s="90">
        <f>F65*E65</f>
        <v>0</v>
      </c>
    </row>
    <row r="66" spans="2:7" x14ac:dyDescent="0.25">
      <c r="B66" s="68" t="s">
        <v>113</v>
      </c>
      <c r="C66" s="69" t="s">
        <v>66</v>
      </c>
      <c r="D66" s="70"/>
      <c r="E66" s="66"/>
      <c r="F66" s="74"/>
      <c r="G66" s="84">
        <f>G64+G65</f>
        <v>0</v>
      </c>
    </row>
    <row r="67" spans="2:7" x14ac:dyDescent="0.25">
      <c r="B67" s="24"/>
      <c r="C67" s="10"/>
      <c r="D67" s="11"/>
      <c r="E67" s="11"/>
      <c r="F67" s="11"/>
      <c r="G67" s="12"/>
    </row>
    <row r="68" spans="2:7" x14ac:dyDescent="0.25">
      <c r="B68" s="9" t="s">
        <v>85</v>
      </c>
      <c r="C68" s="10"/>
      <c r="D68" s="11"/>
      <c r="E68" s="11"/>
      <c r="F68" s="11"/>
      <c r="G68" s="12"/>
    </row>
    <row r="69" spans="2:7" ht="28.5" x14ac:dyDescent="0.25">
      <c r="B69" s="57" t="s">
        <v>16</v>
      </c>
      <c r="C69" s="58" t="s">
        <v>67</v>
      </c>
      <c r="D69" s="58" t="s">
        <v>4</v>
      </c>
      <c r="E69" s="58" t="s">
        <v>59</v>
      </c>
      <c r="F69" s="58" t="s">
        <v>105</v>
      </c>
      <c r="G69" s="59" t="s">
        <v>61</v>
      </c>
    </row>
    <row r="70" spans="2:7" ht="50.25" customHeight="1" x14ac:dyDescent="0.25">
      <c r="B70" s="68" t="s">
        <v>65</v>
      </c>
      <c r="C70" s="69" t="s">
        <v>62</v>
      </c>
      <c r="D70" s="75" t="s">
        <v>63</v>
      </c>
      <c r="E70" s="76">
        <v>180</v>
      </c>
      <c r="F70" s="85"/>
      <c r="G70" s="84">
        <f>F70*E70</f>
        <v>0</v>
      </c>
    </row>
    <row r="71" spans="2:7" x14ac:dyDescent="0.25">
      <c r="B71" s="24"/>
      <c r="C71" s="10"/>
      <c r="D71" s="11"/>
      <c r="E71" s="11"/>
      <c r="F71" s="11"/>
      <c r="G71" s="12"/>
    </row>
    <row r="72" spans="2:7" x14ac:dyDescent="0.25">
      <c r="B72" s="9" t="s">
        <v>86</v>
      </c>
      <c r="C72" s="10"/>
      <c r="D72" s="11"/>
      <c r="E72" s="11"/>
      <c r="F72" s="11"/>
      <c r="G72" s="12"/>
    </row>
    <row r="73" spans="2:7" ht="42.75" x14ac:dyDescent="0.25">
      <c r="B73" s="57" t="s">
        <v>16</v>
      </c>
      <c r="C73" s="58" t="s">
        <v>48</v>
      </c>
      <c r="D73" s="58" t="s">
        <v>4</v>
      </c>
      <c r="E73" s="58" t="s">
        <v>72</v>
      </c>
      <c r="F73" s="58" t="s">
        <v>52</v>
      </c>
      <c r="G73" s="59" t="s">
        <v>74</v>
      </c>
    </row>
    <row r="74" spans="2:7" ht="42.75" x14ac:dyDescent="0.25">
      <c r="B74" s="42" t="s">
        <v>87</v>
      </c>
      <c r="C74" s="18" t="s">
        <v>115</v>
      </c>
      <c r="D74" s="19" t="s">
        <v>53</v>
      </c>
      <c r="E74" s="77">
        <v>150000</v>
      </c>
      <c r="F74" s="86"/>
      <c r="G74" s="89">
        <f>F74*E74*86</f>
        <v>0</v>
      </c>
    </row>
    <row r="75" spans="2:7" ht="42.75" x14ac:dyDescent="0.25">
      <c r="B75" s="42" t="s">
        <v>88</v>
      </c>
      <c r="C75" s="18" t="s">
        <v>116</v>
      </c>
      <c r="D75" s="19" t="s">
        <v>53</v>
      </c>
      <c r="E75" s="77">
        <v>39000</v>
      </c>
      <c r="F75" s="86"/>
      <c r="G75" s="89">
        <f>F75*E75*51</f>
        <v>0</v>
      </c>
    </row>
    <row r="76" spans="2:7" ht="42.75" x14ac:dyDescent="0.25">
      <c r="B76" s="42" t="s">
        <v>89</v>
      </c>
      <c r="C76" s="18" t="s">
        <v>117</v>
      </c>
      <c r="D76" s="19" t="s">
        <v>55</v>
      </c>
      <c r="E76" s="77">
        <v>126000</v>
      </c>
      <c r="F76" s="86"/>
      <c r="G76" s="89">
        <f>F76*E76*86</f>
        <v>0</v>
      </c>
    </row>
    <row r="77" spans="2:7" ht="42.75" x14ac:dyDescent="0.25">
      <c r="B77" s="78" t="s">
        <v>90</v>
      </c>
      <c r="C77" s="79" t="s">
        <v>118</v>
      </c>
      <c r="D77" s="80" t="s">
        <v>55</v>
      </c>
      <c r="E77" s="81">
        <v>15000</v>
      </c>
      <c r="F77" s="100"/>
      <c r="G77" s="90">
        <f>F77*E77*51</f>
        <v>0</v>
      </c>
    </row>
    <row r="78" spans="2:7" x14ac:dyDescent="0.25">
      <c r="B78" s="21" t="s">
        <v>68</v>
      </c>
      <c r="C78" s="22" t="s">
        <v>57</v>
      </c>
      <c r="D78" s="43"/>
      <c r="E78" s="43"/>
      <c r="F78" s="43"/>
      <c r="G78" s="91">
        <f>G74+G75+G76+G77</f>
        <v>0</v>
      </c>
    </row>
    <row r="79" spans="2:7" x14ac:dyDescent="0.25">
      <c r="B79" s="24"/>
      <c r="C79" s="10"/>
      <c r="D79" s="11"/>
      <c r="E79" s="11"/>
      <c r="F79" s="11"/>
      <c r="G79" s="12"/>
    </row>
    <row r="80" spans="2:7" ht="37.5" customHeight="1" x14ac:dyDescent="0.25">
      <c r="B80" s="106" t="s">
        <v>106</v>
      </c>
      <c r="C80" s="106" t="s">
        <v>69</v>
      </c>
      <c r="D80" s="106"/>
      <c r="E80" s="106"/>
      <c r="F80" s="106"/>
      <c r="G80" s="92">
        <f>G47+G55+G60+G66+G70+G78</f>
        <v>0</v>
      </c>
    </row>
    <row r="81" spans="2:7" x14ac:dyDescent="0.25">
      <c r="B81" s="24"/>
      <c r="C81" s="10"/>
      <c r="D81" s="11"/>
      <c r="E81" s="11"/>
      <c r="F81" s="11"/>
      <c r="G81" s="12"/>
    </row>
    <row r="82" spans="2:7" ht="41.25" customHeight="1" x14ac:dyDescent="0.25">
      <c r="B82" s="107" t="s">
        <v>70</v>
      </c>
      <c r="C82" s="107"/>
      <c r="D82" s="107"/>
      <c r="E82" s="107"/>
      <c r="F82" s="107"/>
      <c r="G82" s="83">
        <f>G41+G80</f>
        <v>0</v>
      </c>
    </row>
    <row r="83" spans="2:7" x14ac:dyDescent="0.25">
      <c r="B83" s="24"/>
      <c r="C83" s="10"/>
      <c r="D83" s="11"/>
      <c r="E83" s="11"/>
      <c r="F83" s="11"/>
      <c r="G83" s="12"/>
    </row>
    <row r="84" spans="2:7" x14ac:dyDescent="0.25">
      <c r="B84" s="82" t="s">
        <v>97</v>
      </c>
      <c r="C84" s="102"/>
      <c r="D84" s="11"/>
      <c r="E84" s="11"/>
      <c r="F84" s="11"/>
      <c r="G84" s="12"/>
    </row>
    <row r="85" spans="2:7" x14ac:dyDescent="0.25">
      <c r="B85" s="82" t="s">
        <v>92</v>
      </c>
      <c r="C85" s="102"/>
      <c r="D85" s="11"/>
      <c r="E85" s="11"/>
      <c r="F85" s="11"/>
      <c r="G85" s="12"/>
    </row>
    <row r="86" spans="2:7" x14ac:dyDescent="0.25">
      <c r="B86" s="82" t="s">
        <v>93</v>
      </c>
      <c r="C86" s="102"/>
      <c r="D86" s="11"/>
      <c r="E86" s="11"/>
      <c r="F86" s="11"/>
      <c r="G86" s="12"/>
    </row>
    <row r="87" spans="2:7" x14ac:dyDescent="0.25">
      <c r="B87" s="82" t="s">
        <v>94</v>
      </c>
      <c r="C87" s="103"/>
    </row>
    <row r="88" spans="2:7" x14ac:dyDescent="0.25">
      <c r="B88" s="82" t="s">
        <v>95</v>
      </c>
      <c r="C88" s="102"/>
      <c r="D88" s="11"/>
      <c r="E88" s="11"/>
      <c r="F88" s="11"/>
      <c r="G88" s="12"/>
    </row>
    <row r="89" spans="2:7" x14ac:dyDescent="0.25">
      <c r="B89" s="82" t="s">
        <v>96</v>
      </c>
      <c r="C89" s="103"/>
    </row>
    <row r="90" spans="2:7" x14ac:dyDescent="0.25">
      <c r="B90" s="82" t="s">
        <v>98</v>
      </c>
      <c r="C90" s="103"/>
    </row>
  </sheetData>
  <sheetProtection algorithmName="SHA-512" hashValue="jw/HabYGwcWLanlcO7tff2LIja0w3of+EZzGFQ3WdHzZ0GusjsNH3aRsvjWiUyEYENr5dG3sSh4G6ZEN/CAfVA==" saltValue="QOTP2vfnbMrqdj9Nrx6fjA==" spinCount="100000" sheet="1" objects="1" scenarios="1" selectLockedCells="1"/>
  <mergeCells count="4">
    <mergeCell ref="B39:F39"/>
    <mergeCell ref="B41:F41"/>
    <mergeCell ref="B80:F80"/>
    <mergeCell ref="B82:F82"/>
  </mergeCells>
  <dataValidations count="3">
    <dataValidation type="custom" allowBlank="1" showInputMessage="1" showErrorMessage="1" errorTitle="Nepovolená hodnota" error="Zadať možno len číslo s max. 2 desatinnými miestami" sqref="F70 F64:F65 F6:F7 F12:F14 F20:F22 F35:F36 F47 F31 F29" xr:uid="{93448A1A-238D-4F44-B05D-1A905E60C66C}">
      <formula1>ROUND(F6,2)=F6</formula1>
    </dataValidation>
    <dataValidation type="custom" allowBlank="1" showInputMessage="1" showErrorMessage="1" errorTitle="Nepovolená hodnota" error="Zadať možno len číslo s max. 2_x000a_desatinnými miestami" sqref="F60" xr:uid="{68E5BD35-14BD-4285-9735-1326096ABC54}">
      <formula1>ROUND(F60,2)=F60</formula1>
    </dataValidation>
    <dataValidation type="custom" allowBlank="1" showInputMessage="1" showErrorMessage="1" errorTitle="Nepovolená hodnota" error="Zadať možno len číslo s max. 4 desatinnými miestami" sqref="F51:F54 F74:F77" xr:uid="{5A17CBD5-9204-4335-9449-FE510735A8CA}">
      <formula1>ROUND(F51,4)=F51</formula1>
    </dataValidation>
  </dataValidations>
  <pageMargins left="0.7" right="0.7" top="0.75" bottom="0.75" header="0.3" footer="0.3"/>
  <pageSetup scale="33" orientation="portrait" r:id="rId1"/>
  <rowBreaks count="1" manualBreakCount="1">
    <brk id="41" max="16383" man="1"/>
  </rowBreaks>
  <tableParts count="11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B7AED1EB8872D488396A5C8DAF7E806" ma:contentTypeVersion="3" ma:contentTypeDescription="Umožňuje vytvoriť nový dokument." ma:contentTypeScope="" ma:versionID="7f618c1de49da46fe6e4cfd8083733a5">
  <xsd:schema xmlns:xsd="http://www.w3.org/2001/XMLSchema" xmlns:xs="http://www.w3.org/2001/XMLSchema" xmlns:p="http://schemas.microsoft.com/office/2006/metadata/properties" xmlns:ns2="9de52214-989b-465d-a15c-cca52df438a8" targetNamespace="http://schemas.microsoft.com/office/2006/metadata/properties" ma:root="true" ma:fieldsID="dbb537ae40b8f222eae673c8301b2cae" ns2:_="">
    <xsd:import namespace="9de52214-989b-465d-a15c-cca52df438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e52214-989b-465d-a15c-cca52df438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AFF6F8-0D81-4D7B-AFEB-9A4BC30C8A5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8DF58C7-4336-407B-B116-029494573E7E}">
  <ds:schemaRefs>
    <ds:schemaRef ds:uri="9de52214-989b-465d-a15c-cca52df438a8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2006/metadata/properties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BBD992D7-0CC1-4E42-B022-96D4023421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e52214-989b-465d-a15c-cca52df438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2026-09-14T13:12:31Z</dcterms:created>
  <dcterms:modified xsi:type="dcterms:W3CDTF">2026-10-09T15:12:20Z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0x0101007B7AED1EB8872D488396A5C8DAF7E806</vt:lpwstr>
  </property>
</Properties>
</file>