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zurbanova.michaela\Desktop\"/>
    </mc:Choice>
  </mc:AlternateContent>
  <xr:revisionPtr revIDLastSave="0" documentId="13_ncr:1_{B6B784EA-008C-4C5C-B030-D144DC914AD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Časť 1 - zdvíhacie" sheetId="1" r:id="rId1"/>
    <sheet name="Časť 2 - elektrobusy" sheetId="2" r:id="rId2"/>
    <sheet name="Časť 3 - náradie" sheetId="3" r:id="rId3"/>
  </sheets>
  <definedNames>
    <definedName name="_xlnm.Print_Titles" localSheetId="0">'Časť 1 - zdvíhacie'!$1:$2</definedName>
    <definedName name="_xlnm.Print_Area" localSheetId="0">'Časť 1 - zdvíhacie'!$A$1:$L$99</definedName>
    <definedName name="_xlnm.Print_Area" localSheetId="1">'Časť 2 - elektrobusy'!$A$1:$D$33</definedName>
    <definedName name="_xlnm.Print_Area" localSheetId="2">'Časť 3 - náradie'!$A$1:$D$33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6" i="3" l="1"/>
  <c r="B25" i="3"/>
  <c r="B24" i="3"/>
  <c r="B23" i="3"/>
  <c r="D15" i="2"/>
  <c r="D14" i="2"/>
  <c r="D16" i="2"/>
  <c r="D17" i="2" s="1"/>
  <c r="D17" i="3"/>
  <c r="D16" i="3"/>
  <c r="D15" i="3"/>
  <c r="D14" i="3"/>
  <c r="D7" i="3"/>
  <c r="D9" i="3" s="1"/>
  <c r="D8" i="2"/>
  <c r="D9" i="2" s="1"/>
  <c r="D7" i="2"/>
  <c r="D6" i="2"/>
  <c r="L93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B26" i="2" l="1"/>
  <c r="B25" i="2"/>
  <c r="B23" i="2"/>
  <c r="B24" i="2"/>
  <c r="D31" i="3"/>
  <c r="D32" i="3" s="1"/>
  <c r="L96" i="1"/>
  <c r="L97" i="1" s="1"/>
  <c r="D31" i="2"/>
  <c r="D32" i="2" s="1"/>
</calcChain>
</file>

<file path=xl/sharedStrings.xml><?xml version="1.0" encoding="utf-8"?>
<sst xmlns="http://schemas.openxmlformats.org/spreadsheetml/2006/main" count="758" uniqueCount="278">
  <si>
    <t>Príloha č. 2 – Časť 1: Zoznam zdvíhacích zariadení 2026</t>
  </si>
  <si>
    <t>P.č.</t>
  </si>
  <si>
    <t>Názov majetku</t>
  </si>
  <si>
    <t>ŠDÚ</t>
  </si>
  <si>
    <t>Nosnosť (kg)</t>
  </si>
  <si>
    <t>Typ</t>
  </si>
  <si>
    <t>Výrobné číslo</t>
  </si>
  <si>
    <t>Rok výroby</t>
  </si>
  <si>
    <t>Výrobca</t>
  </si>
  <si>
    <t>Prevádzka</t>
  </si>
  <si>
    <t>Miesto</t>
  </si>
  <si>
    <t>Zaradenie</t>
  </si>
  <si>
    <t>Cena v EUR bez DPH</t>
  </si>
  <si>
    <t>EL. KLADKOSTROJ</t>
  </si>
  <si>
    <t>L-III 15</t>
  </si>
  <si>
    <t>Balcancar Bulharsko</t>
  </si>
  <si>
    <t>5522 - ÚT  TRNÁVKA</t>
  </si>
  <si>
    <t>ŤÚT</t>
  </si>
  <si>
    <t>E2</t>
  </si>
  <si>
    <t>EL.MECHA.ZDVIHÁK - 6 stĺp.</t>
  </si>
  <si>
    <t>EZ 2461</t>
  </si>
  <si>
    <t>316/1,3,4,5; 233/1,2</t>
  </si>
  <si>
    <t>TOP Stroj Nitra</t>
  </si>
  <si>
    <t>7223-DA TRNÁVKA</t>
  </si>
  <si>
    <t xml:space="preserve">ST.DIEL.REK. BO.HALA </t>
  </si>
  <si>
    <t>EZ 3362</t>
  </si>
  <si>
    <t>54/1-6</t>
  </si>
  <si>
    <t>2005</t>
  </si>
  <si>
    <t>7233 Petržalka</t>
  </si>
  <si>
    <t>Hala DOA</t>
  </si>
  <si>
    <t>KANÁLOVÝ ZDVIHÁK</t>
  </si>
  <si>
    <t xml:space="preserve">KZ 2748         </t>
  </si>
  <si>
    <t>2956</t>
  </si>
  <si>
    <t>7510-STK-TRNÁVKA</t>
  </si>
  <si>
    <t>PRACOVISKO EMIS.KONTROLY</t>
  </si>
  <si>
    <t>7216</t>
  </si>
  <si>
    <t>7213-DA TRNÁVKA</t>
  </si>
  <si>
    <t>3.HALA</t>
  </si>
  <si>
    <t>29/1-6</t>
  </si>
  <si>
    <t>BAZ Bratislava závod Nitra</t>
  </si>
  <si>
    <t>014/1-6</t>
  </si>
  <si>
    <t>1986</t>
  </si>
  <si>
    <t>EZ 2461 (1641)</t>
  </si>
  <si>
    <t>222/1-3,221/1, 486/3,264/5</t>
  </si>
  <si>
    <t>1989/91</t>
  </si>
  <si>
    <t>467/1-4, 233/4,472/4</t>
  </si>
  <si>
    <t>1991/89</t>
  </si>
  <si>
    <t xml:space="preserve">ST.DIEL.REK. CNG.HALA </t>
  </si>
  <si>
    <t>EL.MECHA.ZDVIHÁK - 4 stĺp.</t>
  </si>
  <si>
    <t>EZ 1641</t>
  </si>
  <si>
    <t>516/1-4</t>
  </si>
  <si>
    <t>6.HALA</t>
  </si>
  <si>
    <t>UZZ P/V ČV606</t>
  </si>
  <si>
    <t>21-24</t>
  </si>
  <si>
    <t>ŽOS Česká Lípa závod Liberec</t>
  </si>
  <si>
    <t>5400-TRNÁVKA</t>
  </si>
  <si>
    <t>NOVÉ ÚD - HKM</t>
  </si>
  <si>
    <t>25-28</t>
  </si>
  <si>
    <t>29-32</t>
  </si>
  <si>
    <t>33-36</t>
  </si>
  <si>
    <t>45-48</t>
  </si>
  <si>
    <t>49-52</t>
  </si>
  <si>
    <t>53-56</t>
  </si>
  <si>
    <t>61-64</t>
  </si>
  <si>
    <t>65-68</t>
  </si>
  <si>
    <t>69-72</t>
  </si>
  <si>
    <t>NOVÉ ÚD - HD</t>
  </si>
  <si>
    <t>73-76</t>
  </si>
  <si>
    <t>77-80</t>
  </si>
  <si>
    <t>93-6</t>
  </si>
  <si>
    <t>UZZ P/V ČV535</t>
  </si>
  <si>
    <t>101-4</t>
  </si>
  <si>
    <t>105-8</t>
  </si>
  <si>
    <t>NOVÉ ÚD - HOK</t>
  </si>
  <si>
    <t>109-112</t>
  </si>
  <si>
    <t>117-120</t>
  </si>
  <si>
    <t>129-132</t>
  </si>
  <si>
    <t>137-140</t>
  </si>
  <si>
    <t>PFAFF STAHL KP 251</t>
  </si>
  <si>
    <t>122788/85/94/96</t>
  </si>
  <si>
    <t>1990</t>
  </si>
  <si>
    <t>PFAF Siberblau Nemecko</t>
  </si>
  <si>
    <t>NOVÉ ÚD-BOX (Výb. Pros.)</t>
  </si>
  <si>
    <t>E2, E13</t>
  </si>
  <si>
    <t>122787/86/93/95</t>
  </si>
  <si>
    <t>NOVÉ ÚD-BOX č.5a (Výb. Pros.)</t>
  </si>
  <si>
    <t>122792,91,90,89</t>
  </si>
  <si>
    <t>NOVÉ ÚD-BOX č.5b (Výb. Pros.)</t>
  </si>
  <si>
    <t>HYDRAULICKÝ ZDVIHÁK</t>
  </si>
  <si>
    <t>HZ 5 ZC</t>
  </si>
  <si>
    <t>858</t>
  </si>
  <si>
    <t>STS Lanškroun</t>
  </si>
  <si>
    <t>NOVÉ ÚD - striek. Podvozkov (Výb.)</t>
  </si>
  <si>
    <t xml:space="preserve">KZ 2748-DP         </t>
  </si>
  <si>
    <t>10001</t>
  </si>
  <si>
    <t>1994</t>
  </si>
  <si>
    <t xml:space="preserve">KZ 2748-DP                 </t>
  </si>
  <si>
    <t>10003</t>
  </si>
  <si>
    <t>10004</t>
  </si>
  <si>
    <t>7215</t>
  </si>
  <si>
    <t>2.HALA</t>
  </si>
  <si>
    <t>7219</t>
  </si>
  <si>
    <t>10002</t>
  </si>
  <si>
    <t>385/1-6</t>
  </si>
  <si>
    <t>8210</t>
  </si>
  <si>
    <t>4.HALA</t>
  </si>
  <si>
    <t>8209</t>
  </si>
  <si>
    <t>8512</t>
  </si>
  <si>
    <t>1998</t>
  </si>
  <si>
    <t>ÚDA</t>
  </si>
  <si>
    <t>8510</t>
  </si>
  <si>
    <t>8508</t>
  </si>
  <si>
    <t>8502</t>
  </si>
  <si>
    <t>BT 10 436</t>
  </si>
  <si>
    <t>90111911</t>
  </si>
  <si>
    <t>NOVÉ ÚD-IMPREGN. (Výb.)</t>
  </si>
  <si>
    <t xml:space="preserve"> KZ 2751                        </t>
  </si>
  <si>
    <t>61</t>
  </si>
  <si>
    <t>2001</t>
  </si>
  <si>
    <t>ÚDA - zámočnícka hala</t>
  </si>
  <si>
    <t xml:space="preserve">KZ 2751                        </t>
  </si>
  <si>
    <t>63</t>
  </si>
  <si>
    <t>9424 - prev. TRAKČNÉ VEDENIE</t>
  </si>
  <si>
    <t>ST. DIEL. REK.</t>
  </si>
  <si>
    <t>64</t>
  </si>
  <si>
    <t>ÚDA - hala CNG</t>
  </si>
  <si>
    <t>66</t>
  </si>
  <si>
    <t>67</t>
  </si>
  <si>
    <t>68</t>
  </si>
  <si>
    <t>KZ 2751</t>
  </si>
  <si>
    <t>70</t>
  </si>
  <si>
    <t>71</t>
  </si>
  <si>
    <t>72</t>
  </si>
  <si>
    <t>73</t>
  </si>
  <si>
    <t>80</t>
  </si>
  <si>
    <t>1307/1-6</t>
  </si>
  <si>
    <t>2000</t>
  </si>
  <si>
    <t>ZDVÍHACIA PLOŠINA</t>
  </si>
  <si>
    <t>350 / 120</t>
  </si>
  <si>
    <t>COMPACT 10</t>
  </si>
  <si>
    <t>CE 103 847</t>
  </si>
  <si>
    <t>Pinguely Francúzko</t>
  </si>
  <si>
    <t>9484 - prev. údržby</t>
  </si>
  <si>
    <t>RS firma</t>
  </si>
  <si>
    <t>PLOŠINOVÝ ZDVIHÁK / ZDVÍHACÍ NOSNÍK</t>
  </si>
  <si>
    <t>3500 / 2600</t>
  </si>
  <si>
    <t xml:space="preserve">     4 PHZ 3,5/           SD 26L</t>
  </si>
  <si>
    <t>384/834130</t>
  </si>
  <si>
    <t>2001/2023</t>
  </si>
  <si>
    <t>9470 - prev.CMV TRNÁVKA</t>
  </si>
  <si>
    <t>HALA OPRÁV OSOB. VOZ.</t>
  </si>
  <si>
    <t>EL.MECHA.ZDVIHÁK - 2 stĺp.</t>
  </si>
  <si>
    <t>3000/1,9m</t>
  </si>
  <si>
    <t>CONSUL 2.30 EL-H300</t>
  </si>
  <si>
    <t>223443</t>
  </si>
  <si>
    <t>CONSUL Nemecko</t>
  </si>
  <si>
    <t>223437</t>
  </si>
  <si>
    <t>EL. HYDR. ZDVÍH. PLOŠINA</t>
  </si>
  <si>
    <t>TEXO-MAGNUS PSA 200</t>
  </si>
  <si>
    <t>A06M 2001</t>
  </si>
  <si>
    <t>2006</t>
  </si>
  <si>
    <t>TEXO Taliansko</t>
  </si>
  <si>
    <t>UMYVÁRKA</t>
  </si>
  <si>
    <t>EL. HYDR. ZDVÍH. PLOŠINA /
PNEUM. HYDRAUL. ZDVIHÁK</t>
  </si>
  <si>
    <t>20000 / 10000</t>
  </si>
  <si>
    <t>TEXO-MAGNUS PSA200 / BLITZ-GHUSKTP-10/10</t>
  </si>
  <si>
    <t>D05M 2016 /
21929</t>
  </si>
  <si>
    <t>2005 / 2006</t>
  </si>
  <si>
    <t>HALA OPRÁV NÁKL. VOZ.</t>
  </si>
  <si>
    <t>JZ-EH 10/800</t>
  </si>
  <si>
    <t>0602-180</t>
  </si>
  <si>
    <t>Autotech -VT Choteboŕ</t>
  </si>
  <si>
    <t>CASCOS C 4.100</t>
  </si>
  <si>
    <t>13131</t>
  </si>
  <si>
    <t>CASCOS Španielsko</t>
  </si>
  <si>
    <t>NOŽNICOVÝ HYDR. ZDVIHÁK</t>
  </si>
  <si>
    <t>3x13500</t>
  </si>
  <si>
    <t>ECO 90-10-17</t>
  </si>
  <si>
    <t>215B-01594</t>
  </si>
  <si>
    <t>2015</t>
  </si>
  <si>
    <t>STERTIL KONI USA</t>
  </si>
  <si>
    <t xml:space="preserve">5.HALA                                 </t>
  </si>
  <si>
    <t>215B-01591</t>
  </si>
  <si>
    <t>ĽÚT</t>
  </si>
  <si>
    <t>215B-01592</t>
  </si>
  <si>
    <t>215B-01593</t>
  </si>
  <si>
    <t>215B-01590</t>
  </si>
  <si>
    <t>5521-ÚT HROBOŇOVA</t>
  </si>
  <si>
    <t>OT. NÁST.  ŽERIAV</t>
  </si>
  <si>
    <t>NÁST. OTOČ. ŽERIAV</t>
  </si>
  <si>
    <t>JO-734</t>
  </si>
  <si>
    <t>JORD Komárno</t>
  </si>
  <si>
    <t>JO-735</t>
  </si>
  <si>
    <t>5220-ĽÚE-TRNÁVKA</t>
  </si>
  <si>
    <t>POJ.ZDVIH. S KLAD.</t>
  </si>
  <si>
    <t>JO-736</t>
  </si>
  <si>
    <t>JO-741</t>
  </si>
  <si>
    <t>JO-740</t>
  </si>
  <si>
    <t xml:space="preserve">EL.MECHA.ZDVIHÁK - 8 stĺp. </t>
  </si>
  <si>
    <t xml:space="preserve"> EMANUEL SCM102F.8</t>
  </si>
  <si>
    <t>215102F.3955N</t>
  </si>
  <si>
    <t xml:space="preserve"> EMANUEL Taliansko</t>
  </si>
  <si>
    <t>POJ.ZDVIH. S KLAD. 630 kg</t>
  </si>
  <si>
    <t>JO-834-1</t>
  </si>
  <si>
    <t>2018</t>
  </si>
  <si>
    <t>NAST. A SKÚŠOBNÁ HALA</t>
  </si>
  <si>
    <t>JO-834-2</t>
  </si>
  <si>
    <t xml:space="preserve">EL.MECHA.ZDVIHÁK - 6 stĺp. </t>
  </si>
  <si>
    <t>RAV234 NL</t>
  </si>
  <si>
    <t>00189</t>
  </si>
  <si>
    <t>2019</t>
  </si>
  <si>
    <t>RAVAGLIOLI Taliansko</t>
  </si>
  <si>
    <t>PMF8100 BF</t>
  </si>
  <si>
    <t>96193-96200</t>
  </si>
  <si>
    <t>2020</t>
  </si>
  <si>
    <t>SEFAC Francúzko</t>
  </si>
  <si>
    <t>Emanuel MCL 100-8-S EXP</t>
  </si>
  <si>
    <t>2310.2586N-1-4/ 2310.2587N-1-4</t>
  </si>
  <si>
    <t>2024</t>
  </si>
  <si>
    <t>OMCN 199 /Gamma</t>
  </si>
  <si>
    <t xml:space="preserve">   OMCN Taliansko</t>
  </si>
  <si>
    <t>El.Mech.Zdvih.- 6 stĺp.</t>
  </si>
  <si>
    <t>ST 1075 FSA</t>
  </si>
  <si>
    <t>UM326602;7</t>
  </si>
  <si>
    <t>STERTIL KONI</t>
  </si>
  <si>
    <t>7213 - DA Krasňany</t>
  </si>
  <si>
    <t xml:space="preserve">El.Mech.Zdvih.- 12 stĺp. </t>
  </si>
  <si>
    <t>SCM 100F.12 SER</t>
  </si>
  <si>
    <t>24.12COL4370-UCN/24100F.4370N1-12</t>
  </si>
  <si>
    <t>5320 - Krasňany</t>
  </si>
  <si>
    <t>Hala denného ošetrenia a čistenia</t>
  </si>
  <si>
    <t>Pojazd.Zdvih. s Kls.</t>
  </si>
  <si>
    <t>Otočný stĺpový žeriav
s elektrickým kladkostrojom 630 kg</t>
  </si>
  <si>
    <t>JO-1011/2024</t>
  </si>
  <si>
    <t>JORD spol. s r.o. Komárno</t>
  </si>
  <si>
    <t>Pojazd.Zdvih. s El.Kls.</t>
  </si>
  <si>
    <t>Pojazd zdvíh
s EK 1000 kg</t>
  </si>
  <si>
    <t>JO-1012/2024</t>
  </si>
  <si>
    <t>Hala kontrolných prehliadok električiek</t>
  </si>
  <si>
    <t>Pojazd.Zdvih s El.Ks</t>
  </si>
  <si>
    <t>JO-1038/2025</t>
  </si>
  <si>
    <t>7223-DA Trnávka</t>
  </si>
  <si>
    <t>DA Krasňany</t>
  </si>
  <si>
    <t>Celková cena bez DPH</t>
  </si>
  <si>
    <t>Dodávateľ</t>
  </si>
  <si>
    <t>IČO</t>
  </si>
  <si>
    <t>Sadzba DPH</t>
  </si>
  <si>
    <t>DPH v €</t>
  </si>
  <si>
    <t>Cena s DPH</t>
  </si>
  <si>
    <t>Neplatiteľ DPH uvedie sadzbu 0 %.</t>
  </si>
  <si>
    <t>Príloha č. 2 – Časť 2: Tabuľka pre zadávanie ponúk</t>
  </si>
  <si>
    <t>Typ elektrobusu</t>
  </si>
  <si>
    <t>Počet ks</t>
  </si>
  <si>
    <t>Cena za 1 ks bez DPH</t>
  </si>
  <si>
    <t>Cena celkom bez DPH</t>
  </si>
  <si>
    <t>SOR ENS 12</t>
  </si>
  <si>
    <t>SOR EBN 8</t>
  </si>
  <si>
    <t>Otokar e-Kent C 12</t>
  </si>
  <si>
    <t>Časť 2 celkom bez DPH</t>
  </si>
  <si>
    <t>Cena časti 2 s DPH</t>
  </si>
  <si>
    <t>Príloha č. 2 – Časť 3: Tabuľka pre zadávanie ponúk</t>
  </si>
  <si>
    <t>Revízie podľa vyhlášky 508/2009</t>
  </si>
  <si>
    <t xml:space="preserve">Názov skupiny </t>
  </si>
  <si>
    <t>EN - Elektrické nástroje</t>
  </si>
  <si>
    <t>EN - Elektrické spotrebiče</t>
  </si>
  <si>
    <t>RN - Ručné elektrické náradie</t>
  </si>
  <si>
    <t>Revízie podľa 508/2009 celkom</t>
  </si>
  <si>
    <t>Revízie podľa vyhlášky 205/2010</t>
  </si>
  <si>
    <t>Revízie podľa 205/2010 celkom</t>
  </si>
  <si>
    <t>Revízie celkom</t>
  </si>
  <si>
    <t>Cena celkom</t>
  </si>
  <si>
    <t>Časť 3 celkom bez DPH</t>
  </si>
  <si>
    <t>Cena časti 3 s DPH</t>
  </si>
  <si>
    <t>Periodické odborné prehliadky elektrobusov</t>
  </si>
  <si>
    <t>Periodické odborné prehliadky elektrobusov celkom bez DPH</t>
  </si>
  <si>
    <t>Mimoperiodické odborné prehliadky elektrobusov celkom bez DPH</t>
  </si>
  <si>
    <t>Odborné prehliadky elektrobusov</t>
  </si>
  <si>
    <t>Mimoperiodické odborné prehliadky elektrobusov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</si>
</sst>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_ ;[Red]\-#,##0\ "/>
    <numFmt numFmtId="165" formatCode="#,##0.00\ &quot;€&quot;"/>
  </numFmts>
  <fonts count="2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sz val="14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ptos Narrow"/>
      <family val="2"/>
      <scheme val="minor"/>
    </font>
    <font>
      <b/>
      <u/>
      <sz val="12"/>
      <color theme="1"/>
      <name val="Calibri"/>
      <family val="2"/>
    </font>
    <font>
      <b/>
      <sz val="1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sz val="14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ptos Narrow"/>
      <family val="2"/>
      <scheme val="minor"/>
    </font>
    <font>
      <b/>
      <u val="single"/>
      <sz val="12"/>
      <color theme="1"/>
      <name val="Calibri"/>
      <family val="2"/>
    </font>
    <font>
      <b/>
      <sz val="10"/>
      <color theme="1"/>
      <name val="Aptos Narrow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indexed="13"/>
      </patternFill>
    </fill>
    <fill>
      <patternFill patternType="solid">
        <fgColor theme="0"/>
      </patternFill>
    </fill>
    <fill>
      <patternFill patternType="solid">
        <fgColor theme="3" tint="0.749961851863155"/>
        <bgColor indexed="65"/>
      </patternFill>
    </fill>
    <fill>
      <patternFill patternType="solid">
        <fgColor rgb="FFFFFF00"/>
      </patternFill>
    </fill>
    <fill>
      <patternFill patternType="solid">
        <fgColor rgb="FFD9E8F6"/>
      </patternFill>
    </fill>
    <fill>
      <patternFill patternType="solid">
        <fgColor theme="3" tint="0.89996032593768116"/>
        <bgColor indexed="65"/>
      </patternFill>
    </fill>
    <fill>
      <patternFill patternType="solid">
        <fgColor theme="2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indexed="13"/>
      </patternFill>
    </fill>
    <fill>
      <patternFill patternType="solid">
        <fgColor theme="0"/>
      </patternFill>
    </fill>
    <fill>
      <patternFill patternType="solid">
        <fgColor theme="3" tint="0.74996"/>
      </patternFill>
    </fill>
    <fill>
      <patternFill patternType="solid">
        <fgColor rgb="FFFFFF00"/>
      </patternFill>
    </fill>
    <fill>
      <patternFill patternType="solid">
        <fgColor rgb="FFD9E8F6"/>
      </patternFill>
    </fill>
    <fill>
      <patternFill patternType="solid">
        <fgColor theme="3" tint="0.89996"/>
      </patternFill>
    </fill>
    <fill>
      <patternFill patternType="solid">
        <fgColor theme="2"/>
      </patternFill>
    </fill>
    <fill>
      <patternFill patternType="solid">
        <fgColor theme="2"/>
      </patternFill>
    </fill>
    <fill>
      <patternFill patternType="solid">
        <fgColor theme="4" tint="0.79998"/>
      </patternFill>
    </fill>
  </fills>
  <borders count="7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double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double">
        <color indexed="64"/>
      </bottom>
      <diagonal/>
    </border>
    <border>
      <left/>
      <right style="thin">
        <color theme="4" tint="0.39997558519241921"/>
      </right>
      <top style="thin">
        <color indexed="64"/>
      </top>
      <bottom style="double">
        <color indexed="64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4" tint="0.39997558519241921"/>
      </left>
      <right/>
      <top/>
      <bottom style="thin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theme="4" tint="0.39998"/>
      </right>
      <top style="thin">
        <color theme="4" tint="0.39998"/>
      </top>
      <bottom style="thin">
        <color indexed="64"/>
      </bottom>
      <diagonal/>
    </border>
    <border>
      <left style="thin">
        <color theme="4" tint="0.39998"/>
      </left>
      <right/>
      <top style="thin">
        <color indexed="64"/>
      </top>
      <bottom style="thin">
        <color indexed="64"/>
      </bottom>
      <diagonal/>
    </border>
    <border>
      <left style="thin">
        <color theme="4" tint="0.39998"/>
      </left>
      <right/>
      <top style="thin">
        <color theme="4" tint="0.39998"/>
      </top>
      <bottom style="double">
        <color indexed="64"/>
      </bottom>
      <diagonal/>
    </border>
    <border>
      <left style="thin">
        <color theme="4" tint="0.39998"/>
      </left>
      <right/>
      <top style="thin">
        <color theme="4" tint="0.39998"/>
      </top>
      <bottom style="thin">
        <color theme="4" tint="0.39998"/>
      </bottom>
      <diagonal/>
    </border>
    <border>
      <left/>
      <right style="thin">
        <color theme="4" tint="0.39998"/>
      </right>
      <top style="thin">
        <color theme="4" tint="0.39998"/>
      </top>
      <bottom style="double">
        <color indexed="64"/>
      </bottom>
      <diagonal/>
    </border>
    <border>
      <left/>
      <right style="thin">
        <color theme="4" tint="0.39998"/>
      </right>
      <top style="thin">
        <color indexed="64"/>
      </top>
      <bottom style="double">
        <color indexed="64"/>
      </bottom>
      <diagonal/>
    </border>
    <border>
      <left/>
      <right style="thin">
        <color theme="4" tint="0.39998"/>
      </right>
      <top/>
      <bottom style="thin">
        <color theme="4" tint="0.3999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4" tint="0.39998"/>
      </left>
      <right/>
      <top/>
      <bottom style="thin">
        <color indexed="64"/>
      </bottom>
      <diagonal/>
    </border>
  </borders>
  <cellStyleXfs count="3">
    <xf numFmtId="0" fontId="0" fillId="0" borderId="0"/>
    <xf numFmtId="9" fontId="4" fillId="0" borderId="0"/>
    <xf numFmtId="0" fontId="4" fillId="0" borderId="0"/>
  </cellStyleXfs>
  <cellXfs count="230">
    <xf numFmtId="0" fontId="0" fillId="0" borderId="0" xfId="0"/>
    <xf numFmtId="0" fontId="2" fillId="0" borderId="4" xfId="0" applyFont="1" applyBorder="1" applyAlignment="1">
      <alignment vertical="center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2" fillId="4" borderId="5" xfId="0" applyNumberFormat="1" applyFont="1" applyFill="1" applyBorder="1" applyAlignment="1">
      <alignment horizontal="center" vertical="center" wrapText="1"/>
    </xf>
    <xf numFmtId="9" fontId="2" fillId="0" borderId="5" xfId="1" applyFont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14" fontId="2" fillId="0" borderId="5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 shrinkToFi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9" fontId="2" fillId="4" borderId="5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2" applyFont="1" applyBorder="1" applyAlignment="1">
      <alignment horizontal="left" vertical="center" wrapText="1"/>
    </xf>
    <xf numFmtId="164" fontId="2" fillId="4" borderId="9" xfId="2" applyNumberFormat="1" applyFont="1" applyFill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3" fillId="2" borderId="10" xfId="0" applyFont="1" applyFill="1" applyBorder="1" applyAlignment="1">
      <alignment vertical="center"/>
    </xf>
    <xf numFmtId="0" fontId="3" fillId="3" borderId="11" xfId="0" applyFont="1" applyFill="1" applyBorder="1" applyAlignment="1">
      <alignment horizontal="center" vertical="center" wrapText="1"/>
    </xf>
    <xf numFmtId="164" fontId="3" fillId="3" borderId="11" xfId="0" applyNumberFormat="1" applyFont="1" applyFill="1" applyBorder="1" applyAlignment="1">
      <alignment horizontal="center" vertical="center" wrapText="1"/>
    </xf>
    <xf numFmtId="49" fontId="3" fillId="3" borderId="11" xfId="0" applyNumberFormat="1" applyFont="1" applyFill="1" applyBorder="1" applyAlignment="1">
      <alignment horizontal="center" vertical="center" wrapText="1"/>
    </xf>
    <xf numFmtId="8" fontId="0" fillId="0" borderId="0" xfId="0" applyNumberFormat="1"/>
    <xf numFmtId="8" fontId="6" fillId="2" borderId="14" xfId="0" applyNumberFormat="1" applyFont="1" applyFill="1" applyBorder="1" applyAlignment="1">
      <alignment vertical="center"/>
    </xf>
    <xf numFmtId="0" fontId="3" fillId="3" borderId="15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8" fontId="3" fillId="5" borderId="7" xfId="0" applyNumberFormat="1" applyFont="1" applyFill="1" applyBorder="1" applyAlignment="1">
      <alignment horizontal="center" vertical="center" wrapText="1"/>
    </xf>
    <xf numFmtId="8" fontId="1" fillId="5" borderId="17" xfId="0" applyNumberFormat="1" applyFont="1" applyFill="1" applyBorder="1"/>
    <xf numFmtId="8" fontId="1" fillId="5" borderId="18" xfId="0" applyNumberFormat="1" applyFont="1" applyFill="1" applyBorder="1"/>
    <xf numFmtId="8" fontId="1" fillId="5" borderId="19" xfId="0" applyNumberFormat="1" applyFont="1" applyFill="1" applyBorder="1"/>
    <xf numFmtId="0" fontId="7" fillId="0" borderId="0" xfId="0" applyFont="1" applyAlignment="1">
      <alignment vertical="center"/>
    </xf>
    <xf numFmtId="9" fontId="8" fillId="6" borderId="22" xfId="0" applyNumberFormat="1" applyFont="1" applyFill="1" applyBorder="1"/>
    <xf numFmtId="165" fontId="8" fillId="0" borderId="0" xfId="0" applyNumberFormat="1" applyFont="1"/>
    <xf numFmtId="165" fontId="8" fillId="7" borderId="0" xfId="0" applyNumberFormat="1" applyFont="1" applyFill="1"/>
    <xf numFmtId="0" fontId="5" fillId="0" borderId="0" xfId="0" applyFont="1"/>
    <xf numFmtId="0" fontId="7" fillId="0" borderId="23" xfId="0" applyFont="1" applyBorder="1"/>
    <xf numFmtId="0" fontId="7" fillId="0" borderId="24" xfId="0" applyFont="1" applyBorder="1"/>
    <xf numFmtId="164" fontId="5" fillId="9" borderId="24" xfId="0" applyNumberFormat="1" applyFont="1" applyFill="1" applyBorder="1"/>
    <xf numFmtId="8" fontId="7" fillId="2" borderId="24" xfId="0" applyNumberFormat="1" applyFont="1" applyFill="1" applyBorder="1"/>
    <xf numFmtId="8" fontId="5" fillId="9" borderId="24" xfId="0" applyNumberFormat="1" applyFont="1" applyFill="1" applyBorder="1"/>
    <xf numFmtId="0" fontId="7" fillId="0" borderId="25" xfId="0" applyFont="1" applyBorder="1"/>
    <xf numFmtId="164" fontId="5" fillId="9" borderId="25" xfId="0" applyNumberFormat="1" applyFont="1" applyFill="1" applyBorder="1"/>
    <xf numFmtId="8" fontId="7" fillId="2" borderId="25" xfId="0" applyNumberFormat="1" applyFont="1" applyFill="1" applyBorder="1"/>
    <xf numFmtId="8" fontId="5" fillId="9" borderId="25" xfId="0" applyNumberFormat="1" applyFont="1" applyFill="1" applyBorder="1"/>
    <xf numFmtId="164" fontId="5" fillId="9" borderId="23" xfId="0" applyNumberFormat="1" applyFont="1" applyFill="1" applyBorder="1"/>
    <xf numFmtId="8" fontId="7" fillId="2" borderId="23" xfId="0" applyNumberFormat="1" applyFont="1" applyFill="1" applyBorder="1"/>
    <xf numFmtId="8" fontId="5" fillId="9" borderId="23" xfId="0" applyNumberFormat="1" applyFont="1" applyFill="1" applyBorder="1"/>
    <xf numFmtId="0" fontId="7" fillId="2" borderId="0" xfId="0" applyFont="1" applyFill="1"/>
    <xf numFmtId="8" fontId="7" fillId="2" borderId="0" xfId="0" applyNumberFormat="1" applyFont="1" applyFill="1"/>
    <xf numFmtId="0" fontId="9" fillId="0" borderId="0" xfId="0" applyFont="1"/>
    <xf numFmtId="0" fontId="7" fillId="0" borderId="0" xfId="0" applyFont="1"/>
    <xf numFmtId="8" fontId="5" fillId="9" borderId="0" xfId="0" applyNumberFormat="1" applyFont="1" applyFill="1"/>
    <xf numFmtId="9" fontId="0" fillId="6" borderId="0" xfId="0" applyNumberFormat="1" applyFill="1"/>
    <xf numFmtId="165" fontId="0" fillId="0" borderId="0" xfId="0" applyNumberFormat="1"/>
    <xf numFmtId="0" fontId="0" fillId="7" borderId="0" xfId="0" applyFill="1"/>
    <xf numFmtId="165" fontId="0" fillId="7" borderId="0" xfId="0" applyNumberFormat="1" applyFill="1"/>
    <xf numFmtId="0" fontId="10" fillId="0" borderId="0" xfId="0" applyFont="1"/>
    <xf numFmtId="0" fontId="10" fillId="7" borderId="0" xfId="0" applyFont="1" applyFill="1"/>
    <xf numFmtId="0" fontId="3" fillId="9" borderId="23" xfId="0" applyFont="1" applyFill="1" applyBorder="1"/>
    <xf numFmtId="0" fontId="3" fillId="10" borderId="23" xfId="0" applyFont="1" applyFill="1" applyBorder="1"/>
    <xf numFmtId="0" fontId="3" fillId="10" borderId="5" xfId="0" applyFont="1" applyFill="1" applyBorder="1"/>
    <xf numFmtId="0" fontId="3" fillId="9" borderId="5" xfId="0" applyFont="1" applyFill="1" applyBorder="1"/>
    <xf numFmtId="0" fontId="3" fillId="2" borderId="5" xfId="0" applyFont="1" applyFill="1" applyBorder="1" applyAlignment="1">
      <alignment wrapText="1"/>
    </xf>
    <xf numFmtId="0" fontId="3" fillId="9" borderId="5" xfId="0" applyFont="1" applyFill="1" applyBorder="1" applyAlignment="1">
      <alignment wrapText="1"/>
    </xf>
    <xf numFmtId="0" fontId="3" fillId="10" borderId="23" xfId="0" applyFont="1" applyFill="1" applyBorder="1" applyAlignment="1">
      <alignment wrapText="1"/>
    </xf>
    <xf numFmtId="0" fontId="3" fillId="10" borderId="26" xfId="0" applyFont="1" applyFill="1" applyBorder="1"/>
    <xf numFmtId="0" fontId="3" fillId="9" borderId="26" xfId="0" applyFont="1" applyFill="1" applyBorder="1"/>
    <xf numFmtId="0" fontId="3" fillId="2" borderId="26" xfId="0" applyFont="1" applyFill="1" applyBorder="1" applyAlignment="1">
      <alignment wrapText="1"/>
    </xf>
    <xf numFmtId="0" fontId="3" fillId="9" borderId="26" xfId="0" applyFont="1" applyFill="1" applyBorder="1" applyAlignment="1">
      <alignment wrapText="1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6" borderId="22" xfId="0" applyFont="1" applyFill="1" applyBorder="1" applyAlignment="1">
      <alignment vertical="center"/>
    </xf>
    <xf numFmtId="0" fontId="0" fillId="0" borderId="21" xfId="0" applyBorder="1"/>
    <xf numFmtId="0" fontId="0" fillId="0" borderId="20" xfId="0" applyBorder="1"/>
    <xf numFmtId="0" fontId="6" fillId="2" borderId="12" xfId="0" applyFont="1" applyFill="1" applyBorder="1" applyAlignment="1">
      <alignment horizontal="center" vertical="center"/>
    </xf>
    <xf numFmtId="0" fontId="0" fillId="0" borderId="13" xfId="0" applyBorder="1"/>
    <xf numFmtId="0" fontId="7" fillId="7" borderId="0" xfId="0" applyFont="1" applyFill="1" applyAlignment="1">
      <alignment vertical="center"/>
    </xf>
    <xf numFmtId="0" fontId="0" fillId="6" borderId="0" xfId="0" applyFill="1"/>
    <xf numFmtId="0" fontId="0" fillId="0" borderId="0" xfId="0"/>
    <xf numFmtId="0" fontId="9" fillId="8" borderId="0" xfId="0" applyFont="1" applyFill="1" applyAlignment="1">
      <alignment horizontal="center"/>
    </xf>
    <xf numFmtId="0" fontId="0" fillId="0" borderId="0" xfId="0" applyAlignment="1"/>
    <xf numFmtId="0" fontId="7" fillId="0" borderId="28" xfId="0" applyFont="1" applyBorder="1"/>
    <xf numFmtId="0" fontId="7" fillId="11" borderId="29" xfId="0" applyFont="1" applyFill="1" applyBorder="1"/>
    <xf numFmtId="0" fontId="3" fillId="9" borderId="31" xfId="0" applyFont="1" applyFill="1" applyBorder="1"/>
    <xf numFmtId="8" fontId="5" fillId="9" borderId="27" xfId="0" applyNumberFormat="1" applyFont="1" applyFill="1" applyBorder="1"/>
    <xf numFmtId="0" fontId="7" fillId="6" borderId="30" xfId="0" applyFont="1" applyFill="1" applyBorder="1"/>
    <xf numFmtId="8" fontId="7" fillId="6" borderId="33" xfId="0" applyNumberFormat="1" applyFont="1" applyFill="1" applyBorder="1"/>
    <xf numFmtId="8" fontId="5" fillId="9" borderId="32" xfId="0" applyNumberFormat="1" applyFont="1" applyFill="1" applyBorder="1"/>
    <xf numFmtId="8" fontId="5" fillId="9" borderId="34" xfId="0" applyNumberFormat="1" applyFont="1" applyFill="1" applyBorder="1"/>
    <xf numFmtId="0" fontId="7" fillId="11" borderId="35" xfId="0" applyFont="1" applyFill="1" applyBorder="1"/>
    <xf numFmtId="0" fontId="3" fillId="10" borderId="29" xfId="0" applyFont="1" applyFill="1" applyBorder="1"/>
    <xf numFmtId="0" fontId="9" fillId="0" borderId="0" xfId="0" applyFont="1" applyFill="1" applyAlignment="1"/>
    <xf numFmtId="0" fontId="11" fillId="12" borderId="36" xfId="0"/>
    <xf numFmtId="0" fontId="13" fillId="12" borderId="40" xfId="0" applyFont="1" applyBorder="1" applyAlignment="1">
      <alignment vertical="center"/>
    </xf>
    <xf numFmtId="49" fontId="13" fillId="12" borderId="41" xfId="0" applyNumberFormat="1" applyFont="1" applyBorder="1" applyAlignment="1">
      <alignment horizontal="center" vertical="center" wrapText="1"/>
    </xf>
    <xf numFmtId="0" fontId="13" fillId="12" borderId="41" xfId="0" applyFont="1" applyBorder="1" applyAlignment="1">
      <alignment horizontal="left" vertical="center" wrapText="1"/>
    </xf>
    <xf numFmtId="0" fontId="13" fillId="12" borderId="41" xfId="0" applyFont="1" applyBorder="1" applyAlignment="1">
      <alignment vertical="center" wrapText="1"/>
    </xf>
    <xf numFmtId="0" fontId="13" fillId="12" borderId="42" xfId="0" applyFont="1" applyBorder="1" applyAlignment="1">
      <alignment vertical="center" wrapText="1"/>
    </xf>
    <xf numFmtId="164" fontId="13" fillId="12" borderId="41" xfId="0" applyNumberFormat="1" applyFont="1" applyBorder="1" applyAlignment="1">
      <alignment horizontal="center" vertical="center" wrapText="1"/>
    </xf>
    <xf numFmtId="0" fontId="13" fillId="12" borderId="41" xfId="0" applyFont="1" applyBorder="1" applyAlignment="1">
      <alignment horizontal="center" vertical="center" wrapText="1"/>
    </xf>
    <xf numFmtId="164" fontId="13" fillId="16" borderId="41" xfId="0" applyNumberFormat="1" applyFont="1" applyFill="1" applyBorder="1" applyAlignment="1">
      <alignment horizontal="center" vertical="center" wrapText="1"/>
    </xf>
    <xf numFmtId="9" fontId="13" fillId="12" borderId="41" xfId="0" applyFont="1" applyBorder="1" applyAlignment="1">
      <alignment horizontal="left" vertical="center" wrapText="1"/>
    </xf>
    <xf numFmtId="0" fontId="13" fillId="16" borderId="41" xfId="0" applyFont="1" applyFill="1" applyBorder="1" applyAlignment="1">
      <alignment horizontal="left" vertical="center" wrapText="1"/>
    </xf>
    <xf numFmtId="14" fontId="13" fillId="12" borderId="41" xfId="0" applyNumberFormat="1" applyFont="1" applyBorder="1" applyAlignment="1">
      <alignment horizontal="left" vertical="center" wrapText="1"/>
    </xf>
    <xf numFmtId="0" fontId="13" fillId="12" borderId="41" xfId="0" applyFont="1" applyBorder="1" applyAlignment="1">
      <alignment vertical="center" wrapText="1" shrinkToFit="1"/>
    </xf>
    <xf numFmtId="0" fontId="13" fillId="12" borderId="41" xfId="0" applyFont="1" applyBorder="1" applyAlignment="1">
      <alignment horizontal="center" vertical="center"/>
    </xf>
    <xf numFmtId="0" fontId="13" fillId="12" borderId="41" xfId="0" applyFont="1" applyBorder="1" applyAlignment="1">
      <alignment vertical="center"/>
    </xf>
    <xf numFmtId="164" fontId="13" fillId="12" borderId="41" xfId="0" applyNumberFormat="1" applyFont="1" applyBorder="1" applyAlignment="1">
      <alignment horizontal="center" vertical="center"/>
    </xf>
    <xf numFmtId="0" fontId="16" fillId="12" borderId="36" xfId="0" applyFont="1" applyAlignment="1">
      <alignment vertical="center"/>
    </xf>
    <xf numFmtId="49" fontId="13" fillId="16" borderId="41" xfId="0" applyNumberFormat="1" applyFont="1" applyFill="1" applyBorder="1" applyAlignment="1">
      <alignment horizontal="left" vertical="center" wrapText="1"/>
    </xf>
    <xf numFmtId="0" fontId="13" fillId="12" borderId="37" xfId="0" applyFont="1" applyBorder="1" applyAlignment="1">
      <alignment vertical="center"/>
    </xf>
    <xf numFmtId="0" fontId="13" fillId="12" borderId="38" xfId="0" applyFont="1" applyBorder="1" applyAlignment="1">
      <alignment horizontal="left" vertical="center" wrapText="1"/>
    </xf>
    <xf numFmtId="164" fontId="13" fillId="12" borderId="38" xfId="0" applyNumberFormat="1" applyFont="1" applyBorder="1" applyAlignment="1">
      <alignment horizontal="center" vertical="center"/>
    </xf>
    <xf numFmtId="0" fontId="13" fillId="12" borderId="38" xfId="0" applyFont="1" applyBorder="1" applyAlignment="1">
      <alignment horizontal="center" vertical="center" wrapText="1"/>
    </xf>
    <xf numFmtId="0" fontId="13" fillId="12" borderId="38" xfId="0" applyFont="1" applyBorder="1" applyAlignment="1">
      <alignment vertical="center"/>
    </xf>
    <xf numFmtId="0" fontId="13" fillId="12" borderId="38" xfId="0" applyFont="1" applyBorder="1" applyAlignment="1">
      <alignment vertical="center" wrapText="1"/>
    </xf>
    <xf numFmtId="0" fontId="13" fillId="12" borderId="44" xfId="0" applyFont="1" applyBorder="1" applyAlignment="1">
      <alignment vertical="center"/>
    </xf>
    <xf numFmtId="0" fontId="13" fillId="12" borderId="45" xfId="0" applyFont="1" applyBorder="1" applyAlignment="1">
      <alignment horizontal="left" vertical="center" wrapText="1"/>
    </xf>
    <xf numFmtId="164" fontId="13" fillId="16" borderId="45" xfId="0" applyNumberFormat="1" applyFont="1" applyFill="1" applyBorder="1" applyAlignment="1">
      <alignment horizontal="center" vertical="center" wrapText="1"/>
    </xf>
    <xf numFmtId="0" fontId="13" fillId="12" borderId="45" xfId="0" applyFont="1" applyBorder="1" applyAlignment="1">
      <alignment horizontal="center" vertical="center" wrapText="1"/>
    </xf>
    <xf numFmtId="49" fontId="13" fillId="12" borderId="45" xfId="0" applyNumberFormat="1" applyFont="1" applyBorder="1" applyAlignment="1">
      <alignment horizontal="center" vertical="center" wrapText="1"/>
    </xf>
    <xf numFmtId="0" fontId="13" fillId="12" borderId="45" xfId="0" applyFont="1" applyBorder="1" applyAlignment="1">
      <alignment horizontal="left" vertical="center" wrapText="1"/>
    </xf>
    <xf numFmtId="0" fontId="13" fillId="12" borderId="45" xfId="0" applyFont="1" applyBorder="1" applyAlignment="1">
      <alignment vertical="center" wrapText="1"/>
    </xf>
    <xf numFmtId="0" fontId="14" fillId="14" borderId="46" xfId="0" applyFont="1" applyFill="1" applyBorder="1" applyAlignment="1">
      <alignment vertical="center"/>
    </xf>
    <xf numFmtId="0" fontId="14" fillId="15" borderId="47" xfId="0" applyFont="1" applyFill="1" applyBorder="1" applyAlignment="1">
      <alignment horizontal="center" vertical="center" wrapText="1"/>
    </xf>
    <xf numFmtId="164" fontId="14" fillId="15" borderId="47" xfId="0" applyNumberFormat="1" applyFont="1" applyFill="1" applyBorder="1" applyAlignment="1">
      <alignment horizontal="center" vertical="center" wrapText="1"/>
    </xf>
    <xf numFmtId="49" fontId="14" fillId="15" borderId="47" xfId="0" applyNumberFormat="1" applyFont="1" applyFill="1" applyBorder="1" applyAlignment="1">
      <alignment horizontal="center" vertical="center" wrapText="1"/>
    </xf>
    <xf numFmtId="8" fontId="11" fillId="12" borderId="36" xfId="0" applyNumberFormat="1"/>
    <xf numFmtId="8" fontId="17" fillId="14" borderId="50" xfId="0" applyNumberFormat="1" applyFont="1" applyFill="1" applyBorder="1" applyAlignment="1">
      <alignment vertical="center"/>
    </xf>
    <xf numFmtId="0" fontId="14" fillId="15" borderId="51" xfId="0" applyFont="1" applyFill="1" applyBorder="1" applyAlignment="1">
      <alignment horizontal="center" vertical="center" wrapText="1"/>
    </xf>
    <xf numFmtId="0" fontId="13" fillId="12" borderId="52" xfId="0" applyFont="1" applyBorder="1" applyAlignment="1">
      <alignment vertical="center" wrapText="1"/>
    </xf>
    <xf numFmtId="0" fontId="13" fillId="12" borderId="39" xfId="0" applyFont="1" applyBorder="1" applyAlignment="1">
      <alignment vertical="center" wrapText="1"/>
    </xf>
    <xf numFmtId="8" fontId="14" fillId="17" borderId="43" xfId="0" applyNumberFormat="1" applyFont="1" applyFill="1" applyBorder="1" applyAlignment="1">
      <alignment horizontal="center" vertical="center" wrapText="1"/>
    </xf>
    <xf numFmtId="8" fontId="12" fillId="17" borderId="53" xfId="0" applyNumberFormat="1" applyFont="1" applyFill="1" applyBorder="1"/>
    <xf numFmtId="8" fontId="12" fillId="17" borderId="54" xfId="0" applyNumberFormat="1" applyFont="1" applyFill="1" applyBorder="1"/>
    <xf numFmtId="8" fontId="12" fillId="17" borderId="55" xfId="0" applyNumberFormat="1" applyFont="1" applyFill="1" applyBorder="1"/>
    <xf numFmtId="0" fontId="18" fillId="12" borderId="36" xfId="0" applyFont="1" applyAlignment="1">
      <alignment vertical="center"/>
    </xf>
    <xf numFmtId="9" fontId="19" fillId="18" borderId="58" xfId="0" applyNumberFormat="1" applyFont="1" applyFill="1" applyBorder="1"/>
    <xf numFmtId="165" fontId="19" fillId="12" borderId="36" xfId="0" applyNumberFormat="1" applyFont="1"/>
    <xf numFmtId="165" fontId="19" fillId="19" borderId="36" xfId="0" applyNumberFormat="1" applyFont="1" applyFill="1"/>
    <xf numFmtId="0" fontId="16" fillId="12" borderId="36" xfId="0" applyFont="1"/>
    <xf numFmtId="0" fontId="18" fillId="12" borderId="59" xfId="0" applyFont="1" applyBorder="1"/>
    <xf numFmtId="0" fontId="18" fillId="12" borderId="60" xfId="0" applyFont="1" applyBorder="1"/>
    <xf numFmtId="164" fontId="16" fillId="21" borderId="60" xfId="0" applyNumberFormat="1" applyFont="1" applyFill="1" applyBorder="1"/>
    <xf numFmtId="8" fontId="18" fillId="14" borderId="60" xfId="0" applyNumberFormat="1" applyFont="1" applyFill="1" applyBorder="1"/>
    <xf numFmtId="8" fontId="16" fillId="21" borderId="60" xfId="0" applyNumberFormat="1" applyFont="1" applyFill="1" applyBorder="1"/>
    <xf numFmtId="0" fontId="18" fillId="12" borderId="61" xfId="0" applyFont="1" applyBorder="1"/>
    <xf numFmtId="164" fontId="16" fillId="21" borderId="61" xfId="0" applyNumberFormat="1" applyFont="1" applyFill="1" applyBorder="1"/>
    <xf numFmtId="8" fontId="18" fillId="14" borderId="61" xfId="0" applyNumberFormat="1" applyFont="1" applyFill="1" applyBorder="1"/>
    <xf numFmtId="8" fontId="16" fillId="21" borderId="61" xfId="0" applyNumberFormat="1" applyFont="1" applyFill="1" applyBorder="1"/>
    <xf numFmtId="164" fontId="16" fillId="21" borderId="59" xfId="0" applyNumberFormat="1" applyFont="1" applyFill="1" applyBorder="1"/>
    <xf numFmtId="8" fontId="18" fillId="14" borderId="59" xfId="0" applyNumberFormat="1" applyFont="1" applyFill="1" applyBorder="1"/>
    <xf numFmtId="8" fontId="16" fillId="21" borderId="59" xfId="0" applyNumberFormat="1" applyFont="1" applyFill="1" applyBorder="1"/>
    <xf numFmtId="0" fontId="18" fillId="14" borderId="36" xfId="0" applyFont="1" applyFill="1"/>
    <xf numFmtId="8" fontId="18" fillId="14" borderId="36" xfId="0" applyNumberFormat="1" applyFont="1" applyFill="1"/>
    <xf numFmtId="0" fontId="20" fillId="12" borderId="36" xfId="0" applyFont="1"/>
    <xf numFmtId="0" fontId="18" fillId="12" borderId="36" xfId="0" applyFont="1"/>
    <xf numFmtId="8" fontId="16" fillId="21" borderId="36" xfId="0" applyNumberFormat="1" applyFont="1" applyFill="1"/>
    <xf numFmtId="9" fontId="11" fillId="18" borderId="36" xfId="0" applyNumberFormat="1" applyFill="1"/>
    <xf numFmtId="165" fontId="11" fillId="12" borderId="36" xfId="0" applyNumberFormat="1"/>
    <xf numFmtId="0" fontId="11" fillId="19" borderId="36" xfId="0" applyFill="1"/>
    <xf numFmtId="165" fontId="11" fillId="19" borderId="36" xfId="0" applyNumberFormat="1" applyFill="1"/>
    <xf numFmtId="0" fontId="21" fillId="12" borderId="36" xfId="0" applyFont="1"/>
    <xf numFmtId="0" fontId="21" fillId="19" borderId="36" xfId="0" applyFont="1" applyFill="1"/>
    <xf numFmtId="0" fontId="14" fillId="21" borderId="59" xfId="0" applyFont="1" applyFill="1" applyBorder="1"/>
    <xf numFmtId="0" fontId="14" fillId="22" borderId="59" xfId="0" applyFont="1" applyFill="1" applyBorder="1"/>
    <xf numFmtId="0" fontId="14" fillId="22" borderId="41" xfId="0" applyFont="1" applyFill="1" applyBorder="1"/>
    <xf numFmtId="0" fontId="14" fillId="21" borderId="41" xfId="0" applyFont="1" applyFill="1" applyBorder="1"/>
    <xf numFmtId="0" fontId="14" fillId="14" borderId="41" xfId="0" applyFont="1" applyFill="1" applyBorder="1" applyAlignment="1">
      <alignment wrapText="1"/>
    </xf>
    <xf numFmtId="0" fontId="14" fillId="21" borderId="41" xfId="0" applyFont="1" applyFill="1" applyBorder="1" applyAlignment="1">
      <alignment wrapText="1"/>
    </xf>
    <xf numFmtId="0" fontId="14" fillId="22" borderId="59" xfId="0" applyFont="1" applyFill="1" applyBorder="1" applyAlignment="1">
      <alignment wrapText="1"/>
    </xf>
    <xf numFmtId="0" fontId="14" fillId="22" borderId="62" xfId="0" applyFont="1" applyFill="1" applyBorder="1"/>
    <xf numFmtId="0" fontId="14" fillId="21" borderId="62" xfId="0" applyFont="1" applyFill="1" applyBorder="1"/>
    <xf numFmtId="0" fontId="14" fillId="14" borderId="62" xfId="0" applyFont="1" applyFill="1" applyBorder="1" applyAlignment="1">
      <alignment wrapText="1"/>
    </xf>
    <xf numFmtId="0" fontId="14" fillId="21" borderId="62" xfId="0" applyFont="1" applyFill="1" applyBorder="1" applyAlignment="1">
      <alignment wrapText="1"/>
    </xf>
    <xf numFmtId="0" fontId="18" fillId="12" borderId="36" xfId="0" applyFont="1" applyAlignment="1">
      <alignment vertical="center"/>
    </xf>
    <xf numFmtId="0" fontId="16" fillId="12" borderId="36" xfId="0" applyFont="1" applyAlignment="1">
      <alignment vertical="center"/>
    </xf>
    <xf numFmtId="0" fontId="16" fillId="18" borderId="58" xfId="0" applyFont="1" applyFill="1" applyBorder="1" applyAlignment="1">
      <alignment vertical="center"/>
    </xf>
    <xf numFmtId="0" fontId="11" fillId="12" borderId="57" xfId="0" applyBorder="1"/>
    <xf numFmtId="0" fontId="11" fillId="12" borderId="56" xfId="0" applyBorder="1"/>
    <xf numFmtId="0" fontId="17" fillId="14" borderId="48" xfId="0" applyFont="1" applyFill="1" applyBorder="1" applyAlignment="1">
      <alignment horizontal="center" vertical="center"/>
    </xf>
    <xf numFmtId="0" fontId="11" fillId="12" borderId="49" xfId="0" applyBorder="1"/>
    <xf numFmtId="0" fontId="18" fillId="19" borderId="36" xfId="0" applyFont="1" applyFill="1" applyAlignment="1">
      <alignment vertical="center"/>
    </xf>
    <xf numFmtId="0" fontId="11" fillId="18" borderId="36" xfId="0" applyFill="1"/>
    <xf numFmtId="0" fontId="11" fillId="12" borderId="36" xfId="0"/>
    <xf numFmtId="0" fontId="20" fillId="20" borderId="36" xfId="0" applyFont="1" applyFill="1" applyAlignment="1">
      <alignment horizontal="center"/>
    </xf>
    <xf numFmtId="0" fontId="11" fillId="12" borderId="36" xfId="0" applyAlignment="1"/>
    <xf numFmtId="0" fontId="18" fillId="12" borderId="64" xfId="0" applyFont="1" applyBorder="1"/>
    <xf numFmtId="0" fontId="18" fillId="23" borderId="65" xfId="0" applyFont="1" applyFill="1" applyBorder="1"/>
    <xf numFmtId="0" fontId="14" fillId="21" borderId="67" xfId="0" applyFont="1" applyFill="1" applyBorder="1"/>
    <xf numFmtId="8" fontId="16" fillId="21" borderId="63" xfId="0" applyNumberFormat="1" applyFont="1" applyFill="1" applyBorder="1"/>
    <xf numFmtId="0" fontId="18" fillId="18" borderId="66" xfId="0" applyFont="1" applyFill="1" applyBorder="1"/>
    <xf numFmtId="8" fontId="18" fillId="18" borderId="69" xfId="0" applyNumberFormat="1" applyFont="1" applyFill="1" applyBorder="1"/>
    <xf numFmtId="8" fontId="16" fillId="21" borderId="68" xfId="0" applyNumberFormat="1" applyFont="1" applyFill="1" applyBorder="1"/>
    <xf numFmtId="8" fontId="16" fillId="21" borderId="70" xfId="0" applyNumberFormat="1" applyFont="1" applyFill="1" applyBorder="1"/>
    <xf numFmtId="0" fontId="18" fillId="23" borderId="71" xfId="0" applyFont="1" applyFill="1" applyBorder="1"/>
    <xf numFmtId="0" fontId="14" fillId="22" borderId="65" xfId="0" applyFont="1" applyFill="1" applyBorder="1"/>
    <xf numFmtId="0" fontId="20" fillId="12" borderId="36" xfId="0" applyFont="1" applyFill="1" applyAlignment="1"/>
    <xf numFmtId="0" fontId="16" fillId="12" borderId="36" xfId="0" applyNumberFormat="1" applyFont="1" applyFill="1" applyBorder="1" applyAlignment="1">
      <alignment wrapText="1"/>
    </xf>
    <xf numFmtId="0" fontId="20" fillId="20" borderId="36" xfId="0" applyNumberFormat="1" applyFont="1" applyFill="1" applyBorder="1" applyAlignment="1">
      <alignment horizontal="center" wrapText="1"/>
    </xf>
    <xf numFmtId="0" fontId="11" fillId="12" borderId="36" xfId="0" applyNumberFormat="1" applyFont="1" applyFill="1" applyBorder="1" applyAlignment="1">
      <alignment wrapText="1"/>
    </xf>
    <xf numFmtId="0" fontId="14" fillId="21" borderId="41" xfId="0" applyNumberFormat="1" applyFont="1" applyFill="1" applyBorder="1" applyAlignment="1">
      <alignment wrapText="1"/>
    </xf>
    <xf numFmtId="0" fontId="14" fillId="14" borderId="41" xfId="0" applyNumberFormat="1" applyFont="1" applyFill="1" applyBorder="1" applyAlignment="1">
      <alignment wrapText="1"/>
    </xf>
    <xf numFmtId="0" fontId="18" fillId="14" borderId="36" xfId="0" applyNumberFormat="1" applyFont="1" applyFill="1" applyBorder="1" applyAlignment="1">
      <alignment wrapText="1"/>
    </xf>
    <xf numFmtId="8" fontId="18" fillId="14" borderId="36" xfId="0" applyNumberFormat="1" applyFont="1" applyFill="1" applyBorder="1" applyAlignment="1">
      <alignment wrapText="1"/>
    </xf>
    <xf numFmtId="0" fontId="20" fillId="12" borderId="36" xfId="0" applyNumberFormat="1" applyFont="1" applyFill="1" applyBorder="1" applyAlignment="1">
      <alignment wrapText="1"/>
    </xf>
    <xf numFmtId="0" fontId="14" fillId="21" borderId="65" xfId="0" applyNumberFormat="1" applyFont="1" applyFill="1" applyBorder="1" applyAlignment="1">
      <alignment wrapText="1"/>
    </xf>
    <xf numFmtId="0" fontId="14" fillId="21" borderId="67" xfId="0" applyNumberFormat="1" applyFont="1" applyFill="1" applyBorder="1" applyAlignment="1">
      <alignment wrapText="1"/>
    </xf>
    <xf numFmtId="0" fontId="18" fillId="14" borderId="66" xfId="0" applyNumberFormat="1" applyFont="1" applyFill="1" applyBorder="1" applyAlignment="1">
      <alignment wrapText="1"/>
    </xf>
    <xf numFmtId="8" fontId="18" fillId="14" borderId="69" xfId="0" applyNumberFormat="1" applyFont="1" applyFill="1" applyBorder="1" applyAlignment="1">
      <alignment wrapText="1"/>
    </xf>
    <xf numFmtId="0" fontId="22" fillId="21" borderId="41" xfId="0" applyNumberFormat="1" applyFont="1" applyFill="1" applyBorder="1" applyAlignment="1">
      <alignment wrapText="1"/>
    </xf>
    <xf numFmtId="0" fontId="22" fillId="14" borderId="41" xfId="0" applyNumberFormat="1" applyFont="1" applyFill="1" applyBorder="1" applyAlignment="1">
      <alignment wrapText="1"/>
    </xf>
    <xf numFmtId="0" fontId="22" fillId="21" borderId="65" xfId="0" applyNumberFormat="1" applyFont="1" applyFill="1" applyBorder="1" applyAlignment="1">
      <alignment wrapText="1"/>
    </xf>
    <xf numFmtId="0" fontId="22" fillId="21" borderId="67" xfId="0" applyNumberFormat="1" applyFont="1" applyFill="1" applyBorder="1" applyAlignment="1">
      <alignment wrapText="1"/>
    </xf>
    <xf numFmtId="0" fontId="23" fillId="12" borderId="36" xfId="0" applyNumberFormat="1" applyFont="1" applyFill="1" applyBorder="1" applyAlignment="1">
      <alignment wrapText="1"/>
    </xf>
    <xf numFmtId="0" fontId="23" fillId="12" borderId="36" xfId="0" applyNumberFormat="1" applyFont="1" applyFill="1" applyBorder="1" applyAlignment="1">
      <alignment vertical="center" wrapText="1"/>
    </xf>
  </cellXfs>
  <cellStyles count="3">
    <cellStyle name="Normálna" xfId="0" builtinId="0"/>
    <cellStyle name="Normálna 2" xfId="2" xr:uid="{00000000-0005-0000-0000-000002000000}"/>
    <cellStyle name="Percentá" xfId="1" xr:uid="{00000000-0005-0000-0000-000001000000}"/>
  </cellStyles>
  <dxfs count="8"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solid">
          <fgColor indexed="64"/>
          <bgColor theme="2"/>
        </patternFill>
      </fill>
    </dxf>
    <dxf>
      <border>
        <bottom style="double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PB_Elektrobusy" displayName="DPB_Elektrobusy" ref="A5:D9" totalsRowShown="0" headerRowDxfId="7" headerRowBorderDxfId="6">
  <tableColumns count="4">
    <tableColumn id="1" xr3:uid="{00000000-0010-0000-0000-000001000000}" name="Typ elektrobusu"/>
    <tableColumn id="2" xr3:uid="{00000000-0010-0000-0000-000002000000}" name="Počet výkonov za 24 mesiacov"/>
    <tableColumn id="3" xr3:uid="{00000000-0010-0000-0000-000003000000}" name="Cena za 1 výkon bez DPH"/>
    <tableColumn id="4" xr3:uid="{00000000-0010-0000-0000-000004000000}" name="Cena celkom bez DPH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DC58CE7-3CB4-4676-B71C-4E07AAA33AFC}" name="DPB_Elektrobusy6" displayName="DPB_Elektrobusy6" ref="A13:D17" totalsRowShown="0" headerRowDxfId="1" headerRowBorderDxfId="0">
  <tableColumns count="4">
    <tableColumn id="1" xr3:uid="{20EC9501-482F-4C7D-BDAF-F2FADBFD587E}" name="Typ elektrobusu"/>
    <tableColumn id="2" xr3:uid="{6D79DB92-C004-4608-B943-7B62EBC7A69A}" name="Počet výkonov za 24 mesiacov"/>
    <tableColumn id="3" xr3:uid="{364B3DFA-BF3E-4744-B0A6-6FCA8FC7C16D}" name="Cena za 1 výkon bez DPH"/>
    <tableColumn id="4" xr3:uid="{B06214B4-8A1A-4EBB-8826-F56A39F4E4E7}" name="Cena celkom bez DPH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DPB_508" displayName="DPB_508" ref="A5:D9" totalsRowShown="0" headerRowDxfId="5" headerRowBorderDxfId="4">
  <tableColumns count="4">
    <tableColumn id="1" xr3:uid="{00000000-0010-0000-0100-000001000000}" name="Názov skupiny "/>
    <tableColumn id="2" xr3:uid="{00000000-0010-0000-0100-000002000000}" name="Počet ks"/>
    <tableColumn id="3" xr3:uid="{00000000-0010-0000-0100-000003000000}" name="Cena za 1 ks bez DPH"/>
    <tableColumn id="4" xr3:uid="{00000000-0010-0000-0100-000004000000}" name="Cena celkom bez DPH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DPB_205" displayName="DPB_205" ref="A13:D17" totalsRowShown="0" headerRowDxfId="3">
  <tableColumns count="4">
    <tableColumn id="1" xr3:uid="{00000000-0010-0000-0200-000001000000}" name="Názov skupiny "/>
    <tableColumn id="2" xr3:uid="{00000000-0010-0000-0200-000002000000}" name="Počet ks"/>
    <tableColumn id="3" xr3:uid="{00000000-0010-0000-0200-000003000000}" name="Cena za 1 ks bez DPH"/>
    <tableColumn id="4" xr3:uid="{00000000-0010-0000-0200-000004000000}" name="Cena celkom bez DPH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DPB_Celkom" displayName="DPB_Celkom" ref="A22:B26" totalsRowShown="0" headerRowDxfId="2">
  <tableColumns count="2">
    <tableColumn id="1" xr3:uid="{00000000-0010-0000-0300-000001000000}" name="Názov skupiny "/>
    <tableColumn id="2" xr3:uid="{00000000-0010-0000-0300-000002000000}" name="Cena celko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L99"/>
  <sheetViews>
    <sheetView workbookViewId="0">
      <selection activeCell="R88" sqref="R88"/>
    </sheetView>
  </sheetViews>
  <sheetFormatPr defaultRowHeight="15" x14ac:dyDescent="0.25"/>
  <cols>
    <col min="1" max="1" width="4.85546875" style="16" customWidth="1"/>
    <col min="2" max="2" width="17.28515625" style="16" customWidth="1"/>
    <col min="3" max="4" width="8.85546875" style="16" customWidth="1"/>
    <col min="5" max="5" width="17.5703125" style="16" customWidth="1"/>
    <col min="6" max="6" width="21.42578125" style="16" customWidth="1"/>
    <col min="7" max="7" width="7.7109375" style="16" customWidth="1"/>
    <col min="8" max="8" width="17.7109375" style="16" customWidth="1"/>
    <col min="9" max="9" width="13.28515625" style="16" customWidth="1"/>
    <col min="10" max="10" width="16.85546875" style="16" customWidth="1"/>
    <col min="11" max="11" width="8.85546875" style="16" customWidth="1"/>
    <col min="12" max="12" width="14.7109375" style="35" customWidth="1"/>
  </cols>
  <sheetData>
    <row r="1" spans="1:12" ht="15" customHeight="1" x14ac:dyDescent="0.25">
      <c r="A1" s="44" t="s">
        <v>0</v>
      </c>
    </row>
    <row r="2" spans="1:12" ht="28.15" customHeight="1" x14ac:dyDescent="0.25">
      <c r="A2" s="31" t="s">
        <v>1</v>
      </c>
      <c r="B2" s="32" t="s">
        <v>2</v>
      </c>
      <c r="C2" s="33" t="s">
        <v>3</v>
      </c>
      <c r="D2" s="32" t="s">
        <v>4</v>
      </c>
      <c r="E2" s="32" t="s">
        <v>5</v>
      </c>
      <c r="F2" s="34" t="s">
        <v>6</v>
      </c>
      <c r="G2" s="34" t="s">
        <v>7</v>
      </c>
      <c r="H2" s="34" t="s">
        <v>8</v>
      </c>
      <c r="I2" s="32" t="s">
        <v>9</v>
      </c>
      <c r="J2" s="32" t="s">
        <v>10</v>
      </c>
      <c r="K2" s="37" t="s">
        <v>11</v>
      </c>
      <c r="L2" s="40" t="s">
        <v>12</v>
      </c>
    </row>
    <row r="3" spans="1:12" ht="28.15" customHeight="1" x14ac:dyDescent="0.25">
      <c r="A3" s="24">
        <v>1</v>
      </c>
      <c r="B3" s="25" t="s">
        <v>13</v>
      </c>
      <c r="C3" s="26">
        <v>603022</v>
      </c>
      <c r="D3" s="27">
        <v>1500</v>
      </c>
      <c r="E3" s="25" t="s">
        <v>14</v>
      </c>
      <c r="F3" s="27">
        <v>49666</v>
      </c>
      <c r="G3" s="27">
        <v>1965</v>
      </c>
      <c r="H3" s="28" t="s">
        <v>15</v>
      </c>
      <c r="I3" s="29" t="s">
        <v>16</v>
      </c>
      <c r="J3" s="30" t="s">
        <v>17</v>
      </c>
      <c r="K3" s="38" t="s">
        <v>18</v>
      </c>
      <c r="L3" s="41"/>
    </row>
    <row r="4" spans="1:12" ht="27.6" customHeight="1" x14ac:dyDescent="0.25">
      <c r="A4" s="1">
        <f t="shared" ref="A4:A35" si="0">A3+1</f>
        <v>2</v>
      </c>
      <c r="B4" s="3" t="s">
        <v>19</v>
      </c>
      <c r="C4" s="6">
        <v>603068</v>
      </c>
      <c r="D4" s="7">
        <v>24000</v>
      </c>
      <c r="E4" s="3" t="s">
        <v>20</v>
      </c>
      <c r="F4" s="2" t="s">
        <v>21</v>
      </c>
      <c r="G4" s="2">
        <v>1991</v>
      </c>
      <c r="H4" s="2" t="s">
        <v>22</v>
      </c>
      <c r="I4" s="3" t="s">
        <v>23</v>
      </c>
      <c r="J4" s="4" t="s">
        <v>24</v>
      </c>
      <c r="K4" s="5" t="s">
        <v>18</v>
      </c>
      <c r="L4" s="42"/>
    </row>
    <row r="5" spans="1:12" ht="27.6" customHeight="1" x14ac:dyDescent="0.25">
      <c r="A5" s="1">
        <f t="shared" si="0"/>
        <v>3</v>
      </c>
      <c r="B5" s="3" t="s">
        <v>19</v>
      </c>
      <c r="C5" s="6">
        <v>603101</v>
      </c>
      <c r="D5" s="7">
        <v>33000</v>
      </c>
      <c r="E5" s="3" t="s">
        <v>25</v>
      </c>
      <c r="F5" s="2" t="s">
        <v>26</v>
      </c>
      <c r="G5" s="2" t="s">
        <v>27</v>
      </c>
      <c r="H5" s="2" t="s">
        <v>22</v>
      </c>
      <c r="I5" s="3" t="s">
        <v>28</v>
      </c>
      <c r="J5" s="4" t="s">
        <v>29</v>
      </c>
      <c r="K5" s="5" t="s">
        <v>18</v>
      </c>
      <c r="L5" s="42"/>
    </row>
    <row r="6" spans="1:12" ht="27.6" customHeight="1" x14ac:dyDescent="0.25">
      <c r="A6" s="1">
        <f t="shared" si="0"/>
        <v>4</v>
      </c>
      <c r="B6" s="3" t="s">
        <v>30</v>
      </c>
      <c r="C6" s="6">
        <v>603102</v>
      </c>
      <c r="D6" s="7">
        <v>8000</v>
      </c>
      <c r="E6" s="3" t="s">
        <v>31</v>
      </c>
      <c r="F6" s="2" t="s">
        <v>32</v>
      </c>
      <c r="G6" s="2">
        <v>1984</v>
      </c>
      <c r="H6" s="2" t="s">
        <v>22</v>
      </c>
      <c r="I6" s="3" t="s">
        <v>33</v>
      </c>
      <c r="J6" s="4" t="s">
        <v>34</v>
      </c>
      <c r="K6" s="5" t="s">
        <v>18</v>
      </c>
      <c r="L6" s="42"/>
    </row>
    <row r="7" spans="1:12" ht="27.6" customHeight="1" x14ac:dyDescent="0.25">
      <c r="A7" s="1">
        <f t="shared" si="0"/>
        <v>5</v>
      </c>
      <c r="B7" s="3" t="s">
        <v>30</v>
      </c>
      <c r="C7" s="6">
        <v>603125</v>
      </c>
      <c r="D7" s="7">
        <v>8000</v>
      </c>
      <c r="E7" s="3" t="s">
        <v>31</v>
      </c>
      <c r="F7" s="2" t="s">
        <v>35</v>
      </c>
      <c r="G7" s="2">
        <v>1990</v>
      </c>
      <c r="H7" s="2" t="s">
        <v>22</v>
      </c>
      <c r="I7" s="3" t="s">
        <v>36</v>
      </c>
      <c r="J7" s="3" t="s">
        <v>37</v>
      </c>
      <c r="K7" s="5" t="s">
        <v>18</v>
      </c>
      <c r="L7" s="42"/>
    </row>
    <row r="8" spans="1:12" ht="27.6" customHeight="1" x14ac:dyDescent="0.25">
      <c r="A8" s="1">
        <f t="shared" si="0"/>
        <v>6</v>
      </c>
      <c r="B8" s="3" t="s">
        <v>19</v>
      </c>
      <c r="C8" s="6">
        <v>603135</v>
      </c>
      <c r="D8" s="7">
        <v>24000</v>
      </c>
      <c r="E8" s="3" t="s">
        <v>20</v>
      </c>
      <c r="F8" s="2" t="s">
        <v>38</v>
      </c>
      <c r="G8" s="2">
        <v>1986</v>
      </c>
      <c r="H8" s="2" t="s">
        <v>39</v>
      </c>
      <c r="I8" s="3" t="s">
        <v>23</v>
      </c>
      <c r="J8" s="4" t="s">
        <v>24</v>
      </c>
      <c r="K8" s="5" t="s">
        <v>18</v>
      </c>
      <c r="L8" s="42"/>
    </row>
    <row r="9" spans="1:12" ht="27.6" customHeight="1" x14ac:dyDescent="0.25">
      <c r="A9" s="1">
        <f t="shared" si="0"/>
        <v>7</v>
      </c>
      <c r="B9" s="3" t="s">
        <v>19</v>
      </c>
      <c r="C9" s="6">
        <v>603144</v>
      </c>
      <c r="D9" s="7">
        <v>24000</v>
      </c>
      <c r="E9" s="3" t="s">
        <v>20</v>
      </c>
      <c r="F9" s="2" t="s">
        <v>40</v>
      </c>
      <c r="G9" s="2" t="s">
        <v>41</v>
      </c>
      <c r="H9" s="2" t="s">
        <v>39</v>
      </c>
      <c r="I9" s="3" t="s">
        <v>23</v>
      </c>
      <c r="J9" s="4" t="s">
        <v>24</v>
      </c>
      <c r="K9" s="5" t="s">
        <v>18</v>
      </c>
      <c r="L9" s="42"/>
    </row>
    <row r="10" spans="1:12" ht="27.6" customHeight="1" x14ac:dyDescent="0.25">
      <c r="A10" s="1">
        <f t="shared" si="0"/>
        <v>8</v>
      </c>
      <c r="B10" s="3" t="s">
        <v>19</v>
      </c>
      <c r="C10" s="6">
        <v>603167</v>
      </c>
      <c r="D10" s="7">
        <v>24000</v>
      </c>
      <c r="E10" s="3" t="s">
        <v>42</v>
      </c>
      <c r="F10" s="2" t="s">
        <v>43</v>
      </c>
      <c r="G10" s="2" t="s">
        <v>44</v>
      </c>
      <c r="H10" s="2" t="s">
        <v>22</v>
      </c>
      <c r="I10" s="3" t="s">
        <v>23</v>
      </c>
      <c r="J10" s="4" t="s">
        <v>24</v>
      </c>
      <c r="K10" s="5" t="s">
        <v>18</v>
      </c>
      <c r="L10" s="42"/>
    </row>
    <row r="11" spans="1:12" ht="27.6" customHeight="1" x14ac:dyDescent="0.25">
      <c r="A11" s="1">
        <f t="shared" si="0"/>
        <v>9</v>
      </c>
      <c r="B11" s="3" t="s">
        <v>19</v>
      </c>
      <c r="C11" s="6">
        <v>603173</v>
      </c>
      <c r="D11" s="7">
        <v>24000</v>
      </c>
      <c r="E11" s="3" t="s">
        <v>20</v>
      </c>
      <c r="F11" s="2" t="s">
        <v>45</v>
      </c>
      <c r="G11" s="2" t="s">
        <v>46</v>
      </c>
      <c r="H11" s="2" t="s">
        <v>22</v>
      </c>
      <c r="I11" s="3" t="s">
        <v>23</v>
      </c>
      <c r="J11" s="4" t="s">
        <v>47</v>
      </c>
      <c r="K11" s="5" t="s">
        <v>18</v>
      </c>
      <c r="L11" s="42"/>
    </row>
    <row r="12" spans="1:12" ht="27.6" customHeight="1" x14ac:dyDescent="0.25">
      <c r="A12" s="1">
        <f t="shared" si="0"/>
        <v>10</v>
      </c>
      <c r="B12" s="3" t="s">
        <v>48</v>
      </c>
      <c r="C12" s="6">
        <v>603181</v>
      </c>
      <c r="D12" s="7">
        <v>16000</v>
      </c>
      <c r="E12" s="3" t="s">
        <v>49</v>
      </c>
      <c r="F12" s="2" t="s">
        <v>50</v>
      </c>
      <c r="G12" s="2">
        <v>1992</v>
      </c>
      <c r="H12" s="2" t="s">
        <v>39</v>
      </c>
      <c r="I12" s="3" t="s">
        <v>23</v>
      </c>
      <c r="J12" s="4" t="s">
        <v>51</v>
      </c>
      <c r="K12" s="5" t="s">
        <v>18</v>
      </c>
      <c r="L12" s="42"/>
    </row>
    <row r="13" spans="1:12" ht="27.6" customHeight="1" x14ac:dyDescent="0.25">
      <c r="A13" s="1">
        <f t="shared" si="0"/>
        <v>11</v>
      </c>
      <c r="B13" s="3" t="s">
        <v>48</v>
      </c>
      <c r="C13" s="6">
        <v>603188</v>
      </c>
      <c r="D13" s="7">
        <v>22000</v>
      </c>
      <c r="E13" s="3" t="s">
        <v>52</v>
      </c>
      <c r="F13" s="2" t="s">
        <v>53</v>
      </c>
      <c r="G13" s="2">
        <v>1990</v>
      </c>
      <c r="H13" s="2" t="s">
        <v>54</v>
      </c>
      <c r="I13" s="3" t="s">
        <v>55</v>
      </c>
      <c r="J13" s="4" t="s">
        <v>56</v>
      </c>
      <c r="K13" s="5" t="s">
        <v>18</v>
      </c>
      <c r="L13" s="42"/>
    </row>
    <row r="14" spans="1:12" ht="27.6" customHeight="1" x14ac:dyDescent="0.25">
      <c r="A14" s="1">
        <f t="shared" si="0"/>
        <v>12</v>
      </c>
      <c r="B14" s="3" t="s">
        <v>48</v>
      </c>
      <c r="C14" s="6">
        <v>603189</v>
      </c>
      <c r="D14" s="7">
        <v>22000</v>
      </c>
      <c r="E14" s="3" t="s">
        <v>52</v>
      </c>
      <c r="F14" s="2" t="s">
        <v>57</v>
      </c>
      <c r="G14" s="2">
        <v>1990</v>
      </c>
      <c r="H14" s="2" t="s">
        <v>54</v>
      </c>
      <c r="I14" s="3" t="s">
        <v>55</v>
      </c>
      <c r="J14" s="4" t="s">
        <v>56</v>
      </c>
      <c r="K14" s="5" t="s">
        <v>18</v>
      </c>
      <c r="L14" s="42"/>
    </row>
    <row r="15" spans="1:12" ht="27.6" customHeight="1" x14ac:dyDescent="0.25">
      <c r="A15" s="1">
        <f t="shared" si="0"/>
        <v>13</v>
      </c>
      <c r="B15" s="3" t="s">
        <v>48</v>
      </c>
      <c r="C15" s="6">
        <v>603190</v>
      </c>
      <c r="D15" s="7">
        <v>22000</v>
      </c>
      <c r="E15" s="3" t="s">
        <v>52</v>
      </c>
      <c r="F15" s="2" t="s">
        <v>58</v>
      </c>
      <c r="G15" s="2">
        <v>1990</v>
      </c>
      <c r="H15" s="2" t="s">
        <v>54</v>
      </c>
      <c r="I15" s="3" t="s">
        <v>55</v>
      </c>
      <c r="J15" s="4" t="s">
        <v>56</v>
      </c>
      <c r="K15" s="5" t="s">
        <v>18</v>
      </c>
      <c r="L15" s="42"/>
    </row>
    <row r="16" spans="1:12" ht="27.6" customHeight="1" x14ac:dyDescent="0.25">
      <c r="A16" s="1">
        <f t="shared" si="0"/>
        <v>14</v>
      </c>
      <c r="B16" s="3" t="s">
        <v>48</v>
      </c>
      <c r="C16" s="6">
        <v>603191</v>
      </c>
      <c r="D16" s="7">
        <v>22000</v>
      </c>
      <c r="E16" s="3" t="s">
        <v>52</v>
      </c>
      <c r="F16" s="2" t="s">
        <v>59</v>
      </c>
      <c r="G16" s="2">
        <v>1990</v>
      </c>
      <c r="H16" s="2" t="s">
        <v>54</v>
      </c>
      <c r="I16" s="3" t="s">
        <v>55</v>
      </c>
      <c r="J16" s="4" t="s">
        <v>56</v>
      </c>
      <c r="K16" s="5" t="s">
        <v>18</v>
      </c>
      <c r="L16" s="42"/>
    </row>
    <row r="17" spans="1:12" ht="27.6" customHeight="1" x14ac:dyDescent="0.25">
      <c r="A17" s="1">
        <f t="shared" si="0"/>
        <v>15</v>
      </c>
      <c r="B17" s="3" t="s">
        <v>48</v>
      </c>
      <c r="C17" s="6">
        <v>603192</v>
      </c>
      <c r="D17" s="7">
        <v>22000</v>
      </c>
      <c r="E17" s="3" t="s">
        <v>52</v>
      </c>
      <c r="F17" s="2" t="s">
        <v>60</v>
      </c>
      <c r="G17" s="2">
        <v>1989</v>
      </c>
      <c r="H17" s="2" t="s">
        <v>54</v>
      </c>
      <c r="I17" s="3" t="s">
        <v>55</v>
      </c>
      <c r="J17" s="4" t="s">
        <v>56</v>
      </c>
      <c r="K17" s="5" t="s">
        <v>18</v>
      </c>
      <c r="L17" s="42"/>
    </row>
    <row r="18" spans="1:12" ht="27.6" customHeight="1" x14ac:dyDescent="0.25">
      <c r="A18" s="1">
        <f t="shared" si="0"/>
        <v>16</v>
      </c>
      <c r="B18" s="3" t="s">
        <v>48</v>
      </c>
      <c r="C18" s="6">
        <v>603193</v>
      </c>
      <c r="D18" s="7">
        <v>22000</v>
      </c>
      <c r="E18" s="3" t="s">
        <v>52</v>
      </c>
      <c r="F18" s="2" t="s">
        <v>61</v>
      </c>
      <c r="G18" s="2">
        <v>1989</v>
      </c>
      <c r="H18" s="2" t="s">
        <v>54</v>
      </c>
      <c r="I18" s="3" t="s">
        <v>55</v>
      </c>
      <c r="J18" s="4" t="s">
        <v>56</v>
      </c>
      <c r="K18" s="5" t="s">
        <v>18</v>
      </c>
      <c r="L18" s="42"/>
    </row>
    <row r="19" spans="1:12" ht="27.6" customHeight="1" x14ac:dyDescent="0.25">
      <c r="A19" s="1">
        <f t="shared" si="0"/>
        <v>17</v>
      </c>
      <c r="B19" s="3" t="s">
        <v>48</v>
      </c>
      <c r="C19" s="6">
        <v>603194</v>
      </c>
      <c r="D19" s="7">
        <v>22000</v>
      </c>
      <c r="E19" s="3" t="s">
        <v>52</v>
      </c>
      <c r="F19" s="2" t="s">
        <v>62</v>
      </c>
      <c r="G19" s="2">
        <v>1990</v>
      </c>
      <c r="H19" s="2" t="s">
        <v>54</v>
      </c>
      <c r="I19" s="3" t="s">
        <v>55</v>
      </c>
      <c r="J19" s="4" t="s">
        <v>56</v>
      </c>
      <c r="K19" s="5" t="s">
        <v>18</v>
      </c>
      <c r="L19" s="42"/>
    </row>
    <row r="20" spans="1:12" ht="27.6" customHeight="1" x14ac:dyDescent="0.25">
      <c r="A20" s="1">
        <f t="shared" si="0"/>
        <v>18</v>
      </c>
      <c r="B20" s="3" t="s">
        <v>48</v>
      </c>
      <c r="C20" s="6">
        <v>603195</v>
      </c>
      <c r="D20" s="7">
        <v>22000</v>
      </c>
      <c r="E20" s="3" t="s">
        <v>52</v>
      </c>
      <c r="F20" s="2" t="s">
        <v>63</v>
      </c>
      <c r="G20" s="2">
        <v>1990</v>
      </c>
      <c r="H20" s="2" t="s">
        <v>54</v>
      </c>
      <c r="I20" s="3" t="s">
        <v>55</v>
      </c>
      <c r="J20" s="4" t="s">
        <v>56</v>
      </c>
      <c r="K20" s="5" t="s">
        <v>18</v>
      </c>
      <c r="L20" s="42"/>
    </row>
    <row r="21" spans="1:12" ht="27.6" customHeight="1" x14ac:dyDescent="0.25">
      <c r="A21" s="1">
        <f t="shared" si="0"/>
        <v>19</v>
      </c>
      <c r="B21" s="3" t="s">
        <v>48</v>
      </c>
      <c r="C21" s="6">
        <v>603196</v>
      </c>
      <c r="D21" s="7">
        <v>22000</v>
      </c>
      <c r="E21" s="3" t="s">
        <v>52</v>
      </c>
      <c r="F21" s="2" t="s">
        <v>64</v>
      </c>
      <c r="G21" s="2">
        <v>1990</v>
      </c>
      <c r="H21" s="2" t="s">
        <v>54</v>
      </c>
      <c r="I21" s="3" t="s">
        <v>55</v>
      </c>
      <c r="J21" s="4" t="s">
        <v>56</v>
      </c>
      <c r="K21" s="5" t="s">
        <v>18</v>
      </c>
      <c r="L21" s="42"/>
    </row>
    <row r="22" spans="1:12" ht="27.6" customHeight="1" x14ac:dyDescent="0.25">
      <c r="A22" s="1">
        <f t="shared" si="0"/>
        <v>20</v>
      </c>
      <c r="B22" s="3" t="s">
        <v>48</v>
      </c>
      <c r="C22" s="6">
        <v>603197</v>
      </c>
      <c r="D22" s="7">
        <v>22000</v>
      </c>
      <c r="E22" s="3" t="s">
        <v>52</v>
      </c>
      <c r="F22" s="2" t="s">
        <v>65</v>
      </c>
      <c r="G22" s="2">
        <v>1990</v>
      </c>
      <c r="H22" s="2" t="s">
        <v>54</v>
      </c>
      <c r="I22" s="3" t="s">
        <v>55</v>
      </c>
      <c r="J22" s="4" t="s">
        <v>66</v>
      </c>
      <c r="K22" s="5" t="s">
        <v>18</v>
      </c>
      <c r="L22" s="42"/>
    </row>
    <row r="23" spans="1:12" ht="27.6" customHeight="1" x14ac:dyDescent="0.25">
      <c r="A23" s="1">
        <f t="shared" si="0"/>
        <v>21</v>
      </c>
      <c r="B23" s="3" t="s">
        <v>48</v>
      </c>
      <c r="C23" s="6">
        <v>603198</v>
      </c>
      <c r="D23" s="7">
        <v>22000</v>
      </c>
      <c r="E23" s="3" t="s">
        <v>52</v>
      </c>
      <c r="F23" s="2" t="s">
        <v>67</v>
      </c>
      <c r="G23" s="2">
        <v>1990</v>
      </c>
      <c r="H23" s="2" t="s">
        <v>54</v>
      </c>
      <c r="I23" s="3" t="s">
        <v>55</v>
      </c>
      <c r="J23" s="4" t="s">
        <v>66</v>
      </c>
      <c r="K23" s="5" t="s">
        <v>18</v>
      </c>
      <c r="L23" s="42"/>
    </row>
    <row r="24" spans="1:12" ht="27.6" customHeight="1" x14ac:dyDescent="0.25">
      <c r="A24" s="1">
        <f t="shared" si="0"/>
        <v>22</v>
      </c>
      <c r="B24" s="3" t="s">
        <v>48</v>
      </c>
      <c r="C24" s="6">
        <v>603199</v>
      </c>
      <c r="D24" s="7">
        <v>22000</v>
      </c>
      <c r="E24" s="3" t="s">
        <v>52</v>
      </c>
      <c r="F24" s="2" t="s">
        <v>68</v>
      </c>
      <c r="G24" s="2">
        <v>1990</v>
      </c>
      <c r="H24" s="2" t="s">
        <v>54</v>
      </c>
      <c r="I24" s="3" t="s">
        <v>55</v>
      </c>
      <c r="J24" s="4" t="s">
        <v>66</v>
      </c>
      <c r="K24" s="5" t="s">
        <v>18</v>
      </c>
      <c r="L24" s="42"/>
    </row>
    <row r="25" spans="1:12" ht="27.6" customHeight="1" x14ac:dyDescent="0.25">
      <c r="A25" s="1">
        <f t="shared" si="0"/>
        <v>23</v>
      </c>
      <c r="B25" s="3" t="s">
        <v>48</v>
      </c>
      <c r="C25" s="6">
        <v>603203</v>
      </c>
      <c r="D25" s="7">
        <v>22000</v>
      </c>
      <c r="E25" s="3" t="s">
        <v>52</v>
      </c>
      <c r="F25" s="2" t="s">
        <v>69</v>
      </c>
      <c r="G25" s="2">
        <v>1990</v>
      </c>
      <c r="H25" s="2" t="s">
        <v>54</v>
      </c>
      <c r="I25" s="3" t="s">
        <v>55</v>
      </c>
      <c r="J25" s="4" t="s">
        <v>66</v>
      </c>
      <c r="K25" s="5" t="s">
        <v>18</v>
      </c>
      <c r="L25" s="42"/>
    </row>
    <row r="26" spans="1:12" ht="27.6" customHeight="1" x14ac:dyDescent="0.25">
      <c r="A26" s="1">
        <f t="shared" si="0"/>
        <v>24</v>
      </c>
      <c r="B26" s="3" t="s">
        <v>48</v>
      </c>
      <c r="C26" s="6">
        <v>603205</v>
      </c>
      <c r="D26" s="7">
        <v>22000</v>
      </c>
      <c r="E26" s="3" t="s">
        <v>70</v>
      </c>
      <c r="F26" s="2" t="s">
        <v>71</v>
      </c>
      <c r="G26" s="2">
        <v>1990</v>
      </c>
      <c r="H26" s="2" t="s">
        <v>54</v>
      </c>
      <c r="I26" s="3" t="s">
        <v>55</v>
      </c>
      <c r="J26" s="4" t="s">
        <v>66</v>
      </c>
      <c r="K26" s="5" t="s">
        <v>18</v>
      </c>
      <c r="L26" s="42"/>
    </row>
    <row r="27" spans="1:12" ht="27.6" customHeight="1" x14ac:dyDescent="0.25">
      <c r="A27" s="1">
        <f t="shared" si="0"/>
        <v>25</v>
      </c>
      <c r="B27" s="3" t="s">
        <v>48</v>
      </c>
      <c r="C27" s="6">
        <v>603206</v>
      </c>
      <c r="D27" s="7">
        <v>22000</v>
      </c>
      <c r="E27" s="3" t="s">
        <v>70</v>
      </c>
      <c r="F27" s="2" t="s">
        <v>72</v>
      </c>
      <c r="G27" s="2">
        <v>1990</v>
      </c>
      <c r="H27" s="2" t="s">
        <v>54</v>
      </c>
      <c r="I27" s="3" t="s">
        <v>55</v>
      </c>
      <c r="J27" s="4" t="s">
        <v>73</v>
      </c>
      <c r="K27" s="5" t="s">
        <v>18</v>
      </c>
      <c r="L27" s="42"/>
    </row>
    <row r="28" spans="1:12" ht="27.6" customHeight="1" x14ac:dyDescent="0.25">
      <c r="A28" s="1">
        <f t="shared" si="0"/>
        <v>26</v>
      </c>
      <c r="B28" s="3" t="s">
        <v>48</v>
      </c>
      <c r="C28" s="6">
        <v>603207</v>
      </c>
      <c r="D28" s="7">
        <v>22000</v>
      </c>
      <c r="E28" s="3" t="s">
        <v>70</v>
      </c>
      <c r="F28" s="2" t="s">
        <v>74</v>
      </c>
      <c r="G28" s="2">
        <v>1990</v>
      </c>
      <c r="H28" s="2" t="s">
        <v>54</v>
      </c>
      <c r="I28" s="3" t="s">
        <v>55</v>
      </c>
      <c r="J28" s="4" t="s">
        <v>73</v>
      </c>
      <c r="K28" s="5" t="s">
        <v>18</v>
      </c>
      <c r="L28" s="42"/>
    </row>
    <row r="29" spans="1:12" ht="27.6" customHeight="1" x14ac:dyDescent="0.25">
      <c r="A29" s="1">
        <f t="shared" si="0"/>
        <v>27</v>
      </c>
      <c r="B29" s="3" t="s">
        <v>48</v>
      </c>
      <c r="C29" s="6">
        <v>603209</v>
      </c>
      <c r="D29" s="7">
        <v>22000</v>
      </c>
      <c r="E29" s="3" t="s">
        <v>70</v>
      </c>
      <c r="F29" s="2" t="s">
        <v>75</v>
      </c>
      <c r="G29" s="2">
        <v>1990</v>
      </c>
      <c r="H29" s="2" t="s">
        <v>54</v>
      </c>
      <c r="I29" s="3" t="s">
        <v>55</v>
      </c>
      <c r="J29" s="4" t="s">
        <v>73</v>
      </c>
      <c r="K29" s="5" t="s">
        <v>18</v>
      </c>
      <c r="L29" s="42"/>
    </row>
    <row r="30" spans="1:12" ht="27.6" customHeight="1" x14ac:dyDescent="0.25">
      <c r="A30" s="1">
        <f t="shared" si="0"/>
        <v>28</v>
      </c>
      <c r="B30" s="3" t="s">
        <v>48</v>
      </c>
      <c r="C30" s="6">
        <v>603210</v>
      </c>
      <c r="D30" s="7">
        <v>22000</v>
      </c>
      <c r="E30" s="3" t="s">
        <v>70</v>
      </c>
      <c r="F30" s="2" t="s">
        <v>76</v>
      </c>
      <c r="G30" s="2">
        <v>1990</v>
      </c>
      <c r="H30" s="2" t="s">
        <v>54</v>
      </c>
      <c r="I30" s="3" t="s">
        <v>55</v>
      </c>
      <c r="J30" s="4" t="s">
        <v>73</v>
      </c>
      <c r="K30" s="5" t="s">
        <v>18</v>
      </c>
      <c r="L30" s="42"/>
    </row>
    <row r="31" spans="1:12" ht="27.6" customHeight="1" x14ac:dyDescent="0.25">
      <c r="A31" s="1">
        <f t="shared" si="0"/>
        <v>29</v>
      </c>
      <c r="B31" s="3" t="s">
        <v>48</v>
      </c>
      <c r="C31" s="6">
        <v>603212</v>
      </c>
      <c r="D31" s="7">
        <v>22000</v>
      </c>
      <c r="E31" s="3" t="s">
        <v>70</v>
      </c>
      <c r="F31" s="2" t="s">
        <v>77</v>
      </c>
      <c r="G31" s="2">
        <v>1990</v>
      </c>
      <c r="H31" s="2" t="s">
        <v>54</v>
      </c>
      <c r="I31" s="3" t="s">
        <v>55</v>
      </c>
      <c r="J31" s="4" t="s">
        <v>73</v>
      </c>
      <c r="K31" s="5" t="s">
        <v>18</v>
      </c>
      <c r="L31" s="42"/>
    </row>
    <row r="32" spans="1:12" ht="27.6" customHeight="1" x14ac:dyDescent="0.25">
      <c r="A32" s="1">
        <f t="shared" si="0"/>
        <v>30</v>
      </c>
      <c r="B32" s="3" t="s">
        <v>48</v>
      </c>
      <c r="C32" s="6">
        <v>603226</v>
      </c>
      <c r="D32" s="7">
        <v>20000</v>
      </c>
      <c r="E32" s="3" t="s">
        <v>78</v>
      </c>
      <c r="F32" s="2" t="s">
        <v>79</v>
      </c>
      <c r="G32" s="2" t="s">
        <v>80</v>
      </c>
      <c r="H32" s="2" t="s">
        <v>81</v>
      </c>
      <c r="I32" s="3" t="s">
        <v>55</v>
      </c>
      <c r="J32" s="4" t="s">
        <v>82</v>
      </c>
      <c r="K32" s="5" t="s">
        <v>83</v>
      </c>
      <c r="L32" s="42"/>
    </row>
    <row r="33" spans="1:12" ht="27.6" customHeight="1" x14ac:dyDescent="0.25">
      <c r="A33" s="1">
        <f t="shared" si="0"/>
        <v>31</v>
      </c>
      <c r="B33" s="3" t="s">
        <v>48</v>
      </c>
      <c r="C33" s="6">
        <v>603227</v>
      </c>
      <c r="D33" s="7">
        <v>20000</v>
      </c>
      <c r="E33" s="3" t="s">
        <v>78</v>
      </c>
      <c r="F33" s="2" t="s">
        <v>84</v>
      </c>
      <c r="G33" s="2" t="s">
        <v>80</v>
      </c>
      <c r="H33" s="2" t="s">
        <v>81</v>
      </c>
      <c r="I33" s="3" t="s">
        <v>55</v>
      </c>
      <c r="J33" s="4" t="s">
        <v>85</v>
      </c>
      <c r="K33" s="5" t="s">
        <v>83</v>
      </c>
      <c r="L33" s="42"/>
    </row>
    <row r="34" spans="1:12" ht="27.6" customHeight="1" x14ac:dyDescent="0.25">
      <c r="A34" s="1">
        <f t="shared" si="0"/>
        <v>32</v>
      </c>
      <c r="B34" s="3" t="s">
        <v>48</v>
      </c>
      <c r="C34" s="6">
        <v>603228</v>
      </c>
      <c r="D34" s="7">
        <v>20000</v>
      </c>
      <c r="E34" s="3" t="s">
        <v>78</v>
      </c>
      <c r="F34" s="2" t="s">
        <v>86</v>
      </c>
      <c r="G34" s="2" t="s">
        <v>80</v>
      </c>
      <c r="H34" s="2" t="s">
        <v>81</v>
      </c>
      <c r="I34" s="3" t="s">
        <v>55</v>
      </c>
      <c r="J34" s="4" t="s">
        <v>87</v>
      </c>
      <c r="K34" s="5" t="s">
        <v>83</v>
      </c>
      <c r="L34" s="42"/>
    </row>
    <row r="35" spans="1:12" ht="27.6" customHeight="1" x14ac:dyDescent="0.25">
      <c r="A35" s="1">
        <f t="shared" si="0"/>
        <v>33</v>
      </c>
      <c r="B35" s="3" t="s">
        <v>88</v>
      </c>
      <c r="C35" s="6">
        <v>603231</v>
      </c>
      <c r="D35" s="7">
        <v>5000</v>
      </c>
      <c r="E35" s="3" t="s">
        <v>89</v>
      </c>
      <c r="F35" s="2" t="s">
        <v>90</v>
      </c>
      <c r="G35" s="2">
        <v>1983</v>
      </c>
      <c r="H35" s="2" t="s">
        <v>91</v>
      </c>
      <c r="I35" s="3" t="s">
        <v>55</v>
      </c>
      <c r="J35" s="4" t="s">
        <v>92</v>
      </c>
      <c r="K35" s="5" t="s">
        <v>83</v>
      </c>
      <c r="L35" s="42"/>
    </row>
    <row r="36" spans="1:12" ht="27.6" customHeight="1" x14ac:dyDescent="0.25">
      <c r="A36" s="1">
        <f t="shared" ref="A36:A67" si="1">A35+1</f>
        <v>34</v>
      </c>
      <c r="B36" s="3" t="s">
        <v>30</v>
      </c>
      <c r="C36" s="6">
        <v>603240</v>
      </c>
      <c r="D36" s="7">
        <v>7000</v>
      </c>
      <c r="E36" s="3" t="s">
        <v>93</v>
      </c>
      <c r="F36" s="2" t="s">
        <v>94</v>
      </c>
      <c r="G36" s="2" t="s">
        <v>95</v>
      </c>
      <c r="H36" s="2" t="s">
        <v>22</v>
      </c>
      <c r="I36" s="3" t="s">
        <v>16</v>
      </c>
      <c r="J36" s="4" t="s">
        <v>17</v>
      </c>
      <c r="K36" s="5" t="s">
        <v>18</v>
      </c>
      <c r="L36" s="42"/>
    </row>
    <row r="37" spans="1:12" ht="27.6" customHeight="1" x14ac:dyDescent="0.25">
      <c r="A37" s="1">
        <f t="shared" si="1"/>
        <v>35</v>
      </c>
      <c r="B37" s="3" t="s">
        <v>30</v>
      </c>
      <c r="C37" s="6">
        <v>603258</v>
      </c>
      <c r="D37" s="7">
        <v>7000</v>
      </c>
      <c r="E37" s="3" t="s">
        <v>96</v>
      </c>
      <c r="F37" s="2" t="s">
        <v>97</v>
      </c>
      <c r="G37" s="2">
        <v>1995</v>
      </c>
      <c r="H37" s="2" t="s">
        <v>22</v>
      </c>
      <c r="I37" s="3" t="s">
        <v>16</v>
      </c>
      <c r="J37" s="4" t="s">
        <v>17</v>
      </c>
      <c r="K37" s="5" t="s">
        <v>18</v>
      </c>
      <c r="L37" s="42"/>
    </row>
    <row r="38" spans="1:12" ht="27.6" customHeight="1" x14ac:dyDescent="0.25">
      <c r="A38" s="1">
        <f t="shared" si="1"/>
        <v>36</v>
      </c>
      <c r="B38" s="3" t="s">
        <v>30</v>
      </c>
      <c r="C38" s="6">
        <v>603259</v>
      </c>
      <c r="D38" s="7">
        <v>7000</v>
      </c>
      <c r="E38" s="3" t="s">
        <v>96</v>
      </c>
      <c r="F38" s="2" t="s">
        <v>98</v>
      </c>
      <c r="G38" s="2">
        <v>1995</v>
      </c>
      <c r="H38" s="2" t="s">
        <v>22</v>
      </c>
      <c r="I38" s="3" t="s">
        <v>16</v>
      </c>
      <c r="J38" s="4" t="s">
        <v>17</v>
      </c>
      <c r="K38" s="5" t="s">
        <v>18</v>
      </c>
      <c r="L38" s="42"/>
    </row>
    <row r="39" spans="1:12" ht="27.6" customHeight="1" x14ac:dyDescent="0.25">
      <c r="A39" s="1">
        <f t="shared" si="1"/>
        <v>37</v>
      </c>
      <c r="B39" s="3" t="s">
        <v>30</v>
      </c>
      <c r="C39" s="6">
        <v>603263</v>
      </c>
      <c r="D39" s="7">
        <v>8000</v>
      </c>
      <c r="E39" s="3" t="s">
        <v>31</v>
      </c>
      <c r="F39" s="2" t="s">
        <v>99</v>
      </c>
      <c r="G39" s="2">
        <v>1990</v>
      </c>
      <c r="H39" s="2" t="s">
        <v>22</v>
      </c>
      <c r="I39" s="3" t="s">
        <v>36</v>
      </c>
      <c r="J39" s="4" t="s">
        <v>100</v>
      </c>
      <c r="K39" s="5" t="s">
        <v>18</v>
      </c>
      <c r="L39" s="42"/>
    </row>
    <row r="40" spans="1:12" ht="27.6" customHeight="1" x14ac:dyDescent="0.25">
      <c r="A40" s="1">
        <f t="shared" si="1"/>
        <v>38</v>
      </c>
      <c r="B40" s="3" t="s">
        <v>30</v>
      </c>
      <c r="C40" s="6">
        <v>603264</v>
      </c>
      <c r="D40" s="7">
        <v>8000</v>
      </c>
      <c r="E40" s="3" t="s">
        <v>31</v>
      </c>
      <c r="F40" s="2" t="s">
        <v>101</v>
      </c>
      <c r="G40" s="2">
        <v>1990</v>
      </c>
      <c r="H40" s="2" t="s">
        <v>22</v>
      </c>
      <c r="I40" s="3" t="s">
        <v>36</v>
      </c>
      <c r="J40" s="4" t="s">
        <v>37</v>
      </c>
      <c r="K40" s="5" t="s">
        <v>18</v>
      </c>
      <c r="L40" s="42"/>
    </row>
    <row r="41" spans="1:12" ht="27.6" customHeight="1" x14ac:dyDescent="0.25">
      <c r="A41" s="1">
        <f t="shared" si="1"/>
        <v>39</v>
      </c>
      <c r="B41" s="3" t="s">
        <v>30</v>
      </c>
      <c r="C41" s="6">
        <v>603274</v>
      </c>
      <c r="D41" s="7">
        <v>7000</v>
      </c>
      <c r="E41" s="3" t="s">
        <v>96</v>
      </c>
      <c r="F41" s="2" t="s">
        <v>102</v>
      </c>
      <c r="G41" s="2">
        <v>1995</v>
      </c>
      <c r="H41" s="2" t="s">
        <v>22</v>
      </c>
      <c r="I41" s="3" t="s">
        <v>16</v>
      </c>
      <c r="J41" s="4" t="s">
        <v>17</v>
      </c>
      <c r="K41" s="5" t="s">
        <v>18</v>
      </c>
      <c r="L41" s="42"/>
    </row>
    <row r="42" spans="1:12" ht="27.6" customHeight="1" x14ac:dyDescent="0.25">
      <c r="A42" s="1">
        <f t="shared" si="1"/>
        <v>40</v>
      </c>
      <c r="B42" s="3" t="s">
        <v>19</v>
      </c>
      <c r="C42" s="6">
        <v>603278</v>
      </c>
      <c r="D42" s="7">
        <v>24000</v>
      </c>
      <c r="E42" s="3" t="s">
        <v>20</v>
      </c>
      <c r="F42" s="2" t="s">
        <v>103</v>
      </c>
      <c r="G42" s="2">
        <v>1995</v>
      </c>
      <c r="H42" s="2" t="s">
        <v>22</v>
      </c>
      <c r="I42" s="3" t="s">
        <v>36</v>
      </c>
      <c r="J42" s="4" t="s">
        <v>100</v>
      </c>
      <c r="K42" s="5" t="s">
        <v>18</v>
      </c>
      <c r="L42" s="42"/>
    </row>
    <row r="43" spans="1:12" ht="27.6" customHeight="1" x14ac:dyDescent="0.25">
      <c r="A43" s="1">
        <f t="shared" si="1"/>
        <v>41</v>
      </c>
      <c r="B43" s="3" t="s">
        <v>30</v>
      </c>
      <c r="C43" s="6">
        <v>603279</v>
      </c>
      <c r="D43" s="7">
        <v>8000</v>
      </c>
      <c r="E43" s="3" t="s">
        <v>31</v>
      </c>
      <c r="F43" s="2" t="s">
        <v>104</v>
      </c>
      <c r="G43" s="2">
        <v>1995</v>
      </c>
      <c r="H43" s="2" t="s">
        <v>22</v>
      </c>
      <c r="I43" s="3" t="s">
        <v>36</v>
      </c>
      <c r="J43" s="4" t="s">
        <v>105</v>
      </c>
      <c r="K43" s="5" t="s">
        <v>18</v>
      </c>
      <c r="L43" s="42"/>
    </row>
    <row r="44" spans="1:12" ht="27.6" customHeight="1" x14ac:dyDescent="0.25">
      <c r="A44" s="1">
        <f t="shared" si="1"/>
        <v>42</v>
      </c>
      <c r="B44" s="3" t="s">
        <v>30</v>
      </c>
      <c r="C44" s="6">
        <v>603280</v>
      </c>
      <c r="D44" s="7">
        <v>8000</v>
      </c>
      <c r="E44" s="3" t="s">
        <v>31</v>
      </c>
      <c r="F44" s="2" t="s">
        <v>106</v>
      </c>
      <c r="G44" s="2">
        <v>1995</v>
      </c>
      <c r="H44" s="2" t="s">
        <v>22</v>
      </c>
      <c r="I44" s="3" t="s">
        <v>36</v>
      </c>
      <c r="J44" s="4" t="s">
        <v>105</v>
      </c>
      <c r="K44" s="5" t="s">
        <v>18</v>
      </c>
      <c r="L44" s="42"/>
    </row>
    <row r="45" spans="1:12" ht="27.6" customHeight="1" x14ac:dyDescent="0.25">
      <c r="A45" s="1">
        <f t="shared" si="1"/>
        <v>43</v>
      </c>
      <c r="B45" s="3" t="s">
        <v>30</v>
      </c>
      <c r="C45" s="6">
        <v>603288</v>
      </c>
      <c r="D45" s="7">
        <v>8000</v>
      </c>
      <c r="E45" s="3" t="s">
        <v>31</v>
      </c>
      <c r="F45" s="2" t="s">
        <v>107</v>
      </c>
      <c r="G45" s="2" t="s">
        <v>108</v>
      </c>
      <c r="H45" s="2" t="s">
        <v>22</v>
      </c>
      <c r="I45" s="3" t="s">
        <v>23</v>
      </c>
      <c r="J45" s="4" t="s">
        <v>109</v>
      </c>
      <c r="K45" s="5" t="s">
        <v>18</v>
      </c>
      <c r="L45" s="42"/>
    </row>
    <row r="46" spans="1:12" ht="27.6" customHeight="1" x14ac:dyDescent="0.25">
      <c r="A46" s="1">
        <f t="shared" si="1"/>
        <v>44</v>
      </c>
      <c r="B46" s="3" t="s">
        <v>30</v>
      </c>
      <c r="C46" s="6">
        <v>603289</v>
      </c>
      <c r="D46" s="7">
        <v>8000</v>
      </c>
      <c r="E46" s="3" t="s">
        <v>31</v>
      </c>
      <c r="F46" s="2" t="s">
        <v>110</v>
      </c>
      <c r="G46" s="2" t="s">
        <v>108</v>
      </c>
      <c r="H46" s="2" t="s">
        <v>22</v>
      </c>
      <c r="I46" s="3" t="s">
        <v>23</v>
      </c>
      <c r="J46" s="4" t="s">
        <v>109</v>
      </c>
      <c r="K46" s="5" t="s">
        <v>18</v>
      </c>
      <c r="L46" s="42"/>
    </row>
    <row r="47" spans="1:12" ht="27.6" customHeight="1" x14ac:dyDescent="0.25">
      <c r="A47" s="1">
        <f t="shared" si="1"/>
        <v>45</v>
      </c>
      <c r="B47" s="3" t="s">
        <v>30</v>
      </c>
      <c r="C47" s="6">
        <v>603291</v>
      </c>
      <c r="D47" s="7">
        <v>8000</v>
      </c>
      <c r="E47" s="3" t="s">
        <v>31</v>
      </c>
      <c r="F47" s="2" t="s">
        <v>111</v>
      </c>
      <c r="G47" s="2" t="s">
        <v>108</v>
      </c>
      <c r="H47" s="2" t="s">
        <v>22</v>
      </c>
      <c r="I47" s="3" t="s">
        <v>23</v>
      </c>
      <c r="J47" s="4" t="s">
        <v>109</v>
      </c>
      <c r="K47" s="5" t="s">
        <v>18</v>
      </c>
      <c r="L47" s="42"/>
    </row>
    <row r="48" spans="1:12" ht="27.6" customHeight="1" x14ac:dyDescent="0.25">
      <c r="A48" s="1">
        <f t="shared" si="1"/>
        <v>46</v>
      </c>
      <c r="B48" s="3" t="s">
        <v>30</v>
      </c>
      <c r="C48" s="6">
        <v>603292</v>
      </c>
      <c r="D48" s="7">
        <v>8000</v>
      </c>
      <c r="E48" s="3" t="s">
        <v>31</v>
      </c>
      <c r="F48" s="2" t="s">
        <v>112</v>
      </c>
      <c r="G48" s="2">
        <v>1997</v>
      </c>
      <c r="H48" s="2" t="s">
        <v>22</v>
      </c>
      <c r="I48" s="3" t="s">
        <v>23</v>
      </c>
      <c r="J48" s="4" t="s">
        <v>109</v>
      </c>
      <c r="K48" s="5" t="s">
        <v>18</v>
      </c>
      <c r="L48" s="42"/>
    </row>
    <row r="49" spans="1:12" ht="27.6" customHeight="1" x14ac:dyDescent="0.25">
      <c r="A49" s="1">
        <f t="shared" si="1"/>
        <v>47</v>
      </c>
      <c r="B49" s="3" t="s">
        <v>13</v>
      </c>
      <c r="C49" s="6">
        <v>603301</v>
      </c>
      <c r="D49" s="7">
        <v>2000</v>
      </c>
      <c r="E49" s="3" t="s">
        <v>113</v>
      </c>
      <c r="F49" s="2" t="s">
        <v>114</v>
      </c>
      <c r="G49" s="2">
        <v>1990</v>
      </c>
      <c r="H49" s="2" t="s">
        <v>15</v>
      </c>
      <c r="I49" s="3" t="s">
        <v>55</v>
      </c>
      <c r="J49" s="4" t="s">
        <v>115</v>
      </c>
      <c r="K49" s="5" t="s">
        <v>83</v>
      </c>
      <c r="L49" s="42"/>
    </row>
    <row r="50" spans="1:12" ht="27.6" customHeight="1" x14ac:dyDescent="0.25">
      <c r="A50" s="1">
        <f t="shared" si="1"/>
        <v>48</v>
      </c>
      <c r="B50" s="3" t="s">
        <v>30</v>
      </c>
      <c r="C50" s="6">
        <v>603308</v>
      </c>
      <c r="D50" s="7">
        <v>10000</v>
      </c>
      <c r="E50" s="3" t="s">
        <v>116</v>
      </c>
      <c r="F50" s="2" t="s">
        <v>117</v>
      </c>
      <c r="G50" s="2" t="s">
        <v>118</v>
      </c>
      <c r="H50" s="2" t="s">
        <v>22</v>
      </c>
      <c r="I50" s="3" t="s">
        <v>23</v>
      </c>
      <c r="J50" s="4" t="s">
        <v>119</v>
      </c>
      <c r="K50" s="5" t="s">
        <v>18</v>
      </c>
      <c r="L50" s="42"/>
    </row>
    <row r="51" spans="1:12" ht="41.45" customHeight="1" x14ac:dyDescent="0.25">
      <c r="A51" s="1">
        <f t="shared" si="1"/>
        <v>49</v>
      </c>
      <c r="B51" s="3" t="s">
        <v>30</v>
      </c>
      <c r="C51" s="6">
        <v>603309</v>
      </c>
      <c r="D51" s="7">
        <v>10000</v>
      </c>
      <c r="E51" s="3" t="s">
        <v>120</v>
      </c>
      <c r="F51" s="2" t="s">
        <v>121</v>
      </c>
      <c r="G51" s="2" t="s">
        <v>118</v>
      </c>
      <c r="H51" s="2" t="s">
        <v>22</v>
      </c>
      <c r="I51" s="3" t="s">
        <v>122</v>
      </c>
      <c r="J51" s="4" t="s">
        <v>123</v>
      </c>
      <c r="K51" s="5" t="s">
        <v>18</v>
      </c>
      <c r="L51" s="42"/>
    </row>
    <row r="52" spans="1:12" ht="27.6" customHeight="1" x14ac:dyDescent="0.25">
      <c r="A52" s="1">
        <f t="shared" si="1"/>
        <v>50</v>
      </c>
      <c r="B52" s="3" t="s">
        <v>30</v>
      </c>
      <c r="C52" s="6">
        <v>603310</v>
      </c>
      <c r="D52" s="7">
        <v>10000</v>
      </c>
      <c r="E52" s="3" t="s">
        <v>120</v>
      </c>
      <c r="F52" s="2" t="s">
        <v>124</v>
      </c>
      <c r="G52" s="2" t="s">
        <v>118</v>
      </c>
      <c r="H52" s="2" t="s">
        <v>22</v>
      </c>
      <c r="I52" s="3" t="s">
        <v>23</v>
      </c>
      <c r="J52" s="4" t="s">
        <v>125</v>
      </c>
      <c r="K52" s="5" t="s">
        <v>18</v>
      </c>
      <c r="L52" s="42"/>
    </row>
    <row r="53" spans="1:12" ht="27.6" customHeight="1" x14ac:dyDescent="0.25">
      <c r="A53" s="1">
        <f t="shared" si="1"/>
        <v>51</v>
      </c>
      <c r="B53" s="3" t="s">
        <v>30</v>
      </c>
      <c r="C53" s="6">
        <v>603311</v>
      </c>
      <c r="D53" s="7">
        <v>10000</v>
      </c>
      <c r="E53" s="3" t="s">
        <v>120</v>
      </c>
      <c r="F53" s="2" t="s">
        <v>126</v>
      </c>
      <c r="G53" s="2" t="s">
        <v>118</v>
      </c>
      <c r="H53" s="2" t="s">
        <v>22</v>
      </c>
      <c r="I53" s="3" t="s">
        <v>23</v>
      </c>
      <c r="J53" s="4" t="s">
        <v>119</v>
      </c>
      <c r="K53" s="5" t="s">
        <v>18</v>
      </c>
      <c r="L53" s="42"/>
    </row>
    <row r="54" spans="1:12" ht="27.6" customHeight="1" x14ac:dyDescent="0.25">
      <c r="A54" s="1">
        <f t="shared" si="1"/>
        <v>52</v>
      </c>
      <c r="B54" s="3" t="s">
        <v>30</v>
      </c>
      <c r="C54" s="6">
        <v>603312</v>
      </c>
      <c r="D54" s="7">
        <v>10000</v>
      </c>
      <c r="E54" s="3" t="s">
        <v>120</v>
      </c>
      <c r="F54" s="2" t="s">
        <v>127</v>
      </c>
      <c r="G54" s="2" t="s">
        <v>118</v>
      </c>
      <c r="H54" s="2" t="s">
        <v>22</v>
      </c>
      <c r="I54" s="3" t="s">
        <v>23</v>
      </c>
      <c r="J54" s="4" t="s">
        <v>119</v>
      </c>
      <c r="K54" s="5" t="s">
        <v>18</v>
      </c>
      <c r="L54" s="42"/>
    </row>
    <row r="55" spans="1:12" ht="27.6" customHeight="1" x14ac:dyDescent="0.25">
      <c r="A55" s="1">
        <f t="shared" si="1"/>
        <v>53</v>
      </c>
      <c r="B55" s="3" t="s">
        <v>30</v>
      </c>
      <c r="C55" s="6">
        <v>603313</v>
      </c>
      <c r="D55" s="7">
        <v>10000</v>
      </c>
      <c r="E55" s="3" t="s">
        <v>120</v>
      </c>
      <c r="F55" s="2" t="s">
        <v>128</v>
      </c>
      <c r="G55" s="2" t="s">
        <v>118</v>
      </c>
      <c r="H55" s="2" t="s">
        <v>22</v>
      </c>
      <c r="I55" s="3" t="s">
        <v>23</v>
      </c>
      <c r="J55" s="4" t="s">
        <v>125</v>
      </c>
      <c r="K55" s="5" t="s">
        <v>18</v>
      </c>
      <c r="L55" s="42"/>
    </row>
    <row r="56" spans="1:12" ht="27.6" customHeight="1" x14ac:dyDescent="0.25">
      <c r="A56" s="1">
        <f t="shared" si="1"/>
        <v>54</v>
      </c>
      <c r="B56" s="3" t="s">
        <v>30</v>
      </c>
      <c r="C56" s="6">
        <v>603314</v>
      </c>
      <c r="D56" s="7">
        <v>10000</v>
      </c>
      <c r="E56" s="3" t="s">
        <v>129</v>
      </c>
      <c r="F56" s="2" t="s">
        <v>130</v>
      </c>
      <c r="G56" s="2" t="s">
        <v>118</v>
      </c>
      <c r="H56" s="2" t="s">
        <v>22</v>
      </c>
      <c r="I56" s="3" t="s">
        <v>23</v>
      </c>
      <c r="J56" s="4" t="s">
        <v>125</v>
      </c>
      <c r="K56" s="5" t="s">
        <v>18</v>
      </c>
      <c r="L56" s="42"/>
    </row>
    <row r="57" spans="1:12" ht="27.6" customHeight="1" x14ac:dyDescent="0.25">
      <c r="A57" s="1">
        <f t="shared" si="1"/>
        <v>55</v>
      </c>
      <c r="B57" s="3" t="s">
        <v>30</v>
      </c>
      <c r="C57" s="6">
        <v>603315</v>
      </c>
      <c r="D57" s="7">
        <v>10000</v>
      </c>
      <c r="E57" s="3" t="s">
        <v>120</v>
      </c>
      <c r="F57" s="2" t="s">
        <v>131</v>
      </c>
      <c r="G57" s="2" t="s">
        <v>118</v>
      </c>
      <c r="H57" s="2" t="s">
        <v>22</v>
      </c>
      <c r="I57" s="3" t="s">
        <v>23</v>
      </c>
      <c r="J57" s="4" t="s">
        <v>125</v>
      </c>
      <c r="K57" s="5" t="s">
        <v>18</v>
      </c>
      <c r="L57" s="42"/>
    </row>
    <row r="58" spans="1:12" ht="27.6" customHeight="1" x14ac:dyDescent="0.25">
      <c r="A58" s="1">
        <f t="shared" si="1"/>
        <v>56</v>
      </c>
      <c r="B58" s="3" t="s">
        <v>30</v>
      </c>
      <c r="C58" s="6">
        <v>603316</v>
      </c>
      <c r="D58" s="7">
        <v>10000</v>
      </c>
      <c r="E58" s="3" t="s">
        <v>120</v>
      </c>
      <c r="F58" s="2" t="s">
        <v>132</v>
      </c>
      <c r="G58" s="2" t="s">
        <v>118</v>
      </c>
      <c r="H58" s="2" t="s">
        <v>22</v>
      </c>
      <c r="I58" s="3" t="s">
        <v>23</v>
      </c>
      <c r="J58" s="4" t="s">
        <v>125</v>
      </c>
      <c r="K58" s="5" t="s">
        <v>18</v>
      </c>
      <c r="L58" s="42"/>
    </row>
    <row r="59" spans="1:12" ht="27.6" customHeight="1" x14ac:dyDescent="0.25">
      <c r="A59" s="1">
        <f t="shared" si="1"/>
        <v>57</v>
      </c>
      <c r="B59" s="3" t="s">
        <v>30</v>
      </c>
      <c r="C59" s="6">
        <v>603317</v>
      </c>
      <c r="D59" s="7">
        <v>10000</v>
      </c>
      <c r="E59" s="3" t="s">
        <v>120</v>
      </c>
      <c r="F59" s="2" t="s">
        <v>133</v>
      </c>
      <c r="G59" s="2" t="s">
        <v>118</v>
      </c>
      <c r="H59" s="2" t="s">
        <v>22</v>
      </c>
      <c r="I59" s="3" t="s">
        <v>23</v>
      </c>
      <c r="J59" s="4" t="s">
        <v>119</v>
      </c>
      <c r="K59" s="5" t="s">
        <v>18</v>
      </c>
      <c r="L59" s="42"/>
    </row>
    <row r="60" spans="1:12" ht="27.6" customHeight="1" x14ac:dyDescent="0.25">
      <c r="A60" s="1">
        <f t="shared" si="1"/>
        <v>58</v>
      </c>
      <c r="B60" s="3" t="s">
        <v>30</v>
      </c>
      <c r="C60" s="6">
        <v>603318</v>
      </c>
      <c r="D60" s="7">
        <v>10000</v>
      </c>
      <c r="E60" s="3" t="s">
        <v>120</v>
      </c>
      <c r="F60" s="2" t="s">
        <v>134</v>
      </c>
      <c r="G60" s="2" t="s">
        <v>118</v>
      </c>
      <c r="H60" s="2" t="s">
        <v>22</v>
      </c>
      <c r="I60" s="3" t="s">
        <v>23</v>
      </c>
      <c r="J60" s="4" t="s">
        <v>125</v>
      </c>
      <c r="K60" s="5" t="s">
        <v>18</v>
      </c>
      <c r="L60" s="42"/>
    </row>
    <row r="61" spans="1:12" ht="27.6" customHeight="1" x14ac:dyDescent="0.25">
      <c r="A61" s="1">
        <f t="shared" si="1"/>
        <v>59</v>
      </c>
      <c r="B61" s="3" t="s">
        <v>19</v>
      </c>
      <c r="C61" s="6">
        <v>603319</v>
      </c>
      <c r="D61" s="7">
        <v>24000</v>
      </c>
      <c r="E61" s="3" t="s">
        <v>20</v>
      </c>
      <c r="F61" s="2" t="s">
        <v>135</v>
      </c>
      <c r="G61" s="2" t="s">
        <v>136</v>
      </c>
      <c r="H61" s="2" t="s">
        <v>22</v>
      </c>
      <c r="I61" s="3" t="s">
        <v>23</v>
      </c>
      <c r="J61" s="4" t="s">
        <v>51</v>
      </c>
      <c r="K61" s="5" t="s">
        <v>18</v>
      </c>
      <c r="L61" s="42"/>
    </row>
    <row r="62" spans="1:12" ht="27.6" customHeight="1" x14ac:dyDescent="0.25">
      <c r="A62" s="1">
        <f t="shared" si="1"/>
        <v>60</v>
      </c>
      <c r="B62" s="3" t="s">
        <v>137</v>
      </c>
      <c r="C62" s="8">
        <v>603320</v>
      </c>
      <c r="D62" s="7" t="s">
        <v>138</v>
      </c>
      <c r="E62" s="3" t="s">
        <v>139</v>
      </c>
      <c r="F62" s="2" t="s">
        <v>140</v>
      </c>
      <c r="G62" s="2" t="s">
        <v>118</v>
      </c>
      <c r="H62" s="2" t="s">
        <v>141</v>
      </c>
      <c r="I62" s="3" t="s">
        <v>142</v>
      </c>
      <c r="J62" s="4" t="s">
        <v>143</v>
      </c>
      <c r="K62" s="5" t="s">
        <v>18</v>
      </c>
      <c r="L62" s="42"/>
    </row>
    <row r="63" spans="1:12" ht="41.45" customHeight="1" x14ac:dyDescent="0.25">
      <c r="A63" s="1">
        <f t="shared" si="1"/>
        <v>61</v>
      </c>
      <c r="B63" s="3" t="s">
        <v>144</v>
      </c>
      <c r="C63" s="6">
        <v>603321</v>
      </c>
      <c r="D63" s="7" t="s">
        <v>145</v>
      </c>
      <c r="E63" s="3" t="s">
        <v>146</v>
      </c>
      <c r="F63" s="2" t="s">
        <v>147</v>
      </c>
      <c r="G63" s="2" t="s">
        <v>148</v>
      </c>
      <c r="H63" s="2" t="s">
        <v>22</v>
      </c>
      <c r="I63" s="3" t="s">
        <v>149</v>
      </c>
      <c r="J63" s="4" t="s">
        <v>150</v>
      </c>
      <c r="K63" s="5" t="s">
        <v>18</v>
      </c>
      <c r="L63" s="42"/>
    </row>
    <row r="64" spans="1:12" ht="41.45" customHeight="1" x14ac:dyDescent="0.25">
      <c r="A64" s="1">
        <f t="shared" si="1"/>
        <v>62</v>
      </c>
      <c r="B64" s="3" t="s">
        <v>151</v>
      </c>
      <c r="C64" s="6">
        <v>603334</v>
      </c>
      <c r="D64" s="7" t="s">
        <v>152</v>
      </c>
      <c r="E64" s="3" t="s">
        <v>153</v>
      </c>
      <c r="F64" s="2" t="s">
        <v>154</v>
      </c>
      <c r="G64" s="2" t="s">
        <v>27</v>
      </c>
      <c r="H64" s="2" t="s">
        <v>155</v>
      </c>
      <c r="I64" s="3" t="s">
        <v>149</v>
      </c>
      <c r="J64" s="4" t="s">
        <v>150</v>
      </c>
      <c r="K64" s="5" t="s">
        <v>18</v>
      </c>
      <c r="L64" s="42"/>
    </row>
    <row r="65" spans="1:12" ht="41.45" customHeight="1" x14ac:dyDescent="0.25">
      <c r="A65" s="1">
        <f t="shared" si="1"/>
        <v>63</v>
      </c>
      <c r="B65" s="3" t="s">
        <v>151</v>
      </c>
      <c r="C65" s="6">
        <v>603335</v>
      </c>
      <c r="D65" s="7" t="s">
        <v>152</v>
      </c>
      <c r="E65" s="3" t="s">
        <v>153</v>
      </c>
      <c r="F65" s="2" t="s">
        <v>156</v>
      </c>
      <c r="G65" s="2" t="s">
        <v>27</v>
      </c>
      <c r="H65" s="2" t="s">
        <v>155</v>
      </c>
      <c r="I65" s="3" t="s">
        <v>149</v>
      </c>
      <c r="J65" s="4" t="s">
        <v>150</v>
      </c>
      <c r="K65" s="5" t="s">
        <v>18</v>
      </c>
      <c r="L65" s="42"/>
    </row>
    <row r="66" spans="1:12" ht="41.45" customHeight="1" x14ac:dyDescent="0.25">
      <c r="A66" s="1">
        <f t="shared" si="1"/>
        <v>64</v>
      </c>
      <c r="B66" s="9" t="s">
        <v>157</v>
      </c>
      <c r="C66" s="6">
        <v>603336</v>
      </c>
      <c r="D66" s="7">
        <v>20000</v>
      </c>
      <c r="E66" s="3" t="s">
        <v>158</v>
      </c>
      <c r="F66" s="2" t="s">
        <v>159</v>
      </c>
      <c r="G66" s="2" t="s">
        <v>160</v>
      </c>
      <c r="H66" s="2" t="s">
        <v>161</v>
      </c>
      <c r="I66" s="3" t="s">
        <v>149</v>
      </c>
      <c r="J66" s="4" t="s">
        <v>162</v>
      </c>
      <c r="K66" s="5" t="s">
        <v>83</v>
      </c>
      <c r="L66" s="42"/>
    </row>
    <row r="67" spans="1:12" ht="55.15" customHeight="1" x14ac:dyDescent="0.25">
      <c r="A67" s="1">
        <f t="shared" si="1"/>
        <v>65</v>
      </c>
      <c r="B67" s="3" t="s">
        <v>163</v>
      </c>
      <c r="C67" s="6">
        <v>603337</v>
      </c>
      <c r="D67" s="7" t="s">
        <v>164</v>
      </c>
      <c r="E67" s="3" t="s">
        <v>165</v>
      </c>
      <c r="F67" s="2" t="s">
        <v>166</v>
      </c>
      <c r="G67" s="2" t="s">
        <v>167</v>
      </c>
      <c r="H67" s="2" t="s">
        <v>161</v>
      </c>
      <c r="I67" s="3" t="s">
        <v>149</v>
      </c>
      <c r="J67" s="4" t="s">
        <v>168</v>
      </c>
      <c r="K67" s="5" t="s">
        <v>18</v>
      </c>
      <c r="L67" s="42"/>
    </row>
    <row r="68" spans="1:12" ht="41.45" customHeight="1" x14ac:dyDescent="0.25">
      <c r="A68" s="1">
        <f t="shared" ref="A68:A91" si="2">A67+1</f>
        <v>66</v>
      </c>
      <c r="B68" s="3" t="s">
        <v>30</v>
      </c>
      <c r="C68" s="6">
        <v>603338</v>
      </c>
      <c r="D68" s="7">
        <v>10000</v>
      </c>
      <c r="E68" s="3" t="s">
        <v>169</v>
      </c>
      <c r="F68" s="2" t="s">
        <v>170</v>
      </c>
      <c r="G68" s="2" t="s">
        <v>160</v>
      </c>
      <c r="H68" s="2" t="s">
        <v>171</v>
      </c>
      <c r="I68" s="3" t="s">
        <v>149</v>
      </c>
      <c r="J68" s="4" t="s">
        <v>168</v>
      </c>
      <c r="K68" s="5" t="s">
        <v>18</v>
      </c>
      <c r="L68" s="42"/>
    </row>
    <row r="69" spans="1:12" ht="41.45" customHeight="1" x14ac:dyDescent="0.25">
      <c r="A69" s="1">
        <f t="shared" si="2"/>
        <v>67</v>
      </c>
      <c r="B69" s="3" t="s">
        <v>48</v>
      </c>
      <c r="C69" s="6">
        <v>603339</v>
      </c>
      <c r="D69" s="7">
        <v>12000</v>
      </c>
      <c r="E69" s="3" t="s">
        <v>172</v>
      </c>
      <c r="F69" s="2" t="s">
        <v>173</v>
      </c>
      <c r="G69" s="2" t="s">
        <v>160</v>
      </c>
      <c r="H69" s="2" t="s">
        <v>174</v>
      </c>
      <c r="I69" s="3" t="s">
        <v>149</v>
      </c>
      <c r="J69" s="4" t="s">
        <v>168</v>
      </c>
      <c r="K69" s="5" t="s">
        <v>18</v>
      </c>
      <c r="L69" s="42"/>
    </row>
    <row r="70" spans="1:12" ht="27.6" customHeight="1" x14ac:dyDescent="0.25">
      <c r="A70" s="1">
        <f t="shared" si="2"/>
        <v>68</v>
      </c>
      <c r="B70" s="3" t="s">
        <v>175</v>
      </c>
      <c r="C70" s="8">
        <v>603356</v>
      </c>
      <c r="D70" s="7" t="s">
        <v>176</v>
      </c>
      <c r="E70" s="3" t="s">
        <v>177</v>
      </c>
      <c r="F70" s="2" t="s">
        <v>178</v>
      </c>
      <c r="G70" s="2" t="s">
        <v>179</v>
      </c>
      <c r="H70" s="2" t="s">
        <v>180</v>
      </c>
      <c r="I70" s="3" t="s">
        <v>36</v>
      </c>
      <c r="J70" s="4" t="s">
        <v>181</v>
      </c>
      <c r="K70" s="5" t="s">
        <v>18</v>
      </c>
      <c r="L70" s="42"/>
    </row>
    <row r="71" spans="1:12" ht="27.6" customHeight="1" x14ac:dyDescent="0.25">
      <c r="A71" s="1">
        <f t="shared" si="2"/>
        <v>69</v>
      </c>
      <c r="B71" s="3" t="s">
        <v>175</v>
      </c>
      <c r="C71" s="8">
        <v>603364</v>
      </c>
      <c r="D71" s="7" t="s">
        <v>176</v>
      </c>
      <c r="E71" s="3" t="s">
        <v>177</v>
      </c>
      <c r="F71" s="2" t="s">
        <v>182</v>
      </c>
      <c r="G71" s="2" t="s">
        <v>179</v>
      </c>
      <c r="H71" s="2" t="s">
        <v>180</v>
      </c>
      <c r="I71" s="3" t="s">
        <v>16</v>
      </c>
      <c r="J71" s="4" t="s">
        <v>183</v>
      </c>
      <c r="K71" s="5" t="s">
        <v>18</v>
      </c>
      <c r="L71" s="42"/>
    </row>
    <row r="72" spans="1:12" ht="27.6" customHeight="1" x14ac:dyDescent="0.25">
      <c r="A72" s="1">
        <f t="shared" si="2"/>
        <v>70</v>
      </c>
      <c r="B72" s="3" t="s">
        <v>175</v>
      </c>
      <c r="C72" s="8">
        <v>603365</v>
      </c>
      <c r="D72" s="7" t="s">
        <v>176</v>
      </c>
      <c r="E72" s="3" t="s">
        <v>177</v>
      </c>
      <c r="F72" s="2" t="s">
        <v>184</v>
      </c>
      <c r="G72" s="2" t="s">
        <v>179</v>
      </c>
      <c r="H72" s="2" t="s">
        <v>180</v>
      </c>
      <c r="I72" s="3" t="s">
        <v>16</v>
      </c>
      <c r="J72" s="4" t="s">
        <v>183</v>
      </c>
      <c r="K72" s="5" t="s">
        <v>18</v>
      </c>
      <c r="L72" s="42"/>
    </row>
    <row r="73" spans="1:12" ht="27.6" customHeight="1" x14ac:dyDescent="0.25">
      <c r="A73" s="1">
        <f t="shared" si="2"/>
        <v>71</v>
      </c>
      <c r="B73" s="3" t="s">
        <v>175</v>
      </c>
      <c r="C73" s="8">
        <v>603366</v>
      </c>
      <c r="D73" s="7" t="s">
        <v>176</v>
      </c>
      <c r="E73" s="3" t="s">
        <v>177</v>
      </c>
      <c r="F73" s="2" t="s">
        <v>185</v>
      </c>
      <c r="G73" s="2" t="s">
        <v>179</v>
      </c>
      <c r="H73" s="2" t="s">
        <v>180</v>
      </c>
      <c r="I73" s="3" t="s">
        <v>16</v>
      </c>
      <c r="J73" s="4" t="s">
        <v>183</v>
      </c>
      <c r="K73" s="5" t="s">
        <v>18</v>
      </c>
      <c r="L73" s="42"/>
    </row>
    <row r="74" spans="1:12" ht="27.6" customHeight="1" x14ac:dyDescent="0.25">
      <c r="A74" s="1">
        <f t="shared" si="2"/>
        <v>72</v>
      </c>
      <c r="B74" s="3" t="s">
        <v>175</v>
      </c>
      <c r="C74" s="8">
        <v>603367</v>
      </c>
      <c r="D74" s="7" t="s">
        <v>176</v>
      </c>
      <c r="E74" s="3" t="s">
        <v>177</v>
      </c>
      <c r="F74" s="2" t="s">
        <v>186</v>
      </c>
      <c r="G74" s="2" t="s">
        <v>179</v>
      </c>
      <c r="H74" s="2" t="s">
        <v>180</v>
      </c>
      <c r="I74" s="3" t="s">
        <v>187</v>
      </c>
      <c r="J74" s="4"/>
      <c r="K74" s="5" t="s">
        <v>18</v>
      </c>
      <c r="L74" s="42"/>
    </row>
    <row r="75" spans="1:12" ht="27.6" customHeight="1" x14ac:dyDescent="0.25">
      <c r="A75" s="1">
        <f t="shared" si="2"/>
        <v>73</v>
      </c>
      <c r="B75" s="3" t="s">
        <v>188</v>
      </c>
      <c r="C75" s="8">
        <v>603368</v>
      </c>
      <c r="D75" s="7">
        <v>1500</v>
      </c>
      <c r="E75" s="3" t="s">
        <v>189</v>
      </c>
      <c r="F75" s="2" t="s">
        <v>190</v>
      </c>
      <c r="G75" s="2" t="s">
        <v>179</v>
      </c>
      <c r="H75" s="2" t="s">
        <v>191</v>
      </c>
      <c r="I75" s="3" t="s">
        <v>16</v>
      </c>
      <c r="J75" s="4" t="s">
        <v>183</v>
      </c>
      <c r="K75" s="5" t="s">
        <v>18</v>
      </c>
      <c r="L75" s="42"/>
    </row>
    <row r="76" spans="1:12" ht="27.6" customHeight="1" x14ac:dyDescent="0.25">
      <c r="A76" s="1">
        <f t="shared" si="2"/>
        <v>74</v>
      </c>
      <c r="B76" s="3" t="s">
        <v>188</v>
      </c>
      <c r="C76" s="8">
        <v>603369</v>
      </c>
      <c r="D76" s="7">
        <v>1500</v>
      </c>
      <c r="E76" s="3" t="s">
        <v>189</v>
      </c>
      <c r="F76" s="2" t="s">
        <v>192</v>
      </c>
      <c r="G76" s="2" t="s">
        <v>179</v>
      </c>
      <c r="H76" s="2" t="s">
        <v>191</v>
      </c>
      <c r="I76" s="3" t="s">
        <v>193</v>
      </c>
      <c r="J76" s="4"/>
      <c r="K76" s="5" t="s">
        <v>18</v>
      </c>
      <c r="L76" s="42"/>
    </row>
    <row r="77" spans="1:12" ht="27.6" customHeight="1" x14ac:dyDescent="0.25">
      <c r="A77" s="1">
        <f t="shared" si="2"/>
        <v>75</v>
      </c>
      <c r="B77" s="3" t="s">
        <v>194</v>
      </c>
      <c r="C77" s="8">
        <v>603370</v>
      </c>
      <c r="D77" s="7">
        <v>350</v>
      </c>
      <c r="E77" s="3" t="s">
        <v>194</v>
      </c>
      <c r="F77" s="2" t="s">
        <v>195</v>
      </c>
      <c r="G77" s="2" t="s">
        <v>179</v>
      </c>
      <c r="H77" s="2" t="s">
        <v>191</v>
      </c>
      <c r="I77" s="3" t="s">
        <v>193</v>
      </c>
      <c r="J77" s="4"/>
      <c r="K77" s="5" t="s">
        <v>18</v>
      </c>
      <c r="L77" s="42"/>
    </row>
    <row r="78" spans="1:12" ht="27.6" customHeight="1" x14ac:dyDescent="0.25">
      <c r="A78" s="1">
        <f t="shared" si="2"/>
        <v>76</v>
      </c>
      <c r="B78" s="3" t="s">
        <v>194</v>
      </c>
      <c r="C78" s="8">
        <v>603371</v>
      </c>
      <c r="D78" s="7">
        <v>350</v>
      </c>
      <c r="E78" s="3" t="s">
        <v>194</v>
      </c>
      <c r="F78" s="2" t="s">
        <v>196</v>
      </c>
      <c r="G78" s="2" t="s">
        <v>179</v>
      </c>
      <c r="H78" s="2" t="s">
        <v>191</v>
      </c>
      <c r="I78" s="3" t="s">
        <v>16</v>
      </c>
      <c r="J78" s="4" t="s">
        <v>183</v>
      </c>
      <c r="K78" s="5" t="s">
        <v>18</v>
      </c>
      <c r="L78" s="42"/>
    </row>
    <row r="79" spans="1:12" ht="27.6" customHeight="1" x14ac:dyDescent="0.25">
      <c r="A79" s="1">
        <f t="shared" si="2"/>
        <v>77</v>
      </c>
      <c r="B79" s="3" t="s">
        <v>188</v>
      </c>
      <c r="C79" s="8">
        <v>603372</v>
      </c>
      <c r="D79" s="7">
        <v>3000</v>
      </c>
      <c r="E79" s="3" t="s">
        <v>189</v>
      </c>
      <c r="F79" s="2" t="s">
        <v>197</v>
      </c>
      <c r="G79" s="2" t="s">
        <v>179</v>
      </c>
      <c r="H79" s="2" t="s">
        <v>191</v>
      </c>
      <c r="I79" s="3" t="s">
        <v>187</v>
      </c>
      <c r="J79" s="4"/>
      <c r="K79" s="5" t="s">
        <v>18</v>
      </c>
      <c r="L79" s="42"/>
    </row>
    <row r="80" spans="1:12" ht="27.6" customHeight="1" x14ac:dyDescent="0.25">
      <c r="A80" s="1">
        <f t="shared" si="2"/>
        <v>78</v>
      </c>
      <c r="B80" s="3" t="s">
        <v>198</v>
      </c>
      <c r="C80" s="8">
        <v>603373</v>
      </c>
      <c r="D80" s="7">
        <v>80000</v>
      </c>
      <c r="E80" s="10" t="s">
        <v>199</v>
      </c>
      <c r="F80" s="2" t="s">
        <v>200</v>
      </c>
      <c r="G80" s="2" t="s">
        <v>179</v>
      </c>
      <c r="H80" s="2" t="s">
        <v>201</v>
      </c>
      <c r="I80" s="3" t="s">
        <v>193</v>
      </c>
      <c r="J80" s="4"/>
      <c r="K80" s="5" t="s">
        <v>18</v>
      </c>
      <c r="L80" s="42"/>
    </row>
    <row r="81" spans="1:12" ht="27.6" customHeight="1" x14ac:dyDescent="0.25">
      <c r="A81" s="1">
        <f t="shared" si="2"/>
        <v>79</v>
      </c>
      <c r="B81" s="3" t="s">
        <v>194</v>
      </c>
      <c r="C81" s="8">
        <v>603378</v>
      </c>
      <c r="D81" s="7">
        <v>630</v>
      </c>
      <c r="E81" s="3" t="s">
        <v>202</v>
      </c>
      <c r="F81" s="2" t="s">
        <v>203</v>
      </c>
      <c r="G81" s="2" t="s">
        <v>204</v>
      </c>
      <c r="H81" s="2" t="s">
        <v>191</v>
      </c>
      <c r="I81" s="3" t="s">
        <v>55</v>
      </c>
      <c r="J81" s="11" t="s">
        <v>205</v>
      </c>
      <c r="K81" s="5" t="s">
        <v>18</v>
      </c>
      <c r="L81" s="42"/>
    </row>
    <row r="82" spans="1:12" ht="27.6" customHeight="1" x14ac:dyDescent="0.25">
      <c r="A82" s="1">
        <f t="shared" si="2"/>
        <v>80</v>
      </c>
      <c r="B82" s="3" t="s">
        <v>194</v>
      </c>
      <c r="C82" s="8">
        <v>603379</v>
      </c>
      <c r="D82" s="7">
        <v>630</v>
      </c>
      <c r="E82" s="3" t="s">
        <v>202</v>
      </c>
      <c r="F82" s="2" t="s">
        <v>206</v>
      </c>
      <c r="G82" s="2" t="s">
        <v>204</v>
      </c>
      <c r="H82" s="2" t="s">
        <v>191</v>
      </c>
      <c r="I82" s="3" t="s">
        <v>55</v>
      </c>
      <c r="J82" s="11" t="s">
        <v>205</v>
      </c>
      <c r="K82" s="5" t="s">
        <v>18</v>
      </c>
      <c r="L82" s="42"/>
    </row>
    <row r="83" spans="1:12" ht="27.6" customHeight="1" x14ac:dyDescent="0.25">
      <c r="A83" s="1">
        <f t="shared" si="2"/>
        <v>81</v>
      </c>
      <c r="B83" s="3" t="s">
        <v>207</v>
      </c>
      <c r="C83" s="8">
        <v>603383</v>
      </c>
      <c r="D83" s="7">
        <v>33000</v>
      </c>
      <c r="E83" s="3" t="s">
        <v>208</v>
      </c>
      <c r="F83" s="2" t="s">
        <v>209</v>
      </c>
      <c r="G83" s="2" t="s">
        <v>210</v>
      </c>
      <c r="H83" s="2" t="s">
        <v>211</v>
      </c>
      <c r="I83" s="3" t="s">
        <v>36</v>
      </c>
      <c r="J83" s="4" t="s">
        <v>37</v>
      </c>
      <c r="K83" s="5" t="s">
        <v>18</v>
      </c>
      <c r="L83" s="42"/>
    </row>
    <row r="84" spans="1:12" ht="27.6" customHeight="1" x14ac:dyDescent="0.25">
      <c r="A84" s="1">
        <f t="shared" si="2"/>
        <v>82</v>
      </c>
      <c r="B84" s="3" t="s">
        <v>198</v>
      </c>
      <c r="C84" s="8">
        <v>603386</v>
      </c>
      <c r="D84" s="7">
        <v>80000</v>
      </c>
      <c r="E84" s="17" t="s">
        <v>212</v>
      </c>
      <c r="F84" s="2" t="s">
        <v>213</v>
      </c>
      <c r="G84" s="2" t="s">
        <v>214</v>
      </c>
      <c r="H84" s="2" t="s">
        <v>215</v>
      </c>
      <c r="I84" s="3" t="s">
        <v>55</v>
      </c>
      <c r="J84" s="4" t="s">
        <v>66</v>
      </c>
      <c r="K84" s="5" t="s">
        <v>18</v>
      </c>
      <c r="L84" s="42"/>
    </row>
    <row r="85" spans="1:12" ht="27.6" customHeight="1" x14ac:dyDescent="0.25">
      <c r="A85" s="1">
        <f t="shared" si="2"/>
        <v>83</v>
      </c>
      <c r="B85" s="3" t="s">
        <v>198</v>
      </c>
      <c r="C85" s="8">
        <v>603398</v>
      </c>
      <c r="D85" s="7">
        <v>80000</v>
      </c>
      <c r="E85" s="10" t="s">
        <v>216</v>
      </c>
      <c r="F85" s="12" t="s">
        <v>217</v>
      </c>
      <c r="G85" s="2" t="s">
        <v>218</v>
      </c>
      <c r="H85" s="2" t="s">
        <v>201</v>
      </c>
      <c r="I85" s="3" t="s">
        <v>36</v>
      </c>
      <c r="J85" s="4" t="s">
        <v>37</v>
      </c>
      <c r="K85" s="5" t="s">
        <v>18</v>
      </c>
      <c r="L85" s="42"/>
    </row>
    <row r="86" spans="1:12" ht="41.45" customHeight="1" x14ac:dyDescent="0.25">
      <c r="A86" s="1">
        <f t="shared" si="2"/>
        <v>84</v>
      </c>
      <c r="B86" s="3" t="s">
        <v>151</v>
      </c>
      <c r="C86" s="8">
        <v>603399</v>
      </c>
      <c r="D86" s="13">
        <v>3500</v>
      </c>
      <c r="E86" s="4" t="s">
        <v>219</v>
      </c>
      <c r="F86" s="14">
        <v>67355</v>
      </c>
      <c r="G86" s="2" t="s">
        <v>218</v>
      </c>
      <c r="H86" s="14" t="s">
        <v>220</v>
      </c>
      <c r="I86" s="3" t="s">
        <v>149</v>
      </c>
      <c r="J86" s="4" t="s">
        <v>168</v>
      </c>
      <c r="K86" s="5" t="s">
        <v>18</v>
      </c>
      <c r="L86" s="42"/>
    </row>
    <row r="87" spans="1:12" ht="27.6" customHeight="1" x14ac:dyDescent="0.25">
      <c r="A87" s="1">
        <f t="shared" si="2"/>
        <v>85</v>
      </c>
      <c r="B87" s="3" t="s">
        <v>221</v>
      </c>
      <c r="C87" s="15">
        <v>603400</v>
      </c>
      <c r="D87" s="14">
        <v>45000</v>
      </c>
      <c r="E87" s="14" t="s">
        <v>222</v>
      </c>
      <c r="F87" s="14" t="s">
        <v>223</v>
      </c>
      <c r="G87" s="14">
        <v>2024</v>
      </c>
      <c r="H87" s="2" t="s">
        <v>224</v>
      </c>
      <c r="I87" s="4" t="s">
        <v>225</v>
      </c>
      <c r="J87" s="14" t="s">
        <v>225</v>
      </c>
      <c r="K87" s="5" t="s">
        <v>18</v>
      </c>
      <c r="L87" s="42"/>
    </row>
    <row r="88" spans="1:12" ht="27.6" customHeight="1" x14ac:dyDescent="0.25">
      <c r="A88" s="1">
        <f t="shared" si="2"/>
        <v>86</v>
      </c>
      <c r="B88" s="3" t="s">
        <v>226</v>
      </c>
      <c r="C88" s="15">
        <v>603401</v>
      </c>
      <c r="D88" s="14">
        <v>120000</v>
      </c>
      <c r="E88" s="14" t="s">
        <v>227</v>
      </c>
      <c r="F88" s="14" t="s">
        <v>228</v>
      </c>
      <c r="G88" s="14">
        <v>2024</v>
      </c>
      <c r="H88" s="4" t="s">
        <v>201</v>
      </c>
      <c r="I88" s="4" t="s">
        <v>229</v>
      </c>
      <c r="J88" s="4" t="s">
        <v>230</v>
      </c>
      <c r="K88" s="5" t="s">
        <v>18</v>
      </c>
      <c r="L88" s="42"/>
    </row>
    <row r="89" spans="1:12" ht="69" customHeight="1" x14ac:dyDescent="0.25">
      <c r="A89" s="1">
        <f t="shared" si="2"/>
        <v>87</v>
      </c>
      <c r="B89" s="3" t="s">
        <v>231</v>
      </c>
      <c r="C89" s="15">
        <v>603402</v>
      </c>
      <c r="D89" s="14">
        <v>630</v>
      </c>
      <c r="E89" s="4" t="s">
        <v>232</v>
      </c>
      <c r="F89" s="14" t="s">
        <v>233</v>
      </c>
      <c r="G89" s="14">
        <v>2024</v>
      </c>
      <c r="H89" s="4" t="s">
        <v>234</v>
      </c>
      <c r="I89" s="4" t="s">
        <v>229</v>
      </c>
      <c r="J89" s="4" t="s">
        <v>230</v>
      </c>
      <c r="K89" s="5" t="s">
        <v>18</v>
      </c>
      <c r="L89" s="42"/>
    </row>
    <row r="90" spans="1:12" ht="41.45" customHeight="1" x14ac:dyDescent="0.25">
      <c r="A90" s="1">
        <f t="shared" si="2"/>
        <v>88</v>
      </c>
      <c r="B90" s="3" t="s">
        <v>235</v>
      </c>
      <c r="C90" s="15">
        <v>603409</v>
      </c>
      <c r="D90" s="14">
        <v>1000</v>
      </c>
      <c r="E90" s="4" t="s">
        <v>236</v>
      </c>
      <c r="F90" s="14" t="s">
        <v>237</v>
      </c>
      <c r="G90" s="14">
        <v>2024</v>
      </c>
      <c r="H90" s="4" t="s">
        <v>234</v>
      </c>
      <c r="I90" s="4" t="s">
        <v>229</v>
      </c>
      <c r="J90" s="4" t="s">
        <v>238</v>
      </c>
      <c r="K90" s="5" t="s">
        <v>18</v>
      </c>
      <c r="L90" s="42"/>
    </row>
    <row r="91" spans="1:12" ht="28.15" customHeight="1" x14ac:dyDescent="0.25">
      <c r="A91" s="18">
        <f t="shared" si="2"/>
        <v>89</v>
      </c>
      <c r="B91" s="19" t="s">
        <v>239</v>
      </c>
      <c r="C91" s="20">
        <v>603418</v>
      </c>
      <c r="D91" s="21">
        <v>1000</v>
      </c>
      <c r="E91" s="19" t="s">
        <v>239</v>
      </c>
      <c r="F91" s="22" t="s">
        <v>240</v>
      </c>
      <c r="G91" s="22">
        <v>2025</v>
      </c>
      <c r="H91" s="23" t="s">
        <v>234</v>
      </c>
      <c r="I91" s="23" t="s">
        <v>241</v>
      </c>
      <c r="J91" s="22" t="s">
        <v>242</v>
      </c>
      <c r="K91" s="39" t="s">
        <v>18</v>
      </c>
      <c r="L91" s="43"/>
    </row>
    <row r="92" spans="1:12" ht="15" customHeight="1" x14ac:dyDescent="0.25"/>
    <row r="93" spans="1:12" ht="29.45" customHeight="1" x14ac:dyDescent="0.25">
      <c r="J93" s="88" t="s">
        <v>243</v>
      </c>
      <c r="K93" s="89"/>
      <c r="L93" s="36" t="str">
        <f>IF(COUNT(L3:L91)=89,SUM(L3:L91),"")</f>
        <v/>
      </c>
    </row>
    <row r="95" spans="1:12" x14ac:dyDescent="0.25">
      <c r="B95" s="44" t="s">
        <v>244</v>
      </c>
      <c r="C95" s="85"/>
      <c r="D95" s="87"/>
      <c r="E95" s="87"/>
      <c r="F95" s="86"/>
      <c r="G95" s="44" t="s">
        <v>245</v>
      </c>
      <c r="H95" s="85"/>
      <c r="I95" s="86"/>
      <c r="J95" s="83" t="s">
        <v>246</v>
      </c>
      <c r="K95" s="84"/>
      <c r="L95" s="45"/>
    </row>
    <row r="96" spans="1:12" x14ac:dyDescent="0.25">
      <c r="J96" s="83" t="s">
        <v>247</v>
      </c>
      <c r="K96" s="84"/>
      <c r="L96" s="46" t="str">
        <f>IF(AND(ISNUMBER(L93),ISNUMBER(L95)),ROUND(L93*L95,2),"")</f>
        <v/>
      </c>
    </row>
    <row r="97" spans="1:12" x14ac:dyDescent="0.25">
      <c r="J97" s="90" t="s">
        <v>248</v>
      </c>
      <c r="K97" s="84"/>
      <c r="L97" s="47" t="str">
        <f>IF(AND(ISNUMBER(L93),ISNUMBER(L96)),L93+L96,"")</f>
        <v/>
      </c>
    </row>
    <row r="99" spans="1:12" x14ac:dyDescent="0.25">
      <c r="A99" t="s">
        <v>249</v>
      </c>
    </row>
  </sheetData>
  <mergeCells count="6">
    <mergeCell ref="J95:K95"/>
    <mergeCell ref="H95:I95"/>
    <mergeCell ref="C95:F95"/>
    <mergeCell ref="J93:K93"/>
    <mergeCell ref="J97:K97"/>
    <mergeCell ref="J96:K96"/>
  </mergeCells>
  <printOptions horizontalCentered="1"/>
  <pageMargins left="0.7" right="0.7" top="0.75" bottom="0.75" header="0.3" footer="0.3"/>
  <pageSetup paperSize="8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D33"/>
  <sheetViews>
    <sheetView tabSelected="1" workbookViewId="0">
      <selection activeCell="B15" sqref="B15"/>
    </sheetView>
  </sheetViews>
  <sheetFormatPr defaultRowHeight="15" x14ac:dyDescent="0.25"/>
  <cols>
    <col min="1" max="1" width="24.5703125" customWidth="1"/>
    <col min="2" max="2" width="13.140625" customWidth="1"/>
    <col min="3" max="3" width="17" customWidth="1"/>
    <col min="4" max="4" width="16" customWidth="1"/>
  </cols>
  <sheetData>
    <row r="1" spans="1:4" ht="28" customHeight="1" x14ac:dyDescent="0.25">
      <c r="A1" s="212" t="str">
        <v>Príloha č. 2 – Časť 2: Cenová ponuka za 24 mesiacov</v>
      </c>
      <c r="B1" s="212"/>
      <c r="C1" s="212"/>
      <c r="D1" s="212"/>
    </row>
    <row r="2" spans="1:4" ht="18" customHeight="1" x14ac:dyDescent="0.25">
      <c r="A2" s="48"/>
      <c r="B2" s="48"/>
      <c r="C2" s="48"/>
      <c r="D2" s="48"/>
    </row>
    <row r="3" spans="1:4" ht="36" customHeight="1" x14ac:dyDescent="0.25">
      <c r="A3" s="213" t="str">
        <v>Periodické odborné prehliadky a skúšky elektrobusov</v>
      </c>
      <c r="B3" s="214"/>
      <c r="C3" s="214"/>
      <c r="D3" s="214"/>
    </row>
    <row r="4" spans="1:4" x14ac:dyDescent="0.25">
      <c r="A4" s="48"/>
      <c r="B4" s="48"/>
      <c r="C4" s="48"/>
      <c r="D4" s="48"/>
    </row>
    <row r="5" spans="1:4" ht="42" customHeight="1" x14ac:dyDescent="0.25">
      <c r="A5" s="224" t="inlineStr">
        <is>
          <t xml:space="preserve">Typ elektrobusu</t>
        </is>
      </c>
      <c r="B5" s="224" t="str">
        <v>Počet výkonov za 24 mesiacov</v>
      </c>
      <c r="C5" s="225" t="str">
        <v>Cena za 1 výkon bez DPH</v>
      </c>
      <c r="D5" s="224" t="inlineStr">
        <is>
          <t xml:space="preserve">Cena celkom bez DPH</t>
        </is>
      </c>
    </row>
    <row r="6" spans="1:4" x14ac:dyDescent="0.25">
      <c r="A6" s="50" t="s">
        <v>255</v>
      </c>
      <c r="B6" s="51">
        <v>32</v>
      </c>
      <c r="C6" s="52"/>
      <c r="D6" s="53" t="str">
        <f>IF(ISNUMBER(C6),ROUND(B6*C6,2),"")</f>
        <v/>
      </c>
    </row>
    <row r="7" spans="1:4" x14ac:dyDescent="0.25">
      <c r="A7" s="54" t="s">
        <v>256</v>
      </c>
      <c r="B7" s="55">
        <v>4</v>
      </c>
      <c r="C7" s="56"/>
      <c r="D7" s="53" t="str">
        <f>IF(ISNUMBER(C7),ROUND(B7*C7,2),"")</f>
        <v/>
      </c>
    </row>
    <row r="8" spans="1:4" ht="15.75" thickBot="1" x14ac:dyDescent="0.3">
      <c r="A8" s="49" t="s">
        <v>257</v>
      </c>
      <c r="B8" s="58">
        <v>6</v>
      </c>
      <c r="C8" s="59"/>
      <c r="D8" s="102" t="str">
        <f>IF(ISNUMBER(C8),ROUND(B8*C8,2),"")</f>
        <v/>
      </c>
    </row>
    <row r="9" spans="1:4" ht="30" thickTop="1" x14ac:dyDescent="0.25" customHeight="1">
      <c r="A9" s="217" t="str">
        <v>Periodické prehliadky a skúšky celkom bez DPH</v>
      </c>
      <c r="B9" s="217"/>
      <c r="C9" s="218"/>
      <c r="D9" s="218" t="str">
        <f>IF(COUNT(C6:C8)=3,SUM(D6:D8),"")</f>
      </c>
    </row>
    <row r="11" spans="1:4" ht="36" x14ac:dyDescent="0.25" customHeight="1">
      <c r="A11" s="213" t="str">
        <v>Mimoperiodické odborné prehliadky a skúšky</v>
      </c>
      <c r="B11" s="214"/>
      <c r="C11" s="214"/>
      <c r="D11" s="214"/>
    </row>
    <row r="13" spans="1:4" ht="42" x14ac:dyDescent="0.25" customHeight="1">
      <c r="A13" s="224" t="inlineStr">
        <is>
          <t xml:space="preserve">Typ elektrobusu</t>
        </is>
      </c>
      <c r="B13" s="224" t="str">
        <v>Počet výkonov za 24 mesiacov</v>
      </c>
      <c r="C13" s="225" t="str">
        <v>Cena za 1 výkon bez DPH</v>
      </c>
      <c r="D13" s="224" t="inlineStr">
        <is>
          <t xml:space="preserve">Cena celkom bez DPH</t>
        </is>
      </c>
    </row>
    <row r="14" spans="1:4" x14ac:dyDescent="0.25">
      <c r="A14" s="50" t="s">
        <v>255</v>
      </c>
      <c r="B14" s="51">
        <v>4</v>
      </c>
      <c r="C14" s="52"/>
      <c r="D14" s="53" t="str">
        <f>IF(ISNUMBER(C14),ROUND(B14*C14,2),"")</f>
        <v/>
      </c>
    </row>
    <row r="15" spans="1:4" x14ac:dyDescent="0.25">
      <c r="A15" s="54" t="s">
        <v>256</v>
      </c>
      <c r="B15" s="55">
        <v>1</v>
      </c>
      <c r="C15" s="56"/>
      <c r="D15" s="53" t="str">
        <f>IF(ISNUMBER(C15),ROUND(B15*C15,2),"")</f>
        <v/>
      </c>
    </row>
    <row r="16" spans="1:4" ht="15.75" thickBot="1" x14ac:dyDescent="0.3">
      <c r="A16" s="49" t="s">
        <v>257</v>
      </c>
      <c r="B16" s="58">
        <v>1</v>
      </c>
      <c r="C16" s="59"/>
      <c r="D16" s="102" t="str">
        <f>IF(ISNUMBER(C16),ROUND(B16*C16,2),"")</f>
        <v/>
      </c>
    </row>
    <row r="17" spans="1:4" ht="30" thickTop="1" x14ac:dyDescent="0.25" customHeight="1">
      <c r="A17" s="217" t="str">
        <v>Mimoperiodické prehliadky a skúšky celkom bez DPH</v>
      </c>
      <c r="B17" s="217"/>
      <c r="C17" s="218"/>
      <c r="D17" s="218" t="str">
        <f>IF(COUNT(C14:C16)=3,SUM(D14:D16),"")</f>
      </c>
    </row>
    <row r="20" spans="1:4" ht="26" x14ac:dyDescent="0.25" customHeight="1">
      <c r="A20" s="213" t="str">
        <v>Prehliadky a skúšky za 24 mesiacov</v>
      </c>
      <c r="B20" s="213"/>
      <c r="C20" s="219"/>
      <c r="D20" s="214"/>
    </row>
    <row r="22" spans="1:4" ht="30" thickBot="1" x14ac:dyDescent="0.3" customHeight="1">
      <c r="A22" s="226" t="str">
        <v>Typ elektrobusu</v>
      </c>
      <c r="B22" s="227" t="str">
        <v>Cena celkom bez DPH</v>
      </c>
    </row>
    <row r="23" spans="1:4" ht="15.75" thickTop="1" x14ac:dyDescent="0.25">
      <c r="A23" s="103" t="s">
        <v>255</v>
      </c>
      <c r="B23" s="98" t="str">
        <f>IF(AND(ISNUMBER(D9),ISNUMBER(D17)),D6+D14,"")</f>
        <v/>
      </c>
    </row>
    <row r="24" spans="1:4" x14ac:dyDescent="0.25">
      <c r="A24" s="95" t="s">
        <v>256</v>
      </c>
      <c r="B24" s="98" t="str">
        <f>IF(AND(ISNUMBER(D9),ISNUMBER(D17)),D7+D15,"")</f>
        <v/>
      </c>
    </row>
    <row r="25" spans="1:4" ht="15.75" thickBot="1" x14ac:dyDescent="0.3">
      <c r="A25" s="96" t="s">
        <v>257</v>
      </c>
      <c r="B25" s="101" t="str">
        <f>IF(AND(ISNUMBER(D9),ISNUMBER(D17)),D8+D16,"")</f>
        <v/>
      </c>
    </row>
    <row r="26" spans="1:4" ht="30" thickTop="1" x14ac:dyDescent="0.25" customHeight="1">
      <c r="A26" s="222" t="inlineStr">
        <is>
          <t xml:space="preserve">Časť 2 celkom bez DPH</t>
        </is>
      </c>
      <c r="B26" s="223" t="str">
        <f>IF(AND(ISNUMBER(D9),ISNUMBER(D17)),D9+D17,"")</f>
      </c>
    </row>
    <row r="28" spans="1:4" x14ac:dyDescent="0.25">
      <c r="A28" s="70" t="s">
        <v>244</v>
      </c>
      <c r="B28" s="91"/>
      <c r="C28" s="92"/>
      <c r="D28" s="92"/>
    </row>
    <row r="29" spans="1:4" x14ac:dyDescent="0.25">
      <c r="A29" s="70" t="s">
        <v>245</v>
      </c>
      <c r="B29" s="91"/>
      <c r="C29" s="92"/>
      <c r="D29" s="92"/>
    </row>
    <row r="30" spans="1:4" x14ac:dyDescent="0.25">
      <c r="A30" s="70" t="s">
        <v>246</v>
      </c>
      <c r="B30" s="66"/>
    </row>
    <row r="31" spans="1:4" x14ac:dyDescent="0.25">
      <c r="A31" s="70" t="s">
        <v>247</v>
      </c>
      <c r="D31" s="173" t="str">
        <f>IF(AND(ISNUMBER(B26),ISNUMBER(B30)),ROUND(B26*B30,2),"")</f>
      </c>
    </row>
    <row r="32" spans="1:4" x14ac:dyDescent="0.25">
      <c r="A32" s="71" t="s">
        <v>259</v>
      </c>
      <c r="B32" s="68"/>
      <c r="C32" s="68"/>
      <c r="D32" s="175" t="str">
        <f>IF(AND(ISNUMBER(B26),ISNUMBER(D31)),B26+D31,"")</f>
      </c>
    </row>
    <row r="33" spans="1:1" x14ac:dyDescent="0.25" ht="22" customHeight="1">
      <c r="A33" s="229" t="str">
        <v>Neplatiteľ DPH uvedie sadzbu 0 %.</v>
      </c>
      <c r="B33" s="229"/>
      <c r="C33" s="229"/>
      <c r="D33" s="229"/>
    </row>
  </sheetData>
  <mergeCells count="7">
    <mergeCell ref="B28:D28"/>
    <mergeCell ref="B29:D29"/>
    <mergeCell ref="A3:D3"/>
    <mergeCell ref="A11:D11"/>
    <mergeCell ref="A20:B20"/>
    <mergeCell ref="A1:D1"/>
    <mergeCell ref="A33:D33"/>
  </mergeCells>
  <printOptions horizontalCentered="1"/>
  <pageMargins left="0.7" right="0.7" top="0.75" bottom="0.75" header="0.3" footer="0.3"/>
  <pageSetup paperSize="9" orientation="portrait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D33"/>
  <sheetViews>
    <sheetView workbookViewId="0">
      <selection activeCell="B27" sqref="B27"/>
    </sheetView>
  </sheetViews>
  <sheetFormatPr defaultRowHeight="15" x14ac:dyDescent="0.25"/>
  <cols>
    <col min="1" max="1" width="24.5703125" customWidth="1"/>
    <col min="2" max="2" width="13.140625" customWidth="1"/>
    <col min="3" max="3" width="17" customWidth="1"/>
    <col min="4" max="4" width="16" customWidth="1"/>
  </cols>
  <sheetData>
    <row r="1" spans="1:4" x14ac:dyDescent="0.25">
      <c r="A1" s="48" t="s">
        <v>260</v>
      </c>
      <c r="B1" s="48"/>
      <c r="C1" s="48"/>
      <c r="D1" s="48"/>
    </row>
    <row r="2" spans="1:4" x14ac:dyDescent="0.25">
      <c r="A2" s="48"/>
      <c r="B2" s="48"/>
      <c r="C2" s="48"/>
      <c r="D2" s="48"/>
    </row>
    <row r="3" spans="1:4" ht="15.75" x14ac:dyDescent="0.25">
      <c r="A3" s="93" t="s">
        <v>261</v>
      </c>
      <c r="B3" s="92"/>
      <c r="C3" s="92"/>
      <c r="D3" s="92"/>
    </row>
    <row r="4" spans="1:4" x14ac:dyDescent="0.25">
      <c r="A4" s="48"/>
      <c r="B4" s="48"/>
      <c r="C4" s="48"/>
      <c r="D4" s="48"/>
    </row>
    <row r="5" spans="1:4" ht="30" customHeight="1" thickBot="1" x14ac:dyDescent="0.3">
      <c r="A5" s="79" t="s">
        <v>262</v>
      </c>
      <c r="B5" s="80" t="s">
        <v>252</v>
      </c>
      <c r="C5" s="81" t="s">
        <v>253</v>
      </c>
      <c r="D5" s="82" t="s">
        <v>254</v>
      </c>
    </row>
    <row r="6" spans="1:4" ht="15.75" thickTop="1" x14ac:dyDescent="0.25">
      <c r="A6" s="50" t="s">
        <v>263</v>
      </c>
      <c r="B6" s="51">
        <v>0</v>
      </c>
      <c r="C6" s="52"/>
      <c r="D6" s="53"/>
    </row>
    <row r="7" spans="1:4" x14ac:dyDescent="0.25">
      <c r="A7" s="54" t="s">
        <v>264</v>
      </c>
      <c r="B7" s="55">
        <v>21</v>
      </c>
      <c r="C7" s="56"/>
      <c r="D7" s="57" t="str">
        <f>IF(ISNUMBER(C7),ROUND(B7*C7,2),"")</f>
        <v/>
      </c>
    </row>
    <row r="8" spans="1:4" x14ac:dyDescent="0.25">
      <c r="A8" s="49" t="s">
        <v>265</v>
      </c>
      <c r="B8" s="58">
        <v>0</v>
      </c>
      <c r="C8" s="59"/>
      <c r="D8" s="60"/>
    </row>
    <row r="9" spans="1:4" x14ac:dyDescent="0.25">
      <c r="A9" s="61" t="s">
        <v>266</v>
      </c>
      <c r="B9" s="61"/>
      <c r="C9" s="62"/>
      <c r="D9" s="62" t="str">
        <f>IF(ISNUMBER(C7),SUM(D6:D8),"")</f>
        <v/>
      </c>
    </row>
    <row r="10" spans="1:4" x14ac:dyDescent="0.25">
      <c r="A10" s="48"/>
      <c r="B10" s="48"/>
      <c r="C10" s="48"/>
      <c r="D10" s="48"/>
    </row>
    <row r="11" spans="1:4" ht="15.75" x14ac:dyDescent="0.25">
      <c r="A11" s="93" t="s">
        <v>267</v>
      </c>
      <c r="B11" s="92"/>
      <c r="C11" s="92"/>
      <c r="D11" s="92"/>
    </row>
    <row r="12" spans="1:4" x14ac:dyDescent="0.25">
      <c r="A12" s="48"/>
      <c r="B12" s="48"/>
      <c r="C12" s="48"/>
      <c r="D12" s="48"/>
    </row>
    <row r="13" spans="1:4" ht="30" customHeight="1" x14ac:dyDescent="0.25">
      <c r="A13" s="73" t="s">
        <v>262</v>
      </c>
      <c r="B13" s="73" t="s">
        <v>252</v>
      </c>
      <c r="C13" s="78" t="s">
        <v>253</v>
      </c>
      <c r="D13" s="78" t="s">
        <v>254</v>
      </c>
    </row>
    <row r="14" spans="1:4" x14ac:dyDescent="0.25">
      <c r="A14" s="50" t="s">
        <v>263</v>
      </c>
      <c r="B14" s="51">
        <v>5</v>
      </c>
      <c r="C14" s="52"/>
      <c r="D14" s="53" t="str">
        <f>IF(ISNUMBER(C14),ROUND(B14*C14,2),"")</f>
        <v/>
      </c>
    </row>
    <row r="15" spans="1:4" x14ac:dyDescent="0.25">
      <c r="A15" s="54" t="s">
        <v>264</v>
      </c>
      <c r="B15" s="55">
        <v>277</v>
      </c>
      <c r="C15" s="56"/>
      <c r="D15" s="57" t="str">
        <f>IF(ISNUMBER(C15),ROUND(B15*C15,2),"")</f>
        <v/>
      </c>
    </row>
    <row r="16" spans="1:4" x14ac:dyDescent="0.25">
      <c r="A16" s="49" t="s">
        <v>265</v>
      </c>
      <c r="B16" s="58">
        <v>3</v>
      </c>
      <c r="C16" s="59"/>
      <c r="D16" s="60" t="str">
        <f>IF(ISNUMBER(C16),ROUND(B16*C16,2),"")</f>
        <v/>
      </c>
    </row>
    <row r="17" spans="1:4" x14ac:dyDescent="0.25">
      <c r="A17" s="61" t="s">
        <v>268</v>
      </c>
      <c r="B17" s="61"/>
      <c r="C17" s="62"/>
      <c r="D17" s="62" t="str">
        <f>IF(COUNT(C14:C16)=3,SUM(D14:D16),"")</f>
        <v/>
      </c>
    </row>
    <row r="18" spans="1:4" x14ac:dyDescent="0.25">
      <c r="A18" s="48"/>
      <c r="B18" s="48"/>
      <c r="C18" s="48"/>
      <c r="D18" s="48"/>
    </row>
    <row r="19" spans="1:4" x14ac:dyDescent="0.25">
      <c r="A19" s="48"/>
      <c r="B19" s="48"/>
      <c r="C19" s="48"/>
      <c r="D19" s="48"/>
    </row>
    <row r="20" spans="1:4" ht="15.75" x14ac:dyDescent="0.25">
      <c r="A20" s="93" t="s">
        <v>269</v>
      </c>
      <c r="B20" s="92"/>
      <c r="C20" s="63"/>
      <c r="D20" s="63"/>
    </row>
    <row r="21" spans="1:4" x14ac:dyDescent="0.25">
      <c r="A21" s="48"/>
      <c r="B21" s="48"/>
      <c r="C21" s="48"/>
      <c r="D21" s="48"/>
    </row>
    <row r="22" spans="1:4" x14ac:dyDescent="0.25">
      <c r="A22" s="73" t="s">
        <v>262</v>
      </c>
      <c r="B22" s="72" t="s">
        <v>270</v>
      </c>
      <c r="C22" s="48"/>
      <c r="D22" s="48"/>
    </row>
    <row r="23" spans="1:4" x14ac:dyDescent="0.25">
      <c r="A23" s="64" t="s">
        <v>263</v>
      </c>
      <c r="B23" s="65" t="str">
        <f>IF(AND(ISNUMBER(D9),ISNUMBER(D17)),D6+D14,"")</f>
        <v/>
      </c>
      <c r="C23" s="48"/>
      <c r="D23" s="48"/>
    </row>
    <row r="24" spans="1:4" x14ac:dyDescent="0.25">
      <c r="A24" s="54" t="s">
        <v>264</v>
      </c>
      <c r="B24" s="57" t="str">
        <f>IF(AND(ISNUMBER(D9),ISNUMBER(D17)),D7+D15,"")</f>
        <v/>
      </c>
      <c r="C24" s="48"/>
      <c r="D24" s="48"/>
    </row>
    <row r="25" spans="1:4" x14ac:dyDescent="0.25">
      <c r="A25" s="49" t="s">
        <v>265</v>
      </c>
      <c r="B25" s="60" t="str">
        <f>IF(AND(ISNUMBER(D9),ISNUMBER(D17)),D8+D16,"")</f>
        <v/>
      </c>
      <c r="C25" s="48"/>
      <c r="D25" s="48"/>
    </row>
    <row r="26" spans="1:4" x14ac:dyDescent="0.25">
      <c r="A26" s="61" t="s">
        <v>271</v>
      </c>
      <c r="B26" s="62" t="str">
        <f>IF(AND(ISNUMBER(D9),ISNUMBER(D17)),D9+D17,"")</f>
        <v/>
      </c>
      <c r="C26" s="48"/>
      <c r="D26" s="48"/>
    </row>
    <row r="28" spans="1:4" x14ac:dyDescent="0.25">
      <c r="A28" s="70" t="s">
        <v>244</v>
      </c>
      <c r="B28" s="91"/>
      <c r="C28" s="92"/>
      <c r="D28" s="92"/>
    </row>
    <row r="29" spans="1:4" x14ac:dyDescent="0.25">
      <c r="A29" s="70" t="s">
        <v>245</v>
      </c>
      <c r="B29" s="91"/>
      <c r="C29" s="92"/>
      <c r="D29" s="92"/>
    </row>
    <row r="30" spans="1:4" x14ac:dyDescent="0.25">
      <c r="A30" s="70" t="s">
        <v>246</v>
      </c>
      <c r="B30" s="66"/>
    </row>
    <row r="31" spans="1:4" x14ac:dyDescent="0.25">
      <c r="A31" s="70" t="s">
        <v>247</v>
      </c>
      <c r="D31" s="67" t="str">
        <f>IF(AND(ISNUMBER(B26),ISNUMBER(B30)),ROUND(B26*B30,2),"")</f>
        <v/>
      </c>
    </row>
    <row r="32" spans="1:4" x14ac:dyDescent="0.25">
      <c r="A32" s="71" t="s">
        <v>272</v>
      </c>
      <c r="B32" s="68"/>
      <c r="C32" s="68"/>
      <c r="D32" s="69" t="str">
        <f>IF(AND(ISNUMBER(B26),ISNUMBER(D31)),B26+D31,"")</f>
        <v/>
      </c>
    </row>
    <row r="33" spans="1:1" x14ac:dyDescent="0.25">
      <c r="A33" t="s">
        <v>249</v>
      </c>
    </row>
  </sheetData>
  <mergeCells count="5">
    <mergeCell ref="B28:D28"/>
    <mergeCell ref="A20:B20"/>
    <mergeCell ref="A3:D3"/>
    <mergeCell ref="A11:D11"/>
    <mergeCell ref="B29:D29"/>
  </mergeCells>
  <printOptions horizontalCentered="1"/>
  <pageMargins left="0.7" right="0.7" top="0.75" bottom="0.75" header="0.3" footer="0.3"/>
  <pageSetup paperSize="9" orientation="portrait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4</vt:i4>
      </vt:variant>
    </vt:vector>
  </HeadingPairs>
  <TitlesOfParts>
    <vt:vector size="7" baseType="lpstr">
      <vt:lpstr>Časť 1 - zdvíhacie</vt:lpstr>
      <vt:lpstr>Časť 2 - elektrobusy</vt:lpstr>
      <vt:lpstr>Časť 3 - náradie</vt:lpstr>
      <vt:lpstr>'Časť 1 - zdvíhacie'!Názvy_tlače</vt:lpstr>
      <vt:lpstr>'Časť 1 - zdvíhacie'!Oblasť_tlače</vt:lpstr>
      <vt:lpstr>'Časť 2 - elektrobusy'!Oblasť_tlače</vt:lpstr>
      <vt:lpstr>'Časť 3 - náradie'!Oblasť_tlače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Džurbanová Michaela</cp:lastModifiedBy>
  <dcterms:created xsi:type="dcterms:W3CDTF">2026-10-01T20:15:39Z</dcterms:created>
  <dcterms:modified xsi:type="dcterms:W3CDTF">2026-10-06T12:24:09Z</dcterms:modified>
</cp:coreProperties>
</file>