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Kučín\E mail\"/>
    </mc:Choice>
  </mc:AlternateContent>
  <bookViews>
    <workbookView xWindow="28680" yWindow="-120" windowWidth="29040" windowHeight="15840"/>
  </bookViews>
  <sheets>
    <sheet name="Rekapitulácia" sheetId="1" r:id="rId1"/>
    <sheet name="SO 15008" sheetId="2" r:id="rId2"/>
    <sheet name="SO 15010" sheetId="3" r:id="rId3"/>
    <sheet name="SO 15011" sheetId="4" r:id="rId4"/>
    <sheet name="SO 15012" sheetId="5" r:id="rId5"/>
    <sheet name="SO 15013" sheetId="6" r:id="rId6"/>
    <sheet name="SO 15014" sheetId="7" r:id="rId7"/>
    <sheet name="SO 15015" sheetId="8" r:id="rId8"/>
    <sheet name="SO 15016" sheetId="9" r:id="rId9"/>
    <sheet name="SO 15018" sheetId="10" r:id="rId10"/>
    <sheet name="SO 15020" sheetId="11" r:id="rId11"/>
    <sheet name="SO 15021" sheetId="12" r:id="rId12"/>
    <sheet name="SO 15023" sheetId="13" r:id="rId13"/>
    <sheet name="SO 15026" sheetId="14" r:id="rId14"/>
    <sheet name="SO 15028" sheetId="15" r:id="rId15"/>
    <sheet name="SO 15029" sheetId="16" r:id="rId16"/>
    <sheet name="SO 15030" sheetId="17" r:id="rId17"/>
  </sheets>
  <definedNames>
    <definedName name="_xlnm.Print_Area" localSheetId="1">'SO 15008'!$B$2:$V$174</definedName>
    <definedName name="_xlnm.Print_Area" localSheetId="2">'SO 15010'!$B$2:$V$129</definedName>
    <definedName name="_xlnm.Print_Area" localSheetId="3">'SO 15011'!$B$2:$V$175</definedName>
    <definedName name="_xlnm.Print_Area" localSheetId="4">'SO 15012'!$B$2:$V$157</definedName>
    <definedName name="_xlnm.Print_Area" localSheetId="5">'SO 15013'!$B$2:$V$157</definedName>
    <definedName name="_xlnm.Print_Area" localSheetId="6">'SO 15014'!$B$2:$V$129</definedName>
    <definedName name="_xlnm.Print_Area" localSheetId="7">'SO 15015'!$B$2:$V$174</definedName>
    <definedName name="_xlnm.Print_Area" localSheetId="8">'SO 15016'!$B$2:$V$158</definedName>
    <definedName name="_xlnm.Print_Area" localSheetId="9">'SO 15018'!$B$2:$V$129</definedName>
    <definedName name="_xlnm.Print_Area" localSheetId="10">'SO 15020'!$B$2:$V$101</definedName>
    <definedName name="_xlnm.Print_Area" localSheetId="11">'SO 15021'!$B$2:$V$155</definedName>
    <definedName name="_xlnm.Print_Area" localSheetId="12">'SO 15023'!$B$2:$V$155</definedName>
    <definedName name="_xlnm.Print_Area" localSheetId="13">'SO 15026'!$B$2:$V$167</definedName>
    <definedName name="_xlnm.Print_Area" localSheetId="14">'SO 15028'!$B$2:$V$138</definedName>
    <definedName name="_xlnm.Print_Area" localSheetId="15">'SO 15029'!$B$2:$V$115</definedName>
    <definedName name="_xlnm.Print_Area" localSheetId="16">'SO 15030'!$B$2:$V$114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K22" i="1"/>
  <c r="H29" i="17"/>
  <c r="P29" i="17" s="1"/>
  <c r="P16" i="17"/>
  <c r="P19" i="17" s="1"/>
  <c r="Z114" i="17"/>
  <c r="V111" i="17"/>
  <c r="I62" i="17" s="1"/>
  <c r="K110" i="17"/>
  <c r="J110" i="17"/>
  <c r="S110" i="17"/>
  <c r="M110" i="17"/>
  <c r="I110" i="17"/>
  <c r="K109" i="17"/>
  <c r="J109" i="17"/>
  <c r="S109" i="17"/>
  <c r="S111" i="17" s="1"/>
  <c r="H62" i="17" s="1"/>
  <c r="M109" i="17"/>
  <c r="M111" i="17" s="1"/>
  <c r="F62" i="17" s="1"/>
  <c r="I109" i="17"/>
  <c r="K108" i="17"/>
  <c r="J108" i="17"/>
  <c r="S108" i="17"/>
  <c r="L108" i="17"/>
  <c r="L111" i="17" s="1"/>
  <c r="E62" i="17" s="1"/>
  <c r="I108" i="17"/>
  <c r="I111" i="17" s="1"/>
  <c r="G62" i="17" s="1"/>
  <c r="I61" i="17"/>
  <c r="V105" i="17"/>
  <c r="V113" i="17" s="1"/>
  <c r="I63" i="17" s="1"/>
  <c r="K104" i="17"/>
  <c r="J104" i="17"/>
  <c r="S104" i="17"/>
  <c r="M104" i="17"/>
  <c r="M105" i="17" s="1"/>
  <c r="I104" i="17"/>
  <c r="K103" i="17"/>
  <c r="J103" i="17"/>
  <c r="S103" i="17"/>
  <c r="L103" i="17"/>
  <c r="I103" i="17"/>
  <c r="V97" i="17"/>
  <c r="M97" i="17"/>
  <c r="F57" i="17" s="1"/>
  <c r="K96" i="17"/>
  <c r="J96" i="17"/>
  <c r="S96" i="17"/>
  <c r="S97" i="17" s="1"/>
  <c r="H57" i="17" s="1"/>
  <c r="L96" i="17"/>
  <c r="L97" i="17" s="1"/>
  <c r="E57" i="17" s="1"/>
  <c r="I96" i="17"/>
  <c r="I97" i="17" s="1"/>
  <c r="G57" i="17" s="1"/>
  <c r="V93" i="17"/>
  <c r="V99" i="17" s="1"/>
  <c r="I58" i="17" s="1"/>
  <c r="K92" i="17"/>
  <c r="J92" i="17"/>
  <c r="S92" i="17"/>
  <c r="M92" i="17"/>
  <c r="I92" i="17"/>
  <c r="K91" i="17"/>
  <c r="J91" i="17"/>
  <c r="S91" i="17"/>
  <c r="L91" i="17"/>
  <c r="I91" i="17"/>
  <c r="K90" i="17"/>
  <c r="J90" i="17"/>
  <c r="S90" i="17"/>
  <c r="M90" i="17"/>
  <c r="I90" i="17"/>
  <c r="K89" i="17"/>
  <c r="J89" i="17"/>
  <c r="S89" i="17"/>
  <c r="L89" i="17"/>
  <c r="I89" i="17"/>
  <c r="K88" i="17"/>
  <c r="J88" i="17"/>
  <c r="S88" i="17"/>
  <c r="M88" i="17"/>
  <c r="I88" i="17"/>
  <c r="K87" i="17"/>
  <c r="J87" i="17"/>
  <c r="S87" i="17"/>
  <c r="L87" i="17"/>
  <c r="I87" i="17"/>
  <c r="K86" i="17"/>
  <c r="J86" i="17"/>
  <c r="S86" i="17"/>
  <c r="M86" i="17"/>
  <c r="I86" i="17"/>
  <c r="K85" i="17"/>
  <c r="J85" i="17"/>
  <c r="S85" i="17"/>
  <c r="M85" i="17"/>
  <c r="I85" i="17"/>
  <c r="K84" i="17"/>
  <c r="J84" i="17"/>
  <c r="S84" i="17"/>
  <c r="L84" i="17"/>
  <c r="I84" i="17"/>
  <c r="K83" i="17"/>
  <c r="J83" i="17"/>
  <c r="S83" i="17"/>
  <c r="M83" i="17"/>
  <c r="I83" i="17"/>
  <c r="K82" i="17"/>
  <c r="K114" i="17" s="1"/>
  <c r="J82" i="17"/>
  <c r="S82" i="17"/>
  <c r="L82" i="17"/>
  <c r="I82" i="17"/>
  <c r="K21" i="1"/>
  <c r="H29" i="16"/>
  <c r="P29" i="16" s="1"/>
  <c r="P16" i="16"/>
  <c r="Z115" i="16"/>
  <c r="V112" i="16"/>
  <c r="I62" i="16" s="1"/>
  <c r="K111" i="16"/>
  <c r="J111" i="16"/>
  <c r="S111" i="16"/>
  <c r="L111" i="16"/>
  <c r="I111" i="16"/>
  <c r="K110" i="16"/>
  <c r="J110" i="16"/>
  <c r="S110" i="16"/>
  <c r="M110" i="16"/>
  <c r="I110" i="16"/>
  <c r="K109" i="16"/>
  <c r="J109" i="16"/>
  <c r="S109" i="16"/>
  <c r="M109" i="16"/>
  <c r="M112" i="16" s="1"/>
  <c r="F62" i="16" s="1"/>
  <c r="I109" i="16"/>
  <c r="K108" i="16"/>
  <c r="J108" i="16"/>
  <c r="S108" i="16"/>
  <c r="S112" i="16" s="1"/>
  <c r="H62" i="16" s="1"/>
  <c r="L108" i="16"/>
  <c r="I108" i="16"/>
  <c r="I112" i="16" s="1"/>
  <c r="G62" i="16" s="1"/>
  <c r="V105" i="16"/>
  <c r="V114" i="16" s="1"/>
  <c r="I63" i="16" s="1"/>
  <c r="K104" i="16"/>
  <c r="J104" i="16"/>
  <c r="S104" i="16"/>
  <c r="M104" i="16"/>
  <c r="I104" i="16"/>
  <c r="K103" i="16"/>
  <c r="J103" i="16"/>
  <c r="S103" i="16"/>
  <c r="S105" i="16" s="1"/>
  <c r="H61" i="16" s="1"/>
  <c r="L103" i="16"/>
  <c r="I103" i="16"/>
  <c r="I105" i="16" s="1"/>
  <c r="G61" i="16" s="1"/>
  <c r="V99" i="16"/>
  <c r="I58" i="16" s="1"/>
  <c r="F57" i="16"/>
  <c r="V97" i="16"/>
  <c r="I57" i="16" s="1"/>
  <c r="M97" i="16"/>
  <c r="K96" i="16"/>
  <c r="J96" i="16"/>
  <c r="S96" i="16"/>
  <c r="S97" i="16" s="1"/>
  <c r="H57" i="16" s="1"/>
  <c r="L96" i="16"/>
  <c r="L97" i="16" s="1"/>
  <c r="E57" i="16" s="1"/>
  <c r="I96" i="16"/>
  <c r="I97" i="16" s="1"/>
  <c r="G57" i="16" s="1"/>
  <c r="V93" i="16"/>
  <c r="V115" i="16" s="1"/>
  <c r="I65" i="16" s="1"/>
  <c r="K92" i="16"/>
  <c r="J92" i="16"/>
  <c r="S92" i="16"/>
  <c r="M92" i="16"/>
  <c r="I92" i="16"/>
  <c r="K91" i="16"/>
  <c r="J91" i="16"/>
  <c r="S91" i="16"/>
  <c r="L91" i="16"/>
  <c r="I91" i="16"/>
  <c r="K90" i="16"/>
  <c r="J90" i="16"/>
  <c r="S90" i="16"/>
  <c r="M90" i="16"/>
  <c r="I90" i="16"/>
  <c r="K89" i="16"/>
  <c r="J89" i="16"/>
  <c r="S89" i="16"/>
  <c r="L89" i="16"/>
  <c r="I89" i="16"/>
  <c r="K88" i="16"/>
  <c r="J88" i="16"/>
  <c r="S88" i="16"/>
  <c r="M88" i="16"/>
  <c r="I88" i="16"/>
  <c r="K87" i="16"/>
  <c r="J87" i="16"/>
  <c r="S87" i="16"/>
  <c r="L87" i="16"/>
  <c r="I87" i="16"/>
  <c r="K86" i="16"/>
  <c r="J86" i="16"/>
  <c r="S86" i="16"/>
  <c r="M86" i="16"/>
  <c r="I86" i="16"/>
  <c r="K85" i="16"/>
  <c r="J85" i="16"/>
  <c r="S85" i="16"/>
  <c r="M85" i="16"/>
  <c r="I85" i="16"/>
  <c r="K84" i="16"/>
  <c r="J84" i="16"/>
  <c r="S84" i="16"/>
  <c r="L84" i="16"/>
  <c r="I84" i="16"/>
  <c r="K83" i="16"/>
  <c r="J83" i="16"/>
  <c r="S83" i="16"/>
  <c r="M83" i="16"/>
  <c r="I83" i="16"/>
  <c r="K82" i="16"/>
  <c r="K115" i="16" s="1"/>
  <c r="J82" i="16"/>
  <c r="S82" i="16"/>
  <c r="L82" i="16"/>
  <c r="I82" i="16"/>
  <c r="P19" i="16"/>
  <c r="K20" i="1"/>
  <c r="H29" i="15"/>
  <c r="P29" i="15" s="1"/>
  <c r="P16" i="15"/>
  <c r="Z138" i="15"/>
  <c r="I61" i="15"/>
  <c r="V135" i="15"/>
  <c r="M135" i="15"/>
  <c r="F61" i="15" s="1"/>
  <c r="K134" i="15"/>
  <c r="J134" i="15"/>
  <c r="S134" i="15"/>
  <c r="S135" i="15" s="1"/>
  <c r="H61" i="15" s="1"/>
  <c r="L134" i="15"/>
  <c r="L135" i="15" s="1"/>
  <c r="E61" i="15" s="1"/>
  <c r="I134" i="15"/>
  <c r="I135" i="15" s="1"/>
  <c r="G61" i="15" s="1"/>
  <c r="V131" i="15"/>
  <c r="I60" i="15" s="1"/>
  <c r="M131" i="15"/>
  <c r="F60" i="15" s="1"/>
  <c r="K130" i="15"/>
  <c r="J130" i="15"/>
  <c r="S130" i="15"/>
  <c r="L130" i="15"/>
  <c r="I130" i="15"/>
  <c r="K129" i="15"/>
  <c r="J129" i="15"/>
  <c r="S129" i="15"/>
  <c r="S131" i="15" s="1"/>
  <c r="H60" i="15" s="1"/>
  <c r="L129" i="15"/>
  <c r="I129" i="15"/>
  <c r="K128" i="15"/>
  <c r="J128" i="15"/>
  <c r="S128" i="15"/>
  <c r="L128" i="15"/>
  <c r="I128" i="15"/>
  <c r="K127" i="15"/>
  <c r="J127" i="15"/>
  <c r="S127" i="15"/>
  <c r="L127" i="15"/>
  <c r="I127" i="15"/>
  <c r="I131" i="15" s="1"/>
  <c r="G60" i="15" s="1"/>
  <c r="K126" i="15"/>
  <c r="J126" i="15"/>
  <c r="S126" i="15"/>
  <c r="L126" i="15"/>
  <c r="L131" i="15" s="1"/>
  <c r="E60" i="15" s="1"/>
  <c r="I126" i="15"/>
  <c r="V123" i="15"/>
  <c r="I59" i="15" s="1"/>
  <c r="K122" i="15"/>
  <c r="J122" i="15"/>
  <c r="S122" i="15"/>
  <c r="L122" i="15"/>
  <c r="I122" i="15"/>
  <c r="K121" i="15"/>
  <c r="J121" i="15"/>
  <c r="S121" i="15"/>
  <c r="L121" i="15"/>
  <c r="I121" i="15"/>
  <c r="K120" i="15"/>
  <c r="J120" i="15"/>
  <c r="S120" i="15"/>
  <c r="M120" i="15"/>
  <c r="I120" i="15"/>
  <c r="K119" i="15"/>
  <c r="J119" i="15"/>
  <c r="S119" i="15"/>
  <c r="L119" i="15"/>
  <c r="I119" i="15"/>
  <c r="K118" i="15"/>
  <c r="J118" i="15"/>
  <c r="S118" i="15"/>
  <c r="L118" i="15"/>
  <c r="I118" i="15"/>
  <c r="K117" i="15"/>
  <c r="J117" i="15"/>
  <c r="S117" i="15"/>
  <c r="M117" i="15"/>
  <c r="I117" i="15"/>
  <c r="K116" i="15"/>
  <c r="J116" i="15"/>
  <c r="S116" i="15"/>
  <c r="L116" i="15"/>
  <c r="I116" i="15"/>
  <c r="K115" i="15"/>
  <c r="J115" i="15"/>
  <c r="S115" i="15"/>
  <c r="M115" i="15"/>
  <c r="I115" i="15"/>
  <c r="K114" i="15"/>
  <c r="J114" i="15"/>
  <c r="S114" i="15"/>
  <c r="S123" i="15" s="1"/>
  <c r="H59" i="15" s="1"/>
  <c r="L114" i="15"/>
  <c r="L123" i="15" s="1"/>
  <c r="E59" i="15" s="1"/>
  <c r="I114" i="15"/>
  <c r="V111" i="15"/>
  <c r="I58" i="15" s="1"/>
  <c r="M111" i="15"/>
  <c r="F58" i="15" s="1"/>
  <c r="K110" i="15"/>
  <c r="J110" i="15"/>
  <c r="S110" i="15"/>
  <c r="L110" i="15"/>
  <c r="I110" i="15"/>
  <c r="K109" i="15"/>
  <c r="J109" i="15"/>
  <c r="S109" i="15"/>
  <c r="L109" i="15"/>
  <c r="I109" i="15"/>
  <c r="K108" i="15"/>
  <c r="J108" i="15"/>
  <c r="S108" i="15"/>
  <c r="S111" i="15" s="1"/>
  <c r="H58" i="15" s="1"/>
  <c r="L108" i="15"/>
  <c r="I108" i="15"/>
  <c r="I111" i="15" s="1"/>
  <c r="G58" i="15" s="1"/>
  <c r="V105" i="15"/>
  <c r="I57" i="15" s="1"/>
  <c r="M105" i="15"/>
  <c r="F57" i="15" s="1"/>
  <c r="K104" i="15"/>
  <c r="J104" i="15"/>
  <c r="S104" i="15"/>
  <c r="S105" i="15" s="1"/>
  <c r="H57" i="15" s="1"/>
  <c r="L104" i="15"/>
  <c r="L105" i="15" s="1"/>
  <c r="E57" i="15" s="1"/>
  <c r="I104" i="15"/>
  <c r="I105" i="15" s="1"/>
  <c r="G57" i="15" s="1"/>
  <c r="V101" i="15"/>
  <c r="K100" i="15"/>
  <c r="J100" i="15"/>
  <c r="S100" i="15"/>
  <c r="L100" i="15"/>
  <c r="I100" i="15"/>
  <c r="K99" i="15"/>
  <c r="J99" i="15"/>
  <c r="S99" i="15"/>
  <c r="M99" i="15"/>
  <c r="I99" i="15"/>
  <c r="K98" i="15"/>
  <c r="J98" i="15"/>
  <c r="S98" i="15"/>
  <c r="L98" i="15"/>
  <c r="I98" i="15"/>
  <c r="K97" i="15"/>
  <c r="J97" i="15"/>
  <c r="S97" i="15"/>
  <c r="L97" i="15"/>
  <c r="I97" i="15"/>
  <c r="K96" i="15"/>
  <c r="J96" i="15"/>
  <c r="S96" i="15"/>
  <c r="M96" i="15"/>
  <c r="M101" i="15" s="1"/>
  <c r="F56" i="15" s="1"/>
  <c r="I96" i="15"/>
  <c r="K95" i="15"/>
  <c r="J95" i="15"/>
  <c r="S95" i="15"/>
  <c r="L95" i="15"/>
  <c r="I95" i="15"/>
  <c r="K94" i="15"/>
  <c r="J94" i="15"/>
  <c r="S94" i="15"/>
  <c r="L94" i="15"/>
  <c r="I94" i="15"/>
  <c r="K93" i="15"/>
  <c r="J93" i="15"/>
  <c r="S93" i="15"/>
  <c r="L93" i="15"/>
  <c r="I93" i="15"/>
  <c r="K92" i="15"/>
  <c r="J92" i="15"/>
  <c r="S92" i="15"/>
  <c r="L92" i="15"/>
  <c r="I92" i="15"/>
  <c r="K91" i="15"/>
  <c r="J91" i="15"/>
  <c r="S91" i="15"/>
  <c r="L91" i="15"/>
  <c r="I91" i="15"/>
  <c r="K90" i="15"/>
  <c r="J90" i="15"/>
  <c r="S90" i="15"/>
  <c r="L90" i="15"/>
  <c r="I90" i="15"/>
  <c r="K89" i="15"/>
  <c r="J89" i="15"/>
  <c r="S89" i="15"/>
  <c r="L89" i="15"/>
  <c r="I89" i="15"/>
  <c r="K88" i="15"/>
  <c r="J88" i="15"/>
  <c r="S88" i="15"/>
  <c r="L88" i="15"/>
  <c r="I88" i="15"/>
  <c r="K87" i="15"/>
  <c r="J87" i="15"/>
  <c r="S87" i="15"/>
  <c r="L87" i="15"/>
  <c r="I87" i="15"/>
  <c r="K86" i="15"/>
  <c r="J86" i="15"/>
  <c r="S86" i="15"/>
  <c r="L86" i="15"/>
  <c r="I86" i="15"/>
  <c r="K85" i="15"/>
  <c r="J85" i="15"/>
  <c r="S85" i="15"/>
  <c r="L85" i="15"/>
  <c r="I85" i="15"/>
  <c r="K84" i="15"/>
  <c r="J84" i="15"/>
  <c r="S84" i="15"/>
  <c r="L84" i="15"/>
  <c r="I84" i="15"/>
  <c r="K83" i="15"/>
  <c r="J83" i="15"/>
  <c r="S83" i="15"/>
  <c r="L83" i="15"/>
  <c r="I83" i="15"/>
  <c r="K82" i="15"/>
  <c r="J82" i="15"/>
  <c r="S82" i="15"/>
  <c r="L82" i="15"/>
  <c r="I82" i="15"/>
  <c r="K81" i="15"/>
  <c r="K138" i="15" s="1"/>
  <c r="J81" i="15"/>
  <c r="S81" i="15"/>
  <c r="L81" i="15"/>
  <c r="L101" i="15" s="1"/>
  <c r="E56" i="15" s="1"/>
  <c r="I81" i="15"/>
  <c r="P19" i="15"/>
  <c r="K19" i="1"/>
  <c r="H29" i="14"/>
  <c r="P29" i="14" s="1"/>
  <c r="P16" i="14"/>
  <c r="Z167" i="14"/>
  <c r="V166" i="14"/>
  <c r="I66" i="14" s="1"/>
  <c r="F65" i="14"/>
  <c r="V164" i="14"/>
  <c r="I65" i="14" s="1"/>
  <c r="M164" i="14"/>
  <c r="M166" i="14" s="1"/>
  <c r="F66" i="14" s="1"/>
  <c r="D17" i="14" s="1"/>
  <c r="K163" i="14"/>
  <c r="J163" i="14"/>
  <c r="S163" i="14"/>
  <c r="L163" i="14"/>
  <c r="I163" i="14"/>
  <c r="K162" i="14"/>
  <c r="J162" i="14"/>
  <c r="S162" i="14"/>
  <c r="L162" i="14"/>
  <c r="I162" i="14"/>
  <c r="K161" i="14"/>
  <c r="J161" i="14"/>
  <c r="S161" i="14"/>
  <c r="L161" i="14"/>
  <c r="I161" i="14"/>
  <c r="K160" i="14"/>
  <c r="J160" i="14"/>
  <c r="S160" i="14"/>
  <c r="L160" i="14"/>
  <c r="I160" i="14"/>
  <c r="V156" i="14"/>
  <c r="I62" i="14" s="1"/>
  <c r="F61" i="14"/>
  <c r="V154" i="14"/>
  <c r="I61" i="14" s="1"/>
  <c r="M154" i="14"/>
  <c r="K153" i="14"/>
  <c r="J153" i="14"/>
  <c r="S153" i="14"/>
  <c r="S154" i="14" s="1"/>
  <c r="H61" i="14" s="1"/>
  <c r="L153" i="14"/>
  <c r="L154" i="14" s="1"/>
  <c r="E61" i="14" s="1"/>
  <c r="I153" i="14"/>
  <c r="I154" i="14" s="1"/>
  <c r="G61" i="14" s="1"/>
  <c r="V150" i="14"/>
  <c r="I60" i="14" s="1"/>
  <c r="M150" i="14"/>
  <c r="F60" i="14" s="1"/>
  <c r="K149" i="14"/>
  <c r="J149" i="14"/>
  <c r="S149" i="14"/>
  <c r="S150" i="14" s="1"/>
  <c r="H60" i="14" s="1"/>
  <c r="L149" i="14"/>
  <c r="I149" i="14"/>
  <c r="K148" i="14"/>
  <c r="J148" i="14"/>
  <c r="S148" i="14"/>
  <c r="L148" i="14"/>
  <c r="I148" i="14"/>
  <c r="K147" i="14"/>
  <c r="J147" i="14"/>
  <c r="S147" i="14"/>
  <c r="L147" i="14"/>
  <c r="I147" i="14"/>
  <c r="K146" i="14"/>
  <c r="J146" i="14"/>
  <c r="S146" i="14"/>
  <c r="L146" i="14"/>
  <c r="I146" i="14"/>
  <c r="K145" i="14"/>
  <c r="J145" i="14"/>
  <c r="S145" i="14"/>
  <c r="L145" i="14"/>
  <c r="L150" i="14" s="1"/>
  <c r="E60" i="14" s="1"/>
  <c r="I145" i="14"/>
  <c r="V142" i="14"/>
  <c r="I59" i="14" s="1"/>
  <c r="K141" i="14"/>
  <c r="J141" i="14"/>
  <c r="S141" i="14"/>
  <c r="M141" i="14"/>
  <c r="I141" i="14"/>
  <c r="K140" i="14"/>
  <c r="J140" i="14"/>
  <c r="S140" i="14"/>
  <c r="L140" i="14"/>
  <c r="I140" i="14"/>
  <c r="K139" i="14"/>
  <c r="J139" i="14"/>
  <c r="S139" i="14"/>
  <c r="L139" i="14"/>
  <c r="I139" i="14"/>
  <c r="K138" i="14"/>
  <c r="J138" i="14"/>
  <c r="S138" i="14"/>
  <c r="L138" i="14"/>
  <c r="I138" i="14"/>
  <c r="K137" i="14"/>
  <c r="J137" i="14"/>
  <c r="S137" i="14"/>
  <c r="M137" i="14"/>
  <c r="I137" i="14"/>
  <c r="K136" i="14"/>
  <c r="J136" i="14"/>
  <c r="S136" i="14"/>
  <c r="L136" i="14"/>
  <c r="I136" i="14"/>
  <c r="K135" i="14"/>
  <c r="J135" i="14"/>
  <c r="S135" i="14"/>
  <c r="M135" i="14"/>
  <c r="I135" i="14"/>
  <c r="K134" i="14"/>
  <c r="J134" i="14"/>
  <c r="S134" i="14"/>
  <c r="M134" i="14"/>
  <c r="I134" i="14"/>
  <c r="K133" i="14"/>
  <c r="J133" i="14"/>
  <c r="S133" i="14"/>
  <c r="L133" i="14"/>
  <c r="I133" i="14"/>
  <c r="K132" i="14"/>
  <c r="J132" i="14"/>
  <c r="S132" i="14"/>
  <c r="M132" i="14"/>
  <c r="I132" i="14"/>
  <c r="K131" i="14"/>
  <c r="J131" i="14"/>
  <c r="S131" i="14"/>
  <c r="M131" i="14"/>
  <c r="I131" i="14"/>
  <c r="K130" i="14"/>
  <c r="J130" i="14"/>
  <c r="S130" i="14"/>
  <c r="L130" i="14"/>
  <c r="I130" i="14"/>
  <c r="K129" i="14"/>
  <c r="J129" i="14"/>
  <c r="S129" i="14"/>
  <c r="L129" i="14"/>
  <c r="I129" i="14"/>
  <c r="K128" i="14"/>
  <c r="J128" i="14"/>
  <c r="S128" i="14"/>
  <c r="M128" i="14"/>
  <c r="I128" i="14"/>
  <c r="K127" i="14"/>
  <c r="J127" i="14"/>
  <c r="S127" i="14"/>
  <c r="S142" i="14" s="1"/>
  <c r="H59" i="14" s="1"/>
  <c r="L127" i="14"/>
  <c r="L142" i="14" s="1"/>
  <c r="E59" i="14" s="1"/>
  <c r="I127" i="14"/>
  <c r="V124" i="14"/>
  <c r="I58" i="14" s="1"/>
  <c r="M124" i="14"/>
  <c r="F58" i="14" s="1"/>
  <c r="K123" i="14"/>
  <c r="J123" i="14"/>
  <c r="S123" i="14"/>
  <c r="S124" i="14" s="1"/>
  <c r="H58" i="14" s="1"/>
  <c r="L123" i="14"/>
  <c r="I123" i="14"/>
  <c r="K122" i="14"/>
  <c r="J122" i="14"/>
  <c r="S122" i="14"/>
  <c r="L122" i="14"/>
  <c r="I122" i="14"/>
  <c r="K121" i="14"/>
  <c r="J121" i="14"/>
  <c r="S121" i="14"/>
  <c r="L121" i="14"/>
  <c r="I121" i="14"/>
  <c r="I124" i="14" s="1"/>
  <c r="G58" i="14" s="1"/>
  <c r="V118" i="14"/>
  <c r="I57" i="14" s="1"/>
  <c r="K117" i="14"/>
  <c r="J117" i="14"/>
  <c r="S117" i="14"/>
  <c r="M117" i="14"/>
  <c r="I117" i="14"/>
  <c r="K116" i="14"/>
  <c r="J116" i="14"/>
  <c r="S116" i="14"/>
  <c r="L116" i="14"/>
  <c r="I116" i="14"/>
  <c r="K115" i="14"/>
  <c r="J115" i="14"/>
  <c r="S115" i="14"/>
  <c r="M115" i="14"/>
  <c r="M118" i="14" s="1"/>
  <c r="F57" i="14" s="1"/>
  <c r="I115" i="14"/>
  <c r="K114" i="14"/>
  <c r="J114" i="14"/>
  <c r="S114" i="14"/>
  <c r="L114" i="14"/>
  <c r="I114" i="14"/>
  <c r="K113" i="14"/>
  <c r="J113" i="14"/>
  <c r="S113" i="14"/>
  <c r="S118" i="14" s="1"/>
  <c r="H57" i="14" s="1"/>
  <c r="L113" i="14"/>
  <c r="I113" i="14"/>
  <c r="I118" i="14" s="1"/>
  <c r="G57" i="14" s="1"/>
  <c r="I56" i="14"/>
  <c r="V110" i="14"/>
  <c r="V167" i="14" s="1"/>
  <c r="I68" i="14" s="1"/>
  <c r="K109" i="14"/>
  <c r="J109" i="14"/>
  <c r="S109" i="14"/>
  <c r="L109" i="14"/>
  <c r="I109" i="14"/>
  <c r="K108" i="14"/>
  <c r="J108" i="14"/>
  <c r="S108" i="14"/>
  <c r="M108" i="14"/>
  <c r="I108" i="14"/>
  <c r="K107" i="14"/>
  <c r="J107" i="14"/>
  <c r="S107" i="14"/>
  <c r="L107" i="14"/>
  <c r="I107" i="14"/>
  <c r="K106" i="14"/>
  <c r="J106" i="14"/>
  <c r="S106" i="14"/>
  <c r="L106" i="14"/>
  <c r="I106" i="14"/>
  <c r="K105" i="14"/>
  <c r="J105" i="14"/>
  <c r="S105" i="14"/>
  <c r="M105" i="14"/>
  <c r="M110" i="14" s="1"/>
  <c r="F56" i="14" s="1"/>
  <c r="I105" i="14"/>
  <c r="K104" i="14"/>
  <c r="J104" i="14"/>
  <c r="S104" i="14"/>
  <c r="L104" i="14"/>
  <c r="I104" i="14"/>
  <c r="K103" i="14"/>
  <c r="J103" i="14"/>
  <c r="S103" i="14"/>
  <c r="L103" i="14"/>
  <c r="I103" i="14"/>
  <c r="K102" i="14"/>
  <c r="J102" i="14"/>
  <c r="S102" i="14"/>
  <c r="L102" i="14"/>
  <c r="I102" i="14"/>
  <c r="K101" i="14"/>
  <c r="J101" i="14"/>
  <c r="S101" i="14"/>
  <c r="L101" i="14"/>
  <c r="I101" i="14"/>
  <c r="K100" i="14"/>
  <c r="J100" i="14"/>
  <c r="S100" i="14"/>
  <c r="L100" i="14"/>
  <c r="I100" i="14"/>
  <c r="K99" i="14"/>
  <c r="J99" i="14"/>
  <c r="S99" i="14"/>
  <c r="L99" i="14"/>
  <c r="I99" i="14"/>
  <c r="K98" i="14"/>
  <c r="J98" i="14"/>
  <c r="S98" i="14"/>
  <c r="L98" i="14"/>
  <c r="I98" i="14"/>
  <c r="K97" i="14"/>
  <c r="J97" i="14"/>
  <c r="S97" i="14"/>
  <c r="L97" i="14"/>
  <c r="I97" i="14"/>
  <c r="K96" i="14"/>
  <c r="J96" i="14"/>
  <c r="S96" i="14"/>
  <c r="L96" i="14"/>
  <c r="I96" i="14"/>
  <c r="K95" i="14"/>
  <c r="J95" i="14"/>
  <c r="S95" i="14"/>
  <c r="L95" i="14"/>
  <c r="I95" i="14"/>
  <c r="K94" i="14"/>
  <c r="J94" i="14"/>
  <c r="S94" i="14"/>
  <c r="L94" i="14"/>
  <c r="I94" i="14"/>
  <c r="K93" i="14"/>
  <c r="J93" i="14"/>
  <c r="S93" i="14"/>
  <c r="L93" i="14"/>
  <c r="I93" i="14"/>
  <c r="K92" i="14"/>
  <c r="J92" i="14"/>
  <c r="S92" i="14"/>
  <c r="L92" i="14"/>
  <c r="I92" i="14"/>
  <c r="K91" i="14"/>
  <c r="J91" i="14"/>
  <c r="S91" i="14"/>
  <c r="L91" i="14"/>
  <c r="I91" i="14"/>
  <c r="K90" i="14"/>
  <c r="J90" i="14"/>
  <c r="S90" i="14"/>
  <c r="L90" i="14"/>
  <c r="I90" i="14"/>
  <c r="K89" i="14"/>
  <c r="J89" i="14"/>
  <c r="S89" i="14"/>
  <c r="L89" i="14"/>
  <c r="I89" i="14"/>
  <c r="K88" i="14"/>
  <c r="J88" i="14"/>
  <c r="S88" i="14"/>
  <c r="L88" i="14"/>
  <c r="I88" i="14"/>
  <c r="K87" i="14"/>
  <c r="J87" i="14"/>
  <c r="S87" i="14"/>
  <c r="L87" i="14"/>
  <c r="I87" i="14"/>
  <c r="K86" i="14"/>
  <c r="J86" i="14"/>
  <c r="S86" i="14"/>
  <c r="L86" i="14"/>
  <c r="I86" i="14"/>
  <c r="I110" i="14" s="1"/>
  <c r="G56" i="14" s="1"/>
  <c r="K85" i="14"/>
  <c r="K167" i="14" s="1"/>
  <c r="J85" i="14"/>
  <c r="S85" i="14"/>
  <c r="L85" i="14"/>
  <c r="I85" i="14"/>
  <c r="P19" i="14"/>
  <c r="K18" i="1"/>
  <c r="H29" i="13"/>
  <c r="P29" i="13" s="1"/>
  <c r="P16" i="13"/>
  <c r="Z155" i="13"/>
  <c r="V152" i="13"/>
  <c r="I66" i="13" s="1"/>
  <c r="K151" i="13"/>
  <c r="J151" i="13"/>
  <c r="S151" i="13"/>
  <c r="L151" i="13"/>
  <c r="I151" i="13"/>
  <c r="K150" i="13"/>
  <c r="J150" i="13"/>
  <c r="S150" i="13"/>
  <c r="L150" i="13"/>
  <c r="I150" i="13"/>
  <c r="K149" i="13"/>
  <c r="J149" i="13"/>
  <c r="S149" i="13"/>
  <c r="M149" i="13"/>
  <c r="M152" i="13" s="1"/>
  <c r="F66" i="13" s="1"/>
  <c r="I149" i="13"/>
  <c r="K148" i="13"/>
  <c r="J148" i="13"/>
  <c r="S148" i="13"/>
  <c r="S152" i="13" s="1"/>
  <c r="H66" i="13" s="1"/>
  <c r="L148" i="13"/>
  <c r="I148" i="13"/>
  <c r="I152" i="13" s="1"/>
  <c r="G66" i="13" s="1"/>
  <c r="V145" i="13"/>
  <c r="V154" i="13" s="1"/>
  <c r="I67" i="13" s="1"/>
  <c r="K144" i="13"/>
  <c r="J144" i="13"/>
  <c r="S144" i="13"/>
  <c r="L144" i="13"/>
  <c r="I144" i="13"/>
  <c r="K143" i="13"/>
  <c r="J143" i="13"/>
  <c r="S143" i="13"/>
  <c r="M143" i="13"/>
  <c r="I143" i="13"/>
  <c r="K142" i="13"/>
  <c r="J142" i="13"/>
  <c r="S142" i="13"/>
  <c r="L142" i="13"/>
  <c r="I142" i="13"/>
  <c r="K141" i="13"/>
  <c r="J141" i="13"/>
  <c r="S141" i="13"/>
  <c r="M141" i="13"/>
  <c r="I141" i="13"/>
  <c r="K140" i="13"/>
  <c r="J140" i="13"/>
  <c r="S140" i="13"/>
  <c r="L140" i="13"/>
  <c r="I140" i="13"/>
  <c r="K139" i="13"/>
  <c r="J139" i="13"/>
  <c r="S139" i="13"/>
  <c r="S145" i="13" s="1"/>
  <c r="H65" i="13" s="1"/>
  <c r="M139" i="13"/>
  <c r="I139" i="13"/>
  <c r="K138" i="13"/>
  <c r="J138" i="13"/>
  <c r="S138" i="13"/>
  <c r="L138" i="13"/>
  <c r="I138" i="13"/>
  <c r="K137" i="13"/>
  <c r="J137" i="13"/>
  <c r="S137" i="13"/>
  <c r="M137" i="13"/>
  <c r="I137" i="13"/>
  <c r="K136" i="13"/>
  <c r="J136" i="13"/>
  <c r="S136" i="13"/>
  <c r="L136" i="13"/>
  <c r="I136" i="13"/>
  <c r="V130" i="13"/>
  <c r="I61" i="13" s="1"/>
  <c r="M130" i="13"/>
  <c r="F61" i="13" s="1"/>
  <c r="K129" i="13"/>
  <c r="J129" i="13"/>
  <c r="S129" i="13"/>
  <c r="S130" i="13" s="1"/>
  <c r="H61" i="13" s="1"/>
  <c r="L129" i="13"/>
  <c r="L130" i="13" s="1"/>
  <c r="E61" i="13" s="1"/>
  <c r="I129" i="13"/>
  <c r="I130" i="13" s="1"/>
  <c r="G61" i="13" s="1"/>
  <c r="V126" i="13"/>
  <c r="I60" i="13" s="1"/>
  <c r="K125" i="13"/>
  <c r="J125" i="13"/>
  <c r="S125" i="13"/>
  <c r="M125" i="13"/>
  <c r="I125" i="13"/>
  <c r="K124" i="13"/>
  <c r="J124" i="13"/>
  <c r="S124" i="13"/>
  <c r="L124" i="13"/>
  <c r="I124" i="13"/>
  <c r="K123" i="13"/>
  <c r="J123" i="13"/>
  <c r="S123" i="13"/>
  <c r="L123" i="13"/>
  <c r="I123" i="13"/>
  <c r="K122" i="13"/>
  <c r="J122" i="13"/>
  <c r="S122" i="13"/>
  <c r="L122" i="13"/>
  <c r="I122" i="13"/>
  <c r="K121" i="13"/>
  <c r="J121" i="13"/>
  <c r="S121" i="13"/>
  <c r="M121" i="13"/>
  <c r="M126" i="13" s="1"/>
  <c r="F60" i="13" s="1"/>
  <c r="I121" i="13"/>
  <c r="K120" i="13"/>
  <c r="J120" i="13"/>
  <c r="S120" i="13"/>
  <c r="S126" i="13" s="1"/>
  <c r="H60" i="13" s="1"/>
  <c r="L120" i="13"/>
  <c r="I120" i="13"/>
  <c r="I126" i="13" s="1"/>
  <c r="G60" i="13" s="1"/>
  <c r="V117" i="13"/>
  <c r="V132" i="13" s="1"/>
  <c r="I62" i="13" s="1"/>
  <c r="M117" i="13"/>
  <c r="F59" i="13" s="1"/>
  <c r="K116" i="13"/>
  <c r="J116" i="13"/>
  <c r="S116" i="13"/>
  <c r="L116" i="13"/>
  <c r="I116" i="13"/>
  <c r="K115" i="13"/>
  <c r="J115" i="13"/>
  <c r="S115" i="13"/>
  <c r="L115" i="13"/>
  <c r="I115" i="13"/>
  <c r="K114" i="13"/>
  <c r="J114" i="13"/>
  <c r="S114" i="13"/>
  <c r="S117" i="13" s="1"/>
  <c r="H59" i="13" s="1"/>
  <c r="L114" i="13"/>
  <c r="I114" i="13"/>
  <c r="K113" i="13"/>
  <c r="J113" i="13"/>
  <c r="S113" i="13"/>
  <c r="L113" i="13"/>
  <c r="I113" i="13"/>
  <c r="I117" i="13" s="1"/>
  <c r="G59" i="13" s="1"/>
  <c r="I58" i="13"/>
  <c r="V110" i="13"/>
  <c r="M110" i="13"/>
  <c r="F58" i="13" s="1"/>
  <c r="K109" i="13"/>
  <c r="J109" i="13"/>
  <c r="S109" i="13"/>
  <c r="L109" i="13"/>
  <c r="I109" i="13"/>
  <c r="K108" i="13"/>
  <c r="J108" i="13"/>
  <c r="S108" i="13"/>
  <c r="L108" i="13"/>
  <c r="I108" i="13"/>
  <c r="K107" i="13"/>
  <c r="J107" i="13"/>
  <c r="S107" i="13"/>
  <c r="L107" i="13"/>
  <c r="I107" i="13"/>
  <c r="K106" i="13"/>
  <c r="J106" i="13"/>
  <c r="S106" i="13"/>
  <c r="L106" i="13"/>
  <c r="I106" i="13"/>
  <c r="K105" i="13"/>
  <c r="J105" i="13"/>
  <c r="S105" i="13"/>
  <c r="S110" i="13" s="1"/>
  <c r="H58" i="13" s="1"/>
  <c r="L105" i="13"/>
  <c r="I105" i="13"/>
  <c r="I110" i="13" s="1"/>
  <c r="G58" i="13" s="1"/>
  <c r="V102" i="13"/>
  <c r="I57" i="13" s="1"/>
  <c r="M102" i="13"/>
  <c r="F57" i="13" s="1"/>
  <c r="K101" i="13"/>
  <c r="J101" i="13"/>
  <c r="S101" i="13"/>
  <c r="S102" i="13" s="1"/>
  <c r="H57" i="13" s="1"/>
  <c r="L101" i="13"/>
  <c r="I101" i="13"/>
  <c r="K100" i="13"/>
  <c r="J100" i="13"/>
  <c r="S100" i="13"/>
  <c r="L100" i="13"/>
  <c r="I100" i="13"/>
  <c r="K99" i="13"/>
  <c r="J99" i="13"/>
  <c r="S99" i="13"/>
  <c r="L99" i="13"/>
  <c r="L102" i="13" s="1"/>
  <c r="E57" i="13" s="1"/>
  <c r="I99" i="13"/>
  <c r="V96" i="13"/>
  <c r="K95" i="13"/>
  <c r="J95" i="13"/>
  <c r="S95" i="13"/>
  <c r="L95" i="13"/>
  <c r="I95" i="13"/>
  <c r="K94" i="13"/>
  <c r="J94" i="13"/>
  <c r="S94" i="13"/>
  <c r="M94" i="13"/>
  <c r="I94" i="13"/>
  <c r="K93" i="13"/>
  <c r="J93" i="13"/>
  <c r="S93" i="13"/>
  <c r="L93" i="13"/>
  <c r="I93" i="13"/>
  <c r="K92" i="13"/>
  <c r="J92" i="13"/>
  <c r="S92" i="13"/>
  <c r="L92" i="13"/>
  <c r="I92" i="13"/>
  <c r="K91" i="13"/>
  <c r="J91" i="13"/>
  <c r="S91" i="13"/>
  <c r="L91" i="13"/>
  <c r="I91" i="13"/>
  <c r="K90" i="13"/>
  <c r="J90" i="13"/>
  <c r="S90" i="13"/>
  <c r="L90" i="13"/>
  <c r="I90" i="13"/>
  <c r="K89" i="13"/>
  <c r="J89" i="13"/>
  <c r="S89" i="13"/>
  <c r="L89" i="13"/>
  <c r="I89" i="13"/>
  <c r="K88" i="13"/>
  <c r="J88" i="13"/>
  <c r="S88" i="13"/>
  <c r="L88" i="13"/>
  <c r="I88" i="13"/>
  <c r="K87" i="13"/>
  <c r="J87" i="13"/>
  <c r="S87" i="13"/>
  <c r="L87" i="13"/>
  <c r="I87" i="13"/>
  <c r="K86" i="13"/>
  <c r="K155" i="13" s="1"/>
  <c r="J86" i="13"/>
  <c r="S86" i="13"/>
  <c r="L86" i="13"/>
  <c r="I86" i="13"/>
  <c r="I96" i="13" s="1"/>
  <c r="G56" i="13" s="1"/>
  <c r="P19" i="13"/>
  <c r="K17" i="1"/>
  <c r="H29" i="12"/>
  <c r="P29" i="12" s="1"/>
  <c r="P16" i="12"/>
  <c r="Z155" i="12"/>
  <c r="V152" i="12"/>
  <c r="I66" i="12" s="1"/>
  <c r="K151" i="12"/>
  <c r="J151" i="12"/>
  <c r="S151" i="12"/>
  <c r="L151" i="12"/>
  <c r="I151" i="12"/>
  <c r="K150" i="12"/>
  <c r="J150" i="12"/>
  <c r="S150" i="12"/>
  <c r="L150" i="12"/>
  <c r="I150" i="12"/>
  <c r="K149" i="12"/>
  <c r="J149" i="12"/>
  <c r="S149" i="12"/>
  <c r="M149" i="12"/>
  <c r="M152" i="12" s="1"/>
  <c r="F66" i="12" s="1"/>
  <c r="I149" i="12"/>
  <c r="K148" i="12"/>
  <c r="J148" i="12"/>
  <c r="S148" i="12"/>
  <c r="S152" i="12" s="1"/>
  <c r="H66" i="12" s="1"/>
  <c r="L148" i="12"/>
  <c r="L152" i="12" s="1"/>
  <c r="E66" i="12" s="1"/>
  <c r="I148" i="12"/>
  <c r="V145" i="12"/>
  <c r="V154" i="12" s="1"/>
  <c r="I67" i="12" s="1"/>
  <c r="K144" i="12"/>
  <c r="J144" i="12"/>
  <c r="S144" i="12"/>
  <c r="L144" i="12"/>
  <c r="I144" i="12"/>
  <c r="K143" i="12"/>
  <c r="J143" i="12"/>
  <c r="S143" i="12"/>
  <c r="M143" i="12"/>
  <c r="I143" i="12"/>
  <c r="K142" i="12"/>
  <c r="J142" i="12"/>
  <c r="S142" i="12"/>
  <c r="L142" i="12"/>
  <c r="I142" i="12"/>
  <c r="K141" i="12"/>
  <c r="J141" i="12"/>
  <c r="S141" i="12"/>
  <c r="M141" i="12"/>
  <c r="I141" i="12"/>
  <c r="K140" i="12"/>
  <c r="J140" i="12"/>
  <c r="S140" i="12"/>
  <c r="L140" i="12"/>
  <c r="I140" i="12"/>
  <c r="K139" i="12"/>
  <c r="J139" i="12"/>
  <c r="S139" i="12"/>
  <c r="M139" i="12"/>
  <c r="I139" i="12"/>
  <c r="K138" i="12"/>
  <c r="J138" i="12"/>
  <c r="S138" i="12"/>
  <c r="L138" i="12"/>
  <c r="I138" i="12"/>
  <c r="K137" i="12"/>
  <c r="J137" i="12"/>
  <c r="S137" i="12"/>
  <c r="M137" i="12"/>
  <c r="I137" i="12"/>
  <c r="K136" i="12"/>
  <c r="J136" i="12"/>
  <c r="S136" i="12"/>
  <c r="S145" i="12" s="1"/>
  <c r="H65" i="12" s="1"/>
  <c r="L136" i="12"/>
  <c r="I136" i="12"/>
  <c r="V130" i="12"/>
  <c r="I61" i="12" s="1"/>
  <c r="M130" i="12"/>
  <c r="F61" i="12" s="1"/>
  <c r="K129" i="12"/>
  <c r="J129" i="12"/>
  <c r="S129" i="12"/>
  <c r="S130" i="12" s="1"/>
  <c r="H61" i="12" s="1"/>
  <c r="L129" i="12"/>
  <c r="L130" i="12" s="1"/>
  <c r="E61" i="12" s="1"/>
  <c r="I129" i="12"/>
  <c r="I130" i="12" s="1"/>
  <c r="G61" i="12" s="1"/>
  <c r="V126" i="12"/>
  <c r="I60" i="12" s="1"/>
  <c r="K125" i="12"/>
  <c r="J125" i="12"/>
  <c r="S125" i="12"/>
  <c r="M125" i="12"/>
  <c r="I125" i="12"/>
  <c r="K124" i="12"/>
  <c r="J124" i="12"/>
  <c r="S124" i="12"/>
  <c r="L124" i="12"/>
  <c r="I124" i="12"/>
  <c r="K123" i="12"/>
  <c r="J123" i="12"/>
  <c r="S123" i="12"/>
  <c r="L123" i="12"/>
  <c r="I123" i="12"/>
  <c r="K122" i="12"/>
  <c r="J122" i="12"/>
  <c r="S122" i="12"/>
  <c r="L122" i="12"/>
  <c r="I122" i="12"/>
  <c r="K121" i="12"/>
  <c r="J121" i="12"/>
  <c r="S121" i="12"/>
  <c r="M121" i="12"/>
  <c r="M126" i="12" s="1"/>
  <c r="F60" i="12" s="1"/>
  <c r="I121" i="12"/>
  <c r="K120" i="12"/>
  <c r="J120" i="12"/>
  <c r="S120" i="12"/>
  <c r="S126" i="12" s="1"/>
  <c r="H60" i="12" s="1"/>
  <c r="L120" i="12"/>
  <c r="L126" i="12" s="1"/>
  <c r="E60" i="12" s="1"/>
  <c r="I120" i="12"/>
  <c r="V117" i="12"/>
  <c r="I59" i="12" s="1"/>
  <c r="M117" i="12"/>
  <c r="F59" i="12" s="1"/>
  <c r="K116" i="12"/>
  <c r="J116" i="12"/>
  <c r="S116" i="12"/>
  <c r="L116" i="12"/>
  <c r="I116" i="12"/>
  <c r="K115" i="12"/>
  <c r="J115" i="12"/>
  <c r="S115" i="12"/>
  <c r="L115" i="12"/>
  <c r="I115" i="12"/>
  <c r="K114" i="12"/>
  <c r="J114" i="12"/>
  <c r="S114" i="12"/>
  <c r="L114" i="12"/>
  <c r="I114" i="12"/>
  <c r="K113" i="12"/>
  <c r="J113" i="12"/>
  <c r="S113" i="12"/>
  <c r="S117" i="12" s="1"/>
  <c r="H59" i="12" s="1"/>
  <c r="L113" i="12"/>
  <c r="L117" i="12" s="1"/>
  <c r="E59" i="12" s="1"/>
  <c r="I113" i="12"/>
  <c r="V110" i="12"/>
  <c r="I58" i="12" s="1"/>
  <c r="M110" i="12"/>
  <c r="F58" i="12" s="1"/>
  <c r="K109" i="12"/>
  <c r="J109" i="12"/>
  <c r="S109" i="12"/>
  <c r="L109" i="12"/>
  <c r="I109" i="12"/>
  <c r="K108" i="12"/>
  <c r="J108" i="12"/>
  <c r="S108" i="12"/>
  <c r="L108" i="12"/>
  <c r="I108" i="12"/>
  <c r="K107" i="12"/>
  <c r="J107" i="12"/>
  <c r="S107" i="12"/>
  <c r="L107" i="12"/>
  <c r="I107" i="12"/>
  <c r="K106" i="12"/>
  <c r="J106" i="12"/>
  <c r="S106" i="12"/>
  <c r="L106" i="12"/>
  <c r="I106" i="12"/>
  <c r="K105" i="12"/>
  <c r="J105" i="12"/>
  <c r="S105" i="12"/>
  <c r="S110" i="12" s="1"/>
  <c r="H58" i="12" s="1"/>
  <c r="L105" i="12"/>
  <c r="I105" i="12"/>
  <c r="I110" i="12" s="1"/>
  <c r="G58" i="12" s="1"/>
  <c r="V102" i="12"/>
  <c r="I57" i="12" s="1"/>
  <c r="M102" i="12"/>
  <c r="F57" i="12" s="1"/>
  <c r="K101" i="12"/>
  <c r="J101" i="12"/>
  <c r="S101" i="12"/>
  <c r="L101" i="12"/>
  <c r="I101" i="12"/>
  <c r="K100" i="12"/>
  <c r="J100" i="12"/>
  <c r="S100" i="12"/>
  <c r="L100" i="12"/>
  <c r="I100" i="12"/>
  <c r="K99" i="12"/>
  <c r="J99" i="12"/>
  <c r="S99" i="12"/>
  <c r="S102" i="12" s="1"/>
  <c r="H57" i="12" s="1"/>
  <c r="L99" i="12"/>
  <c r="L102" i="12" s="1"/>
  <c r="E57" i="12" s="1"/>
  <c r="I99" i="12"/>
  <c r="V96" i="12"/>
  <c r="K95" i="12"/>
  <c r="J95" i="12"/>
  <c r="S95" i="12"/>
  <c r="L95" i="12"/>
  <c r="I95" i="12"/>
  <c r="K94" i="12"/>
  <c r="J94" i="12"/>
  <c r="S94" i="12"/>
  <c r="M94" i="12"/>
  <c r="I94" i="12"/>
  <c r="K93" i="12"/>
  <c r="J93" i="12"/>
  <c r="S93" i="12"/>
  <c r="L93" i="12"/>
  <c r="I93" i="12"/>
  <c r="K92" i="12"/>
  <c r="J92" i="12"/>
  <c r="S92" i="12"/>
  <c r="L92" i="12"/>
  <c r="I92" i="12"/>
  <c r="K91" i="12"/>
  <c r="J91" i="12"/>
  <c r="S91" i="12"/>
  <c r="L91" i="12"/>
  <c r="I91" i="12"/>
  <c r="K90" i="12"/>
  <c r="J90" i="12"/>
  <c r="S90" i="12"/>
  <c r="L90" i="12"/>
  <c r="I90" i="12"/>
  <c r="K89" i="12"/>
  <c r="J89" i="12"/>
  <c r="S89" i="12"/>
  <c r="L89" i="12"/>
  <c r="I89" i="12"/>
  <c r="K88" i="12"/>
  <c r="J88" i="12"/>
  <c r="S88" i="12"/>
  <c r="L88" i="12"/>
  <c r="I88" i="12"/>
  <c r="K87" i="12"/>
  <c r="J87" i="12"/>
  <c r="S87" i="12"/>
  <c r="L87" i="12"/>
  <c r="I87" i="12"/>
  <c r="K86" i="12"/>
  <c r="K155" i="12" s="1"/>
  <c r="J86" i="12"/>
  <c r="S86" i="12"/>
  <c r="L86" i="12"/>
  <c r="I86" i="12"/>
  <c r="I96" i="12" s="1"/>
  <c r="G56" i="12" s="1"/>
  <c r="P19" i="12"/>
  <c r="K16" i="1"/>
  <c r="H29" i="11"/>
  <c r="P29" i="11" s="1"/>
  <c r="P16" i="11"/>
  <c r="Z101" i="11"/>
  <c r="V100" i="11"/>
  <c r="I58" i="11" s="1"/>
  <c r="V98" i="11"/>
  <c r="I57" i="11" s="1"/>
  <c r="K97" i="11"/>
  <c r="J97" i="11"/>
  <c r="S97" i="11"/>
  <c r="L97" i="11"/>
  <c r="I97" i="11"/>
  <c r="K96" i="11"/>
  <c r="J96" i="11"/>
  <c r="S96" i="11"/>
  <c r="L96" i="11"/>
  <c r="I96" i="11"/>
  <c r="K95" i="11"/>
  <c r="J95" i="11"/>
  <c r="S95" i="11"/>
  <c r="M95" i="11"/>
  <c r="M98" i="11" s="1"/>
  <c r="F57" i="11" s="1"/>
  <c r="I95" i="11"/>
  <c r="K94" i="11"/>
  <c r="J94" i="11"/>
  <c r="S94" i="11"/>
  <c r="L94" i="11"/>
  <c r="I94" i="11"/>
  <c r="K93" i="11"/>
  <c r="J93" i="11"/>
  <c r="S93" i="11"/>
  <c r="L93" i="11"/>
  <c r="I93" i="11"/>
  <c r="K92" i="11"/>
  <c r="J92" i="11"/>
  <c r="S92" i="11"/>
  <c r="S98" i="11" s="1"/>
  <c r="H57" i="11" s="1"/>
  <c r="L92" i="11"/>
  <c r="I92" i="11"/>
  <c r="I98" i="11" s="1"/>
  <c r="G57" i="11" s="1"/>
  <c r="V89" i="11"/>
  <c r="V101" i="11" s="1"/>
  <c r="I60" i="11" s="1"/>
  <c r="K88" i="11"/>
  <c r="J88" i="11"/>
  <c r="S88" i="11"/>
  <c r="L88" i="11"/>
  <c r="I88" i="11"/>
  <c r="K87" i="11"/>
  <c r="J87" i="11"/>
  <c r="S87" i="11"/>
  <c r="L87" i="11"/>
  <c r="I87" i="11"/>
  <c r="K86" i="11"/>
  <c r="J86" i="11"/>
  <c r="S86" i="11"/>
  <c r="L86" i="11"/>
  <c r="I86" i="11"/>
  <c r="K85" i="11"/>
  <c r="J85" i="11"/>
  <c r="S85" i="11"/>
  <c r="L85" i="11"/>
  <c r="I85" i="11"/>
  <c r="K84" i="11"/>
  <c r="J84" i="11"/>
  <c r="S84" i="11"/>
  <c r="L84" i="11"/>
  <c r="I84" i="11"/>
  <c r="K83" i="11"/>
  <c r="J83" i="11"/>
  <c r="S83" i="11"/>
  <c r="M83" i="11"/>
  <c r="I83" i="11"/>
  <c r="K82" i="11"/>
  <c r="J82" i="11"/>
  <c r="S82" i="11"/>
  <c r="L82" i="11"/>
  <c r="I82" i="11"/>
  <c r="K81" i="11"/>
  <c r="J81" i="11"/>
  <c r="S81" i="11"/>
  <c r="M81" i="11"/>
  <c r="I81" i="11"/>
  <c r="K80" i="11"/>
  <c r="J80" i="11"/>
  <c r="S80" i="11"/>
  <c r="L80" i="11"/>
  <c r="I80" i="11"/>
  <c r="K79" i="11"/>
  <c r="J79" i="11"/>
  <c r="S79" i="11"/>
  <c r="M79" i="11"/>
  <c r="I79" i="11"/>
  <c r="K78" i="11"/>
  <c r="J78" i="11"/>
  <c r="S78" i="11"/>
  <c r="L78" i="11"/>
  <c r="I78" i="11"/>
  <c r="K77" i="11"/>
  <c r="K101" i="11" s="1"/>
  <c r="J77" i="11"/>
  <c r="S77" i="11"/>
  <c r="L77" i="11"/>
  <c r="I77" i="11"/>
  <c r="P19" i="11"/>
  <c r="K15" i="1"/>
  <c r="H29" i="10"/>
  <c r="P29" i="10" s="1"/>
  <c r="P16" i="10"/>
  <c r="Z129" i="10"/>
  <c r="F59" i="10"/>
  <c r="V126" i="10"/>
  <c r="I59" i="10" s="1"/>
  <c r="M126" i="10"/>
  <c r="K125" i="10"/>
  <c r="J125" i="10"/>
  <c r="S125" i="10"/>
  <c r="S126" i="10" s="1"/>
  <c r="H59" i="10" s="1"/>
  <c r="L125" i="10"/>
  <c r="L126" i="10" s="1"/>
  <c r="E59" i="10" s="1"/>
  <c r="I125" i="10"/>
  <c r="I126" i="10" s="1"/>
  <c r="G59" i="10" s="1"/>
  <c r="V122" i="10"/>
  <c r="I58" i="10" s="1"/>
  <c r="K121" i="10"/>
  <c r="J121" i="10"/>
  <c r="S121" i="10"/>
  <c r="L121" i="10"/>
  <c r="I121" i="10"/>
  <c r="K120" i="10"/>
  <c r="J120" i="10"/>
  <c r="S120" i="10"/>
  <c r="L120" i="10"/>
  <c r="I120" i="10"/>
  <c r="K119" i="10"/>
  <c r="J119" i="10"/>
  <c r="S119" i="10"/>
  <c r="L119" i="10"/>
  <c r="I119" i="10"/>
  <c r="K118" i="10"/>
  <c r="J118" i="10"/>
  <c r="S118" i="10"/>
  <c r="M118" i="10"/>
  <c r="I118" i="10"/>
  <c r="K117" i="10"/>
  <c r="J117" i="10"/>
  <c r="S117" i="10"/>
  <c r="L117" i="10"/>
  <c r="I117" i="10"/>
  <c r="K116" i="10"/>
  <c r="J116" i="10"/>
  <c r="S116" i="10"/>
  <c r="M116" i="10"/>
  <c r="I116" i="10"/>
  <c r="K115" i="10"/>
  <c r="J115" i="10"/>
  <c r="S115" i="10"/>
  <c r="M115" i="10"/>
  <c r="I115" i="10"/>
  <c r="K114" i="10"/>
  <c r="J114" i="10"/>
  <c r="S114" i="10"/>
  <c r="M114" i="10"/>
  <c r="I114" i="10"/>
  <c r="K113" i="10"/>
  <c r="J113" i="10"/>
  <c r="S113" i="10"/>
  <c r="L113" i="10"/>
  <c r="I113" i="10"/>
  <c r="K112" i="10"/>
  <c r="J112" i="10"/>
  <c r="S112" i="10"/>
  <c r="M112" i="10"/>
  <c r="I112" i="10"/>
  <c r="K111" i="10"/>
  <c r="J111" i="10"/>
  <c r="S111" i="10"/>
  <c r="M111" i="10"/>
  <c r="I111" i="10"/>
  <c r="K110" i="10"/>
  <c r="J110" i="10"/>
  <c r="S110" i="10"/>
  <c r="M110" i="10"/>
  <c r="I110" i="10"/>
  <c r="K109" i="10"/>
  <c r="J109" i="10"/>
  <c r="S109" i="10"/>
  <c r="L109" i="10"/>
  <c r="I109" i="10"/>
  <c r="K108" i="10"/>
  <c r="J108" i="10"/>
  <c r="S108" i="10"/>
  <c r="L108" i="10"/>
  <c r="I108" i="10"/>
  <c r="K107" i="10"/>
  <c r="J107" i="10"/>
  <c r="S107" i="10"/>
  <c r="M107" i="10"/>
  <c r="I107" i="10"/>
  <c r="K106" i="10"/>
  <c r="J106" i="10"/>
  <c r="S106" i="10"/>
  <c r="M106" i="10"/>
  <c r="I106" i="10"/>
  <c r="K105" i="10"/>
  <c r="J105" i="10"/>
  <c r="S105" i="10"/>
  <c r="S122" i="10" s="1"/>
  <c r="H58" i="10" s="1"/>
  <c r="L105" i="10"/>
  <c r="L122" i="10" s="1"/>
  <c r="E58" i="10" s="1"/>
  <c r="I105" i="10"/>
  <c r="I122" i="10" s="1"/>
  <c r="G58" i="10" s="1"/>
  <c r="S102" i="10"/>
  <c r="H57" i="10" s="1"/>
  <c r="V102" i="10"/>
  <c r="I57" i="10" s="1"/>
  <c r="M102" i="10"/>
  <c r="F57" i="10" s="1"/>
  <c r="K101" i="10"/>
  <c r="J101" i="10"/>
  <c r="S101" i="10"/>
  <c r="L101" i="10"/>
  <c r="L102" i="10" s="1"/>
  <c r="E57" i="10" s="1"/>
  <c r="I101" i="10"/>
  <c r="I102" i="10" s="1"/>
  <c r="G57" i="10" s="1"/>
  <c r="V98" i="10"/>
  <c r="K97" i="10"/>
  <c r="J97" i="10"/>
  <c r="S97" i="10"/>
  <c r="L97" i="10"/>
  <c r="I97" i="10"/>
  <c r="K96" i="10"/>
  <c r="J96" i="10"/>
  <c r="S96" i="10"/>
  <c r="M96" i="10"/>
  <c r="I96" i="10"/>
  <c r="K95" i="10"/>
  <c r="J95" i="10"/>
  <c r="S95" i="10"/>
  <c r="L95" i="10"/>
  <c r="I95" i="10"/>
  <c r="K94" i="10"/>
  <c r="J94" i="10"/>
  <c r="S94" i="10"/>
  <c r="L94" i="10"/>
  <c r="I94" i="10"/>
  <c r="K93" i="10"/>
  <c r="J93" i="10"/>
  <c r="S93" i="10"/>
  <c r="M93" i="10"/>
  <c r="I93" i="10"/>
  <c r="K92" i="10"/>
  <c r="J92" i="10"/>
  <c r="S92" i="10"/>
  <c r="L92" i="10"/>
  <c r="I92" i="10"/>
  <c r="K91" i="10"/>
  <c r="J91" i="10"/>
  <c r="S91" i="10"/>
  <c r="L91" i="10"/>
  <c r="I91" i="10"/>
  <c r="K90" i="10"/>
  <c r="J90" i="10"/>
  <c r="S90" i="10"/>
  <c r="L90" i="10"/>
  <c r="I90" i="10"/>
  <c r="K89" i="10"/>
  <c r="J89" i="10"/>
  <c r="S89" i="10"/>
  <c r="L89" i="10"/>
  <c r="I89" i="10"/>
  <c r="K88" i="10"/>
  <c r="J88" i="10"/>
  <c r="S88" i="10"/>
  <c r="L88" i="10"/>
  <c r="I88" i="10"/>
  <c r="K87" i="10"/>
  <c r="J87" i="10"/>
  <c r="S87" i="10"/>
  <c r="L87" i="10"/>
  <c r="I87" i="10"/>
  <c r="K86" i="10"/>
  <c r="J86" i="10"/>
  <c r="S86" i="10"/>
  <c r="L86" i="10"/>
  <c r="I86" i="10"/>
  <c r="K85" i="10"/>
  <c r="J85" i="10"/>
  <c r="S85" i="10"/>
  <c r="L85" i="10"/>
  <c r="I85" i="10"/>
  <c r="K84" i="10"/>
  <c r="J84" i="10"/>
  <c r="S84" i="10"/>
  <c r="L84" i="10"/>
  <c r="I84" i="10"/>
  <c r="K83" i="10"/>
  <c r="J83" i="10"/>
  <c r="S83" i="10"/>
  <c r="L83" i="10"/>
  <c r="I83" i="10"/>
  <c r="K82" i="10"/>
  <c r="J82" i="10"/>
  <c r="S82" i="10"/>
  <c r="L82" i="10"/>
  <c r="I82" i="10"/>
  <c r="K81" i="10"/>
  <c r="J81" i="10"/>
  <c r="S81" i="10"/>
  <c r="L81" i="10"/>
  <c r="I81" i="10"/>
  <c r="K80" i="10"/>
  <c r="J80" i="10"/>
  <c r="S80" i="10"/>
  <c r="L80" i="10"/>
  <c r="I80" i="10"/>
  <c r="K79" i="10"/>
  <c r="K129" i="10" s="1"/>
  <c r="J79" i="10"/>
  <c r="S79" i="10"/>
  <c r="L79" i="10"/>
  <c r="I79" i="10"/>
  <c r="P19" i="10"/>
  <c r="K14" i="1"/>
  <c r="H29" i="9"/>
  <c r="P29" i="9" s="1"/>
  <c r="P16" i="9"/>
  <c r="Z158" i="9"/>
  <c r="V155" i="9"/>
  <c r="I61" i="9" s="1"/>
  <c r="M155" i="9"/>
  <c r="F61" i="9" s="1"/>
  <c r="K154" i="9"/>
  <c r="J154" i="9"/>
  <c r="S154" i="9"/>
  <c r="S155" i="9" s="1"/>
  <c r="H61" i="9" s="1"/>
  <c r="L154" i="9"/>
  <c r="L155" i="9" s="1"/>
  <c r="E61" i="9" s="1"/>
  <c r="I154" i="9"/>
  <c r="I155" i="9" s="1"/>
  <c r="G61" i="9" s="1"/>
  <c r="V151" i="9"/>
  <c r="I60" i="9" s="1"/>
  <c r="M151" i="9"/>
  <c r="F60" i="9" s="1"/>
  <c r="K150" i="9"/>
  <c r="J150" i="9"/>
  <c r="S150" i="9"/>
  <c r="L150" i="9"/>
  <c r="I150" i="9"/>
  <c r="K149" i="9"/>
  <c r="J149" i="9"/>
  <c r="S149" i="9"/>
  <c r="L149" i="9"/>
  <c r="I149" i="9"/>
  <c r="K148" i="9"/>
  <c r="J148" i="9"/>
  <c r="S148" i="9"/>
  <c r="L148" i="9"/>
  <c r="I148" i="9"/>
  <c r="K147" i="9"/>
  <c r="J147" i="9"/>
  <c r="S147" i="9"/>
  <c r="L147" i="9"/>
  <c r="I147" i="9"/>
  <c r="K146" i="9"/>
  <c r="J146" i="9"/>
  <c r="S146" i="9"/>
  <c r="S151" i="9" s="1"/>
  <c r="H60" i="9" s="1"/>
  <c r="L146" i="9"/>
  <c r="I146" i="9"/>
  <c r="I151" i="9" s="1"/>
  <c r="G60" i="9" s="1"/>
  <c r="V143" i="9"/>
  <c r="I59" i="9" s="1"/>
  <c r="K142" i="9"/>
  <c r="J142" i="9"/>
  <c r="S142" i="9"/>
  <c r="L142" i="9"/>
  <c r="I142" i="9"/>
  <c r="K141" i="9"/>
  <c r="J141" i="9"/>
  <c r="S141" i="9"/>
  <c r="L141" i="9"/>
  <c r="I141" i="9"/>
  <c r="K140" i="9"/>
  <c r="J140" i="9"/>
  <c r="S140" i="9"/>
  <c r="L140" i="9"/>
  <c r="I140" i="9"/>
  <c r="K139" i="9"/>
  <c r="J139" i="9"/>
  <c r="S139" i="9"/>
  <c r="M139" i="9"/>
  <c r="I139" i="9"/>
  <c r="K138" i="9"/>
  <c r="J138" i="9"/>
  <c r="S138" i="9"/>
  <c r="L138" i="9"/>
  <c r="I138" i="9"/>
  <c r="K137" i="9"/>
  <c r="J137" i="9"/>
  <c r="S137" i="9"/>
  <c r="M137" i="9"/>
  <c r="I137" i="9"/>
  <c r="K136" i="9"/>
  <c r="J136" i="9"/>
  <c r="S136" i="9"/>
  <c r="M136" i="9"/>
  <c r="I136" i="9"/>
  <c r="K135" i="9"/>
  <c r="J135" i="9"/>
  <c r="S135" i="9"/>
  <c r="M135" i="9"/>
  <c r="I135" i="9"/>
  <c r="K134" i="9"/>
  <c r="J134" i="9"/>
  <c r="S134" i="9"/>
  <c r="L134" i="9"/>
  <c r="I134" i="9"/>
  <c r="K133" i="9"/>
  <c r="J133" i="9"/>
  <c r="S133" i="9"/>
  <c r="M133" i="9"/>
  <c r="I133" i="9"/>
  <c r="K132" i="9"/>
  <c r="J132" i="9"/>
  <c r="S132" i="9"/>
  <c r="M132" i="9"/>
  <c r="I132" i="9"/>
  <c r="K131" i="9"/>
  <c r="J131" i="9"/>
  <c r="S131" i="9"/>
  <c r="M131" i="9"/>
  <c r="I131" i="9"/>
  <c r="K130" i="9"/>
  <c r="J130" i="9"/>
  <c r="S130" i="9"/>
  <c r="M130" i="9"/>
  <c r="I130" i="9"/>
  <c r="K129" i="9"/>
  <c r="J129" i="9"/>
  <c r="S129" i="9"/>
  <c r="L129" i="9"/>
  <c r="I129" i="9"/>
  <c r="K128" i="9"/>
  <c r="J128" i="9"/>
  <c r="S128" i="9"/>
  <c r="L128" i="9"/>
  <c r="I128" i="9"/>
  <c r="K127" i="9"/>
  <c r="J127" i="9"/>
  <c r="S127" i="9"/>
  <c r="M127" i="9"/>
  <c r="I127" i="9"/>
  <c r="K126" i="9"/>
  <c r="J126" i="9"/>
  <c r="S126" i="9"/>
  <c r="M126" i="9"/>
  <c r="I126" i="9"/>
  <c r="K125" i="9"/>
  <c r="J125" i="9"/>
  <c r="S125" i="9"/>
  <c r="S143" i="9" s="1"/>
  <c r="H59" i="9" s="1"/>
  <c r="L125" i="9"/>
  <c r="L143" i="9" s="1"/>
  <c r="E59" i="9" s="1"/>
  <c r="I125" i="9"/>
  <c r="V122" i="9"/>
  <c r="I58" i="9" s="1"/>
  <c r="M122" i="9"/>
  <c r="F58" i="9" s="1"/>
  <c r="K121" i="9"/>
  <c r="J121" i="9"/>
  <c r="S121" i="9"/>
  <c r="L121" i="9"/>
  <c r="I121" i="9"/>
  <c r="K120" i="9"/>
  <c r="J120" i="9"/>
  <c r="S120" i="9"/>
  <c r="L120" i="9"/>
  <c r="I120" i="9"/>
  <c r="K119" i="9"/>
  <c r="J119" i="9"/>
  <c r="S119" i="9"/>
  <c r="S122" i="9" s="1"/>
  <c r="H58" i="9" s="1"/>
  <c r="L119" i="9"/>
  <c r="I119" i="9"/>
  <c r="I122" i="9" s="1"/>
  <c r="G58" i="9" s="1"/>
  <c r="V116" i="9"/>
  <c r="I57" i="9" s="1"/>
  <c r="K115" i="9"/>
  <c r="J115" i="9"/>
  <c r="S115" i="9"/>
  <c r="L115" i="9"/>
  <c r="I115" i="9"/>
  <c r="K114" i="9"/>
  <c r="J114" i="9"/>
  <c r="S114" i="9"/>
  <c r="L114" i="9"/>
  <c r="I114" i="9"/>
  <c r="K113" i="9"/>
  <c r="J113" i="9"/>
  <c r="S113" i="9"/>
  <c r="M113" i="9"/>
  <c r="I113" i="9"/>
  <c r="K112" i="9"/>
  <c r="J112" i="9"/>
  <c r="S112" i="9"/>
  <c r="M112" i="9"/>
  <c r="M116" i="9" s="1"/>
  <c r="F57" i="9" s="1"/>
  <c r="I112" i="9"/>
  <c r="K111" i="9"/>
  <c r="J111" i="9"/>
  <c r="S111" i="9"/>
  <c r="L111" i="9"/>
  <c r="I111" i="9"/>
  <c r="K110" i="9"/>
  <c r="J110" i="9"/>
  <c r="S110" i="9"/>
  <c r="S116" i="9" s="1"/>
  <c r="H57" i="9" s="1"/>
  <c r="L110" i="9"/>
  <c r="L116" i="9" s="1"/>
  <c r="E57" i="9" s="1"/>
  <c r="I110" i="9"/>
  <c r="V107" i="9"/>
  <c r="K106" i="9"/>
  <c r="J106" i="9"/>
  <c r="S106" i="9"/>
  <c r="L106" i="9"/>
  <c r="I106" i="9"/>
  <c r="K105" i="9"/>
  <c r="J105" i="9"/>
  <c r="S105" i="9"/>
  <c r="M105" i="9"/>
  <c r="I105" i="9"/>
  <c r="K104" i="9"/>
  <c r="J104" i="9"/>
  <c r="S104" i="9"/>
  <c r="L104" i="9"/>
  <c r="I104" i="9"/>
  <c r="K103" i="9"/>
  <c r="J103" i="9"/>
  <c r="S103" i="9"/>
  <c r="L103" i="9"/>
  <c r="I103" i="9"/>
  <c r="K102" i="9"/>
  <c r="J102" i="9"/>
  <c r="S102" i="9"/>
  <c r="M102" i="9"/>
  <c r="I102" i="9"/>
  <c r="K101" i="9"/>
  <c r="J101" i="9"/>
  <c r="S101" i="9"/>
  <c r="L101" i="9"/>
  <c r="I101" i="9"/>
  <c r="K100" i="9"/>
  <c r="J100" i="9"/>
  <c r="S100" i="9"/>
  <c r="L100" i="9"/>
  <c r="I100" i="9"/>
  <c r="K99" i="9"/>
  <c r="J99" i="9"/>
  <c r="S99" i="9"/>
  <c r="L99" i="9"/>
  <c r="I99" i="9"/>
  <c r="K98" i="9"/>
  <c r="J98" i="9"/>
  <c r="S98" i="9"/>
  <c r="L98" i="9"/>
  <c r="I98" i="9"/>
  <c r="K97" i="9"/>
  <c r="J97" i="9"/>
  <c r="S97" i="9"/>
  <c r="L97" i="9"/>
  <c r="I97" i="9"/>
  <c r="K96" i="9"/>
  <c r="J96" i="9"/>
  <c r="S96" i="9"/>
  <c r="L96" i="9"/>
  <c r="I96" i="9"/>
  <c r="K95" i="9"/>
  <c r="J95" i="9"/>
  <c r="S95" i="9"/>
  <c r="L95" i="9"/>
  <c r="I95" i="9"/>
  <c r="K94" i="9"/>
  <c r="J94" i="9"/>
  <c r="S94" i="9"/>
  <c r="L94" i="9"/>
  <c r="I94" i="9"/>
  <c r="K93" i="9"/>
  <c r="J93" i="9"/>
  <c r="S93" i="9"/>
  <c r="L93" i="9"/>
  <c r="I93" i="9"/>
  <c r="K92" i="9"/>
  <c r="J92" i="9"/>
  <c r="S92" i="9"/>
  <c r="L92" i="9"/>
  <c r="I92" i="9"/>
  <c r="K91" i="9"/>
  <c r="J91" i="9"/>
  <c r="S91" i="9"/>
  <c r="L91" i="9"/>
  <c r="I91" i="9"/>
  <c r="K90" i="9"/>
  <c r="J90" i="9"/>
  <c r="S90" i="9"/>
  <c r="L90" i="9"/>
  <c r="I90" i="9"/>
  <c r="K89" i="9"/>
  <c r="J89" i="9"/>
  <c r="S89" i="9"/>
  <c r="L89" i="9"/>
  <c r="I89" i="9"/>
  <c r="K88" i="9"/>
  <c r="J88" i="9"/>
  <c r="S88" i="9"/>
  <c r="L88" i="9"/>
  <c r="I88" i="9"/>
  <c r="K87" i="9"/>
  <c r="J87" i="9"/>
  <c r="S87" i="9"/>
  <c r="L87" i="9"/>
  <c r="I87" i="9"/>
  <c r="K86" i="9"/>
  <c r="J86" i="9"/>
  <c r="S86" i="9"/>
  <c r="L86" i="9"/>
  <c r="I86" i="9"/>
  <c r="K85" i="9"/>
  <c r="J85" i="9"/>
  <c r="S85" i="9"/>
  <c r="L85" i="9"/>
  <c r="I85" i="9"/>
  <c r="K84" i="9"/>
  <c r="J84" i="9"/>
  <c r="S84" i="9"/>
  <c r="L84" i="9"/>
  <c r="I84" i="9"/>
  <c r="K83" i="9"/>
  <c r="J83" i="9"/>
  <c r="S83" i="9"/>
  <c r="L83" i="9"/>
  <c r="I83" i="9"/>
  <c r="K82" i="9"/>
  <c r="J82" i="9"/>
  <c r="S82" i="9"/>
  <c r="L82" i="9"/>
  <c r="I82" i="9"/>
  <c r="K81" i="9"/>
  <c r="K158" i="9" s="1"/>
  <c r="J81" i="9"/>
  <c r="S81" i="9"/>
  <c r="L81" i="9"/>
  <c r="I81" i="9"/>
  <c r="P19" i="9"/>
  <c r="K13" i="1"/>
  <c r="H29" i="8"/>
  <c r="P29" i="8" s="1"/>
  <c r="P16" i="8"/>
  <c r="Z174" i="8"/>
  <c r="I65" i="8"/>
  <c r="V171" i="8"/>
  <c r="V173" i="8" s="1"/>
  <c r="I66" i="8" s="1"/>
  <c r="M171" i="8"/>
  <c r="F65" i="8" s="1"/>
  <c r="K170" i="8"/>
  <c r="J170" i="8"/>
  <c r="S170" i="8"/>
  <c r="L170" i="8"/>
  <c r="I170" i="8"/>
  <c r="I171" i="8" s="1"/>
  <c r="G65" i="8" s="1"/>
  <c r="V164" i="8"/>
  <c r="I61" i="8" s="1"/>
  <c r="M164" i="8"/>
  <c r="F61" i="8" s="1"/>
  <c r="K163" i="8"/>
  <c r="J163" i="8"/>
  <c r="S163" i="8"/>
  <c r="S164" i="8" s="1"/>
  <c r="H61" i="8" s="1"/>
  <c r="L163" i="8"/>
  <c r="L164" i="8" s="1"/>
  <c r="E61" i="8" s="1"/>
  <c r="I163" i="8"/>
  <c r="I164" i="8" s="1"/>
  <c r="G61" i="8" s="1"/>
  <c r="I60" i="8"/>
  <c r="V160" i="8"/>
  <c r="M160" i="8"/>
  <c r="F60" i="8" s="1"/>
  <c r="K159" i="8"/>
  <c r="J159" i="8"/>
  <c r="S159" i="8"/>
  <c r="L159" i="8"/>
  <c r="I159" i="8"/>
  <c r="K158" i="8"/>
  <c r="J158" i="8"/>
  <c r="S158" i="8"/>
  <c r="L158" i="8"/>
  <c r="I158" i="8"/>
  <c r="K157" i="8"/>
  <c r="J157" i="8"/>
  <c r="S157" i="8"/>
  <c r="L157" i="8"/>
  <c r="I157" i="8"/>
  <c r="K156" i="8"/>
  <c r="J156" i="8"/>
  <c r="S156" i="8"/>
  <c r="L156" i="8"/>
  <c r="I156" i="8"/>
  <c r="K155" i="8"/>
  <c r="J155" i="8"/>
  <c r="S155" i="8"/>
  <c r="S160" i="8" s="1"/>
  <c r="H60" i="8" s="1"/>
  <c r="L155" i="8"/>
  <c r="L160" i="8" s="1"/>
  <c r="E60" i="8" s="1"/>
  <c r="I155" i="8"/>
  <c r="I59" i="8"/>
  <c r="V152" i="8"/>
  <c r="K151" i="8"/>
  <c r="J151" i="8"/>
  <c r="S151" i="8"/>
  <c r="M151" i="8"/>
  <c r="I151" i="8"/>
  <c r="K150" i="8"/>
  <c r="J150" i="8"/>
  <c r="S150" i="8"/>
  <c r="L150" i="8"/>
  <c r="I150" i="8"/>
  <c r="K149" i="8"/>
  <c r="J149" i="8"/>
  <c r="S149" i="8"/>
  <c r="M149" i="8"/>
  <c r="I149" i="8"/>
  <c r="K148" i="8"/>
  <c r="J148" i="8"/>
  <c r="S148" i="8"/>
  <c r="L148" i="8"/>
  <c r="I148" i="8"/>
  <c r="K147" i="8"/>
  <c r="J147" i="8"/>
  <c r="S147" i="8"/>
  <c r="L147" i="8"/>
  <c r="I147" i="8"/>
  <c r="K146" i="8"/>
  <c r="J146" i="8"/>
  <c r="S146" i="8"/>
  <c r="L146" i="8"/>
  <c r="I146" i="8"/>
  <c r="K145" i="8"/>
  <c r="J145" i="8"/>
  <c r="S145" i="8"/>
  <c r="L145" i="8"/>
  <c r="I145" i="8"/>
  <c r="K144" i="8"/>
  <c r="J144" i="8"/>
  <c r="S144" i="8"/>
  <c r="M144" i="8"/>
  <c r="I144" i="8"/>
  <c r="K143" i="8"/>
  <c r="J143" i="8"/>
  <c r="S143" i="8"/>
  <c r="L143" i="8"/>
  <c r="I143" i="8"/>
  <c r="K142" i="8"/>
  <c r="J142" i="8"/>
  <c r="S142" i="8"/>
  <c r="M142" i="8"/>
  <c r="I142" i="8"/>
  <c r="K141" i="8"/>
  <c r="J141" i="8"/>
  <c r="S141" i="8"/>
  <c r="M141" i="8"/>
  <c r="I141" i="8"/>
  <c r="K140" i="8"/>
  <c r="J140" i="8"/>
  <c r="S140" i="8"/>
  <c r="M140" i="8"/>
  <c r="I140" i="8"/>
  <c r="K139" i="8"/>
  <c r="J139" i="8"/>
  <c r="S139" i="8"/>
  <c r="L139" i="8"/>
  <c r="I139" i="8"/>
  <c r="K138" i="8"/>
  <c r="J138" i="8"/>
  <c r="S138" i="8"/>
  <c r="M138" i="8"/>
  <c r="I138" i="8"/>
  <c r="K137" i="8"/>
  <c r="J137" i="8"/>
  <c r="S137" i="8"/>
  <c r="M137" i="8"/>
  <c r="I137" i="8"/>
  <c r="K136" i="8"/>
  <c r="J136" i="8"/>
  <c r="S136" i="8"/>
  <c r="M136" i="8"/>
  <c r="I136" i="8"/>
  <c r="K135" i="8"/>
  <c r="J135" i="8"/>
  <c r="S135" i="8"/>
  <c r="M135" i="8"/>
  <c r="I135" i="8"/>
  <c r="K134" i="8"/>
  <c r="J134" i="8"/>
  <c r="S134" i="8"/>
  <c r="L134" i="8"/>
  <c r="I134" i="8"/>
  <c r="K133" i="8"/>
  <c r="J133" i="8"/>
  <c r="S133" i="8"/>
  <c r="L133" i="8"/>
  <c r="I133" i="8"/>
  <c r="K132" i="8"/>
  <c r="J132" i="8"/>
  <c r="S132" i="8"/>
  <c r="M132" i="8"/>
  <c r="I132" i="8"/>
  <c r="K131" i="8"/>
  <c r="J131" i="8"/>
  <c r="S131" i="8"/>
  <c r="M131" i="8"/>
  <c r="I131" i="8"/>
  <c r="K130" i="8"/>
  <c r="J130" i="8"/>
  <c r="S130" i="8"/>
  <c r="S152" i="8" s="1"/>
  <c r="H59" i="8" s="1"/>
  <c r="L130" i="8"/>
  <c r="L152" i="8" s="1"/>
  <c r="E59" i="8" s="1"/>
  <c r="I130" i="8"/>
  <c r="I58" i="8"/>
  <c r="F58" i="8"/>
  <c r="S127" i="8"/>
  <c r="H58" i="8" s="1"/>
  <c r="V127" i="8"/>
  <c r="M127" i="8"/>
  <c r="K126" i="8"/>
  <c r="J126" i="8"/>
  <c r="S126" i="8"/>
  <c r="L126" i="8"/>
  <c r="I126" i="8"/>
  <c r="K125" i="8"/>
  <c r="J125" i="8"/>
  <c r="S125" i="8"/>
  <c r="L125" i="8"/>
  <c r="I125" i="8"/>
  <c r="K124" i="8"/>
  <c r="J124" i="8"/>
  <c r="S124" i="8"/>
  <c r="L124" i="8"/>
  <c r="L127" i="8" s="1"/>
  <c r="E58" i="8" s="1"/>
  <c r="I124" i="8"/>
  <c r="V121" i="8"/>
  <c r="I57" i="8" s="1"/>
  <c r="K120" i="8"/>
  <c r="J120" i="8"/>
  <c r="S120" i="8"/>
  <c r="L120" i="8"/>
  <c r="I120" i="8"/>
  <c r="K119" i="8"/>
  <c r="J119" i="8"/>
  <c r="S119" i="8"/>
  <c r="L119" i="8"/>
  <c r="I119" i="8"/>
  <c r="K118" i="8"/>
  <c r="J118" i="8"/>
  <c r="S118" i="8"/>
  <c r="M118" i="8"/>
  <c r="I118" i="8"/>
  <c r="K117" i="8"/>
  <c r="J117" i="8"/>
  <c r="S117" i="8"/>
  <c r="M117" i="8"/>
  <c r="I117" i="8"/>
  <c r="K116" i="8"/>
  <c r="J116" i="8"/>
  <c r="S116" i="8"/>
  <c r="M116" i="8"/>
  <c r="M121" i="8" s="1"/>
  <c r="F57" i="8" s="1"/>
  <c r="I116" i="8"/>
  <c r="K115" i="8"/>
  <c r="J115" i="8"/>
  <c r="S115" i="8"/>
  <c r="L115" i="8"/>
  <c r="I115" i="8"/>
  <c r="K114" i="8"/>
  <c r="J114" i="8"/>
  <c r="S114" i="8"/>
  <c r="S121" i="8" s="1"/>
  <c r="H57" i="8" s="1"/>
  <c r="L114" i="8"/>
  <c r="L121" i="8" s="1"/>
  <c r="E57" i="8" s="1"/>
  <c r="I114" i="8"/>
  <c r="V111" i="8"/>
  <c r="K110" i="8"/>
  <c r="J110" i="8"/>
  <c r="S110" i="8"/>
  <c r="L110" i="8"/>
  <c r="I110" i="8"/>
  <c r="K109" i="8"/>
  <c r="J109" i="8"/>
  <c r="S109" i="8"/>
  <c r="M109" i="8"/>
  <c r="I109" i="8"/>
  <c r="K108" i="8"/>
  <c r="J108" i="8"/>
  <c r="S108" i="8"/>
  <c r="L108" i="8"/>
  <c r="I108" i="8"/>
  <c r="K107" i="8"/>
  <c r="J107" i="8"/>
  <c r="S107" i="8"/>
  <c r="L107" i="8"/>
  <c r="I107" i="8"/>
  <c r="K106" i="8"/>
  <c r="J106" i="8"/>
  <c r="S106" i="8"/>
  <c r="M106" i="8"/>
  <c r="M111" i="8" s="1"/>
  <c r="F56" i="8" s="1"/>
  <c r="I106" i="8"/>
  <c r="K105" i="8"/>
  <c r="J105" i="8"/>
  <c r="S105" i="8"/>
  <c r="L105" i="8"/>
  <c r="I105" i="8"/>
  <c r="K104" i="8"/>
  <c r="J104" i="8"/>
  <c r="S104" i="8"/>
  <c r="L104" i="8"/>
  <c r="I104" i="8"/>
  <c r="K103" i="8"/>
  <c r="J103" i="8"/>
  <c r="S103" i="8"/>
  <c r="L103" i="8"/>
  <c r="I103" i="8"/>
  <c r="K102" i="8"/>
  <c r="J102" i="8"/>
  <c r="S102" i="8"/>
  <c r="L102" i="8"/>
  <c r="I102" i="8"/>
  <c r="K101" i="8"/>
  <c r="J101" i="8"/>
  <c r="S101" i="8"/>
  <c r="L101" i="8"/>
  <c r="I101" i="8"/>
  <c r="K100" i="8"/>
  <c r="J100" i="8"/>
  <c r="S100" i="8"/>
  <c r="L100" i="8"/>
  <c r="I100" i="8"/>
  <c r="K99" i="8"/>
  <c r="J99" i="8"/>
  <c r="S99" i="8"/>
  <c r="L99" i="8"/>
  <c r="I99" i="8"/>
  <c r="K98" i="8"/>
  <c r="J98" i="8"/>
  <c r="S98" i="8"/>
  <c r="L98" i="8"/>
  <c r="I98" i="8"/>
  <c r="K97" i="8"/>
  <c r="J97" i="8"/>
  <c r="S97" i="8"/>
  <c r="L97" i="8"/>
  <c r="I97" i="8"/>
  <c r="K96" i="8"/>
  <c r="J96" i="8"/>
  <c r="S96" i="8"/>
  <c r="L96" i="8"/>
  <c r="I96" i="8"/>
  <c r="K95" i="8"/>
  <c r="J95" i="8"/>
  <c r="S95" i="8"/>
  <c r="L95" i="8"/>
  <c r="I95" i="8"/>
  <c r="K94" i="8"/>
  <c r="J94" i="8"/>
  <c r="S94" i="8"/>
  <c r="L94" i="8"/>
  <c r="I94" i="8"/>
  <c r="K93" i="8"/>
  <c r="J93" i="8"/>
  <c r="S93" i="8"/>
  <c r="L93" i="8"/>
  <c r="I93" i="8"/>
  <c r="K92" i="8"/>
  <c r="J92" i="8"/>
  <c r="S92" i="8"/>
  <c r="L92" i="8"/>
  <c r="I92" i="8"/>
  <c r="K91" i="8"/>
  <c r="J91" i="8"/>
  <c r="S91" i="8"/>
  <c r="L91" i="8"/>
  <c r="I91" i="8"/>
  <c r="K90" i="8"/>
  <c r="J90" i="8"/>
  <c r="S90" i="8"/>
  <c r="L90" i="8"/>
  <c r="I90" i="8"/>
  <c r="K89" i="8"/>
  <c r="J89" i="8"/>
  <c r="S89" i="8"/>
  <c r="L89" i="8"/>
  <c r="I89" i="8"/>
  <c r="K88" i="8"/>
  <c r="J88" i="8"/>
  <c r="S88" i="8"/>
  <c r="L88" i="8"/>
  <c r="I88" i="8"/>
  <c r="K87" i="8"/>
  <c r="J87" i="8"/>
  <c r="S87" i="8"/>
  <c r="L87" i="8"/>
  <c r="I87" i="8"/>
  <c r="K86" i="8"/>
  <c r="J86" i="8"/>
  <c r="S86" i="8"/>
  <c r="L86" i="8"/>
  <c r="I86" i="8"/>
  <c r="K85" i="8"/>
  <c r="K174" i="8" s="1"/>
  <c r="J85" i="8"/>
  <c r="S85" i="8"/>
  <c r="L85" i="8"/>
  <c r="L111" i="8" s="1"/>
  <c r="E56" i="8" s="1"/>
  <c r="I85" i="8"/>
  <c r="P19" i="8"/>
  <c r="K12" i="1"/>
  <c r="H29" i="7"/>
  <c r="P29" i="7" s="1"/>
  <c r="P16" i="7"/>
  <c r="P19" i="7" s="1"/>
  <c r="Z129" i="7"/>
  <c r="S126" i="7"/>
  <c r="H59" i="7" s="1"/>
  <c r="V126" i="7"/>
  <c r="I59" i="7" s="1"/>
  <c r="M126" i="7"/>
  <c r="F59" i="7" s="1"/>
  <c r="K125" i="7"/>
  <c r="J125" i="7"/>
  <c r="S125" i="7"/>
  <c r="L125" i="7"/>
  <c r="L126" i="7" s="1"/>
  <c r="E59" i="7" s="1"/>
  <c r="I125" i="7"/>
  <c r="I126" i="7" s="1"/>
  <c r="G59" i="7" s="1"/>
  <c r="V122" i="7"/>
  <c r="I58" i="7" s="1"/>
  <c r="K121" i="7"/>
  <c r="J121" i="7"/>
  <c r="S121" i="7"/>
  <c r="L121" i="7"/>
  <c r="I121" i="7"/>
  <c r="K120" i="7"/>
  <c r="J120" i="7"/>
  <c r="S120" i="7"/>
  <c r="L120" i="7"/>
  <c r="I120" i="7"/>
  <c r="K119" i="7"/>
  <c r="J119" i="7"/>
  <c r="S119" i="7"/>
  <c r="L119" i="7"/>
  <c r="I119" i="7"/>
  <c r="K118" i="7"/>
  <c r="J118" i="7"/>
  <c r="S118" i="7"/>
  <c r="M118" i="7"/>
  <c r="I118" i="7"/>
  <c r="K117" i="7"/>
  <c r="J117" i="7"/>
  <c r="S117" i="7"/>
  <c r="L117" i="7"/>
  <c r="I117" i="7"/>
  <c r="K116" i="7"/>
  <c r="J116" i="7"/>
  <c r="S116" i="7"/>
  <c r="M116" i="7"/>
  <c r="I116" i="7"/>
  <c r="K115" i="7"/>
  <c r="J115" i="7"/>
  <c r="S115" i="7"/>
  <c r="M115" i="7"/>
  <c r="I115" i="7"/>
  <c r="K114" i="7"/>
  <c r="J114" i="7"/>
  <c r="S114" i="7"/>
  <c r="M114" i="7"/>
  <c r="I114" i="7"/>
  <c r="K113" i="7"/>
  <c r="J113" i="7"/>
  <c r="S113" i="7"/>
  <c r="L113" i="7"/>
  <c r="I113" i="7"/>
  <c r="K112" i="7"/>
  <c r="J112" i="7"/>
  <c r="S112" i="7"/>
  <c r="M112" i="7"/>
  <c r="I112" i="7"/>
  <c r="K111" i="7"/>
  <c r="J111" i="7"/>
  <c r="S111" i="7"/>
  <c r="M111" i="7"/>
  <c r="I111" i="7"/>
  <c r="K110" i="7"/>
  <c r="J110" i="7"/>
  <c r="S110" i="7"/>
  <c r="M110" i="7"/>
  <c r="I110" i="7"/>
  <c r="K109" i="7"/>
  <c r="J109" i="7"/>
  <c r="S109" i="7"/>
  <c r="L109" i="7"/>
  <c r="I109" i="7"/>
  <c r="K108" i="7"/>
  <c r="J108" i="7"/>
  <c r="S108" i="7"/>
  <c r="L108" i="7"/>
  <c r="I108" i="7"/>
  <c r="K107" i="7"/>
  <c r="J107" i="7"/>
  <c r="S107" i="7"/>
  <c r="M107" i="7"/>
  <c r="I107" i="7"/>
  <c r="K106" i="7"/>
  <c r="J106" i="7"/>
  <c r="S106" i="7"/>
  <c r="M106" i="7"/>
  <c r="M122" i="7" s="1"/>
  <c r="F58" i="7" s="1"/>
  <c r="I106" i="7"/>
  <c r="K105" i="7"/>
  <c r="J105" i="7"/>
  <c r="S105" i="7"/>
  <c r="S122" i="7" s="1"/>
  <c r="H58" i="7" s="1"/>
  <c r="L105" i="7"/>
  <c r="I105" i="7"/>
  <c r="I122" i="7" s="1"/>
  <c r="G58" i="7" s="1"/>
  <c r="V102" i="7"/>
  <c r="I57" i="7" s="1"/>
  <c r="M102" i="7"/>
  <c r="F57" i="7" s="1"/>
  <c r="K101" i="7"/>
  <c r="J101" i="7"/>
  <c r="S101" i="7"/>
  <c r="S102" i="7" s="1"/>
  <c r="H57" i="7" s="1"/>
  <c r="L101" i="7"/>
  <c r="L102" i="7" s="1"/>
  <c r="E57" i="7" s="1"/>
  <c r="I101" i="7"/>
  <c r="I102" i="7" s="1"/>
  <c r="G57" i="7" s="1"/>
  <c r="I56" i="7"/>
  <c r="V98" i="7"/>
  <c r="V128" i="7" s="1"/>
  <c r="I60" i="7" s="1"/>
  <c r="K97" i="7"/>
  <c r="J97" i="7"/>
  <c r="S97" i="7"/>
  <c r="L97" i="7"/>
  <c r="I97" i="7"/>
  <c r="K96" i="7"/>
  <c r="J96" i="7"/>
  <c r="S96" i="7"/>
  <c r="M96" i="7"/>
  <c r="I96" i="7"/>
  <c r="K95" i="7"/>
  <c r="J95" i="7"/>
  <c r="S95" i="7"/>
  <c r="L95" i="7"/>
  <c r="I95" i="7"/>
  <c r="K94" i="7"/>
  <c r="J94" i="7"/>
  <c r="S94" i="7"/>
  <c r="L94" i="7"/>
  <c r="I94" i="7"/>
  <c r="K93" i="7"/>
  <c r="J93" i="7"/>
  <c r="S93" i="7"/>
  <c r="M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L85" i="7"/>
  <c r="I85" i="7"/>
  <c r="K84" i="7"/>
  <c r="J84" i="7"/>
  <c r="S84" i="7"/>
  <c r="L84" i="7"/>
  <c r="I84" i="7"/>
  <c r="K83" i="7"/>
  <c r="J83" i="7"/>
  <c r="S83" i="7"/>
  <c r="L83" i="7"/>
  <c r="I83" i="7"/>
  <c r="K82" i="7"/>
  <c r="J82" i="7"/>
  <c r="S82" i="7"/>
  <c r="L82" i="7"/>
  <c r="I82" i="7"/>
  <c r="K81" i="7"/>
  <c r="J81" i="7"/>
  <c r="S81" i="7"/>
  <c r="L81" i="7"/>
  <c r="I81" i="7"/>
  <c r="K80" i="7"/>
  <c r="J80" i="7"/>
  <c r="S80" i="7"/>
  <c r="L80" i="7"/>
  <c r="I80" i="7"/>
  <c r="K79" i="7"/>
  <c r="K129" i="7" s="1"/>
  <c r="J79" i="7"/>
  <c r="S79" i="7"/>
  <c r="L79" i="7"/>
  <c r="I79" i="7"/>
  <c r="K11" i="1"/>
  <c r="H29" i="6"/>
  <c r="P29" i="6" s="1"/>
  <c r="P16" i="6"/>
  <c r="Z157" i="6"/>
  <c r="V154" i="6"/>
  <c r="I61" i="6" s="1"/>
  <c r="M154" i="6"/>
  <c r="F61" i="6" s="1"/>
  <c r="K153" i="6"/>
  <c r="J153" i="6"/>
  <c r="S153" i="6"/>
  <c r="S154" i="6" s="1"/>
  <c r="H61" i="6" s="1"/>
  <c r="L153" i="6"/>
  <c r="L154" i="6" s="1"/>
  <c r="E61" i="6" s="1"/>
  <c r="I153" i="6"/>
  <c r="I154" i="6" s="1"/>
  <c r="G61" i="6" s="1"/>
  <c r="V150" i="6"/>
  <c r="I60" i="6" s="1"/>
  <c r="M150" i="6"/>
  <c r="F60" i="6" s="1"/>
  <c r="K149" i="6"/>
  <c r="J149" i="6"/>
  <c r="S149" i="6"/>
  <c r="L149" i="6"/>
  <c r="I149" i="6"/>
  <c r="K148" i="6"/>
  <c r="J148" i="6"/>
  <c r="S148" i="6"/>
  <c r="L148" i="6"/>
  <c r="I148" i="6"/>
  <c r="K147" i="6"/>
  <c r="J147" i="6"/>
  <c r="S147" i="6"/>
  <c r="L147" i="6"/>
  <c r="I147" i="6"/>
  <c r="K146" i="6"/>
  <c r="J146" i="6"/>
  <c r="S146" i="6"/>
  <c r="L146" i="6"/>
  <c r="I146" i="6"/>
  <c r="K145" i="6"/>
  <c r="J145" i="6"/>
  <c r="S145" i="6"/>
  <c r="S150" i="6" s="1"/>
  <c r="H60" i="6" s="1"/>
  <c r="L145" i="6"/>
  <c r="L150" i="6" s="1"/>
  <c r="E60" i="6" s="1"/>
  <c r="I145" i="6"/>
  <c r="V142" i="6"/>
  <c r="I59" i="6" s="1"/>
  <c r="K141" i="6"/>
  <c r="J141" i="6"/>
  <c r="S141" i="6"/>
  <c r="L141" i="6"/>
  <c r="I141" i="6"/>
  <c r="K140" i="6"/>
  <c r="J140" i="6"/>
  <c r="S140" i="6"/>
  <c r="L140" i="6"/>
  <c r="I140" i="6"/>
  <c r="K139" i="6"/>
  <c r="J139" i="6"/>
  <c r="S139" i="6"/>
  <c r="L139" i="6"/>
  <c r="I139" i="6"/>
  <c r="K138" i="6"/>
  <c r="J138" i="6"/>
  <c r="S138" i="6"/>
  <c r="M138" i="6"/>
  <c r="I138" i="6"/>
  <c r="K137" i="6"/>
  <c r="J137" i="6"/>
  <c r="S137" i="6"/>
  <c r="L137" i="6"/>
  <c r="I137" i="6"/>
  <c r="K136" i="6"/>
  <c r="J136" i="6"/>
  <c r="S136" i="6"/>
  <c r="M136" i="6"/>
  <c r="I136" i="6"/>
  <c r="K135" i="6"/>
  <c r="J135" i="6"/>
  <c r="S135" i="6"/>
  <c r="M135" i="6"/>
  <c r="I135" i="6"/>
  <c r="K134" i="6"/>
  <c r="J134" i="6"/>
  <c r="S134" i="6"/>
  <c r="M134" i="6"/>
  <c r="I134" i="6"/>
  <c r="K133" i="6"/>
  <c r="J133" i="6"/>
  <c r="S133" i="6"/>
  <c r="L133" i="6"/>
  <c r="I133" i="6"/>
  <c r="K132" i="6"/>
  <c r="J132" i="6"/>
  <c r="S132" i="6"/>
  <c r="M132" i="6"/>
  <c r="I132" i="6"/>
  <c r="K131" i="6"/>
  <c r="J131" i="6"/>
  <c r="S131" i="6"/>
  <c r="M131" i="6"/>
  <c r="I131" i="6"/>
  <c r="K130" i="6"/>
  <c r="J130" i="6"/>
  <c r="S130" i="6"/>
  <c r="M130" i="6"/>
  <c r="I130" i="6"/>
  <c r="K129" i="6"/>
  <c r="J129" i="6"/>
  <c r="S129" i="6"/>
  <c r="M129" i="6"/>
  <c r="I129" i="6"/>
  <c r="K128" i="6"/>
  <c r="J128" i="6"/>
  <c r="S128" i="6"/>
  <c r="L128" i="6"/>
  <c r="I128" i="6"/>
  <c r="K127" i="6"/>
  <c r="J127" i="6"/>
  <c r="S127" i="6"/>
  <c r="L127" i="6"/>
  <c r="I127" i="6"/>
  <c r="K126" i="6"/>
  <c r="J126" i="6"/>
  <c r="S126" i="6"/>
  <c r="M126" i="6"/>
  <c r="I126" i="6"/>
  <c r="K125" i="6"/>
  <c r="J125" i="6"/>
  <c r="S125" i="6"/>
  <c r="M125" i="6"/>
  <c r="M142" i="6" s="1"/>
  <c r="F59" i="6" s="1"/>
  <c r="I125" i="6"/>
  <c r="K124" i="6"/>
  <c r="J124" i="6"/>
  <c r="S124" i="6"/>
  <c r="S142" i="6" s="1"/>
  <c r="H59" i="6" s="1"/>
  <c r="L124" i="6"/>
  <c r="I124" i="6"/>
  <c r="I142" i="6" s="1"/>
  <c r="G59" i="6" s="1"/>
  <c r="I58" i="6"/>
  <c r="V121" i="6"/>
  <c r="M121" i="6"/>
  <c r="F58" i="6" s="1"/>
  <c r="K120" i="6"/>
  <c r="J120" i="6"/>
  <c r="S120" i="6"/>
  <c r="L120" i="6"/>
  <c r="I120" i="6"/>
  <c r="K119" i="6"/>
  <c r="J119" i="6"/>
  <c r="S119" i="6"/>
  <c r="L119" i="6"/>
  <c r="I119" i="6"/>
  <c r="K118" i="6"/>
  <c r="J118" i="6"/>
  <c r="S118" i="6"/>
  <c r="S121" i="6" s="1"/>
  <c r="H58" i="6" s="1"/>
  <c r="L118" i="6"/>
  <c r="I118" i="6"/>
  <c r="I121" i="6" s="1"/>
  <c r="G58" i="6" s="1"/>
  <c r="I57" i="6"/>
  <c r="V115" i="6"/>
  <c r="K114" i="6"/>
  <c r="J114" i="6"/>
  <c r="S114" i="6"/>
  <c r="L114" i="6"/>
  <c r="I114" i="6"/>
  <c r="K113" i="6"/>
  <c r="J113" i="6"/>
  <c r="S113" i="6"/>
  <c r="L113" i="6"/>
  <c r="I113" i="6"/>
  <c r="K112" i="6"/>
  <c r="J112" i="6"/>
  <c r="S112" i="6"/>
  <c r="M112" i="6"/>
  <c r="M115" i="6" s="1"/>
  <c r="F57" i="6" s="1"/>
  <c r="I112" i="6"/>
  <c r="K111" i="6"/>
  <c r="J111" i="6"/>
  <c r="S111" i="6"/>
  <c r="L111" i="6"/>
  <c r="I111" i="6"/>
  <c r="K110" i="6"/>
  <c r="J110" i="6"/>
  <c r="S110" i="6"/>
  <c r="S115" i="6" s="1"/>
  <c r="H57" i="6" s="1"/>
  <c r="L110" i="6"/>
  <c r="L115" i="6" s="1"/>
  <c r="E57" i="6" s="1"/>
  <c r="I110" i="6"/>
  <c r="V107" i="6"/>
  <c r="K106" i="6"/>
  <c r="J106" i="6"/>
  <c r="S106" i="6"/>
  <c r="L106" i="6"/>
  <c r="I106" i="6"/>
  <c r="K105" i="6"/>
  <c r="J105" i="6"/>
  <c r="S105" i="6"/>
  <c r="M105" i="6"/>
  <c r="I105" i="6"/>
  <c r="K104" i="6"/>
  <c r="J104" i="6"/>
  <c r="S104" i="6"/>
  <c r="L104" i="6"/>
  <c r="I104" i="6"/>
  <c r="K103" i="6"/>
  <c r="J103" i="6"/>
  <c r="S103" i="6"/>
  <c r="L103" i="6"/>
  <c r="I103" i="6"/>
  <c r="K102" i="6"/>
  <c r="J102" i="6"/>
  <c r="S102" i="6"/>
  <c r="M102" i="6"/>
  <c r="M107" i="6" s="1"/>
  <c r="F56" i="6" s="1"/>
  <c r="I102" i="6"/>
  <c r="K101" i="6"/>
  <c r="J101" i="6"/>
  <c r="S101" i="6"/>
  <c r="L101" i="6"/>
  <c r="I101" i="6"/>
  <c r="K100" i="6"/>
  <c r="J100" i="6"/>
  <c r="S100" i="6"/>
  <c r="L100" i="6"/>
  <c r="I100" i="6"/>
  <c r="K99" i="6"/>
  <c r="J99" i="6"/>
  <c r="S99" i="6"/>
  <c r="L99" i="6"/>
  <c r="I99" i="6"/>
  <c r="K98" i="6"/>
  <c r="J98" i="6"/>
  <c r="S98" i="6"/>
  <c r="L98" i="6"/>
  <c r="I98" i="6"/>
  <c r="K97" i="6"/>
  <c r="J97" i="6"/>
  <c r="S97" i="6"/>
  <c r="L97" i="6"/>
  <c r="I97" i="6"/>
  <c r="K96" i="6"/>
  <c r="J96" i="6"/>
  <c r="S96" i="6"/>
  <c r="L96" i="6"/>
  <c r="I96" i="6"/>
  <c r="K95" i="6"/>
  <c r="J95" i="6"/>
  <c r="S95" i="6"/>
  <c r="L95" i="6"/>
  <c r="I95" i="6"/>
  <c r="K94" i="6"/>
  <c r="J94" i="6"/>
  <c r="S94" i="6"/>
  <c r="L94" i="6"/>
  <c r="I94" i="6"/>
  <c r="K93" i="6"/>
  <c r="J93" i="6"/>
  <c r="S93" i="6"/>
  <c r="L93" i="6"/>
  <c r="I93" i="6"/>
  <c r="K92" i="6"/>
  <c r="J92" i="6"/>
  <c r="S92" i="6"/>
  <c r="L92" i="6"/>
  <c r="I92" i="6"/>
  <c r="K91" i="6"/>
  <c r="J91" i="6"/>
  <c r="S91" i="6"/>
  <c r="L91" i="6"/>
  <c r="I91" i="6"/>
  <c r="K90" i="6"/>
  <c r="J90" i="6"/>
  <c r="S90" i="6"/>
  <c r="L90" i="6"/>
  <c r="I90" i="6"/>
  <c r="K89" i="6"/>
  <c r="J89" i="6"/>
  <c r="S89" i="6"/>
  <c r="L89" i="6"/>
  <c r="I89" i="6"/>
  <c r="K88" i="6"/>
  <c r="J88" i="6"/>
  <c r="S88" i="6"/>
  <c r="L88" i="6"/>
  <c r="I88" i="6"/>
  <c r="K87" i="6"/>
  <c r="J87" i="6"/>
  <c r="S87" i="6"/>
  <c r="L87" i="6"/>
  <c r="I87" i="6"/>
  <c r="K86" i="6"/>
  <c r="J86" i="6"/>
  <c r="S86" i="6"/>
  <c r="L86" i="6"/>
  <c r="I86" i="6"/>
  <c r="K85" i="6"/>
  <c r="J85" i="6"/>
  <c r="S85" i="6"/>
  <c r="L85" i="6"/>
  <c r="I85" i="6"/>
  <c r="K84" i="6"/>
  <c r="J84" i="6"/>
  <c r="S84" i="6"/>
  <c r="L84" i="6"/>
  <c r="I84" i="6"/>
  <c r="K83" i="6"/>
  <c r="J83" i="6"/>
  <c r="S83" i="6"/>
  <c r="L83" i="6"/>
  <c r="I83" i="6"/>
  <c r="K82" i="6"/>
  <c r="J82" i="6"/>
  <c r="S82" i="6"/>
  <c r="L82" i="6"/>
  <c r="I82" i="6"/>
  <c r="K81" i="6"/>
  <c r="K157" i="6" s="1"/>
  <c r="J81" i="6"/>
  <c r="S81" i="6"/>
  <c r="L81" i="6"/>
  <c r="I81" i="6"/>
  <c r="I107" i="6" s="1"/>
  <c r="G56" i="6" s="1"/>
  <c r="P19" i="6"/>
  <c r="K10" i="1"/>
  <c r="H29" i="5"/>
  <c r="P29" i="5" s="1"/>
  <c r="P16" i="5"/>
  <c r="Z157" i="5"/>
  <c r="F61" i="5"/>
  <c r="V154" i="5"/>
  <c r="I61" i="5" s="1"/>
  <c r="M154" i="5"/>
  <c r="I154" i="5"/>
  <c r="G61" i="5" s="1"/>
  <c r="K153" i="5"/>
  <c r="J153" i="5"/>
  <c r="S153" i="5"/>
  <c r="S154" i="5" s="1"/>
  <c r="H61" i="5" s="1"/>
  <c r="L153" i="5"/>
  <c r="L154" i="5" s="1"/>
  <c r="E61" i="5" s="1"/>
  <c r="I153" i="5"/>
  <c r="V150" i="5"/>
  <c r="I60" i="5" s="1"/>
  <c r="M150" i="5"/>
  <c r="F60" i="5" s="1"/>
  <c r="K149" i="5"/>
  <c r="J149" i="5"/>
  <c r="S149" i="5"/>
  <c r="L149" i="5"/>
  <c r="I149" i="5"/>
  <c r="K148" i="5"/>
  <c r="J148" i="5"/>
  <c r="S148" i="5"/>
  <c r="L148" i="5"/>
  <c r="I148" i="5"/>
  <c r="K147" i="5"/>
  <c r="J147" i="5"/>
  <c r="S147" i="5"/>
  <c r="S150" i="5" s="1"/>
  <c r="H60" i="5" s="1"/>
  <c r="L147" i="5"/>
  <c r="I147" i="5"/>
  <c r="K146" i="5"/>
  <c r="J146" i="5"/>
  <c r="S146" i="5"/>
  <c r="L146" i="5"/>
  <c r="I146" i="5"/>
  <c r="K145" i="5"/>
  <c r="J145" i="5"/>
  <c r="S145" i="5"/>
  <c r="L145" i="5"/>
  <c r="I145" i="5"/>
  <c r="I150" i="5" s="1"/>
  <c r="G60" i="5" s="1"/>
  <c r="V142" i="5"/>
  <c r="I59" i="5" s="1"/>
  <c r="K141" i="5"/>
  <c r="J141" i="5"/>
  <c r="S141" i="5"/>
  <c r="L141" i="5"/>
  <c r="I141" i="5"/>
  <c r="K140" i="5"/>
  <c r="J140" i="5"/>
  <c r="S140" i="5"/>
  <c r="L140" i="5"/>
  <c r="I140" i="5"/>
  <c r="K139" i="5"/>
  <c r="J139" i="5"/>
  <c r="S139" i="5"/>
  <c r="L139" i="5"/>
  <c r="I139" i="5"/>
  <c r="K138" i="5"/>
  <c r="J138" i="5"/>
  <c r="S138" i="5"/>
  <c r="M138" i="5"/>
  <c r="I138" i="5"/>
  <c r="K137" i="5"/>
  <c r="J137" i="5"/>
  <c r="S137" i="5"/>
  <c r="L137" i="5"/>
  <c r="I137" i="5"/>
  <c r="K136" i="5"/>
  <c r="J136" i="5"/>
  <c r="S136" i="5"/>
  <c r="M136" i="5"/>
  <c r="I136" i="5"/>
  <c r="K135" i="5"/>
  <c r="J135" i="5"/>
  <c r="S135" i="5"/>
  <c r="M135" i="5"/>
  <c r="I135" i="5"/>
  <c r="K134" i="5"/>
  <c r="J134" i="5"/>
  <c r="S134" i="5"/>
  <c r="M134" i="5"/>
  <c r="I134" i="5"/>
  <c r="K133" i="5"/>
  <c r="J133" i="5"/>
  <c r="S133" i="5"/>
  <c r="L133" i="5"/>
  <c r="I133" i="5"/>
  <c r="K132" i="5"/>
  <c r="J132" i="5"/>
  <c r="S132" i="5"/>
  <c r="M132" i="5"/>
  <c r="I132" i="5"/>
  <c r="K131" i="5"/>
  <c r="J131" i="5"/>
  <c r="S131" i="5"/>
  <c r="M131" i="5"/>
  <c r="I131" i="5"/>
  <c r="K130" i="5"/>
  <c r="J130" i="5"/>
  <c r="S130" i="5"/>
  <c r="M130" i="5"/>
  <c r="I130" i="5"/>
  <c r="K129" i="5"/>
  <c r="J129" i="5"/>
  <c r="S129" i="5"/>
  <c r="M129" i="5"/>
  <c r="I129" i="5"/>
  <c r="K128" i="5"/>
  <c r="J128" i="5"/>
  <c r="S128" i="5"/>
  <c r="L128" i="5"/>
  <c r="I128" i="5"/>
  <c r="K127" i="5"/>
  <c r="J127" i="5"/>
  <c r="S127" i="5"/>
  <c r="L127" i="5"/>
  <c r="I127" i="5"/>
  <c r="K126" i="5"/>
  <c r="J126" i="5"/>
  <c r="S126" i="5"/>
  <c r="M126" i="5"/>
  <c r="I126" i="5"/>
  <c r="K125" i="5"/>
  <c r="J125" i="5"/>
  <c r="S125" i="5"/>
  <c r="M125" i="5"/>
  <c r="I125" i="5"/>
  <c r="K124" i="5"/>
  <c r="J124" i="5"/>
  <c r="S124" i="5"/>
  <c r="S142" i="5" s="1"/>
  <c r="H59" i="5" s="1"/>
  <c r="L124" i="5"/>
  <c r="L142" i="5" s="1"/>
  <c r="E59" i="5" s="1"/>
  <c r="I124" i="5"/>
  <c r="V121" i="5"/>
  <c r="I58" i="5" s="1"/>
  <c r="M121" i="5"/>
  <c r="F58" i="5" s="1"/>
  <c r="K120" i="5"/>
  <c r="J120" i="5"/>
  <c r="S120" i="5"/>
  <c r="L120" i="5"/>
  <c r="I120" i="5"/>
  <c r="K119" i="5"/>
  <c r="J119" i="5"/>
  <c r="S119" i="5"/>
  <c r="L119" i="5"/>
  <c r="I119" i="5"/>
  <c r="K118" i="5"/>
  <c r="J118" i="5"/>
  <c r="S118" i="5"/>
  <c r="S121" i="5" s="1"/>
  <c r="H58" i="5" s="1"/>
  <c r="L118" i="5"/>
  <c r="I118" i="5"/>
  <c r="I121" i="5" s="1"/>
  <c r="G58" i="5" s="1"/>
  <c r="V115" i="5"/>
  <c r="I57" i="5" s="1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S115" i="5" s="1"/>
  <c r="H57" i="5" s="1"/>
  <c r="M112" i="5"/>
  <c r="M115" i="5" s="1"/>
  <c r="F57" i="5" s="1"/>
  <c r="I112" i="5"/>
  <c r="K111" i="5"/>
  <c r="J111" i="5"/>
  <c r="S111" i="5"/>
  <c r="L111" i="5"/>
  <c r="I111" i="5"/>
  <c r="K110" i="5"/>
  <c r="J110" i="5"/>
  <c r="S110" i="5"/>
  <c r="L110" i="5"/>
  <c r="I110" i="5"/>
  <c r="I115" i="5" s="1"/>
  <c r="G57" i="5" s="1"/>
  <c r="V107" i="5"/>
  <c r="K106" i="5"/>
  <c r="J106" i="5"/>
  <c r="S106" i="5"/>
  <c r="L106" i="5"/>
  <c r="I106" i="5"/>
  <c r="K105" i="5"/>
  <c r="J105" i="5"/>
  <c r="S105" i="5"/>
  <c r="M105" i="5"/>
  <c r="I105" i="5"/>
  <c r="K104" i="5"/>
  <c r="J104" i="5"/>
  <c r="S104" i="5"/>
  <c r="L104" i="5"/>
  <c r="I104" i="5"/>
  <c r="K103" i="5"/>
  <c r="J103" i="5"/>
  <c r="S103" i="5"/>
  <c r="L103" i="5"/>
  <c r="I103" i="5"/>
  <c r="K102" i="5"/>
  <c r="J102" i="5"/>
  <c r="S102" i="5"/>
  <c r="M102" i="5"/>
  <c r="I102" i="5"/>
  <c r="K101" i="5"/>
  <c r="J101" i="5"/>
  <c r="S101" i="5"/>
  <c r="L101" i="5"/>
  <c r="I101" i="5"/>
  <c r="K100" i="5"/>
  <c r="J100" i="5"/>
  <c r="S100" i="5"/>
  <c r="L100" i="5"/>
  <c r="I100" i="5"/>
  <c r="K99" i="5"/>
  <c r="J99" i="5"/>
  <c r="S99" i="5"/>
  <c r="L99" i="5"/>
  <c r="I99" i="5"/>
  <c r="K98" i="5"/>
  <c r="J98" i="5"/>
  <c r="S98" i="5"/>
  <c r="L98" i="5"/>
  <c r="I98" i="5"/>
  <c r="K97" i="5"/>
  <c r="J97" i="5"/>
  <c r="S97" i="5"/>
  <c r="L97" i="5"/>
  <c r="I97" i="5"/>
  <c r="K96" i="5"/>
  <c r="J96" i="5"/>
  <c r="S96" i="5"/>
  <c r="L96" i="5"/>
  <c r="I96" i="5"/>
  <c r="K95" i="5"/>
  <c r="J95" i="5"/>
  <c r="S95" i="5"/>
  <c r="L95" i="5"/>
  <c r="I95" i="5"/>
  <c r="K94" i="5"/>
  <c r="J94" i="5"/>
  <c r="S94" i="5"/>
  <c r="L94" i="5"/>
  <c r="I94" i="5"/>
  <c r="K93" i="5"/>
  <c r="J93" i="5"/>
  <c r="S93" i="5"/>
  <c r="L93" i="5"/>
  <c r="I93" i="5"/>
  <c r="K92" i="5"/>
  <c r="J92" i="5"/>
  <c r="S92" i="5"/>
  <c r="L92" i="5"/>
  <c r="I92" i="5"/>
  <c r="K91" i="5"/>
  <c r="J91" i="5"/>
  <c r="S91" i="5"/>
  <c r="L91" i="5"/>
  <c r="I91" i="5"/>
  <c r="K90" i="5"/>
  <c r="J90" i="5"/>
  <c r="S90" i="5"/>
  <c r="L90" i="5"/>
  <c r="I90" i="5"/>
  <c r="K89" i="5"/>
  <c r="J89" i="5"/>
  <c r="S89" i="5"/>
  <c r="L89" i="5"/>
  <c r="I89" i="5"/>
  <c r="K88" i="5"/>
  <c r="J88" i="5"/>
  <c r="S88" i="5"/>
  <c r="L88" i="5"/>
  <c r="I88" i="5"/>
  <c r="K87" i="5"/>
  <c r="J87" i="5"/>
  <c r="S87" i="5"/>
  <c r="L87" i="5"/>
  <c r="I87" i="5"/>
  <c r="K86" i="5"/>
  <c r="J86" i="5"/>
  <c r="S86" i="5"/>
  <c r="L86" i="5"/>
  <c r="I86" i="5"/>
  <c r="K85" i="5"/>
  <c r="J85" i="5"/>
  <c r="S85" i="5"/>
  <c r="L85" i="5"/>
  <c r="I85" i="5"/>
  <c r="K84" i="5"/>
  <c r="J84" i="5"/>
  <c r="S84" i="5"/>
  <c r="L84" i="5"/>
  <c r="I84" i="5"/>
  <c r="K83" i="5"/>
  <c r="J83" i="5"/>
  <c r="S83" i="5"/>
  <c r="L83" i="5"/>
  <c r="I83" i="5"/>
  <c r="K82" i="5"/>
  <c r="J82" i="5"/>
  <c r="S82" i="5"/>
  <c r="L82" i="5"/>
  <c r="I82" i="5"/>
  <c r="K81" i="5"/>
  <c r="K157" i="5" s="1"/>
  <c r="J81" i="5"/>
  <c r="S81" i="5"/>
  <c r="L81" i="5"/>
  <c r="L107" i="5" s="1"/>
  <c r="E56" i="5" s="1"/>
  <c r="I81" i="5"/>
  <c r="P19" i="5"/>
  <c r="K9" i="1"/>
  <c r="H29" i="4"/>
  <c r="P29" i="4" s="1"/>
  <c r="P16" i="4"/>
  <c r="Z175" i="4"/>
  <c r="V174" i="4"/>
  <c r="I66" i="4" s="1"/>
  <c r="F65" i="4"/>
  <c r="V172" i="4"/>
  <c r="I65" i="4" s="1"/>
  <c r="M172" i="4"/>
  <c r="M174" i="4" s="1"/>
  <c r="F66" i="4" s="1"/>
  <c r="I172" i="4"/>
  <c r="G65" i="4" s="1"/>
  <c r="K171" i="4"/>
  <c r="J171" i="4"/>
  <c r="S171" i="4"/>
  <c r="L171" i="4"/>
  <c r="I171" i="4"/>
  <c r="I61" i="4"/>
  <c r="F61" i="4"/>
  <c r="V165" i="4"/>
  <c r="M165" i="4"/>
  <c r="K164" i="4"/>
  <c r="J164" i="4"/>
  <c r="S164" i="4"/>
  <c r="S165" i="4" s="1"/>
  <c r="H61" i="4" s="1"/>
  <c r="L164" i="4"/>
  <c r="L165" i="4" s="1"/>
  <c r="E61" i="4" s="1"/>
  <c r="I164" i="4"/>
  <c r="I165" i="4" s="1"/>
  <c r="G61" i="4" s="1"/>
  <c r="F60" i="4"/>
  <c r="V161" i="4"/>
  <c r="I60" i="4" s="1"/>
  <c r="M161" i="4"/>
  <c r="K160" i="4"/>
  <c r="J160" i="4"/>
  <c r="S160" i="4"/>
  <c r="L160" i="4"/>
  <c r="I160" i="4"/>
  <c r="K159" i="4"/>
  <c r="J159" i="4"/>
  <c r="S159" i="4"/>
  <c r="L159" i="4"/>
  <c r="I159" i="4"/>
  <c r="K158" i="4"/>
  <c r="J158" i="4"/>
  <c r="S158" i="4"/>
  <c r="L158" i="4"/>
  <c r="I158" i="4"/>
  <c r="K157" i="4"/>
  <c r="J157" i="4"/>
  <c r="S157" i="4"/>
  <c r="L157" i="4"/>
  <c r="I157" i="4"/>
  <c r="I161" i="4" s="1"/>
  <c r="G60" i="4" s="1"/>
  <c r="K156" i="4"/>
  <c r="J156" i="4"/>
  <c r="S156" i="4"/>
  <c r="S161" i="4" s="1"/>
  <c r="H60" i="4" s="1"/>
  <c r="L156" i="4"/>
  <c r="L161" i="4" s="1"/>
  <c r="E60" i="4" s="1"/>
  <c r="I156" i="4"/>
  <c r="I59" i="4"/>
  <c r="V153" i="4"/>
  <c r="K152" i="4"/>
  <c r="J152" i="4"/>
  <c r="S152" i="4"/>
  <c r="M152" i="4"/>
  <c r="I152" i="4"/>
  <c r="K151" i="4"/>
  <c r="J151" i="4"/>
  <c r="S151" i="4"/>
  <c r="L151" i="4"/>
  <c r="I151" i="4"/>
  <c r="K150" i="4"/>
  <c r="J150" i="4"/>
  <c r="S150" i="4"/>
  <c r="M150" i="4"/>
  <c r="I150" i="4"/>
  <c r="K149" i="4"/>
  <c r="J149" i="4"/>
  <c r="S149" i="4"/>
  <c r="L149" i="4"/>
  <c r="I149" i="4"/>
  <c r="K148" i="4"/>
  <c r="J148" i="4"/>
  <c r="S148" i="4"/>
  <c r="L148" i="4"/>
  <c r="I148" i="4"/>
  <c r="K147" i="4"/>
  <c r="J147" i="4"/>
  <c r="S147" i="4"/>
  <c r="L147" i="4"/>
  <c r="I147" i="4"/>
  <c r="K146" i="4"/>
  <c r="J146" i="4"/>
  <c r="S146" i="4"/>
  <c r="L146" i="4"/>
  <c r="I146" i="4"/>
  <c r="K145" i="4"/>
  <c r="J145" i="4"/>
  <c r="S145" i="4"/>
  <c r="M145" i="4"/>
  <c r="I145" i="4"/>
  <c r="K144" i="4"/>
  <c r="J144" i="4"/>
  <c r="S144" i="4"/>
  <c r="L144" i="4"/>
  <c r="I144" i="4"/>
  <c r="K143" i="4"/>
  <c r="J143" i="4"/>
  <c r="S143" i="4"/>
  <c r="M143" i="4"/>
  <c r="I143" i="4"/>
  <c r="K142" i="4"/>
  <c r="J142" i="4"/>
  <c r="S142" i="4"/>
  <c r="M142" i="4"/>
  <c r="I142" i="4"/>
  <c r="K141" i="4"/>
  <c r="J141" i="4"/>
  <c r="S141" i="4"/>
  <c r="M141" i="4"/>
  <c r="I141" i="4"/>
  <c r="K140" i="4"/>
  <c r="J140" i="4"/>
  <c r="S140" i="4"/>
  <c r="L140" i="4"/>
  <c r="I140" i="4"/>
  <c r="K139" i="4"/>
  <c r="J139" i="4"/>
  <c r="S139" i="4"/>
  <c r="M139" i="4"/>
  <c r="I139" i="4"/>
  <c r="K138" i="4"/>
  <c r="J138" i="4"/>
  <c r="S138" i="4"/>
  <c r="M138" i="4"/>
  <c r="I138" i="4"/>
  <c r="K137" i="4"/>
  <c r="J137" i="4"/>
  <c r="S137" i="4"/>
  <c r="M137" i="4"/>
  <c r="I137" i="4"/>
  <c r="K136" i="4"/>
  <c r="J136" i="4"/>
  <c r="S136" i="4"/>
  <c r="M136" i="4"/>
  <c r="I136" i="4"/>
  <c r="K135" i="4"/>
  <c r="J135" i="4"/>
  <c r="S135" i="4"/>
  <c r="L135" i="4"/>
  <c r="I135" i="4"/>
  <c r="K134" i="4"/>
  <c r="J134" i="4"/>
  <c r="S134" i="4"/>
  <c r="L134" i="4"/>
  <c r="I134" i="4"/>
  <c r="K133" i="4"/>
  <c r="J133" i="4"/>
  <c r="S133" i="4"/>
  <c r="M133" i="4"/>
  <c r="I133" i="4"/>
  <c r="K132" i="4"/>
  <c r="J132" i="4"/>
  <c r="S132" i="4"/>
  <c r="M132" i="4"/>
  <c r="I132" i="4"/>
  <c r="K131" i="4"/>
  <c r="J131" i="4"/>
  <c r="S131" i="4"/>
  <c r="S153" i="4" s="1"/>
  <c r="H59" i="4" s="1"/>
  <c r="L131" i="4"/>
  <c r="I131" i="4"/>
  <c r="I58" i="4"/>
  <c r="F58" i="4"/>
  <c r="V128" i="4"/>
  <c r="M128" i="4"/>
  <c r="K127" i="4"/>
  <c r="J127" i="4"/>
  <c r="S127" i="4"/>
  <c r="L127" i="4"/>
  <c r="I127" i="4"/>
  <c r="K126" i="4"/>
  <c r="J126" i="4"/>
  <c r="S126" i="4"/>
  <c r="L126" i="4"/>
  <c r="I126" i="4"/>
  <c r="K125" i="4"/>
  <c r="J125" i="4"/>
  <c r="S125" i="4"/>
  <c r="S128" i="4" s="1"/>
  <c r="H58" i="4" s="1"/>
  <c r="L125" i="4"/>
  <c r="L128" i="4" s="1"/>
  <c r="E58" i="4" s="1"/>
  <c r="I125" i="4"/>
  <c r="I57" i="4"/>
  <c r="V122" i="4"/>
  <c r="K121" i="4"/>
  <c r="J121" i="4"/>
  <c r="S121" i="4"/>
  <c r="L121" i="4"/>
  <c r="I121" i="4"/>
  <c r="K120" i="4"/>
  <c r="J120" i="4"/>
  <c r="S120" i="4"/>
  <c r="L120" i="4"/>
  <c r="I120" i="4"/>
  <c r="K119" i="4"/>
  <c r="J119" i="4"/>
  <c r="S119" i="4"/>
  <c r="M119" i="4"/>
  <c r="I119" i="4"/>
  <c r="K118" i="4"/>
  <c r="J118" i="4"/>
  <c r="S118" i="4"/>
  <c r="M118" i="4"/>
  <c r="I118" i="4"/>
  <c r="K117" i="4"/>
  <c r="J117" i="4"/>
  <c r="S117" i="4"/>
  <c r="M117" i="4"/>
  <c r="I117" i="4"/>
  <c r="K116" i="4"/>
  <c r="J116" i="4"/>
  <c r="S116" i="4"/>
  <c r="L116" i="4"/>
  <c r="I116" i="4"/>
  <c r="K115" i="4"/>
  <c r="J115" i="4"/>
  <c r="S115" i="4"/>
  <c r="S122" i="4" s="1"/>
  <c r="H57" i="4" s="1"/>
  <c r="L115" i="4"/>
  <c r="L122" i="4" s="1"/>
  <c r="E57" i="4" s="1"/>
  <c r="I115" i="4"/>
  <c r="V112" i="4"/>
  <c r="K111" i="4"/>
  <c r="J111" i="4"/>
  <c r="S111" i="4"/>
  <c r="L111" i="4"/>
  <c r="I111" i="4"/>
  <c r="K110" i="4"/>
  <c r="J110" i="4"/>
  <c r="S110" i="4"/>
  <c r="M110" i="4"/>
  <c r="I110" i="4"/>
  <c r="K109" i="4"/>
  <c r="J109" i="4"/>
  <c r="S109" i="4"/>
  <c r="L109" i="4"/>
  <c r="I109" i="4"/>
  <c r="K108" i="4"/>
  <c r="J108" i="4"/>
  <c r="S108" i="4"/>
  <c r="L108" i="4"/>
  <c r="I108" i="4"/>
  <c r="K107" i="4"/>
  <c r="J107" i="4"/>
  <c r="S107" i="4"/>
  <c r="M107" i="4"/>
  <c r="I107" i="4"/>
  <c r="K106" i="4"/>
  <c r="J106" i="4"/>
  <c r="S106" i="4"/>
  <c r="L106" i="4"/>
  <c r="I106" i="4"/>
  <c r="K105" i="4"/>
  <c r="J105" i="4"/>
  <c r="S105" i="4"/>
  <c r="L105" i="4"/>
  <c r="I105" i="4"/>
  <c r="K104" i="4"/>
  <c r="J104" i="4"/>
  <c r="S104" i="4"/>
  <c r="L104" i="4"/>
  <c r="I104" i="4"/>
  <c r="K103" i="4"/>
  <c r="J103" i="4"/>
  <c r="S103" i="4"/>
  <c r="L103" i="4"/>
  <c r="I103" i="4"/>
  <c r="K102" i="4"/>
  <c r="J102" i="4"/>
  <c r="S102" i="4"/>
  <c r="L102" i="4"/>
  <c r="I102" i="4"/>
  <c r="K101" i="4"/>
  <c r="J101" i="4"/>
  <c r="S101" i="4"/>
  <c r="L101" i="4"/>
  <c r="I101" i="4"/>
  <c r="K100" i="4"/>
  <c r="J100" i="4"/>
  <c r="S100" i="4"/>
  <c r="L100" i="4"/>
  <c r="I100" i="4"/>
  <c r="K99" i="4"/>
  <c r="J99" i="4"/>
  <c r="S99" i="4"/>
  <c r="L99" i="4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L89" i="4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K85" i="4"/>
  <c r="K175" i="4" s="1"/>
  <c r="J85" i="4"/>
  <c r="S85" i="4"/>
  <c r="L85" i="4"/>
  <c r="L112" i="4" s="1"/>
  <c r="E56" i="4" s="1"/>
  <c r="I85" i="4"/>
  <c r="P19" i="4"/>
  <c r="K8" i="1"/>
  <c r="H29" i="3"/>
  <c r="P29" i="3" s="1"/>
  <c r="P16" i="3"/>
  <c r="Z129" i="3"/>
  <c r="S126" i="3"/>
  <c r="H59" i="3" s="1"/>
  <c r="V126" i="3"/>
  <c r="I59" i="3" s="1"/>
  <c r="M126" i="3"/>
  <c r="F59" i="3" s="1"/>
  <c r="K125" i="3"/>
  <c r="J125" i="3"/>
  <c r="S125" i="3"/>
  <c r="L125" i="3"/>
  <c r="L126" i="3" s="1"/>
  <c r="E59" i="3" s="1"/>
  <c r="I125" i="3"/>
  <c r="I126" i="3" s="1"/>
  <c r="G59" i="3" s="1"/>
  <c r="V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L119" i="3"/>
  <c r="I119" i="3"/>
  <c r="K118" i="3"/>
  <c r="J118" i="3"/>
  <c r="S118" i="3"/>
  <c r="M118" i="3"/>
  <c r="I118" i="3"/>
  <c r="K117" i="3"/>
  <c r="J117" i="3"/>
  <c r="S117" i="3"/>
  <c r="L117" i="3"/>
  <c r="I117" i="3"/>
  <c r="K116" i="3"/>
  <c r="J116" i="3"/>
  <c r="S116" i="3"/>
  <c r="M116" i="3"/>
  <c r="I116" i="3"/>
  <c r="K115" i="3"/>
  <c r="J115" i="3"/>
  <c r="S115" i="3"/>
  <c r="M115" i="3"/>
  <c r="I115" i="3"/>
  <c r="K114" i="3"/>
  <c r="J114" i="3"/>
  <c r="S114" i="3"/>
  <c r="M114" i="3"/>
  <c r="I114" i="3"/>
  <c r="K113" i="3"/>
  <c r="J113" i="3"/>
  <c r="S113" i="3"/>
  <c r="L113" i="3"/>
  <c r="I113" i="3"/>
  <c r="K112" i="3"/>
  <c r="J112" i="3"/>
  <c r="S112" i="3"/>
  <c r="M112" i="3"/>
  <c r="I112" i="3"/>
  <c r="K111" i="3"/>
  <c r="J111" i="3"/>
  <c r="S111" i="3"/>
  <c r="M111" i="3"/>
  <c r="I111" i="3"/>
  <c r="K110" i="3"/>
  <c r="J110" i="3"/>
  <c r="S110" i="3"/>
  <c r="M110" i="3"/>
  <c r="I110" i="3"/>
  <c r="K109" i="3"/>
  <c r="J109" i="3"/>
  <c r="S109" i="3"/>
  <c r="L109" i="3"/>
  <c r="I109" i="3"/>
  <c r="K108" i="3"/>
  <c r="J108" i="3"/>
  <c r="S108" i="3"/>
  <c r="L108" i="3"/>
  <c r="I108" i="3"/>
  <c r="K107" i="3"/>
  <c r="J107" i="3"/>
  <c r="S107" i="3"/>
  <c r="M107" i="3"/>
  <c r="I107" i="3"/>
  <c r="K106" i="3"/>
  <c r="J106" i="3"/>
  <c r="S106" i="3"/>
  <c r="M106" i="3"/>
  <c r="M122" i="3" s="1"/>
  <c r="F58" i="3" s="1"/>
  <c r="I106" i="3"/>
  <c r="K105" i="3"/>
  <c r="J105" i="3"/>
  <c r="S105" i="3"/>
  <c r="S122" i="3" s="1"/>
  <c r="H58" i="3" s="1"/>
  <c r="L105" i="3"/>
  <c r="I105" i="3"/>
  <c r="I122" i="3" s="1"/>
  <c r="G58" i="3" s="1"/>
  <c r="S102" i="3"/>
  <c r="H57" i="3" s="1"/>
  <c r="V102" i="3"/>
  <c r="I57" i="3" s="1"/>
  <c r="M102" i="3"/>
  <c r="F57" i="3" s="1"/>
  <c r="K101" i="3"/>
  <c r="J101" i="3"/>
  <c r="S101" i="3"/>
  <c r="L101" i="3"/>
  <c r="L102" i="3" s="1"/>
  <c r="E57" i="3" s="1"/>
  <c r="I101" i="3"/>
  <c r="I102" i="3" s="1"/>
  <c r="G57" i="3" s="1"/>
  <c r="I56" i="3"/>
  <c r="V98" i="3"/>
  <c r="V128" i="3" s="1"/>
  <c r="I60" i="3" s="1"/>
  <c r="K97" i="3"/>
  <c r="J97" i="3"/>
  <c r="S97" i="3"/>
  <c r="L97" i="3"/>
  <c r="I97" i="3"/>
  <c r="K96" i="3"/>
  <c r="J96" i="3"/>
  <c r="S96" i="3"/>
  <c r="M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M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J82" i="3"/>
  <c r="S82" i="3"/>
  <c r="L82" i="3"/>
  <c r="I82" i="3"/>
  <c r="K81" i="3"/>
  <c r="J81" i="3"/>
  <c r="S81" i="3"/>
  <c r="L81" i="3"/>
  <c r="I81" i="3"/>
  <c r="K80" i="3"/>
  <c r="J80" i="3"/>
  <c r="S80" i="3"/>
  <c r="L80" i="3"/>
  <c r="I80" i="3"/>
  <c r="K79" i="3"/>
  <c r="K129" i="3" s="1"/>
  <c r="J79" i="3"/>
  <c r="S79" i="3"/>
  <c r="L79" i="3"/>
  <c r="I79" i="3"/>
  <c r="P19" i="3"/>
  <c r="K7" i="1"/>
  <c r="H29" i="2"/>
  <c r="P29" i="2" s="1"/>
  <c r="P16" i="2"/>
  <c r="Z174" i="2"/>
  <c r="M173" i="2"/>
  <c r="F66" i="2" s="1"/>
  <c r="D17" i="2" s="1"/>
  <c r="S171" i="2"/>
  <c r="H65" i="2" s="1"/>
  <c r="V171" i="2"/>
  <c r="V173" i="2" s="1"/>
  <c r="I66" i="2" s="1"/>
  <c r="M171" i="2"/>
  <c r="F65" i="2" s="1"/>
  <c r="I171" i="2"/>
  <c r="G65" i="2" s="1"/>
  <c r="K170" i="2"/>
  <c r="J170" i="2"/>
  <c r="S170" i="2"/>
  <c r="S173" i="2" s="1"/>
  <c r="H66" i="2" s="1"/>
  <c r="L170" i="2"/>
  <c r="I170" i="2"/>
  <c r="I61" i="2"/>
  <c r="F61" i="2"/>
  <c r="V164" i="2"/>
  <c r="M164" i="2"/>
  <c r="K163" i="2"/>
  <c r="J163" i="2"/>
  <c r="S163" i="2"/>
  <c r="S164" i="2" s="1"/>
  <c r="H61" i="2" s="1"/>
  <c r="L163" i="2"/>
  <c r="L164" i="2" s="1"/>
  <c r="E61" i="2" s="1"/>
  <c r="I163" i="2"/>
  <c r="I164" i="2" s="1"/>
  <c r="G61" i="2" s="1"/>
  <c r="V160" i="2"/>
  <c r="I60" i="2" s="1"/>
  <c r="M160" i="2"/>
  <c r="F60" i="2" s="1"/>
  <c r="K159" i="2"/>
  <c r="J159" i="2"/>
  <c r="S159" i="2"/>
  <c r="L159" i="2"/>
  <c r="I159" i="2"/>
  <c r="K158" i="2"/>
  <c r="J158" i="2"/>
  <c r="S158" i="2"/>
  <c r="S160" i="2" s="1"/>
  <c r="H60" i="2" s="1"/>
  <c r="L158" i="2"/>
  <c r="I158" i="2"/>
  <c r="K157" i="2"/>
  <c r="J157" i="2"/>
  <c r="S157" i="2"/>
  <c r="L157" i="2"/>
  <c r="I157" i="2"/>
  <c r="K156" i="2"/>
  <c r="J156" i="2"/>
  <c r="S156" i="2"/>
  <c r="L156" i="2"/>
  <c r="I156" i="2"/>
  <c r="K155" i="2"/>
  <c r="J155" i="2"/>
  <c r="S155" i="2"/>
  <c r="L155" i="2"/>
  <c r="I155" i="2"/>
  <c r="V152" i="2"/>
  <c r="I59" i="2" s="1"/>
  <c r="K151" i="2"/>
  <c r="J151" i="2"/>
  <c r="S151" i="2"/>
  <c r="M151" i="2"/>
  <c r="I151" i="2"/>
  <c r="K150" i="2"/>
  <c r="J150" i="2"/>
  <c r="S150" i="2"/>
  <c r="L150" i="2"/>
  <c r="I150" i="2"/>
  <c r="K149" i="2"/>
  <c r="J149" i="2"/>
  <c r="S149" i="2"/>
  <c r="M149" i="2"/>
  <c r="I149" i="2"/>
  <c r="K148" i="2"/>
  <c r="J148" i="2"/>
  <c r="S148" i="2"/>
  <c r="L148" i="2"/>
  <c r="I148" i="2"/>
  <c r="K147" i="2"/>
  <c r="J147" i="2"/>
  <c r="S147" i="2"/>
  <c r="L147" i="2"/>
  <c r="I147" i="2"/>
  <c r="K146" i="2"/>
  <c r="J146" i="2"/>
  <c r="S146" i="2"/>
  <c r="L146" i="2"/>
  <c r="I146" i="2"/>
  <c r="K145" i="2"/>
  <c r="J145" i="2"/>
  <c r="S145" i="2"/>
  <c r="L145" i="2"/>
  <c r="I145" i="2"/>
  <c r="K144" i="2"/>
  <c r="J144" i="2"/>
  <c r="S144" i="2"/>
  <c r="M144" i="2"/>
  <c r="I144" i="2"/>
  <c r="K143" i="2"/>
  <c r="J143" i="2"/>
  <c r="S143" i="2"/>
  <c r="L143" i="2"/>
  <c r="I143" i="2"/>
  <c r="K142" i="2"/>
  <c r="J142" i="2"/>
  <c r="S142" i="2"/>
  <c r="M142" i="2"/>
  <c r="I142" i="2"/>
  <c r="K141" i="2"/>
  <c r="J141" i="2"/>
  <c r="S141" i="2"/>
  <c r="M141" i="2"/>
  <c r="I141" i="2"/>
  <c r="K140" i="2"/>
  <c r="J140" i="2"/>
  <c r="S140" i="2"/>
  <c r="M140" i="2"/>
  <c r="I140" i="2"/>
  <c r="K139" i="2"/>
  <c r="J139" i="2"/>
  <c r="S139" i="2"/>
  <c r="L139" i="2"/>
  <c r="I139" i="2"/>
  <c r="K138" i="2"/>
  <c r="J138" i="2"/>
  <c r="S138" i="2"/>
  <c r="M138" i="2"/>
  <c r="I138" i="2"/>
  <c r="K137" i="2"/>
  <c r="J137" i="2"/>
  <c r="S137" i="2"/>
  <c r="M137" i="2"/>
  <c r="I137" i="2"/>
  <c r="K136" i="2"/>
  <c r="J136" i="2"/>
  <c r="S136" i="2"/>
  <c r="M136" i="2"/>
  <c r="I136" i="2"/>
  <c r="K135" i="2"/>
  <c r="J135" i="2"/>
  <c r="S135" i="2"/>
  <c r="M135" i="2"/>
  <c r="I135" i="2"/>
  <c r="K134" i="2"/>
  <c r="J134" i="2"/>
  <c r="S134" i="2"/>
  <c r="L134" i="2"/>
  <c r="I134" i="2"/>
  <c r="K133" i="2"/>
  <c r="J133" i="2"/>
  <c r="S133" i="2"/>
  <c r="L133" i="2"/>
  <c r="I133" i="2"/>
  <c r="K132" i="2"/>
  <c r="J132" i="2"/>
  <c r="S132" i="2"/>
  <c r="M132" i="2"/>
  <c r="I132" i="2"/>
  <c r="K131" i="2"/>
  <c r="J131" i="2"/>
  <c r="S131" i="2"/>
  <c r="M131" i="2"/>
  <c r="I131" i="2"/>
  <c r="K130" i="2"/>
  <c r="J130" i="2"/>
  <c r="S130" i="2"/>
  <c r="S152" i="2" s="1"/>
  <c r="H59" i="2" s="1"/>
  <c r="L130" i="2"/>
  <c r="L152" i="2" s="1"/>
  <c r="E59" i="2" s="1"/>
  <c r="I130" i="2"/>
  <c r="V127" i="2"/>
  <c r="M127" i="2"/>
  <c r="F58" i="2" s="1"/>
  <c r="K126" i="2"/>
  <c r="J126" i="2"/>
  <c r="S126" i="2"/>
  <c r="L126" i="2"/>
  <c r="I126" i="2"/>
  <c r="K125" i="2"/>
  <c r="J125" i="2"/>
  <c r="S125" i="2"/>
  <c r="L125" i="2"/>
  <c r="I125" i="2"/>
  <c r="K124" i="2"/>
  <c r="J124" i="2"/>
  <c r="S124" i="2"/>
  <c r="S127" i="2" s="1"/>
  <c r="H58" i="2" s="1"/>
  <c r="L124" i="2"/>
  <c r="I124" i="2"/>
  <c r="I127" i="2" s="1"/>
  <c r="G58" i="2" s="1"/>
  <c r="V121" i="2"/>
  <c r="I57" i="2" s="1"/>
  <c r="K120" i="2"/>
  <c r="J120" i="2"/>
  <c r="S120" i="2"/>
  <c r="L120" i="2"/>
  <c r="I120" i="2"/>
  <c r="K119" i="2"/>
  <c r="J119" i="2"/>
  <c r="S119" i="2"/>
  <c r="L119" i="2"/>
  <c r="I119" i="2"/>
  <c r="K118" i="2"/>
  <c r="J118" i="2"/>
  <c r="S118" i="2"/>
  <c r="M118" i="2"/>
  <c r="I118" i="2"/>
  <c r="K117" i="2"/>
  <c r="J117" i="2"/>
  <c r="S117" i="2"/>
  <c r="M117" i="2"/>
  <c r="I117" i="2"/>
  <c r="K116" i="2"/>
  <c r="J116" i="2"/>
  <c r="S116" i="2"/>
  <c r="M116" i="2"/>
  <c r="I116" i="2"/>
  <c r="K115" i="2"/>
  <c r="J115" i="2"/>
  <c r="S115" i="2"/>
  <c r="S121" i="2" s="1"/>
  <c r="H57" i="2" s="1"/>
  <c r="L115" i="2"/>
  <c r="I115" i="2"/>
  <c r="K114" i="2"/>
  <c r="J114" i="2"/>
  <c r="S114" i="2"/>
  <c r="L114" i="2"/>
  <c r="I114" i="2"/>
  <c r="I56" i="2"/>
  <c r="V111" i="2"/>
  <c r="K110" i="2"/>
  <c r="J110" i="2"/>
  <c r="S110" i="2"/>
  <c r="L110" i="2"/>
  <c r="I110" i="2"/>
  <c r="K109" i="2"/>
  <c r="J109" i="2"/>
  <c r="S109" i="2"/>
  <c r="M109" i="2"/>
  <c r="I109" i="2"/>
  <c r="K108" i="2"/>
  <c r="J108" i="2"/>
  <c r="S108" i="2"/>
  <c r="L108" i="2"/>
  <c r="I108" i="2"/>
  <c r="K107" i="2"/>
  <c r="J107" i="2"/>
  <c r="S107" i="2"/>
  <c r="L107" i="2"/>
  <c r="I107" i="2"/>
  <c r="K106" i="2"/>
  <c r="J106" i="2"/>
  <c r="S106" i="2"/>
  <c r="M106" i="2"/>
  <c r="I106" i="2"/>
  <c r="K105" i="2"/>
  <c r="J105" i="2"/>
  <c r="S105" i="2"/>
  <c r="L105" i="2"/>
  <c r="I105" i="2"/>
  <c r="K104" i="2"/>
  <c r="J104" i="2"/>
  <c r="S104" i="2"/>
  <c r="L104" i="2"/>
  <c r="I104" i="2"/>
  <c r="K103" i="2"/>
  <c r="J103" i="2"/>
  <c r="S103" i="2"/>
  <c r="L103" i="2"/>
  <c r="I103" i="2"/>
  <c r="K102" i="2"/>
  <c r="J102" i="2"/>
  <c r="S102" i="2"/>
  <c r="L102" i="2"/>
  <c r="I102" i="2"/>
  <c r="K101" i="2"/>
  <c r="J101" i="2"/>
  <c r="S101" i="2"/>
  <c r="L101" i="2"/>
  <c r="I101" i="2"/>
  <c r="K100" i="2"/>
  <c r="J100" i="2"/>
  <c r="S100" i="2"/>
  <c r="L100" i="2"/>
  <c r="I100" i="2"/>
  <c r="K99" i="2"/>
  <c r="J99" i="2"/>
  <c r="S99" i="2"/>
  <c r="L99" i="2"/>
  <c r="I99" i="2"/>
  <c r="K98" i="2"/>
  <c r="J98" i="2"/>
  <c r="S98" i="2"/>
  <c r="L98" i="2"/>
  <c r="I98" i="2"/>
  <c r="K97" i="2"/>
  <c r="J97" i="2"/>
  <c r="S97" i="2"/>
  <c r="L97" i="2"/>
  <c r="I97" i="2"/>
  <c r="K96" i="2"/>
  <c r="J96" i="2"/>
  <c r="S96" i="2"/>
  <c r="L96" i="2"/>
  <c r="I96" i="2"/>
  <c r="K95" i="2"/>
  <c r="J95" i="2"/>
  <c r="S95" i="2"/>
  <c r="L95" i="2"/>
  <c r="I95" i="2"/>
  <c r="K94" i="2"/>
  <c r="J94" i="2"/>
  <c r="S94" i="2"/>
  <c r="L94" i="2"/>
  <c r="I94" i="2"/>
  <c r="K93" i="2"/>
  <c r="J93" i="2"/>
  <c r="S93" i="2"/>
  <c r="L93" i="2"/>
  <c r="I93" i="2"/>
  <c r="K92" i="2"/>
  <c r="J92" i="2"/>
  <c r="S92" i="2"/>
  <c r="L92" i="2"/>
  <c r="I92" i="2"/>
  <c r="K91" i="2"/>
  <c r="J91" i="2"/>
  <c r="S91" i="2"/>
  <c r="L91" i="2"/>
  <c r="I91" i="2"/>
  <c r="K90" i="2"/>
  <c r="J90" i="2"/>
  <c r="S90" i="2"/>
  <c r="L90" i="2"/>
  <c r="I90" i="2"/>
  <c r="K89" i="2"/>
  <c r="J89" i="2"/>
  <c r="S89" i="2"/>
  <c r="L89" i="2"/>
  <c r="I89" i="2"/>
  <c r="K88" i="2"/>
  <c r="J88" i="2"/>
  <c r="S88" i="2"/>
  <c r="L88" i="2"/>
  <c r="I88" i="2"/>
  <c r="K87" i="2"/>
  <c r="J87" i="2"/>
  <c r="S87" i="2"/>
  <c r="L87" i="2"/>
  <c r="I87" i="2"/>
  <c r="K86" i="2"/>
  <c r="J86" i="2"/>
  <c r="S86" i="2"/>
  <c r="L86" i="2"/>
  <c r="I86" i="2"/>
  <c r="K85" i="2"/>
  <c r="K174" i="2" s="1"/>
  <c r="J85" i="2"/>
  <c r="S85" i="2"/>
  <c r="L85" i="2"/>
  <c r="I85" i="2"/>
  <c r="I111" i="2" s="1"/>
  <c r="G56" i="2" s="1"/>
  <c r="P19" i="2"/>
  <c r="M93" i="17" l="1"/>
  <c r="F56" i="17" s="1"/>
  <c r="I105" i="17"/>
  <c r="G61" i="17" s="1"/>
  <c r="L105" i="17"/>
  <c r="E61" i="17" s="1"/>
  <c r="L112" i="16"/>
  <c r="E62" i="16" s="1"/>
  <c r="I101" i="15"/>
  <c r="G56" i="15" s="1"/>
  <c r="L111" i="15"/>
  <c r="E58" i="15" s="1"/>
  <c r="I123" i="15"/>
  <c r="G59" i="15" s="1"/>
  <c r="M123" i="15"/>
  <c r="F59" i="15" s="1"/>
  <c r="L110" i="14"/>
  <c r="E56" i="14" s="1"/>
  <c r="L118" i="14"/>
  <c r="E57" i="14" s="1"/>
  <c r="L124" i="14"/>
  <c r="E58" i="14" s="1"/>
  <c r="M142" i="14"/>
  <c r="F59" i="14" s="1"/>
  <c r="I142" i="14"/>
  <c r="G59" i="14" s="1"/>
  <c r="I150" i="14"/>
  <c r="G60" i="14" s="1"/>
  <c r="I164" i="14"/>
  <c r="G65" i="14" s="1"/>
  <c r="I102" i="13"/>
  <c r="G57" i="13" s="1"/>
  <c r="L110" i="13"/>
  <c r="E58" i="13" s="1"/>
  <c r="L117" i="13"/>
  <c r="E59" i="13" s="1"/>
  <c r="L126" i="13"/>
  <c r="E60" i="13" s="1"/>
  <c r="L152" i="13"/>
  <c r="E66" i="13" s="1"/>
  <c r="I102" i="12"/>
  <c r="G57" i="12" s="1"/>
  <c r="L110" i="12"/>
  <c r="E58" i="12" s="1"/>
  <c r="I117" i="12"/>
  <c r="G59" i="12" s="1"/>
  <c r="I126" i="12"/>
  <c r="G60" i="12" s="1"/>
  <c r="I152" i="12"/>
  <c r="G66" i="12" s="1"/>
  <c r="I89" i="11"/>
  <c r="G56" i="11" s="1"/>
  <c r="L98" i="11"/>
  <c r="E57" i="11" s="1"/>
  <c r="M98" i="10"/>
  <c r="M128" i="10" s="1"/>
  <c r="M122" i="10"/>
  <c r="F58" i="10" s="1"/>
  <c r="I116" i="9"/>
  <c r="G57" i="9" s="1"/>
  <c r="L122" i="9"/>
  <c r="E58" i="9" s="1"/>
  <c r="I143" i="9"/>
  <c r="G59" i="9" s="1"/>
  <c r="M143" i="9"/>
  <c r="F59" i="9" s="1"/>
  <c r="L151" i="9"/>
  <c r="E60" i="9" s="1"/>
  <c r="L173" i="8"/>
  <c r="E66" i="8" s="1"/>
  <c r="C17" i="8" s="1"/>
  <c r="L171" i="8"/>
  <c r="E65" i="8" s="1"/>
  <c r="I111" i="8"/>
  <c r="G56" i="8" s="1"/>
  <c r="I121" i="8"/>
  <c r="G57" i="8" s="1"/>
  <c r="I127" i="8"/>
  <c r="G58" i="8" s="1"/>
  <c r="I152" i="8"/>
  <c r="G59" i="8" s="1"/>
  <c r="M152" i="8"/>
  <c r="F59" i="8" s="1"/>
  <c r="I160" i="8"/>
  <c r="G60" i="8" s="1"/>
  <c r="L98" i="7"/>
  <c r="E56" i="7" s="1"/>
  <c r="L122" i="7"/>
  <c r="E58" i="7" s="1"/>
  <c r="L107" i="6"/>
  <c r="E56" i="6" s="1"/>
  <c r="I115" i="6"/>
  <c r="G57" i="6" s="1"/>
  <c r="L121" i="6"/>
  <c r="E58" i="6" s="1"/>
  <c r="L142" i="6"/>
  <c r="E59" i="6" s="1"/>
  <c r="I150" i="6"/>
  <c r="G60" i="6" s="1"/>
  <c r="I107" i="5"/>
  <c r="G56" i="5" s="1"/>
  <c r="M107" i="5"/>
  <c r="F56" i="5" s="1"/>
  <c r="L115" i="5"/>
  <c r="E57" i="5" s="1"/>
  <c r="L121" i="5"/>
  <c r="E58" i="5" s="1"/>
  <c r="I142" i="5"/>
  <c r="G59" i="5" s="1"/>
  <c r="M142" i="5"/>
  <c r="F59" i="5" s="1"/>
  <c r="L150" i="5"/>
  <c r="E60" i="5" s="1"/>
  <c r="M122" i="4"/>
  <c r="F57" i="4" s="1"/>
  <c r="I153" i="4"/>
  <c r="G59" i="4" s="1"/>
  <c r="I112" i="4"/>
  <c r="G56" i="4" s="1"/>
  <c r="I122" i="4"/>
  <c r="G57" i="4" s="1"/>
  <c r="I128" i="4"/>
  <c r="G58" i="4" s="1"/>
  <c r="M153" i="4"/>
  <c r="F59" i="4" s="1"/>
  <c r="L153" i="4"/>
  <c r="E59" i="4" s="1"/>
  <c r="I174" i="4"/>
  <c r="G66" i="4" s="1"/>
  <c r="E17" i="4" s="1"/>
  <c r="L98" i="3"/>
  <c r="E56" i="3" s="1"/>
  <c r="L122" i="3"/>
  <c r="E58" i="3" s="1"/>
  <c r="L111" i="2"/>
  <c r="E56" i="2" s="1"/>
  <c r="L121" i="2"/>
  <c r="E57" i="2" s="1"/>
  <c r="M121" i="2"/>
  <c r="F57" i="2" s="1"/>
  <c r="I121" i="2"/>
  <c r="G57" i="2" s="1"/>
  <c r="L127" i="2"/>
  <c r="E58" i="2" s="1"/>
  <c r="I152" i="2"/>
  <c r="G59" i="2" s="1"/>
  <c r="M152" i="2"/>
  <c r="F59" i="2" s="1"/>
  <c r="L160" i="2"/>
  <c r="E60" i="2" s="1"/>
  <c r="I160" i="2"/>
  <c r="G60" i="2" s="1"/>
  <c r="I173" i="2"/>
  <c r="G66" i="2" s="1"/>
  <c r="E17" i="2" s="1"/>
  <c r="E23" i="1"/>
  <c r="V114" i="17"/>
  <c r="I65" i="17" s="1"/>
  <c r="S113" i="17"/>
  <c r="H63" i="17" s="1"/>
  <c r="F61" i="17"/>
  <c r="M113" i="17"/>
  <c r="F63" i="17" s="1"/>
  <c r="D17" i="17" s="1"/>
  <c r="I93" i="17"/>
  <c r="G56" i="17" s="1"/>
  <c r="I57" i="17"/>
  <c r="I113" i="17"/>
  <c r="G63" i="17" s="1"/>
  <c r="E17" i="17" s="1"/>
  <c r="L93" i="17"/>
  <c r="E56" i="17" s="1"/>
  <c r="I56" i="17"/>
  <c r="S105" i="17"/>
  <c r="H61" i="17" s="1"/>
  <c r="M99" i="17"/>
  <c r="F58" i="17" s="1"/>
  <c r="D15" i="17" s="1"/>
  <c r="S93" i="17"/>
  <c r="H56" i="17" s="1"/>
  <c r="S99" i="17"/>
  <c r="H58" i="17" s="1"/>
  <c r="I114" i="16"/>
  <c r="G63" i="16" s="1"/>
  <c r="L114" i="16"/>
  <c r="E63" i="16" s="1"/>
  <c r="C17" i="16" s="1"/>
  <c r="S93" i="16"/>
  <c r="H56" i="16" s="1"/>
  <c r="S99" i="16"/>
  <c r="H58" i="16" s="1"/>
  <c r="L105" i="16"/>
  <c r="E61" i="16" s="1"/>
  <c r="I61" i="16"/>
  <c r="M105" i="16"/>
  <c r="F61" i="16" s="1"/>
  <c r="I93" i="16"/>
  <c r="G56" i="16" s="1"/>
  <c r="S114" i="16"/>
  <c r="H63" i="16" s="1"/>
  <c r="L93" i="16"/>
  <c r="E56" i="16" s="1"/>
  <c r="I56" i="16"/>
  <c r="M93" i="16"/>
  <c r="F56" i="16" s="1"/>
  <c r="E17" i="16"/>
  <c r="I137" i="15"/>
  <c r="G62" i="15" s="1"/>
  <c r="E15" i="15" s="1"/>
  <c r="P22" i="15" s="1"/>
  <c r="S101" i="15"/>
  <c r="H56" i="15" s="1"/>
  <c r="L137" i="15"/>
  <c r="E62" i="15" s="1"/>
  <c r="C15" i="15" s="1"/>
  <c r="M137" i="15"/>
  <c r="F62" i="15" s="1"/>
  <c r="D15" i="15" s="1"/>
  <c r="I138" i="15"/>
  <c r="V137" i="15"/>
  <c r="I62" i="15" s="1"/>
  <c r="I56" i="15"/>
  <c r="S156" i="14"/>
  <c r="H62" i="14" s="1"/>
  <c r="L156" i="14"/>
  <c r="E62" i="14" s="1"/>
  <c r="C15" i="14" s="1"/>
  <c r="S110" i="14"/>
  <c r="H56" i="14" s="1"/>
  <c r="L164" i="14"/>
  <c r="E65" i="14" s="1"/>
  <c r="I166" i="14"/>
  <c r="G66" i="14" s="1"/>
  <c r="E17" i="14" s="1"/>
  <c r="S164" i="14"/>
  <c r="H65" i="14" s="1"/>
  <c r="V155" i="13"/>
  <c r="I69" i="13" s="1"/>
  <c r="L96" i="13"/>
  <c r="E56" i="13" s="1"/>
  <c r="I56" i="13"/>
  <c r="M96" i="13"/>
  <c r="I145" i="13"/>
  <c r="G65" i="13" s="1"/>
  <c r="I59" i="13"/>
  <c r="I132" i="13"/>
  <c r="G62" i="13" s="1"/>
  <c r="E15" i="13" s="1"/>
  <c r="L145" i="13"/>
  <c r="E65" i="13" s="1"/>
  <c r="I65" i="13"/>
  <c r="S96" i="13"/>
  <c r="H56" i="13" s="1"/>
  <c r="L132" i="13"/>
  <c r="E62" i="13" s="1"/>
  <c r="C15" i="13" s="1"/>
  <c r="M145" i="13"/>
  <c r="F65" i="13" s="1"/>
  <c r="S154" i="13"/>
  <c r="H67" i="13" s="1"/>
  <c r="S132" i="13"/>
  <c r="H62" i="13" s="1"/>
  <c r="L96" i="12"/>
  <c r="E56" i="12" s="1"/>
  <c r="I56" i="12"/>
  <c r="M96" i="12"/>
  <c r="F56" i="12" s="1"/>
  <c r="I145" i="12"/>
  <c r="G65" i="12" s="1"/>
  <c r="I132" i="12"/>
  <c r="G62" i="12" s="1"/>
  <c r="E15" i="12" s="1"/>
  <c r="L145" i="12"/>
  <c r="E65" i="12" s="1"/>
  <c r="I65" i="12"/>
  <c r="S96" i="12"/>
  <c r="H56" i="12" s="1"/>
  <c r="L132" i="12"/>
  <c r="E62" i="12" s="1"/>
  <c r="C15" i="12" s="1"/>
  <c r="M145" i="12"/>
  <c r="F65" i="12" s="1"/>
  <c r="M132" i="12"/>
  <c r="F62" i="12" s="1"/>
  <c r="D15" i="12" s="1"/>
  <c r="S154" i="12"/>
  <c r="H67" i="12" s="1"/>
  <c r="V132" i="12"/>
  <c r="I62" i="12" s="1"/>
  <c r="S132" i="12"/>
  <c r="H62" i="12" s="1"/>
  <c r="L89" i="11"/>
  <c r="E56" i="11" s="1"/>
  <c r="I56" i="11"/>
  <c r="M89" i="11"/>
  <c r="I100" i="11"/>
  <c r="G58" i="11" s="1"/>
  <c r="E17" i="11" s="1"/>
  <c r="S89" i="11"/>
  <c r="H56" i="11" s="1"/>
  <c r="S100" i="11"/>
  <c r="H58" i="11" s="1"/>
  <c r="F56" i="10"/>
  <c r="I98" i="10"/>
  <c r="G56" i="10" s="1"/>
  <c r="L98" i="10"/>
  <c r="E56" i="10" s="1"/>
  <c r="I56" i="10"/>
  <c r="S128" i="10"/>
  <c r="H60" i="10" s="1"/>
  <c r="V128" i="10"/>
  <c r="I60" i="10" s="1"/>
  <c r="S98" i="10"/>
  <c r="H56" i="10" s="1"/>
  <c r="I107" i="9"/>
  <c r="G56" i="9" s="1"/>
  <c r="L107" i="9"/>
  <c r="E56" i="9" s="1"/>
  <c r="I56" i="9"/>
  <c r="M107" i="9"/>
  <c r="F56" i="9" s="1"/>
  <c r="S107" i="9"/>
  <c r="H56" i="9" s="1"/>
  <c r="S157" i="9"/>
  <c r="H62" i="9" s="1"/>
  <c r="V157" i="9"/>
  <c r="I62" i="9" s="1"/>
  <c r="L166" i="8"/>
  <c r="E62" i="8" s="1"/>
  <c r="I173" i="8"/>
  <c r="G66" i="8" s="1"/>
  <c r="E17" i="8" s="1"/>
  <c r="S111" i="8"/>
  <c r="H56" i="8" s="1"/>
  <c r="M166" i="8"/>
  <c r="F62" i="8" s="1"/>
  <c r="D15" i="8" s="1"/>
  <c r="V166" i="8"/>
  <c r="I62" i="8" s="1"/>
  <c r="S171" i="8"/>
  <c r="H65" i="8" s="1"/>
  <c r="M173" i="8"/>
  <c r="F66" i="8" s="1"/>
  <c r="D17" i="8" s="1"/>
  <c r="S166" i="8"/>
  <c r="H62" i="8" s="1"/>
  <c r="L174" i="8"/>
  <c r="E68" i="8" s="1"/>
  <c r="I56" i="8"/>
  <c r="C15" i="8"/>
  <c r="V129" i="7"/>
  <c r="I62" i="7" s="1"/>
  <c r="I98" i="7"/>
  <c r="G56" i="7" s="1"/>
  <c r="M98" i="7"/>
  <c r="S98" i="7"/>
  <c r="H56" i="7" s="1"/>
  <c r="S107" i="6"/>
  <c r="H56" i="6" s="1"/>
  <c r="I156" i="6"/>
  <c r="G62" i="6" s="1"/>
  <c r="E15" i="6" s="1"/>
  <c r="P21" i="6" s="1"/>
  <c r="L156" i="6"/>
  <c r="E62" i="6" s="1"/>
  <c r="M156" i="6"/>
  <c r="F62" i="6" s="1"/>
  <c r="D15" i="6" s="1"/>
  <c r="I157" i="6"/>
  <c r="S156" i="6"/>
  <c r="H62" i="6" s="1"/>
  <c r="V156" i="6"/>
  <c r="I62" i="6" s="1"/>
  <c r="I56" i="6"/>
  <c r="E19" i="6"/>
  <c r="E22" i="6"/>
  <c r="E21" i="6"/>
  <c r="C15" i="6"/>
  <c r="P22" i="6"/>
  <c r="V157" i="5"/>
  <c r="I64" i="5" s="1"/>
  <c r="S107" i="5"/>
  <c r="H56" i="5" s="1"/>
  <c r="I156" i="5"/>
  <c r="G62" i="5" s="1"/>
  <c r="E15" i="5" s="1"/>
  <c r="E21" i="5" s="1"/>
  <c r="L156" i="5"/>
  <c r="E62" i="5" s="1"/>
  <c r="C15" i="5" s="1"/>
  <c r="V156" i="5"/>
  <c r="I62" i="5" s="1"/>
  <c r="I56" i="5"/>
  <c r="M112" i="4"/>
  <c r="F56" i="4" s="1"/>
  <c r="L172" i="4"/>
  <c r="E65" i="4" s="1"/>
  <c r="L167" i="4"/>
  <c r="E62" i="4" s="1"/>
  <c r="C15" i="4" s="1"/>
  <c r="S112" i="4"/>
  <c r="H56" i="4" s="1"/>
  <c r="V167" i="4"/>
  <c r="I62" i="4" s="1"/>
  <c r="S172" i="4"/>
  <c r="H65" i="4" s="1"/>
  <c r="S167" i="4"/>
  <c r="H62" i="4" s="1"/>
  <c r="I56" i="4"/>
  <c r="D17" i="4"/>
  <c r="V129" i="3"/>
  <c r="I62" i="3" s="1"/>
  <c r="I58" i="3"/>
  <c r="I98" i="3"/>
  <c r="G56" i="3" s="1"/>
  <c r="L128" i="3"/>
  <c r="E60" i="3" s="1"/>
  <c r="C15" i="3" s="1"/>
  <c r="M98" i="3"/>
  <c r="S98" i="3"/>
  <c r="H56" i="3" s="1"/>
  <c r="V174" i="2"/>
  <c r="I68" i="2" s="1"/>
  <c r="L173" i="2"/>
  <c r="E66" i="2" s="1"/>
  <c r="C17" i="2" s="1"/>
  <c r="M111" i="2"/>
  <c r="F56" i="2" s="1"/>
  <c r="I166" i="2"/>
  <c r="G62" i="2" s="1"/>
  <c r="E15" i="2" s="1"/>
  <c r="L171" i="2"/>
  <c r="E65" i="2" s="1"/>
  <c r="I65" i="2"/>
  <c r="S111" i="2"/>
  <c r="H56" i="2" s="1"/>
  <c r="M166" i="2"/>
  <c r="F62" i="2" s="1"/>
  <c r="D15" i="2" s="1"/>
  <c r="I174" i="2"/>
  <c r="V166" i="2"/>
  <c r="I62" i="2" s="1"/>
  <c r="I58" i="2"/>
  <c r="L113" i="17" l="1"/>
  <c r="E63" i="17" s="1"/>
  <c r="C17" i="17" s="1"/>
  <c r="G64" i="15"/>
  <c r="B20" i="1"/>
  <c r="M156" i="14"/>
  <c r="F62" i="14" s="1"/>
  <c r="D15" i="14" s="1"/>
  <c r="I156" i="14"/>
  <c r="G62" i="14" s="1"/>
  <c r="E15" i="14" s="1"/>
  <c r="E23" i="14" s="1"/>
  <c r="M154" i="13"/>
  <c r="F67" i="13" s="1"/>
  <c r="D16" i="13" s="1"/>
  <c r="I154" i="12"/>
  <c r="G67" i="12" s="1"/>
  <c r="E16" i="12" s="1"/>
  <c r="E22" i="12" s="1"/>
  <c r="F60" i="10"/>
  <c r="D15" i="10" s="1"/>
  <c r="M129" i="10"/>
  <c r="F62" i="10" s="1"/>
  <c r="L128" i="10"/>
  <c r="E60" i="10" s="1"/>
  <c r="C15" i="10" s="1"/>
  <c r="M157" i="9"/>
  <c r="F62" i="9" s="1"/>
  <c r="D15" i="9" s="1"/>
  <c r="I166" i="8"/>
  <c r="L128" i="7"/>
  <c r="E60" i="7" s="1"/>
  <c r="C15" i="7" s="1"/>
  <c r="G64" i="6"/>
  <c r="B11" i="1"/>
  <c r="M156" i="5"/>
  <c r="F62" i="5" s="1"/>
  <c r="D15" i="5" s="1"/>
  <c r="M167" i="4"/>
  <c r="F62" i="4" s="1"/>
  <c r="D15" i="4" s="1"/>
  <c r="I167" i="4"/>
  <c r="L174" i="4"/>
  <c r="E66" i="4" s="1"/>
  <c r="C17" i="4" s="1"/>
  <c r="P22" i="2"/>
  <c r="E19" i="2"/>
  <c r="E21" i="2"/>
  <c r="E22" i="2"/>
  <c r="E23" i="2"/>
  <c r="P21" i="2"/>
  <c r="G68" i="2"/>
  <c r="B7" i="1"/>
  <c r="L166" i="2"/>
  <c r="E62" i="2" s="1"/>
  <c r="C15" i="2" s="1"/>
  <c r="L99" i="17"/>
  <c r="S114" i="17"/>
  <c r="H65" i="17" s="1"/>
  <c r="M114" i="17"/>
  <c r="F65" i="17" s="1"/>
  <c r="I99" i="17"/>
  <c r="S115" i="16"/>
  <c r="H65" i="16" s="1"/>
  <c r="L99" i="16"/>
  <c r="E58" i="16" s="1"/>
  <c r="C15" i="16" s="1"/>
  <c r="I99" i="16"/>
  <c r="M114" i="16"/>
  <c r="F63" i="16" s="1"/>
  <c r="D17" i="16" s="1"/>
  <c r="M99" i="16"/>
  <c r="F58" i="16" s="1"/>
  <c r="D15" i="16" s="1"/>
  <c r="V138" i="15"/>
  <c r="I64" i="15" s="1"/>
  <c r="L138" i="15"/>
  <c r="E64" i="15" s="1"/>
  <c r="M138" i="15"/>
  <c r="F64" i="15" s="1"/>
  <c r="S137" i="15"/>
  <c r="H62" i="15" s="1"/>
  <c r="P23" i="15"/>
  <c r="E22" i="15"/>
  <c r="E21" i="15"/>
  <c r="E19" i="15"/>
  <c r="P21" i="15"/>
  <c r="E23" i="15"/>
  <c r="M167" i="14"/>
  <c r="F68" i="14" s="1"/>
  <c r="L166" i="14"/>
  <c r="E66" i="14" s="1"/>
  <c r="C17" i="14" s="1"/>
  <c r="S167" i="14"/>
  <c r="H68" i="14" s="1"/>
  <c r="S166" i="14"/>
  <c r="H66" i="14" s="1"/>
  <c r="E22" i="13"/>
  <c r="L154" i="13"/>
  <c r="E67" i="13" s="1"/>
  <c r="C16" i="13" s="1"/>
  <c r="I154" i="13"/>
  <c r="G67" i="13" s="1"/>
  <c r="E16" i="13" s="1"/>
  <c r="E23" i="13" s="1"/>
  <c r="S155" i="13"/>
  <c r="H69" i="13" s="1"/>
  <c r="F56" i="13"/>
  <c r="M132" i="13"/>
  <c r="F62" i="13" s="1"/>
  <c r="D15" i="13" s="1"/>
  <c r="L155" i="13"/>
  <c r="E69" i="13" s="1"/>
  <c r="L154" i="12"/>
  <c r="E67" i="12" s="1"/>
  <c r="C16" i="12" s="1"/>
  <c r="V155" i="12"/>
  <c r="I69" i="12" s="1"/>
  <c r="S155" i="12"/>
  <c r="H69" i="12" s="1"/>
  <c r="M154" i="12"/>
  <c r="F67" i="12" s="1"/>
  <c r="D16" i="12" s="1"/>
  <c r="I155" i="12"/>
  <c r="M155" i="12"/>
  <c r="F69" i="12" s="1"/>
  <c r="L155" i="12"/>
  <c r="E69" i="12" s="1"/>
  <c r="E21" i="12"/>
  <c r="P23" i="12"/>
  <c r="E23" i="12"/>
  <c r="P22" i="12"/>
  <c r="P21" i="12"/>
  <c r="E19" i="12"/>
  <c r="L100" i="11"/>
  <c r="E58" i="11" s="1"/>
  <c r="C17" i="11" s="1"/>
  <c r="F56" i="11"/>
  <c r="S101" i="11"/>
  <c r="H60" i="11" s="1"/>
  <c r="I101" i="11"/>
  <c r="L101" i="11"/>
  <c r="E60" i="11" s="1"/>
  <c r="M100" i="11"/>
  <c r="F58" i="11" s="1"/>
  <c r="D17" i="11" s="1"/>
  <c r="E22" i="11"/>
  <c r="E23" i="11"/>
  <c r="E21" i="11"/>
  <c r="E19" i="11"/>
  <c r="P23" i="11"/>
  <c r="P22" i="11"/>
  <c r="P21" i="11"/>
  <c r="I128" i="10"/>
  <c r="S129" i="10"/>
  <c r="H62" i="10" s="1"/>
  <c r="V129" i="10"/>
  <c r="I62" i="10" s="1"/>
  <c r="L129" i="10"/>
  <c r="E62" i="10" s="1"/>
  <c r="L157" i="9"/>
  <c r="E62" i="9" s="1"/>
  <c r="C15" i="9" s="1"/>
  <c r="V158" i="9"/>
  <c r="I64" i="9" s="1"/>
  <c r="M158" i="9"/>
  <c r="F64" i="9" s="1"/>
  <c r="I157" i="9"/>
  <c r="G62" i="9" s="1"/>
  <c r="E15" i="9" s="1"/>
  <c r="S158" i="9"/>
  <c r="H64" i="9" s="1"/>
  <c r="S173" i="8"/>
  <c r="H66" i="8" s="1"/>
  <c r="M174" i="8"/>
  <c r="F68" i="8" s="1"/>
  <c r="S174" i="8"/>
  <c r="H68" i="8" s="1"/>
  <c r="V174" i="8"/>
  <c r="I68" i="8" s="1"/>
  <c r="I128" i="7"/>
  <c r="M128" i="7"/>
  <c r="F60" i="7" s="1"/>
  <c r="D15" i="7" s="1"/>
  <c r="F56" i="7"/>
  <c r="M129" i="7"/>
  <c r="F62" i="7" s="1"/>
  <c r="S128" i="7"/>
  <c r="H60" i="7" s="1"/>
  <c r="L129" i="7"/>
  <c r="E62" i="7" s="1"/>
  <c r="P23" i="6"/>
  <c r="M157" i="6"/>
  <c r="F64" i="6" s="1"/>
  <c r="E23" i="6"/>
  <c r="V157" i="6"/>
  <c r="I64" i="6" s="1"/>
  <c r="L157" i="6"/>
  <c r="E64" i="6" s="1"/>
  <c r="S157" i="6"/>
  <c r="H64" i="6" s="1"/>
  <c r="P25" i="6"/>
  <c r="L157" i="5"/>
  <c r="E64" i="5" s="1"/>
  <c r="P21" i="5"/>
  <c r="S156" i="5"/>
  <c r="H62" i="5" s="1"/>
  <c r="E23" i="5"/>
  <c r="P25" i="5" s="1"/>
  <c r="P22" i="5"/>
  <c r="I157" i="5"/>
  <c r="P23" i="5"/>
  <c r="E19" i="5"/>
  <c r="E22" i="5"/>
  <c r="S174" i="4"/>
  <c r="H66" i="4" s="1"/>
  <c r="V175" i="4"/>
  <c r="I68" i="4" s="1"/>
  <c r="I128" i="3"/>
  <c r="S128" i="3"/>
  <c r="M128" i="3"/>
  <c r="F60" i="3" s="1"/>
  <c r="D15" i="3" s="1"/>
  <c r="F56" i="3"/>
  <c r="L129" i="3"/>
  <c r="E62" i="3" s="1"/>
  <c r="L174" i="2"/>
  <c r="E68" i="2" s="1"/>
  <c r="S166" i="2"/>
  <c r="H62" i="2" s="1"/>
  <c r="M174" i="2"/>
  <c r="F68" i="2" s="1"/>
  <c r="P23" i="2"/>
  <c r="S174" i="2"/>
  <c r="H68" i="2" s="1"/>
  <c r="I167" i="14" l="1"/>
  <c r="P21" i="14"/>
  <c r="P22" i="14"/>
  <c r="E22" i="14"/>
  <c r="L167" i="14"/>
  <c r="E68" i="14" s="1"/>
  <c r="E19" i="14"/>
  <c r="P23" i="14"/>
  <c r="E21" i="14"/>
  <c r="P21" i="13"/>
  <c r="G69" i="12"/>
  <c r="B17" i="1"/>
  <c r="G60" i="11"/>
  <c r="B16" i="1"/>
  <c r="G62" i="8"/>
  <c r="E15" i="8" s="1"/>
  <c r="I174" i="8"/>
  <c r="P27" i="6"/>
  <c r="C11" i="1"/>
  <c r="G11" i="1"/>
  <c r="G64" i="5"/>
  <c r="B10" i="1"/>
  <c r="P27" i="5"/>
  <c r="C10" i="1"/>
  <c r="M157" i="5"/>
  <c r="F64" i="5" s="1"/>
  <c r="L175" i="4"/>
  <c r="E68" i="4" s="1"/>
  <c r="G62" i="4"/>
  <c r="E15" i="4" s="1"/>
  <c r="I175" i="4"/>
  <c r="M175" i="4"/>
  <c r="F68" i="4" s="1"/>
  <c r="M129" i="3"/>
  <c r="F62" i="3" s="1"/>
  <c r="P25" i="2"/>
  <c r="G58" i="17"/>
  <c r="E15" i="17" s="1"/>
  <c r="I114" i="17"/>
  <c r="E58" i="17"/>
  <c r="C15" i="17" s="1"/>
  <c r="L114" i="17"/>
  <c r="E65" i="17" s="1"/>
  <c r="G58" i="16"/>
  <c r="E15" i="16" s="1"/>
  <c r="I115" i="16"/>
  <c r="M115" i="16"/>
  <c r="F65" i="16" s="1"/>
  <c r="L115" i="16"/>
  <c r="E65" i="16" s="1"/>
  <c r="S138" i="15"/>
  <c r="H64" i="15" s="1"/>
  <c r="P25" i="15"/>
  <c r="P23" i="13"/>
  <c r="E21" i="13"/>
  <c r="M155" i="13"/>
  <c r="F69" i="13" s="1"/>
  <c r="P22" i="13"/>
  <c r="I155" i="13"/>
  <c r="E19" i="13"/>
  <c r="P25" i="12"/>
  <c r="M101" i="11"/>
  <c r="F60" i="11" s="1"/>
  <c r="P25" i="11"/>
  <c r="G60" i="10"/>
  <c r="E15" i="10" s="1"/>
  <c r="I129" i="10"/>
  <c r="P23" i="9"/>
  <c r="P21" i="9"/>
  <c r="E23" i="9"/>
  <c r="E19" i="9"/>
  <c r="E21" i="9"/>
  <c r="P22" i="9"/>
  <c r="I158" i="9"/>
  <c r="E22" i="9"/>
  <c r="L158" i="9"/>
  <c r="E64" i="9" s="1"/>
  <c r="G60" i="7"/>
  <c r="E15" i="7" s="1"/>
  <c r="I129" i="7"/>
  <c r="S129" i="7"/>
  <c r="H62" i="7" s="1"/>
  <c r="S157" i="5"/>
  <c r="H64" i="5" s="1"/>
  <c r="S175" i="4"/>
  <c r="H68" i="4" s="1"/>
  <c r="H60" i="3"/>
  <c r="S129" i="3"/>
  <c r="H62" i="3" s="1"/>
  <c r="G60" i="3"/>
  <c r="E15" i="3" s="1"/>
  <c r="I129" i="3"/>
  <c r="G65" i="17" l="1"/>
  <c r="B22" i="1"/>
  <c r="G65" i="16"/>
  <c r="B21" i="1"/>
  <c r="P27" i="15"/>
  <c r="C20" i="1"/>
  <c r="G20" i="1" s="1"/>
  <c r="P25" i="14"/>
  <c r="G68" i="14"/>
  <c r="B19" i="1"/>
  <c r="G69" i="13"/>
  <c r="B18" i="1"/>
  <c r="P27" i="12"/>
  <c r="C17" i="1"/>
  <c r="G17" i="1" s="1"/>
  <c r="P27" i="11"/>
  <c r="C16" i="1"/>
  <c r="G16" i="1" s="1"/>
  <c r="G62" i="10"/>
  <c r="B15" i="1"/>
  <c r="G64" i="9"/>
  <c r="B14" i="1"/>
  <c r="E22" i="8"/>
  <c r="E19" i="8"/>
  <c r="P23" i="8"/>
  <c r="P21" i="8"/>
  <c r="E21" i="8"/>
  <c r="P22" i="8"/>
  <c r="E23" i="8"/>
  <c r="G68" i="8"/>
  <c r="B13" i="1"/>
  <c r="G62" i="7"/>
  <c r="B12" i="1"/>
  <c r="H28" i="6"/>
  <c r="P28" i="6" s="1"/>
  <c r="P30" i="6" s="1"/>
  <c r="G10" i="1"/>
  <c r="P30" i="5"/>
  <c r="H28" i="5"/>
  <c r="P28" i="5" s="1"/>
  <c r="P21" i="4"/>
  <c r="E22" i="4"/>
  <c r="E21" i="4"/>
  <c r="E23" i="4"/>
  <c r="P23" i="4"/>
  <c r="E19" i="4"/>
  <c r="P22" i="4"/>
  <c r="G68" i="4"/>
  <c r="B9" i="1"/>
  <c r="G62" i="3"/>
  <c r="B8" i="1"/>
  <c r="P27" i="2"/>
  <c r="C7" i="1"/>
  <c r="P23" i="17"/>
  <c r="P22" i="17"/>
  <c r="E22" i="17"/>
  <c r="E21" i="17"/>
  <c r="E23" i="17"/>
  <c r="E19" i="17"/>
  <c r="P21" i="17"/>
  <c r="P21" i="16"/>
  <c r="P22" i="16"/>
  <c r="E23" i="16"/>
  <c r="E22" i="16"/>
  <c r="E21" i="16"/>
  <c r="E19" i="16"/>
  <c r="P23" i="16"/>
  <c r="P25" i="13"/>
  <c r="E21" i="10"/>
  <c r="P23" i="10"/>
  <c r="P22" i="10"/>
  <c r="E19" i="10"/>
  <c r="P21" i="10"/>
  <c r="E22" i="10"/>
  <c r="E23" i="10"/>
  <c r="P25" i="9"/>
  <c r="E23" i="7"/>
  <c r="P22" i="7"/>
  <c r="P21" i="7"/>
  <c r="E21" i="7"/>
  <c r="E22" i="7"/>
  <c r="E19" i="7"/>
  <c r="P23" i="7"/>
  <c r="P22" i="3"/>
  <c r="E23" i="3"/>
  <c r="P21" i="3"/>
  <c r="E19" i="3"/>
  <c r="P23" i="3"/>
  <c r="E21" i="3"/>
  <c r="E22" i="3"/>
  <c r="H28" i="15" l="1"/>
  <c r="P28" i="15" s="1"/>
  <c r="P30" i="15" s="1"/>
  <c r="P27" i="14"/>
  <c r="C19" i="1"/>
  <c r="G19" i="1" s="1"/>
  <c r="P27" i="13"/>
  <c r="C18" i="1"/>
  <c r="G18" i="1"/>
  <c r="H28" i="12"/>
  <c r="P28" i="12" s="1"/>
  <c r="P30" i="12" s="1"/>
  <c r="H28" i="11"/>
  <c r="P28" i="11" s="1"/>
  <c r="P30" i="11" s="1"/>
  <c r="P25" i="10"/>
  <c r="C15" i="1" s="1"/>
  <c r="G15" i="1" s="1"/>
  <c r="P27" i="9"/>
  <c r="C14" i="1"/>
  <c r="G14" i="1" s="1"/>
  <c r="P25" i="8"/>
  <c r="P25" i="4"/>
  <c r="B23" i="1"/>
  <c r="G7" i="1"/>
  <c r="H28" i="2"/>
  <c r="P28" i="2" s="1"/>
  <c r="P30" i="2" s="1"/>
  <c r="P25" i="17"/>
  <c r="P25" i="16"/>
  <c r="P25" i="7"/>
  <c r="C12" i="1" s="1"/>
  <c r="G12" i="1" s="1"/>
  <c r="P25" i="3"/>
  <c r="C8" i="1" s="1"/>
  <c r="G8" i="1" s="1"/>
  <c r="P27" i="17" l="1"/>
  <c r="C22" i="1"/>
  <c r="G22" i="1" s="1"/>
  <c r="P27" i="16"/>
  <c r="C21" i="1"/>
  <c r="G21" i="1" s="1"/>
  <c r="H28" i="14"/>
  <c r="P28" i="14" s="1"/>
  <c r="P30" i="14" s="1"/>
  <c r="H28" i="13"/>
  <c r="P28" i="13" s="1"/>
  <c r="P30" i="13" s="1"/>
  <c r="P27" i="10"/>
  <c r="H28" i="9"/>
  <c r="P28" i="9" s="1"/>
  <c r="P30" i="9" s="1"/>
  <c r="P27" i="8"/>
  <c r="C13" i="1"/>
  <c r="G13" i="1" s="1"/>
  <c r="P27" i="7"/>
  <c r="P27" i="4"/>
  <c r="C9" i="1"/>
  <c r="G9" i="1" s="1"/>
  <c r="P27" i="3"/>
  <c r="H28" i="17" l="1"/>
  <c r="P28" i="17" s="1"/>
  <c r="P30" i="17" s="1"/>
  <c r="G23" i="1"/>
  <c r="B24" i="1" s="1"/>
  <c r="G24" i="1" s="1"/>
  <c r="H28" i="16"/>
  <c r="P28" i="16" s="1"/>
  <c r="P30" i="16" s="1"/>
  <c r="H28" i="10"/>
  <c r="P28" i="10" s="1"/>
  <c r="P30" i="10" s="1"/>
  <c r="H28" i="8"/>
  <c r="P28" i="8" s="1"/>
  <c r="P30" i="8" s="1"/>
  <c r="P30" i="7"/>
  <c r="H28" i="7"/>
  <c r="P28" i="7" s="1"/>
  <c r="C23" i="1"/>
  <c r="H28" i="4"/>
  <c r="P28" i="4" s="1"/>
  <c r="P30" i="4" s="1"/>
  <c r="H28" i="3"/>
  <c r="P28" i="3" s="1"/>
  <c r="P30" i="3" s="1"/>
  <c r="B25" i="1"/>
  <c r="G25" i="1" s="1"/>
  <c r="G26" i="1" l="1"/>
</calcChain>
</file>

<file path=xl/sharedStrings.xml><?xml version="1.0" encoding="utf-8"?>
<sst xmlns="http://schemas.openxmlformats.org/spreadsheetml/2006/main" count="4027" uniqueCount="475">
  <si>
    <t>Rekapitulácia rozpočtu</t>
  </si>
  <si>
    <t>Stavba Kanalizácia obce Kučín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</si>
  <si>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</si>
  <si>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</si>
  <si>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</si>
  <si>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</si>
  <si>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</si>
  <si>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</si>
  <si>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</si>
  <si>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</si>
  <si>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</si>
  <si>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</si>
  <si>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SO 01 Stoková sieť - Stoka A</t>
  </si>
  <si>
    <t>SO 01 Stoková sieť - Stoka AA</t>
  </si>
  <si>
    <t>SO 01 Stoková sieť - Stoka B</t>
  </si>
  <si>
    <t>SO 01 Stoková sieť - Stoka BA</t>
  </si>
  <si>
    <t>SO 01 Stoková sieť - Stoka BB</t>
  </si>
  <si>
    <t>SO 01 Stoková sieť - Stoka BC</t>
  </si>
  <si>
    <t>SO 01 Stoková sieť - Stoka C</t>
  </si>
  <si>
    <t>SO 01 Stoková sieť - Stoka CA</t>
  </si>
  <si>
    <t>SO 01 Stoková sieť - Stoka D</t>
  </si>
  <si>
    <t>SO 02 El. NN prípojka k PČS 1,2</t>
  </si>
  <si>
    <t>SO 03 Výtlačné potrubie z PČS 1,2 - PČS 1 - stavebná časť</t>
  </si>
  <si>
    <t>SO 03 Výtlačné potrubie z PČS 1,2 - PČS 2 - stavebná časť</t>
  </si>
  <si>
    <t>SO 03 Výtlačné potrubie z PČS 1,2 - Výtlak</t>
  </si>
  <si>
    <t>SO 04 Kanalizačné prípojky k RD</t>
  </si>
  <si>
    <t>PS 01 - Technológia a zariadenie PČS 1</t>
  </si>
  <si>
    <t>PS 02 - Technológia a zariadenie PČS 2</t>
  </si>
  <si>
    <t>Krycí list rozpočtu</t>
  </si>
  <si>
    <t>Objekt SO 01 Stoková sieť - Stoka A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</si>
  <si>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</si>
  <si>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</si>
  <si>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</si>
  <si>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</si>
  <si>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</si>
  <si>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2. 10. 2020</t>
  </si>
  <si>
    <t>Odberateľ: Obec Kučín</t>
  </si>
  <si>
    <t>Projektant: Ing. Anton Pavúk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</si>
  <si>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</si>
  <si>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</si>
  <si>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</si>
  <si>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</si>
  <si>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</si>
  <si>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</si>
  <si>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</si>
  <si>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</si>
  <si>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</si>
  <si>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</si>
  <si>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</si>
  <si>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</si>
  <si>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</si>
  <si>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</si>
  <si>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</si>
  <si>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</si>
  <si>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</si>
  <si>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</si>
  <si>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</si>
  <si>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</si>
  <si>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</si>
  <si>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</si>
  <si>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</si>
  <si>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</si>
  <si>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</si>
  <si>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</si>
  <si>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</si>
  <si>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</si>
  <si>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</si>
  <si>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</si>
  <si>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</si>
  <si>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</si>
  <si>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</si>
  <si>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2. 10. 2020</t>
  </si>
  <si>
    <t>Prehľad rozpočtových nákladov</t>
  </si>
  <si>
    <t>Práce HSV</t>
  </si>
  <si>
    <t xml:space="preserve">   ZEMNÉ PRÁCE</t>
  </si>
  <si>
    <t xml:space="preserve">   VODOROVNÉ KONŠTRUKCIE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</si>
  <si>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</si>
  <si>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</si>
  <si>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</si>
  <si>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</si>
  <si>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Montážne práce</t>
  </si>
  <si>
    <t xml:space="preserve">   M-23 MONTÁŽ PRIEMYSELNÉHO POTRUBIA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</si>
  <si>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</si>
  <si>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</si>
  <si>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</si>
  <si>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</si>
  <si>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</si>
  <si>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</si>
  <si>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</si>
  <si>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</si>
  <si>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</si>
  <si>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</si>
  <si>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</si>
  <si>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</si>
  <si>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</si>
  <si>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</si>
  <si>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</si>
  <si>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Kanalizácia obce Kučín</t>
  </si>
  <si>
    <t>113107121</t>
  </si>
  <si>
    <t>Odstránenie podkladu alebo krytu do 200 m2 z kameniva hrubého drveného, hr. do 100 mm, 0,130 t</t>
  </si>
  <si>
    <t>m2</t>
  </si>
  <si>
    <t>113107141</t>
  </si>
  <si>
    <t>Odstránenie podkladu alebo krytu do 200 m2 asfaltového,hr. vrstvy do 50 mm 0,038 t</t>
  </si>
  <si>
    <t>113151114</t>
  </si>
  <si>
    <t>Odstránenie asfaltového podkladu alebo krytu frézovaním,do 500 m2,pruh do 750 mm,hr.50 mm</t>
  </si>
  <si>
    <t>115001101</t>
  </si>
  <si>
    <t>Odvedenie vody potrubím pri priemere potrubia DN do 100</t>
  </si>
  <si>
    <t>m</t>
  </si>
  <si>
    <t>115101200</t>
  </si>
  <si>
    <t>Čerpanie vody do 10 m s priemerným prítokom litrov za minútu do 100 l</t>
  </si>
  <si>
    <t>hod</t>
  </si>
  <si>
    <t>115101300</t>
  </si>
  <si>
    <t>Pohotovosť záložnej čerpacej súpravy pre výšku do 10 m, s priemerným prítokom do 100 l/min.</t>
  </si>
  <si>
    <t>deň</t>
  </si>
  <si>
    <t>121101113</t>
  </si>
  <si>
    <t>Odstránenie ornice s  premiestn. na hromady, so zložením na vzdialenosť do 100 m a  do 10000 m3</t>
  </si>
  <si>
    <t>m3</t>
  </si>
  <si>
    <t>132201203</t>
  </si>
  <si>
    <t>Výkop ryhy šírky 600-2000mm horn.3 nad 1000  do 10000m3</t>
  </si>
  <si>
    <t>132201209</t>
  </si>
  <si>
    <t>Príplatok k cenám za lepivosť horniny 3</t>
  </si>
  <si>
    <t>M3</t>
  </si>
  <si>
    <t>133201102</t>
  </si>
  <si>
    <t>Výkop šachty hornina 3 nad 100 m3</t>
  </si>
  <si>
    <t>133201109</t>
  </si>
  <si>
    <t>Príplatok k cenám za lepivosť horniny</t>
  </si>
  <si>
    <t>141701103</t>
  </si>
  <si>
    <t>Pretláčanie rúry v hor. tr. 1-4 v hľ. od 6 m dľžky do 35 m vonkajšieho priemeru nad 500 do 800 mm</t>
  </si>
  <si>
    <t>151101102</t>
  </si>
  <si>
    <t>Paženie a rozopretie stien rýh pre podzemné vedenie,príložné do 4 m</t>
  </si>
  <si>
    <t>151101112</t>
  </si>
  <si>
    <t>Odstránenie paženia rýh pre podzemné vedenie,príložné hľbky do 4 m</t>
  </si>
  <si>
    <t>161101501</t>
  </si>
  <si>
    <t>Zvislé premiestnenie výkopku z horniny I až IV,nosením za každé 3 m výšky</t>
  </si>
  <si>
    <t>162401102</t>
  </si>
  <si>
    <t>Vodorovné premiestnenie výkopku tr.1-4 do 2000 m</t>
  </si>
  <si>
    <t>162701112</t>
  </si>
  <si>
    <t>Vodorovné premiestnenie výkopu po spevnenej ceste tr. 1-4 do 15000 m</t>
  </si>
  <si>
    <t>167102102</t>
  </si>
  <si>
    <t>Nakladanie neuľahnutého výkopku z hornín tr.1-4 nad 1000 do 10000 m3</t>
  </si>
  <si>
    <t>171201101</t>
  </si>
  <si>
    <t>Uloženie sypaniny do násypov s rozprestretím sypaniny vo vrstvách a s hrubým urovnaním nezhutnených</t>
  </si>
  <si>
    <t>171201210</t>
  </si>
  <si>
    <t>Poplatok za skládku</t>
  </si>
  <si>
    <t>174101003</t>
  </si>
  <si>
    <t>Zásyp sypaninou so zhutnením jám, šachiet, rýh, zárezov alebo okolo objektov nad 1000 do 10000 m3</t>
  </si>
  <si>
    <t>5833752900</t>
  </si>
  <si>
    <t>Štrkopiesok preddrvený 0-45 N</t>
  </si>
  <si>
    <t>175101101</t>
  </si>
  <si>
    <t>Obsyp potrubia sypaninou z vhodných hornín 1 až 4 bez prehodenia sypaniny</t>
  </si>
  <si>
    <t>175101109</t>
  </si>
  <si>
    <t>Príplatok k cene za prehodenie sypaniny</t>
  </si>
  <si>
    <t>181101102</t>
  </si>
  <si>
    <t>Úprava pláne v zárezoch v hornine 1-4 so zhutnením</t>
  </si>
  <si>
    <t>451573111</t>
  </si>
  <si>
    <t>Lôžko pod potrubie, stoky a drobné objekty, v otvorenom výkope z piesku a štrkopiesku do 63 mm</t>
  </si>
  <si>
    <t>452112111</t>
  </si>
  <si>
    <t>Osadenie prstenca alebo rámu pod poklopy a mreže, výšky do 100 mm</t>
  </si>
  <si>
    <t>ks</t>
  </si>
  <si>
    <t>5922470200</t>
  </si>
  <si>
    <t>Vyrovnávací prstenec TBS výška 50 mm</t>
  </si>
  <si>
    <t>5922470210</t>
  </si>
  <si>
    <t>Vyrovnávací prstenec TBS výška 100 mm</t>
  </si>
  <si>
    <t>5922470220</t>
  </si>
  <si>
    <t>Vyrovnávací prstenec TBS výška 150 mm</t>
  </si>
  <si>
    <t>452311121</t>
  </si>
  <si>
    <t>Dosky z betónu v otvorenom výkope tr.C 8/10</t>
  </si>
  <si>
    <t>452351101</t>
  </si>
  <si>
    <t>Debnenie v otvorenom výkope dosiek,sedlových lôžok a blokov pod potrubie,stoky a drobné objekty</t>
  </si>
  <si>
    <t>564752111</t>
  </si>
  <si>
    <t>Podklad alebo kryt z kameniva hrubého drveného veľ. 32-63mm(vibr.štrk) po zhut.hr. 150 mm</t>
  </si>
  <si>
    <t>567125115</t>
  </si>
  <si>
    <t>Podklad z prostého betónu tr. C 8/10 hr.150 mm</t>
  </si>
  <si>
    <t>577141112</t>
  </si>
  <si>
    <t>Betón asfaltový po zhutnení I.tr. strednozrnný (ABS) hr.50mm</t>
  </si>
  <si>
    <t>871373121</t>
  </si>
  <si>
    <t>Montáž potrubia z kanaliz. rúr z tvrdého PVC tesn. gumovým krúžkom v sklone do 20 % DN 300</t>
  </si>
  <si>
    <t>2861104200</t>
  </si>
  <si>
    <t>Rúrka kanalizačná hrdlová z PVC 315x7,7x5000 mm</t>
  </si>
  <si>
    <t>2861100074</t>
  </si>
  <si>
    <t>Krúžok tesniaci Krúžok tesniaci UR/D 300mm pre potrubie kanalizačné rebrované ULTRA RIB 2 DIN Maincor Plast č. obj.č. 05923 alebo ekvivalent</t>
  </si>
  <si>
    <t>892371000</t>
  </si>
  <si>
    <t>Skúška tesnosti kanalizácie D 300</t>
  </si>
  <si>
    <t>M</t>
  </si>
  <si>
    <t>894401111</t>
  </si>
  <si>
    <t>Osadenie betónového dielca pre šachty,rovná alebo prechodová skruž TBS</t>
  </si>
  <si>
    <t>KUS</t>
  </si>
  <si>
    <t>5922470150</t>
  </si>
  <si>
    <t>Skruž betónová rovná TBS 1000/250</t>
  </si>
  <si>
    <t>5922470170</t>
  </si>
  <si>
    <t>Skruž betónová rovná  TBS 1000/1000</t>
  </si>
  <si>
    <t>5922470180</t>
  </si>
  <si>
    <t>Skruž betónová prechodová TBS 1000/625-S s poplastovanou stupačkou    TECHNO TIP alebo ekvivalent</t>
  </si>
  <si>
    <t>5922470160</t>
  </si>
  <si>
    <t>Skruž betónová rovná TBS 1000/500</t>
  </si>
  <si>
    <t>894411121</t>
  </si>
  <si>
    <t>Zhotovenie šachty kanalizačnej s obložením dna betónom tr. C 25/30 DN n. 200-300</t>
  </si>
  <si>
    <t>5922441000</t>
  </si>
  <si>
    <t>Prefabrikát betónový-prstenec vyrovnávací TBS 13-100 Ms 100x100x9</t>
  </si>
  <si>
    <t>kus</t>
  </si>
  <si>
    <t>5922470250</t>
  </si>
  <si>
    <t>Šachtové kanalizačné dno DN 1000 H 1000 s otvorom DN 300    TECHNO TIP alebo ekvivalent</t>
  </si>
  <si>
    <t>2864201500</t>
  </si>
  <si>
    <t>PVC-U prechodka šachtová kanalizačná 315</t>
  </si>
  <si>
    <t>899104111</t>
  </si>
  <si>
    <t>Osadenie poklopu liatinového a oceľového vrátane rámu hmotn. nad 150 kg</t>
  </si>
  <si>
    <t>5524344200</t>
  </si>
  <si>
    <t>Poklop VS tupná šachta D 600 D</t>
  </si>
  <si>
    <t>899502211</t>
  </si>
  <si>
    <t>Stúpadlo do šachty a drobných objektov liatinové zapustené-kapsové osadené do vynechaných otvorov</t>
  </si>
  <si>
    <t>899720001</t>
  </si>
  <si>
    <t>Rozvinutie a dodávka výstražnej fólie</t>
  </si>
  <si>
    <t>899721112</t>
  </si>
  <si>
    <t>Vyhľadávací vodič na potrubí PVC DN nad 150 mm</t>
  </si>
  <si>
    <t>899912107</t>
  </si>
  <si>
    <t>Montáž oceľových chráničiek D 600</t>
  </si>
  <si>
    <t>1433315100</t>
  </si>
  <si>
    <t>Rúrka pozdĺžne zváraná 08 113731 D  630 hrúbka 10mm</t>
  </si>
  <si>
    <t>899912135</t>
  </si>
  <si>
    <t>Montáž klznej objímky RACI D 300</t>
  </si>
  <si>
    <t>2865230029</t>
  </si>
  <si>
    <t>Objímka klzná vonk. priemer rúry D 200-300 mm</t>
  </si>
  <si>
    <t>919735111</t>
  </si>
  <si>
    <t>Rezanie existujúceho asfaltového krytu alebo podkladu hľbky do 50 mm</t>
  </si>
  <si>
    <t>979084216</t>
  </si>
  <si>
    <t>Vodorovná doprava vybúraných hmôt po suchu bez naloženia, ale so zložením na vzdialenosť do 5 km</t>
  </si>
  <si>
    <t>t</t>
  </si>
  <si>
    <t>979084219</t>
  </si>
  <si>
    <t>Príplatok k cene za každých ďalších aj začatých 5 km nad 5 km</t>
  </si>
  <si>
    <t>979087212</t>
  </si>
  <si>
    <t>Nakladanie na dopravné prostriedky pre vodorovnú dopravu sutiny</t>
  </si>
  <si>
    <t>979089212</t>
  </si>
  <si>
    <t>Poplatok za skladovanie bitumenovej zmesi</t>
  </si>
  <si>
    <t>998276101</t>
  </si>
  <si>
    <t>Presun hmôt pre rúrové vedenie hĺbené z rúr z plast. hmôt alebo sklolamin. v otvorenom výkope</t>
  </si>
  <si>
    <t>230200127</t>
  </si>
  <si>
    <t>Nasunutie potrubnej sekcie do oceľovej chráničky DN 600</t>
  </si>
  <si>
    <t>Objekt SO 01 Stoková sieť - Stoka AA</t>
  </si>
  <si>
    <t>Objekt SO 01 Stoková sieť - Stoka B</t>
  </si>
  <si>
    <t>119001411</t>
  </si>
  <si>
    <t>Dočasné zaistenie podzemného potrubia DN do 200</t>
  </si>
  <si>
    <t>Objekt SO 01 Stoková sieť - Stoka BA</t>
  </si>
  <si>
    <t>Objekt SO 01 Stoková sieť - Stoka BB</t>
  </si>
  <si>
    <t>Objekt SO 01 Stoková sieť - Stoka BC</t>
  </si>
  <si>
    <t>Objekt SO 01 Stoková sieť - Stoka C</t>
  </si>
  <si>
    <t>Objekt SO 01 Stoková sieť - Stoka CA</t>
  </si>
  <si>
    <t>Skruž betónová prechodová TBS 1000/625-S s poplastovanou stupačkou    TECHNO TIP  alebo ekvivalent</t>
  </si>
  <si>
    <t>Šachtové kanalizačné dno DN 1000 H 1000 s otvorom DN 300    TECHNO TIP  alebo ekvivalent</t>
  </si>
  <si>
    <t>Objekt SO 01 Stoková sieť - Stoka D</t>
  </si>
  <si>
    <t>Objekt SO 02 El. NN prípojka k PČS 1,2</t>
  </si>
  <si>
    <t xml:space="preserve">   M-21 ELEKTROMONTÁŽE</t>
  </si>
  <si>
    <t xml:space="preserve">   M-46 ZEMNÉ PRÁCE PRI EXTERNÝCH MONTÁŽACH</t>
  </si>
  <si>
    <t>210192521</t>
  </si>
  <si>
    <t>Liatinová skriňa U systému prázdna, prechodová skriňa vr. poklopu</t>
  </si>
  <si>
    <t>210220021</t>
  </si>
  <si>
    <t>Uzemňovacie vedenie v zemi včít. svoriek,prepojenia, izolácie spojov FeZn do 120 mm2</t>
  </si>
  <si>
    <t>3544112000</t>
  </si>
  <si>
    <t>Páska uzemňovacia 30x4 mm</t>
  </si>
  <si>
    <t>kg</t>
  </si>
  <si>
    <t>210810017</t>
  </si>
  <si>
    <t>Silový kábel 750 - 1000 V /mm2/ voľne uložený CYKY-CYKYm 750 V 5x4</t>
  </si>
  <si>
    <t>3410109700</t>
  </si>
  <si>
    <t>Kábel silový medený CYKY  5Cx10</t>
  </si>
  <si>
    <t>210901015</t>
  </si>
  <si>
    <t>Silový kábel 750-1000 V (v mm2) voľne uložený AYKY 750 V 4x16</t>
  </si>
  <si>
    <t>3410205600</t>
  </si>
  <si>
    <t>Kábel silový hliníkový AYKY 4Bx16</t>
  </si>
  <si>
    <t>341001</t>
  </si>
  <si>
    <t>Koncový diel KD4, KD5</t>
  </si>
  <si>
    <t>341002</t>
  </si>
  <si>
    <t>Poistka výkonná PH 1 100 A</t>
  </si>
  <si>
    <t>341003</t>
  </si>
  <si>
    <t>Poistka výkonná PH 2 - 250 A</t>
  </si>
  <si>
    <t>341004</t>
  </si>
  <si>
    <t>Skrinka poistková SPP</t>
  </si>
  <si>
    <t>341005</t>
  </si>
  <si>
    <t>Skrinka RE 1</t>
  </si>
  <si>
    <t>460200163</t>
  </si>
  <si>
    <t>Hĺbenie káblovej ryhy 35 cm širokej a 80 cm hlbokej, v zemine triedy 3</t>
  </si>
  <si>
    <t>460420203</t>
  </si>
  <si>
    <t>Rekonštr. káblového lôžka z preosiatej zeminy so zakrytím tehlami na šírku 45 cm, šírka ryhy 50 cm</t>
  </si>
  <si>
    <t>460490012</t>
  </si>
  <si>
    <t>Rozvinutie a uloženie výstražnej fólie z PVC do ryhy,šírka 33 cm</t>
  </si>
  <si>
    <t>2830002000</t>
  </si>
  <si>
    <t>Fólia červená v m</t>
  </si>
  <si>
    <t>460560163</t>
  </si>
  <si>
    <t>Ručný zásyp nezap. káblovej ryhy bez zhutn. zeminy, 35 cm širokej, 80 cm hlbokej v zemine tr. 3</t>
  </si>
  <si>
    <t>460650016</t>
  </si>
  <si>
    <t>Zriadenie podkladovej vrstvy, z betónu alebo hlinobetónu</t>
  </si>
  <si>
    <t>Objekt SO 03 Výtlačné potrubie z PČS 1,2 - PČS 1 - stavebná časť</t>
  </si>
  <si>
    <t xml:space="preserve">   ZÁKLADY</t>
  </si>
  <si>
    <t xml:space="preserve">   ZVISLÉ KONŠTRUKCIE</t>
  </si>
  <si>
    <t>Práce PSV</t>
  </si>
  <si>
    <t xml:space="preserve">   IZOLÁCIE PROTI VODE A VLHKOSTI</t>
  </si>
  <si>
    <t xml:space="preserve">   KOVOVÉ DOPLNKOVÉ KONŠTRUKCIE</t>
  </si>
  <si>
    <t>121101111</t>
  </si>
  <si>
    <t>Odstránenie ornice s vodor. premiestn. na hromady, so zložením na vzdialenosť do 100 m a do 100m3</t>
  </si>
  <si>
    <t>131201102</t>
  </si>
  <si>
    <t>Výkop nezapaženej jamy v hornine 3,nad 100 do 1000 m3</t>
  </si>
  <si>
    <t>131201109</t>
  </si>
  <si>
    <t>Príplatok za lepivosť horniny 3</t>
  </si>
  <si>
    <t>167101102</t>
  </si>
  <si>
    <t>Nakladanie neuľahnutého výkopku z hornín tr.1-4 nad 100 do 1000 m3</t>
  </si>
  <si>
    <t>174101002</t>
  </si>
  <si>
    <t>Zásyp sypaninou so zhutnením jám, šachiet, rýh, zárezov alebo okolo objektov nad 100 do 1000 m3</t>
  </si>
  <si>
    <t>273313521</t>
  </si>
  <si>
    <t>Betón základových dosiek, prostý tr.C 12/15</t>
  </si>
  <si>
    <t>273351215</t>
  </si>
  <si>
    <t>Debnenie  základových dosiek, zhotovenie-dielce</t>
  </si>
  <si>
    <t>273351216</t>
  </si>
  <si>
    <t>Debnenie základových dosiek, odstránenie-dielce</t>
  </si>
  <si>
    <t>346244821</t>
  </si>
  <si>
    <t>Prímurovky izolačné z tehál dľ. 290mm P 10-20 MC 10 hr. 140 mm</t>
  </si>
  <si>
    <t>380326133</t>
  </si>
  <si>
    <t>Kompletné konštr. čistiarní odpad. vôd zo železobet.vodostav.V4 T0-C 20/25,hr.nad 300 mm</t>
  </si>
  <si>
    <t>380356211</t>
  </si>
  <si>
    <t>Debnenie kompl. konštrukcií čistiarní odpad. vôd z plôch rovinných zhotovenie</t>
  </si>
  <si>
    <t>380356212</t>
  </si>
  <si>
    <t>Debnenie kompl. konštrukcií čistiarní odpad. vôd z plôch rovinných odstránenie</t>
  </si>
  <si>
    <t>380361006</t>
  </si>
  <si>
    <t>Výstuž komplet. konstr. čist. odpadových vôd a nádrží z ocele 10505</t>
  </si>
  <si>
    <t>411354171</t>
  </si>
  <si>
    <t>Podporná konštrukcia stropov pre zaťaženie do 5 kpa zhotovenie</t>
  </si>
  <si>
    <t>411354172</t>
  </si>
  <si>
    <t>Podporná konštrukcia stropov pre zaťaženie do 5 kpa odstránenie</t>
  </si>
  <si>
    <t>454811111</t>
  </si>
  <si>
    <t>Osadenie prestupu s privarením na výstuž z oceľových rúr vnútorného priemeru do 600 mm</t>
  </si>
  <si>
    <t>933901111</t>
  </si>
  <si>
    <t>Skúšky vodotesnosti betónovej nádrže akéhokoľvek druhu a tvaru, s obsahom do 1000 m3</t>
  </si>
  <si>
    <t>0821111000</t>
  </si>
  <si>
    <t>Voda pitná pre obyvateľstvo</t>
  </si>
  <si>
    <t>952903112</t>
  </si>
  <si>
    <t>Vyčistenie objektov pri svetlej výške priestoru do3,5 m čistiarní odpadových vôd, nádrží, kanálov</t>
  </si>
  <si>
    <t>952903119</t>
  </si>
  <si>
    <t>Príplatok k cene za vyčistenie priestoru akejkoľvek v. nad 3,5 m</t>
  </si>
  <si>
    <t>953171021</t>
  </si>
  <si>
    <t>Osadenie kovového poklopu liatinového alebo oceľového včítane rámu, hmotnosti do 50 kg</t>
  </si>
  <si>
    <t>5524214300</t>
  </si>
  <si>
    <t>Komplet  kanálový DN 600</t>
  </si>
  <si>
    <t>998142251</t>
  </si>
  <si>
    <t>Presun hmôt pre obj.8141,8142,8143,zvislá nosná konštr.monolitická betónová,výšky do 25 m</t>
  </si>
  <si>
    <t>711121131</t>
  </si>
  <si>
    <t>Izolácia proti zemnej vlhkosti vodorovná asfaltovým náterom za tepla</t>
  </si>
  <si>
    <t>1116315000</t>
  </si>
  <si>
    <t>Lak asfaltovanátový ALP-PENETRAL   alebo ekvivalent v sudoch</t>
  </si>
  <si>
    <t>711122131</t>
  </si>
  <si>
    <t>Izolácia proti zemnej vlhkosti zvislá asfaltovým náterom za tepla</t>
  </si>
  <si>
    <t>Lak asfaltovanátový ALP-PENETRAL  alebo ekvivalent v sudoch</t>
  </si>
  <si>
    <t>711131101</t>
  </si>
  <si>
    <t>Izolácia proti zemnej vlhkosti vodorovná AIP na sucho</t>
  </si>
  <si>
    <t>6283228800</t>
  </si>
  <si>
    <t>Pásy ťažké asfaltované Elastobit st 40  alebo ekvivalent</t>
  </si>
  <si>
    <t>711132101</t>
  </si>
  <si>
    <t>Izolácia proti zemnej vlhkosti zvislá AIP na sucho</t>
  </si>
  <si>
    <t>998711201</t>
  </si>
  <si>
    <t>Presun hmôt pre izoláciu proti vode v objektoch výšky do 6 m</t>
  </si>
  <si>
    <t>%</t>
  </si>
  <si>
    <t>767896110</t>
  </si>
  <si>
    <t>Montáž ostatných doplnkov stavieb,častí z hliníkových a iných zliatin líšt skrutkovaním</t>
  </si>
  <si>
    <t>553100PC</t>
  </si>
  <si>
    <t>Hliníkový rebrík 3,70 m</t>
  </si>
  <si>
    <t>767995110</t>
  </si>
  <si>
    <t>Montáž pracovnej plošiny vrátane zábradlia</t>
  </si>
  <si>
    <t>sub</t>
  </si>
  <si>
    <t>998767201</t>
  </si>
  <si>
    <t>Presun hmôt pre kovové stavebné doplnkové konštrukcie v objektoch výšky do 6 m</t>
  </si>
  <si>
    <t>Objekt SO 03 Výtlačné potrubie z PČS 1,2 - PČS 2 - stavebná časť</t>
  </si>
  <si>
    <t>953171001</t>
  </si>
  <si>
    <t>Osadenie kovového predmetu,poklopu liatin.alebo oceľového včítane rámu, hmotnosti do 50 kg</t>
  </si>
  <si>
    <t>Lak asfaltovanátový ALP-PENETRAL alebo ekvivalent  v sudoch</t>
  </si>
  <si>
    <t>Lak asfaltovanátový ALP-PENETRAL alebo ekvivalent v sudoch</t>
  </si>
  <si>
    <t>Pásy ťažké asfaltované Elastobit st 40 alebo ekvivalent</t>
  </si>
  <si>
    <t>Hliníkový rebrík 2,3 m</t>
  </si>
  <si>
    <t>Objekt SO 03 Výtlačné potrubie z PČS 1,2 - Výtlak</t>
  </si>
  <si>
    <t>132301202</t>
  </si>
  <si>
    <t>Výkop ryhy šírky 600-2000mm hor 4 100-1000 m3</t>
  </si>
  <si>
    <t>132301209</t>
  </si>
  <si>
    <t>Hĺbenie rýh š. nad 600 do 2 000 mm zapažených i nezapažených, s urovnaním dna Príplatok za lepivosť horniny 4</t>
  </si>
  <si>
    <t>141701104</t>
  </si>
  <si>
    <t>Mikrotunelovanie v oblúku D 150</t>
  </si>
  <si>
    <t>452111141</t>
  </si>
  <si>
    <t>Osadenie bet.dielca s potrubím</t>
  </si>
  <si>
    <t>5938502000</t>
  </si>
  <si>
    <t>Betónový dielec s potrubím 700 x 700 x 1000 mm</t>
  </si>
  <si>
    <t>871241111</t>
  </si>
  <si>
    <t>Montáž potrubia z tvrdého PVC tesnených gumovým krúžkom vonkajšieho priemeru 90 mm</t>
  </si>
  <si>
    <t>2861129700</t>
  </si>
  <si>
    <t>HDPE rúry tlakové pre rozvod vody - PE 100 / PN 10 90 x 5,4 x L</t>
  </si>
  <si>
    <t>892311000</t>
  </si>
  <si>
    <t>Skúška tesnosti kanalizácie D 150</t>
  </si>
  <si>
    <t>Skruž betónová rovná v.  1000</t>
  </si>
  <si>
    <t>5922470230</t>
  </si>
  <si>
    <t>Šachtové kanalizačné dno DN 1000 H 1000 s otvorom DN 150    TECHNO TIP  alebo ekvivalent</t>
  </si>
  <si>
    <t>2864201100</t>
  </si>
  <si>
    <t>PVC-U prechodka kanalizačná 160</t>
  </si>
  <si>
    <t>899721111</t>
  </si>
  <si>
    <t>Vyhľadávací vodič na potrubí PVC DN do 150 mm</t>
  </si>
  <si>
    <t>899912101</t>
  </si>
  <si>
    <t>Montáž plastovej chráničky DN 150 pri mikrotunelovaní</t>
  </si>
  <si>
    <t>2861101700</t>
  </si>
  <si>
    <t>Plastová chránička D 150</t>
  </si>
  <si>
    <t>138010</t>
  </si>
  <si>
    <t>Napojenie plast oceľ D 90</t>
  </si>
  <si>
    <t>230200016</t>
  </si>
  <si>
    <t>Montáž oceľového potrubia izolovaného D x t 90 x 5.6</t>
  </si>
  <si>
    <t>138001</t>
  </si>
  <si>
    <t>Dodávka oceľového potrubia D 90 izolovaného s uzemňovacím vodičom s oplechovaním</t>
  </si>
  <si>
    <t>230200120</t>
  </si>
  <si>
    <t>Nasunutie potrubia do plastovej chráničky D 150</t>
  </si>
  <si>
    <t>Objekt SO 04 Kanalizačné prípojky k RD</t>
  </si>
  <si>
    <t>132201101</t>
  </si>
  <si>
    <t>Výkop ryhy do šírky 600 mm v horn.3 do 100 m3</t>
  </si>
  <si>
    <t>132201109</t>
  </si>
  <si>
    <t>Príplatok k cene za lepivosť horniny 3</t>
  </si>
  <si>
    <t>151101101</t>
  </si>
  <si>
    <t>Paženie a rozopretie stien rýh pre podzemné vedenie,príložné do 2 m</t>
  </si>
  <si>
    <t>151101111</t>
  </si>
  <si>
    <t>Odstránenie paženia rýh pre podzemné vedenie,príložné hľbky do 2 m</t>
  </si>
  <si>
    <t>M2</t>
  </si>
  <si>
    <t>871313121</t>
  </si>
  <si>
    <t>Montáž potrubia z kanalizačných rúr z tvrdého PVC tesn. gumovým krúžkom v skl. do 20% DN 150</t>
  </si>
  <si>
    <t>2861102000</t>
  </si>
  <si>
    <t>Rúrka kanalizačná hrdlová z PVC 160x3,9x5000 mm</t>
  </si>
  <si>
    <t>877373121</t>
  </si>
  <si>
    <t>Montáž tvarovky na potrubí z rúr z tvrdého PVC tesnených gumovým krúžkom,odbočná DN 300</t>
  </si>
  <si>
    <t>2862301900</t>
  </si>
  <si>
    <t>PVC-U tvarovka enp 300</t>
  </si>
  <si>
    <t>894431114</t>
  </si>
  <si>
    <t>Montáž revíznej šachty z PVC,  DN 315/160 (DN šachty/DN potr. vedenia), hl. 1600 do 2000 mm</t>
  </si>
  <si>
    <t>283001</t>
  </si>
  <si>
    <t>Dodávka revíznej šachty D 315 s poklopom - výška šachty 1500 mm</t>
  </si>
  <si>
    <t>Objekt PS 01 - Technológia a zariadenie PČS 1</t>
  </si>
  <si>
    <t xml:space="preserve">   M-35 MONTÁŽ ČERPADIEL, KOMPRESOROV A VODOHOSPODÁRSKYCH ZARIADENÍ</t>
  </si>
  <si>
    <t>852241121</t>
  </si>
  <si>
    <t>Montáž potrubia z rúr liatinových prírubových tlakových v otvorenom výkope,kanáli,šachte DN 80</t>
  </si>
  <si>
    <t>5525212400</t>
  </si>
  <si>
    <t>Rúra liatinová tlaková prírubová D  80 dĺžky 700 mm</t>
  </si>
  <si>
    <t>857241121</t>
  </si>
  <si>
    <t>Montáž liatin. tvarovky jednoosovej na potrubí z rúr hrdlových DN 80</t>
  </si>
  <si>
    <t>5524502700</t>
  </si>
  <si>
    <t>Liatinové koleno prírubové FFK 45st, DN 80 - Plasmont alebo ekvivalent</t>
  </si>
  <si>
    <t>5524507800</t>
  </si>
  <si>
    <t>Liatinová prírubová tvarovka s odbočkou T DN 80/80 - Plasmont alebo ekvivalent</t>
  </si>
  <si>
    <t>857242121</t>
  </si>
  <si>
    <t>Montáž liatin. tvarovky jednoosovej na potrubí z rúr prírubových DN 80</t>
  </si>
  <si>
    <t>5524181300</t>
  </si>
  <si>
    <t>FASERFIX alebo ekvivalent -Kanal 100 KS   - uzavretý K ryt, liatinový, čierny, triedy E 600,dxšxv=500x149x20 mm art: 8262</t>
  </si>
  <si>
    <t>891244121</t>
  </si>
  <si>
    <t>Montáž vodovodného kompenzátora upchávkového a gumového alebo montážnej vložky DN 80</t>
  </si>
  <si>
    <t>4227383600</t>
  </si>
  <si>
    <t>Kompenzátor M 10-010-616 P2, PN 16, D 80 mm</t>
  </si>
  <si>
    <t>891245321</t>
  </si>
  <si>
    <t>Montáž vodovodnej armatúry na potrubí,spätná klapka DN 80</t>
  </si>
  <si>
    <t>4228350600</t>
  </si>
  <si>
    <t>Klapka spätná L 10-117-616 P1, D 80 mm</t>
  </si>
  <si>
    <t>998273101</t>
  </si>
  <si>
    <t>Presun hmôt pre rúrové vedenie hĺbené z rúr liat. vrátane nových objektov v otvorenom výkope</t>
  </si>
  <si>
    <t>230011037</t>
  </si>
  <si>
    <t>Montáž potrubia z oceľových rúr trieda 11 - 13 D x t 51   x 2.6</t>
  </si>
  <si>
    <t>1416211500</t>
  </si>
  <si>
    <t>Rúrka bezšvíková prírubová 11353.0 Mt 10 D 50 mm</t>
  </si>
  <si>
    <t>350150004</t>
  </si>
  <si>
    <t>Čerpadlo ponorné</t>
  </si>
  <si>
    <t>4260403100</t>
  </si>
  <si>
    <t>Čerpadlo kalové ponorné</t>
  </si>
  <si>
    <t>3580324400</t>
  </si>
  <si>
    <t>Spínač plavákový 10M  PS2</t>
  </si>
  <si>
    <t>358001</t>
  </si>
  <si>
    <t>Meranie množstva objemu kalov a prenos telemetrických údajov</t>
  </si>
  <si>
    <t>súb</t>
  </si>
  <si>
    <t>Objekt PS 02 - Technológia a zariadenie PČS 2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</si>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</sst>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11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3" xfId="0" applyNumberFormat="1" applyFont="1" applyFill="1" applyBorder="1"/>
    <xf numFmtId="164" fontId="1" fillId="0" borderId="64" xfId="0" applyNumberFormat="1" applyFont="1" applyFill="1" applyBorder="1"/>
    <xf numFmtId="0" fontId="1" fillId="0" borderId="67" xfId="0" applyFont="1" applyFill="1" applyBorder="1"/>
    <xf numFmtId="164" fontId="1" fillId="0" borderId="68" xfId="0" applyNumberFormat="1" applyFont="1" applyFill="1" applyBorder="1"/>
    <xf numFmtId="164" fontId="1" fillId="0" borderId="8" xfId="0" applyNumberFormat="1" applyFont="1" applyFill="1" applyBorder="1"/>
    <xf numFmtId="164" fontId="1" fillId="0" borderId="69" xfId="0" applyNumberFormat="1" applyFont="1" applyFill="1" applyBorder="1"/>
    <xf numFmtId="0" fontId="1" fillId="0" borderId="18" xfId="0" applyFont="1" applyFill="1" applyBorder="1"/>
    <xf numFmtId="0" fontId="1" fillId="0" borderId="68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5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6" fillId="0" borderId="67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1" xfId="0" applyFill="1" applyBorder="1"/>
    <xf numFmtId="0" fontId="13" fillId="0" borderId="91" xfId="0" applyFont="1" applyFill="1" applyBorder="1"/>
    <xf numFmtId="0" fontId="0" fillId="0" borderId="92" xfId="0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1" fillId="0" borderId="98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99" xfId="0" applyFill="1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9" fillId="0" borderId="0" xfId="0" applyNumberFormat="1" applyFont="1"/>
    <xf numFmtId="0" fontId="17" fillId="0" borderId="0" xfId="0" applyFont="1"/>
    <xf numFmtId="166" fontId="17" fillId="0" borderId="0" xfId="0" applyNumberFormat="1" applyFont="1"/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19" fillId="0" borderId="0" xfId="0" applyNumberFormat="1" applyFont="1"/>
    <xf numFmtId="0" fontId="18" fillId="0" borderId="0" xfId="0" applyFont="1"/>
    <xf numFmtId="166" fontId="5" fillId="0" borderId="0" xfId="0" applyNumberFormat="1" applyFont="1"/>
    <xf numFmtId="0" fontId="14" fillId="0" borderId="106" xfId="0" applyFont="1" applyBorder="1"/>
    <xf numFmtId="164" fontId="14" fillId="0" borderId="106" xfId="0" applyNumberFormat="1" applyFont="1" applyBorder="1"/>
    <xf numFmtId="166" fontId="14" fillId="0" borderId="106" xfId="0" applyNumberFormat="1" applyFont="1" applyBorder="1"/>
    <xf numFmtId="165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166" fontId="18" fillId="0" borderId="102" xfId="0" applyNumberFormat="1" applyFont="1" applyBorder="1"/>
    <xf numFmtId="0" fontId="5" fillId="0" borderId="102" xfId="0" applyFont="1" applyBorder="1"/>
    <xf numFmtId="0" fontId="1" fillId="0" borderId="102" xfId="0" applyFont="1" applyBorder="1"/>
    <xf numFmtId="0" fontId="14" fillId="0" borderId="107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Fill="1" applyBorder="1"/>
    <xf numFmtId="0" fontId="20" fillId="0" borderId="0" xfId="0" applyFont="1"/>
    <xf numFmtId="164" fontId="6" fillId="0" borderId="14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164" fontId="5" fillId="0" borderId="73" xfId="0" applyNumberFormat="1" applyFont="1" applyFill="1" applyBorder="1"/>
    <xf numFmtId="164" fontId="5" fillId="0" borderId="74" xfId="0" applyNumberFormat="1" applyFont="1" applyFill="1" applyBorder="1"/>
    <xf numFmtId="0" fontId="5" fillId="2" borderId="3" xfId="0" applyFont="1" applyFill="1" applyBorder="1" applyAlignment="1">
      <alignment horizontal="center"/>
    </xf>
    <xf numFmtId="0" fontId="5" fillId="0" borderId="110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0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8" xfId="0" applyFont="1" applyFill="1" applyBorder="1"/>
    <xf numFmtId="0" fontId="1" fillId="0" borderId="80" xfId="0" applyFont="1" applyFill="1" applyBorder="1"/>
    <xf numFmtId="0" fontId="1" fillId="0" borderId="40" xfId="0" applyFont="1" applyFill="1" applyBorder="1"/>
    <xf numFmtId="0" fontId="6" fillId="0" borderId="0" xfId="0" applyFont="1" applyFill="1" applyBorder="1"/>
    <xf numFmtId="0" fontId="1" fillId="0" borderId="78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3" xfId="0" applyFont="1" applyFill="1" applyBorder="1"/>
    <xf numFmtId="0" fontId="1" fillId="0" borderId="36" xfId="0" applyFont="1" applyFill="1" applyBorder="1"/>
    <xf numFmtId="0" fontId="1" fillId="0" borderId="49" xfId="0" applyFont="1" applyFill="1" applyBorder="1"/>
    <xf numFmtId="0" fontId="1" fillId="0" borderId="74" xfId="0" applyFont="1" applyFill="1" applyBorder="1"/>
    <xf numFmtId="0" fontId="6" fillId="0" borderId="59" xfId="0" applyFont="1" applyFill="1" applyBorder="1"/>
    <xf numFmtId="0" fontId="1" fillId="0" borderId="72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79" xfId="0" applyFont="1" applyFill="1" applyBorder="1"/>
    <xf numFmtId="0" fontId="1" fillId="0" borderId="39" xfId="0" applyFont="1" applyFill="1" applyBorder="1"/>
    <xf numFmtId="0" fontId="5" fillId="0" borderId="5" xfId="0" applyFont="1" applyFill="1" applyBorder="1" applyAlignment="1">
      <alignment wrapText="1"/>
    </xf>
    <xf numFmtId="0" fontId="1" fillId="0" borderId="10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4" fillId="0" borderId="108" xfId="0" applyFont="1" applyFill="1" applyBorder="1" applyAlignment="1">
      <alignment wrapText="1"/>
    </xf>
    <xf numFmtId="0" fontId="4" fillId="0" borderId="10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1" xfId="0" applyFont="1" applyFill="1" applyBorder="1"/>
    <xf numFmtId="0" fontId="1" fillId="0" borderId="81" xfId="0" applyFont="1" applyFill="1" applyBorder="1"/>
    <xf numFmtId="0" fontId="1" fillId="0" borderId="16" xfId="0" applyFont="1" applyFill="1" applyBorder="1"/>
    <xf numFmtId="0" fontId="6" fillId="0" borderId="83" xfId="0" applyFont="1" applyFill="1" applyBorder="1"/>
    <xf numFmtId="0" fontId="1" fillId="0" borderId="75" xfId="0" applyFont="1" applyFill="1" applyBorder="1"/>
    <xf numFmtId="0" fontId="1" fillId="0" borderId="27" xfId="0" applyFont="1" applyFill="1" applyBorder="1"/>
    <xf numFmtId="0" fontId="6" fillId="0" borderId="76" xfId="0" applyFont="1" applyFill="1" applyBorder="1"/>
    <xf numFmtId="164" fontId="1" fillId="0" borderId="76" xfId="0" applyNumberFormat="1" applyFont="1" applyFill="1" applyBorder="1"/>
    <xf numFmtId="0" fontId="6" fillId="0" borderId="77" xfId="0" applyFont="1" applyFill="1" applyBorder="1"/>
    <xf numFmtId="164" fontId="1" fillId="0" borderId="77" xfId="0" applyNumberFormat="1" applyFont="1" applyFill="1" applyBorder="1"/>
    <xf numFmtId="0" fontId="6" fillId="0" borderId="84" xfId="0" applyFont="1" applyFill="1" applyBorder="1"/>
    <xf numFmtId="164" fontId="1" fillId="0" borderId="82" xfId="0" applyNumberFormat="1" applyFont="1" applyFill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5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08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5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0" xfId="0" applyFont="1"/>
    <xf numFmtId="0" fontId="14" fillId="0" borderId="65" xfId="0" applyFont="1" applyBorder="1"/>
    <xf numFmtId="0" fontId="14" fillId="0" borderId="66" xfId="0" applyFont="1" applyBorder="1"/>
    <xf numFmtId="0" fontId="5" fillId="0" borderId="59" xfId="0" applyFont="1" applyBorder="1"/>
    <xf numFmtId="0" fontId="5" fillId="0" borderId="84" xfId="0" applyFont="1" applyBorder="1"/>
    <xf numFmtId="0" fontId="1" fillId="0" borderId="77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4" fillId="0" borderId="106" xfId="0" applyFont="1" applyBorder="1"/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workbookViewId="0">
      <selection activeCell="A7" sqref="A7:A22"/>
    </sheetView>
  </sheetViews>
  <sheetFormatPr defaultColWidth="0" defaultRowHeight="15" x14ac:dyDescent="0.25"/>
  <cols>
    <col min="1" max="1" width="32.7109375" customWidth="1"/>
    <col min="2" max="2" width="10.7109375" customWidth="1"/>
    <col min="3" max="6" width="8.7109375" customWidth="1"/>
    <col min="7" max="7" width="10.7109375" customWidth="1"/>
    <col min="8" max="8" width="8.85546875" customWidth="1"/>
    <col min="9" max="26" width="0" hidden="1" customWidth="1"/>
    <col min="27" max="16384" width="8.85546875" hidden="1"/>
  </cols>
  <sheetData>
    <row r="1" spans="1:17" x14ac:dyDescent="0.25">
      <c r="A1" s="3"/>
      <c r="B1" s="3"/>
      <c r="C1" s="3"/>
      <c r="D1" s="3"/>
      <c r="E1" s="3"/>
      <c r="F1" s="3"/>
      <c r="G1" s="3"/>
    </row>
    <row r="2" spans="1:17" ht="34.9" customHeight="1" x14ac:dyDescent="0.25">
      <c r="A2" s="232" t="s">
        <v>0</v>
      </c>
      <c r="B2" s="233"/>
      <c r="C2" s="233"/>
      <c r="D2" s="233"/>
      <c r="E2" s="233"/>
      <c r="F2" s="5" t="s">
        <v>2</v>
      </c>
      <c r="G2" s="5"/>
    </row>
    <row r="3" spans="1:17" x14ac:dyDescent="0.25">
      <c r="A3" s="234" t="s">
        <v>1</v>
      </c>
      <c r="B3" s="234"/>
      <c r="C3" s="234"/>
      <c r="D3" s="234"/>
      <c r="E3" s="234"/>
      <c r="F3" s="6" t="s">
        <v>3</v>
      </c>
      <c r="G3" s="6" t="s">
        <v>4</v>
      </c>
    </row>
    <row r="4" spans="1:17" x14ac:dyDescent="0.25">
      <c r="A4" s="234"/>
      <c r="B4" s="234"/>
      <c r="C4" s="234"/>
      <c r="D4" s="234"/>
      <c r="E4" s="234"/>
      <c r="F4" s="7">
        <v>0.2</v>
      </c>
      <c r="G4" s="7">
        <v>0</v>
      </c>
    </row>
    <row r="5" spans="1:17" x14ac:dyDescent="0.25">
      <c r="A5" s="8"/>
      <c r="B5" s="8"/>
      <c r="C5" s="8"/>
      <c r="D5" s="8"/>
      <c r="E5" s="8"/>
      <c r="F5" s="8"/>
      <c r="G5" s="8"/>
    </row>
    <row r="6" spans="1:17" x14ac:dyDescent="0.25">
      <c r="A6" s="230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x14ac:dyDescent="0.25">
      <c r="A7" s="231" t="s">
        <v>12</v>
      </c>
      <c r="B7" s="228">
        <f>'SO 15008'!I174-Rekapitulácia!D7</f>
        <v>0</v>
      </c>
      <c r="C7" s="220">
        <f>'SO 15008'!P25</f>
        <v>0</v>
      </c>
      <c r="D7" s="220">
        <v>0</v>
      </c>
      <c r="E7" s="220">
        <f>'SO 15008'!P16</f>
        <v>0</v>
      </c>
      <c r="F7" s="220">
        <v>0</v>
      </c>
      <c r="G7" s="220">
        <f t="shared" ref="G7:G22" si="0">B7+C7+D7+E7+F7</f>
        <v>0</v>
      </c>
      <c r="K7">
        <f>'SO 15008'!K174</f>
        <v>0</v>
      </c>
      <c r="Q7">
        <v>30.126000000000001</v>
      </c>
    </row>
    <row r="8" spans="1:17" x14ac:dyDescent="0.25">
      <c r="A8" s="231" t="s">
        <v>13</v>
      </c>
      <c r="B8" s="228">
        <f>'SO 15010'!I129-Rekapitulácia!D8</f>
        <v>0</v>
      </c>
      <c r="C8" s="220">
        <f>'SO 15010'!P25</f>
        <v>0</v>
      </c>
      <c r="D8" s="220">
        <v>0</v>
      </c>
      <c r="E8" s="220">
        <f>'SO 15010'!P16</f>
        <v>0</v>
      </c>
      <c r="F8" s="220">
        <v>0</v>
      </c>
      <c r="G8" s="220">
        <f t="shared" si="0"/>
        <v>0</v>
      </c>
      <c r="K8">
        <f>'SO 15010'!K129</f>
        <v>0</v>
      </c>
      <c r="Q8">
        <v>30.126000000000001</v>
      </c>
    </row>
    <row r="9" spans="1:17" x14ac:dyDescent="0.25">
      <c r="A9" s="231" t="s">
        <v>14</v>
      </c>
      <c r="B9" s="228">
        <f>'SO 15011'!I175-Rekapitulácia!D9</f>
        <v>0</v>
      </c>
      <c r="C9" s="220">
        <f>'SO 15011'!P25</f>
        <v>0</v>
      </c>
      <c r="D9" s="220">
        <v>0</v>
      </c>
      <c r="E9" s="220">
        <f>'SO 15011'!P16</f>
        <v>0</v>
      </c>
      <c r="F9" s="220">
        <v>0</v>
      </c>
      <c r="G9" s="220">
        <f t="shared" si="0"/>
        <v>0</v>
      </c>
      <c r="K9">
        <f>'SO 15011'!K175</f>
        <v>0</v>
      </c>
      <c r="Q9">
        <v>30.126000000000001</v>
      </c>
    </row>
    <row r="10" spans="1:17" x14ac:dyDescent="0.25">
      <c r="A10" s="231" t="s">
        <v>15</v>
      </c>
      <c r="B10" s="228">
        <f>'SO 15012'!I157-Rekapitulácia!D10</f>
        <v>0</v>
      </c>
      <c r="C10" s="220">
        <f>'SO 15012'!P25</f>
        <v>0</v>
      </c>
      <c r="D10" s="220">
        <v>0</v>
      </c>
      <c r="E10" s="220">
        <f>'SO 15012'!P16</f>
        <v>0</v>
      </c>
      <c r="F10" s="220">
        <v>0</v>
      </c>
      <c r="G10" s="220">
        <f t="shared" si="0"/>
        <v>0</v>
      </c>
      <c r="K10">
        <f>'SO 15012'!K157</f>
        <v>0</v>
      </c>
      <c r="Q10">
        <v>30.126000000000001</v>
      </c>
    </row>
    <row r="11" spans="1:17" x14ac:dyDescent="0.25">
      <c r="A11" s="231" t="s">
        <v>16</v>
      </c>
      <c r="B11" s="228">
        <f>'SO 15013'!I157-Rekapitulácia!D11</f>
        <v>0</v>
      </c>
      <c r="C11" s="220">
        <f>'SO 15013'!P25</f>
        <v>0</v>
      </c>
      <c r="D11" s="220">
        <v>0</v>
      </c>
      <c r="E11" s="220">
        <f>'SO 15013'!P16</f>
        <v>0</v>
      </c>
      <c r="F11" s="220">
        <v>0</v>
      </c>
      <c r="G11" s="220">
        <f t="shared" si="0"/>
        <v>0</v>
      </c>
      <c r="K11">
        <f>'SO 15013'!K157</f>
        <v>0</v>
      </c>
      <c r="Q11">
        <v>30.126000000000001</v>
      </c>
    </row>
    <row r="12" spans="1:17" x14ac:dyDescent="0.25">
      <c r="A12" s="231" t="s">
        <v>17</v>
      </c>
      <c r="B12" s="228">
        <f>'SO 15014'!I129-Rekapitulácia!D12</f>
        <v>0</v>
      </c>
      <c r="C12" s="220">
        <f>'SO 15014'!P25</f>
        <v>0</v>
      </c>
      <c r="D12" s="220">
        <v>0</v>
      </c>
      <c r="E12" s="220">
        <f>'SO 15014'!P16</f>
        <v>0</v>
      </c>
      <c r="F12" s="220">
        <v>0</v>
      </c>
      <c r="G12" s="220">
        <f t="shared" si="0"/>
        <v>0</v>
      </c>
      <c r="K12">
        <f>'SO 15014'!K129</f>
        <v>0</v>
      </c>
      <c r="Q12">
        <v>30.126000000000001</v>
      </c>
    </row>
    <row r="13" spans="1:17" x14ac:dyDescent="0.25">
      <c r="A13" s="231" t="s">
        <v>18</v>
      </c>
      <c r="B13" s="228">
        <f>'SO 15015'!I174-Rekapitulácia!D13</f>
        <v>0</v>
      </c>
      <c r="C13" s="220">
        <f>'SO 15015'!P25</f>
        <v>0</v>
      </c>
      <c r="D13" s="220">
        <v>0</v>
      </c>
      <c r="E13" s="220">
        <f>'SO 15015'!P16</f>
        <v>0</v>
      </c>
      <c r="F13" s="220">
        <v>0</v>
      </c>
      <c r="G13" s="220">
        <f t="shared" si="0"/>
        <v>0</v>
      </c>
      <c r="K13">
        <f>'SO 15015'!K174</f>
        <v>0</v>
      </c>
      <c r="Q13">
        <v>30.126000000000001</v>
      </c>
    </row>
    <row r="14" spans="1:17" x14ac:dyDescent="0.25">
      <c r="A14" s="231" t="s">
        <v>19</v>
      </c>
      <c r="B14" s="228">
        <f>'SO 15016'!I158-Rekapitulácia!D14</f>
        <v>0</v>
      </c>
      <c r="C14" s="220">
        <f>'SO 15016'!P25</f>
        <v>0</v>
      </c>
      <c r="D14" s="220">
        <v>0</v>
      </c>
      <c r="E14" s="220">
        <f>'SO 15016'!P16</f>
        <v>0</v>
      </c>
      <c r="F14" s="220">
        <v>0</v>
      </c>
      <c r="G14" s="220">
        <f t="shared" si="0"/>
        <v>0</v>
      </c>
      <c r="K14">
        <f>'SO 15016'!K158</f>
        <v>0</v>
      </c>
      <c r="Q14">
        <v>30.126000000000001</v>
      </c>
    </row>
    <row r="15" spans="1:17" x14ac:dyDescent="0.25">
      <c r="A15" s="231" t="s">
        <v>20</v>
      </c>
      <c r="B15" s="228">
        <f>'SO 15018'!I129-Rekapitulácia!D15</f>
        <v>0</v>
      </c>
      <c r="C15" s="220">
        <f>'SO 15018'!P25</f>
        <v>0</v>
      </c>
      <c r="D15" s="220">
        <v>0</v>
      </c>
      <c r="E15" s="220">
        <f>'SO 15018'!P16</f>
        <v>0</v>
      </c>
      <c r="F15" s="220">
        <v>0</v>
      </c>
      <c r="G15" s="220">
        <f t="shared" si="0"/>
        <v>0</v>
      </c>
      <c r="K15">
        <f>'SO 15018'!K129</f>
        <v>0</v>
      </c>
      <c r="Q15">
        <v>30.126000000000001</v>
      </c>
    </row>
    <row r="16" spans="1:17" x14ac:dyDescent="0.25">
      <c r="A16" s="231" t="s">
        <v>21</v>
      </c>
      <c r="B16" s="228">
        <f>'SO 15020'!I101-Rekapitulácia!D16</f>
        <v>0</v>
      </c>
      <c r="C16" s="220">
        <f>'SO 15020'!P25</f>
        <v>0</v>
      </c>
      <c r="D16" s="220">
        <v>0</v>
      </c>
      <c r="E16" s="220">
        <f>'SO 15020'!P16</f>
        <v>0</v>
      </c>
      <c r="F16" s="220">
        <v>0</v>
      </c>
      <c r="G16" s="220">
        <f t="shared" si="0"/>
        <v>0</v>
      </c>
      <c r="K16">
        <f>'SO 15020'!K101</f>
        <v>0</v>
      </c>
      <c r="Q16">
        <v>30.126000000000001</v>
      </c>
    </row>
    <row r="17" spans="1:26" ht="24.6" customHeight="1" x14ac:dyDescent="0.25">
      <c r="A17" s="231" t="s">
        <v>22</v>
      </c>
      <c r="B17" s="228">
        <f>'SO 15021'!I155-Rekapitulácia!D17</f>
        <v>0</v>
      </c>
      <c r="C17" s="220">
        <f>'SO 15021'!P25</f>
        <v>0</v>
      </c>
      <c r="D17" s="220">
        <v>0</v>
      </c>
      <c r="E17" s="220">
        <f>'SO 15021'!P16</f>
        <v>0</v>
      </c>
      <c r="F17" s="220">
        <v>0</v>
      </c>
      <c r="G17" s="220">
        <f t="shared" si="0"/>
        <v>0</v>
      </c>
      <c r="K17">
        <f>'SO 15021'!K155</f>
        <v>0</v>
      </c>
      <c r="Q17">
        <v>30.126000000000001</v>
      </c>
    </row>
    <row r="18" spans="1:26" ht="26.45" customHeight="1" x14ac:dyDescent="0.25">
      <c r="A18" s="231" t="s">
        <v>23</v>
      </c>
      <c r="B18" s="228">
        <f>'SO 15023'!I155-Rekapitulácia!D18</f>
        <v>0</v>
      </c>
      <c r="C18" s="220">
        <f>'SO 15023'!P25</f>
        <v>0</v>
      </c>
      <c r="D18" s="220">
        <v>0</v>
      </c>
      <c r="E18" s="220">
        <f>'SO 15023'!P16</f>
        <v>0</v>
      </c>
      <c r="F18" s="220">
        <v>0</v>
      </c>
      <c r="G18" s="220">
        <f t="shared" si="0"/>
        <v>0</v>
      </c>
      <c r="K18">
        <f>'SO 15023'!K155</f>
        <v>0</v>
      </c>
      <c r="Q18">
        <v>30.126000000000001</v>
      </c>
    </row>
    <row r="19" spans="1:26" ht="23.25" x14ac:dyDescent="0.25">
      <c r="A19" s="231" t="s">
        <v>24</v>
      </c>
      <c r="B19" s="228">
        <f>'SO 15026'!I167-Rekapitulácia!D19</f>
        <v>0</v>
      </c>
      <c r="C19" s="220">
        <f>'SO 15026'!P25</f>
        <v>0</v>
      </c>
      <c r="D19" s="220">
        <v>0</v>
      </c>
      <c r="E19" s="220">
        <f>'SO 15026'!P16</f>
        <v>0</v>
      </c>
      <c r="F19" s="220">
        <v>0</v>
      </c>
      <c r="G19" s="220">
        <f t="shared" si="0"/>
        <v>0</v>
      </c>
      <c r="K19">
        <f>'SO 15026'!K167</f>
        <v>0</v>
      </c>
      <c r="Q19">
        <v>30.126000000000001</v>
      </c>
    </row>
    <row r="20" spans="1:26" x14ac:dyDescent="0.25">
      <c r="A20" s="231" t="s">
        <v>25</v>
      </c>
      <c r="B20" s="228">
        <f>'SO 15028'!I138-Rekapitulácia!D20</f>
        <v>0</v>
      </c>
      <c r="C20" s="220">
        <f>'SO 15028'!P25</f>
        <v>0</v>
      </c>
      <c r="D20" s="220">
        <v>0</v>
      </c>
      <c r="E20" s="220">
        <f>'SO 15028'!P16</f>
        <v>0</v>
      </c>
      <c r="F20" s="220">
        <v>0</v>
      </c>
      <c r="G20" s="220">
        <f t="shared" si="0"/>
        <v>0</v>
      </c>
      <c r="K20">
        <f>'SO 15028'!K138</f>
        <v>0</v>
      </c>
      <c r="Q20">
        <v>30.126000000000001</v>
      </c>
    </row>
    <row r="21" spans="1:26" x14ac:dyDescent="0.25">
      <c r="A21" s="231" t="s">
        <v>26</v>
      </c>
      <c r="B21" s="228">
        <f>'SO 15029'!I115-Rekapitulácia!D21</f>
        <v>0</v>
      </c>
      <c r="C21" s="220">
        <f>'SO 15029'!P25</f>
        <v>0</v>
      </c>
      <c r="D21" s="220">
        <v>0</v>
      </c>
      <c r="E21" s="220">
        <f>'SO 15029'!P16</f>
        <v>0</v>
      </c>
      <c r="F21" s="220">
        <v>0</v>
      </c>
      <c r="G21" s="220">
        <f t="shared" si="0"/>
        <v>0</v>
      </c>
      <c r="K21">
        <f>'SO 15029'!K115</f>
        <v>0</v>
      </c>
      <c r="Q21">
        <v>30.126000000000001</v>
      </c>
    </row>
    <row r="22" spans="1:26" x14ac:dyDescent="0.25">
      <c r="A22" s="231" t="s">
        <v>27</v>
      </c>
      <c r="B22" s="229">
        <f>'SO 15030'!I114-Rekapitulácia!D22</f>
        <v>0</v>
      </c>
      <c r="C22" s="222">
        <f>'SO 15030'!P25</f>
        <v>0</v>
      </c>
      <c r="D22" s="222">
        <v>0</v>
      </c>
      <c r="E22" s="222">
        <f>'SO 15030'!P16</f>
        <v>0</v>
      </c>
      <c r="F22" s="222">
        <v>0</v>
      </c>
      <c r="G22" s="222">
        <f t="shared" si="0"/>
        <v>0</v>
      </c>
      <c r="K22">
        <f>'SO 15030'!K114</f>
        <v>0</v>
      </c>
      <c r="Q22">
        <v>30.126000000000001</v>
      </c>
    </row>
    <row r="23" spans="1:26" x14ac:dyDescent="0.25">
      <c r="A23" s="223" t="s">
        <v>471</v>
      </c>
      <c r="B23" s="225">
        <f>SUM(B7:B22)</f>
        <v>0</v>
      </c>
      <c r="C23" s="225">
        <f>SUM(C7:C22)</f>
        <v>0</v>
      </c>
      <c r="D23" s="225">
        <f>SUM(D7:D22)</f>
        <v>0</v>
      </c>
      <c r="E23" s="225">
        <f>SUM(E7:E22)</f>
        <v>0</v>
      </c>
      <c r="F23" s="225">
        <f>SUM(F7:F22)</f>
        <v>0</v>
      </c>
      <c r="G23" s="225">
        <f>SUM(G7:G22)-SUM(Z7:Z22)</f>
        <v>0</v>
      </c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x14ac:dyDescent="0.25">
      <c r="A24" s="223" t="s">
        <v>472</v>
      </c>
      <c r="B24" s="224">
        <f>G23-SUM(Rekapitulácia!K7:'Rekapitulácia'!K22)*1</f>
        <v>0</v>
      </c>
      <c r="C24" s="224"/>
      <c r="D24" s="224"/>
      <c r="E24" s="224"/>
      <c r="F24" s="224"/>
      <c r="G24" s="224">
        <f>ROUND(((ROUND(B24,2)*20)/100),2)*1</f>
        <v>0</v>
      </c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x14ac:dyDescent="0.25">
      <c r="A25" s="4" t="s">
        <v>473</v>
      </c>
      <c r="B25" s="221">
        <f>(G23-B24)</f>
        <v>0</v>
      </c>
      <c r="C25" s="221"/>
      <c r="D25" s="221"/>
      <c r="E25" s="221"/>
      <c r="F25" s="221"/>
      <c r="G25" s="221">
        <f>ROUND(((ROUND(B25,2)*0)/100),2)</f>
        <v>0</v>
      </c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x14ac:dyDescent="0.25">
      <c r="A26" s="226" t="s">
        <v>474</v>
      </c>
      <c r="B26" s="227"/>
      <c r="C26" s="227"/>
      <c r="D26" s="227"/>
      <c r="E26" s="227"/>
      <c r="F26" s="227"/>
      <c r="G26" s="227">
        <f>SUM(G23:G25)</f>
        <v>0</v>
      </c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9"/>
  <sheetViews>
    <sheetView workbookViewId="0">
      <pane ySplit="1" topLeftCell="A112" activePane="bottomLeft" state="frozen"/>
      <selection pane="bottomLeft" activeCell="H79" sqref="H79:H127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248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15018'!E60</f>
        <v>0</v>
      </c>
      <c r="D15" s="58">
        <f>'SO 15018'!F60</f>
        <v>0</v>
      </c>
      <c r="E15" s="67">
        <f>'SO 15018'!G60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(SUM(Z77:Z128))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/>
      <c r="D17" s="58"/>
      <c r="E17" s="67"/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15018'!K77:'SO 15018'!K128)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15018'!K77:'SO 15018'!K128)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248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15018'!L98</f>
        <v>0</v>
      </c>
      <c r="F56" s="138">
        <f>'SO 15018'!M98</f>
        <v>0</v>
      </c>
      <c r="G56" s="138">
        <f>'SO 15018'!I98</f>
        <v>0</v>
      </c>
      <c r="H56" s="139">
        <f>'SO 15018'!S98</f>
        <v>74.58</v>
      </c>
      <c r="I56" s="139">
        <f>'SO 15018'!V98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15018'!L102</f>
        <v>0</v>
      </c>
      <c r="F57" s="138">
        <f>'SO 15018'!M102</f>
        <v>0</v>
      </c>
      <c r="G57" s="138">
        <f>'SO 15018'!I102</f>
        <v>0</v>
      </c>
      <c r="H57" s="139">
        <f>'SO 15018'!S102</f>
        <v>10.39</v>
      </c>
      <c r="I57" s="139">
        <f>'SO 15018'!V102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77</v>
      </c>
      <c r="C58" s="299"/>
      <c r="D58" s="299"/>
      <c r="E58" s="138">
        <f>'SO 15018'!L122</f>
        <v>0</v>
      </c>
      <c r="F58" s="138">
        <f>'SO 15018'!M122</f>
        <v>0</v>
      </c>
      <c r="G58" s="138">
        <f>'SO 15018'!I122</f>
        <v>0</v>
      </c>
      <c r="H58" s="139">
        <f>'SO 15018'!S122</f>
        <v>6.27</v>
      </c>
      <c r="I58" s="139">
        <f>'SO 15018'!V122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79</v>
      </c>
      <c r="C59" s="299"/>
      <c r="D59" s="299"/>
      <c r="E59" s="138">
        <f>'SO 15018'!L126</f>
        <v>0</v>
      </c>
      <c r="F59" s="138">
        <f>'SO 15018'!M126</f>
        <v>0</v>
      </c>
      <c r="G59" s="138">
        <f>'SO 15018'!I126</f>
        <v>0</v>
      </c>
      <c r="H59" s="139">
        <f>'SO 15018'!S126</f>
        <v>0</v>
      </c>
      <c r="I59" s="139">
        <f>'SO 15018'!V126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300" t="s">
        <v>73</v>
      </c>
      <c r="C60" s="301"/>
      <c r="D60" s="301"/>
      <c r="E60" s="140">
        <f>'SO 15018'!L128</f>
        <v>0</v>
      </c>
      <c r="F60" s="140">
        <f>'SO 15018'!M128</f>
        <v>0</v>
      </c>
      <c r="G60" s="140">
        <f>'SO 15018'!I128</f>
        <v>0</v>
      </c>
      <c r="H60" s="141">
        <f>'SO 15018'!S128</f>
        <v>91.24</v>
      </c>
      <c r="I60" s="141">
        <f>'SO 15018'!V128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"/>
      <c r="B61" s="209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42"/>
      <c r="B62" s="302" t="s">
        <v>82</v>
      </c>
      <c r="C62" s="303"/>
      <c r="D62" s="303"/>
      <c r="E62" s="144">
        <f>'SO 15018'!L129</f>
        <v>0</v>
      </c>
      <c r="F62" s="144">
        <f>'SO 15018'!M129</f>
        <v>0</v>
      </c>
      <c r="G62" s="144">
        <f>'SO 15018'!I129</f>
        <v>0</v>
      </c>
      <c r="H62" s="145">
        <f>'SO 15018'!S129</f>
        <v>91.24</v>
      </c>
      <c r="I62" s="145">
        <f>'SO 15018'!V129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8"/>
      <c r="X62" s="143"/>
      <c r="Y62" s="143"/>
      <c r="Z62" s="143"/>
    </row>
    <row r="63" spans="1:26" x14ac:dyDescent="0.25">
      <c r="A63" s="15"/>
      <c r="B63" s="42"/>
      <c r="C63" s="3"/>
      <c r="D63" s="3"/>
      <c r="E63" s="14"/>
      <c r="F63" s="14"/>
      <c r="G63" s="14"/>
      <c r="H63" s="153"/>
      <c r="I63" s="153"/>
      <c r="J63" s="153"/>
      <c r="K63" s="153"/>
      <c r="L63" s="153"/>
      <c r="M63" s="153"/>
      <c r="N63" s="153"/>
      <c r="O63" s="153"/>
      <c r="P63" s="153"/>
      <c r="Q63" s="11"/>
      <c r="R63" s="11"/>
      <c r="S63" s="11"/>
      <c r="T63" s="11"/>
      <c r="U63" s="11"/>
      <c r="V63" s="11"/>
      <c r="W63" s="53"/>
    </row>
    <row r="64" spans="1:26" x14ac:dyDescent="0.25">
      <c r="A64" s="15"/>
      <c r="B64" s="42"/>
      <c r="C64" s="3"/>
      <c r="D64" s="3"/>
      <c r="E64" s="14"/>
      <c r="F64" s="14"/>
      <c r="G64" s="14"/>
      <c r="H64" s="153"/>
      <c r="I64" s="153"/>
      <c r="J64" s="153"/>
      <c r="K64" s="153"/>
      <c r="L64" s="153"/>
      <c r="M64" s="153"/>
      <c r="N64" s="153"/>
      <c r="O64" s="153"/>
      <c r="P64" s="153"/>
      <c r="Q64" s="11"/>
      <c r="R64" s="11"/>
      <c r="S64" s="11"/>
      <c r="T64" s="11"/>
      <c r="U64" s="11"/>
      <c r="V64" s="11"/>
      <c r="W64" s="53"/>
    </row>
    <row r="65" spans="1:26" x14ac:dyDescent="0.25">
      <c r="A65" s="15"/>
      <c r="B65" s="38"/>
      <c r="C65" s="8"/>
      <c r="D65" s="8"/>
      <c r="E65" s="27"/>
      <c r="F65" s="27"/>
      <c r="G65" s="27"/>
      <c r="H65" s="154"/>
      <c r="I65" s="154"/>
      <c r="J65" s="154"/>
      <c r="K65" s="154"/>
      <c r="L65" s="154"/>
      <c r="M65" s="154"/>
      <c r="N65" s="154"/>
      <c r="O65" s="154"/>
      <c r="P65" s="154"/>
      <c r="Q65" s="16"/>
      <c r="R65" s="16"/>
      <c r="S65" s="16"/>
      <c r="T65" s="16"/>
      <c r="U65" s="16"/>
      <c r="V65" s="16"/>
      <c r="W65" s="53"/>
    </row>
    <row r="66" spans="1:26" ht="34.9" customHeight="1" x14ac:dyDescent="0.25">
      <c r="A66" s="1"/>
      <c r="B66" s="288" t="s">
        <v>83</v>
      </c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53"/>
    </row>
    <row r="67" spans="1:26" x14ac:dyDescent="0.25">
      <c r="A67" s="15"/>
      <c r="B67" s="97"/>
      <c r="C67" s="19"/>
      <c r="D67" s="19"/>
      <c r="E67" s="99"/>
      <c r="F67" s="99"/>
      <c r="G67" s="99"/>
      <c r="H67" s="168"/>
      <c r="I67" s="168"/>
      <c r="J67" s="168"/>
      <c r="K67" s="168"/>
      <c r="L67" s="168"/>
      <c r="M67" s="168"/>
      <c r="N67" s="168"/>
      <c r="O67" s="168"/>
      <c r="P67" s="168"/>
      <c r="Q67" s="20"/>
      <c r="R67" s="20"/>
      <c r="S67" s="20"/>
      <c r="T67" s="20"/>
      <c r="U67" s="20"/>
      <c r="V67" s="20"/>
      <c r="W67" s="53"/>
    </row>
    <row r="68" spans="1:26" ht="19.899999999999999" customHeight="1" x14ac:dyDescent="0.25">
      <c r="A68" s="204"/>
      <c r="B68" s="291" t="s">
        <v>36</v>
      </c>
      <c r="C68" s="292"/>
      <c r="D68" s="292"/>
      <c r="E68" s="293"/>
      <c r="F68" s="166"/>
      <c r="G68" s="166"/>
      <c r="H68" s="167" t="s">
        <v>94</v>
      </c>
      <c r="I68" s="295" t="s">
        <v>95</v>
      </c>
      <c r="J68" s="296"/>
      <c r="K68" s="296"/>
      <c r="L68" s="296"/>
      <c r="M68" s="296"/>
      <c r="N68" s="296"/>
      <c r="O68" s="296"/>
      <c r="P68" s="297"/>
      <c r="Q68" s="18"/>
      <c r="R68" s="18"/>
      <c r="S68" s="18"/>
      <c r="T68" s="18"/>
      <c r="U68" s="18"/>
      <c r="V68" s="18"/>
      <c r="W68" s="53"/>
    </row>
    <row r="69" spans="1:26" ht="19.899999999999999" customHeight="1" x14ac:dyDescent="0.25">
      <c r="A69" s="204"/>
      <c r="B69" s="294" t="s">
        <v>37</v>
      </c>
      <c r="C69" s="271"/>
      <c r="D69" s="271"/>
      <c r="E69" s="272"/>
      <c r="F69" s="162"/>
      <c r="G69" s="162"/>
      <c r="H69" s="163" t="s">
        <v>31</v>
      </c>
      <c r="I69" s="16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204"/>
      <c r="B70" s="294" t="s">
        <v>38</v>
      </c>
      <c r="C70" s="271"/>
      <c r="D70" s="271"/>
      <c r="E70" s="272"/>
      <c r="F70" s="162"/>
      <c r="G70" s="162"/>
      <c r="H70" s="163" t="s">
        <v>96</v>
      </c>
      <c r="I70" s="163" t="s">
        <v>35</v>
      </c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208" t="s">
        <v>97</v>
      </c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208" t="s">
        <v>248</v>
      </c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42"/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42"/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210" t="s">
        <v>72</v>
      </c>
      <c r="C75" s="164"/>
      <c r="D75" s="164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x14ac:dyDescent="0.25">
      <c r="A76" s="2"/>
      <c r="B76" s="211" t="s">
        <v>84</v>
      </c>
      <c r="C76" s="128" t="s">
        <v>85</v>
      </c>
      <c r="D76" s="128" t="s">
        <v>86</v>
      </c>
      <c r="E76" s="155"/>
      <c r="F76" s="155" t="s">
        <v>87</v>
      </c>
      <c r="G76" s="155" t="s">
        <v>88</v>
      </c>
      <c r="H76" s="156" t="s">
        <v>89</v>
      </c>
      <c r="I76" s="156" t="s">
        <v>90</v>
      </c>
      <c r="J76" s="156"/>
      <c r="K76" s="156"/>
      <c r="L76" s="156"/>
      <c r="M76" s="156"/>
      <c r="N76" s="156"/>
      <c r="O76" s="156"/>
      <c r="P76" s="156" t="s">
        <v>91</v>
      </c>
      <c r="Q76" s="157"/>
      <c r="R76" s="157"/>
      <c r="S76" s="128" t="s">
        <v>92</v>
      </c>
      <c r="T76" s="158"/>
      <c r="U76" s="158"/>
      <c r="V76" s="128" t="s">
        <v>93</v>
      </c>
      <c r="W76" s="53"/>
    </row>
    <row r="77" spans="1:26" x14ac:dyDescent="0.25">
      <c r="A77" s="10"/>
      <c r="B77" s="212"/>
      <c r="C77" s="169"/>
      <c r="D77" s="305" t="s">
        <v>73</v>
      </c>
      <c r="E77" s="305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7"/>
      <c r="W77" s="218"/>
      <c r="X77" s="137"/>
      <c r="Y77" s="137"/>
      <c r="Z77" s="137"/>
    </row>
    <row r="78" spans="1:26" x14ac:dyDescent="0.25">
      <c r="A78" s="10"/>
      <c r="B78" s="213"/>
      <c r="C78" s="172">
        <v>1</v>
      </c>
      <c r="D78" s="313" t="s">
        <v>74</v>
      </c>
      <c r="E78" s="313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10"/>
      <c r="R78" s="10"/>
      <c r="S78" s="10"/>
      <c r="T78" s="10"/>
      <c r="U78" s="10"/>
      <c r="V78" s="198"/>
      <c r="W78" s="218"/>
      <c r="X78" s="137"/>
      <c r="Y78" s="137"/>
      <c r="Z78" s="137"/>
    </row>
    <row r="79" spans="1:26" ht="25.15" customHeight="1" x14ac:dyDescent="0.25">
      <c r="A79" s="178"/>
      <c r="B79" s="214">
        <v>1</v>
      </c>
      <c r="C79" s="179" t="s">
        <v>114</v>
      </c>
      <c r="D79" s="312" t="s">
        <v>115</v>
      </c>
      <c r="E79" s="312"/>
      <c r="F79" s="173" t="s">
        <v>116</v>
      </c>
      <c r="G79" s="174">
        <v>6.66</v>
      </c>
      <c r="H79" s="173"/>
      <c r="I79" s="173">
        <f t="shared" ref="I79:I97" si="0">ROUND(G79*(H79),2)</f>
        <v>0</v>
      </c>
      <c r="J79" s="175">
        <f t="shared" ref="J79:J97" si="1">ROUND(G79*(N79),2)</f>
        <v>9.99</v>
      </c>
      <c r="K79" s="176">
        <f t="shared" ref="K79:K97" si="2">ROUND(G79*(O79),2)</f>
        <v>0</v>
      </c>
      <c r="L79" s="176">
        <f t="shared" ref="L79:L92" si="3">ROUND(G79*(H79),2)</f>
        <v>0</v>
      </c>
      <c r="M79" s="176"/>
      <c r="N79" s="176">
        <v>1.5</v>
      </c>
      <c r="O79" s="176"/>
      <c r="P79" s="180"/>
      <c r="Q79" s="180"/>
      <c r="R79" s="180"/>
      <c r="S79" s="181">
        <f t="shared" ref="S79:S97" si="4">ROUND(G79*(P79),3)</f>
        <v>0</v>
      </c>
      <c r="T79" s="177"/>
      <c r="U79" s="177"/>
      <c r="V79" s="199"/>
      <c r="W79" s="53"/>
      <c r="Z79">
        <v>0</v>
      </c>
    </row>
    <row r="80" spans="1:26" ht="25.15" customHeight="1" x14ac:dyDescent="0.25">
      <c r="A80" s="178"/>
      <c r="B80" s="214">
        <v>2</v>
      </c>
      <c r="C80" s="179" t="s">
        <v>117</v>
      </c>
      <c r="D80" s="312" t="s">
        <v>118</v>
      </c>
      <c r="E80" s="312"/>
      <c r="F80" s="173" t="s">
        <v>116</v>
      </c>
      <c r="G80" s="174">
        <v>100.733</v>
      </c>
      <c r="H80" s="173"/>
      <c r="I80" s="173">
        <f t="shared" si="0"/>
        <v>0</v>
      </c>
      <c r="J80" s="175">
        <f t="shared" si="1"/>
        <v>684.98</v>
      </c>
      <c r="K80" s="176">
        <f t="shared" si="2"/>
        <v>0</v>
      </c>
      <c r="L80" s="176">
        <f t="shared" si="3"/>
        <v>0</v>
      </c>
      <c r="M80" s="176"/>
      <c r="N80" s="176">
        <v>6.8</v>
      </c>
      <c r="O80" s="176"/>
      <c r="P80" s="180"/>
      <c r="Q80" s="180"/>
      <c r="R80" s="180"/>
      <c r="S80" s="181">
        <f t="shared" si="4"/>
        <v>0</v>
      </c>
      <c r="T80" s="177"/>
      <c r="U80" s="177"/>
      <c r="V80" s="199"/>
      <c r="W80" s="53"/>
      <c r="Z80">
        <v>0</v>
      </c>
    </row>
    <row r="81" spans="1:26" ht="25.15" customHeight="1" x14ac:dyDescent="0.25">
      <c r="A81" s="178"/>
      <c r="B81" s="214">
        <v>3</v>
      </c>
      <c r="C81" s="179" t="s">
        <v>119</v>
      </c>
      <c r="D81" s="312" t="s">
        <v>120</v>
      </c>
      <c r="E81" s="312"/>
      <c r="F81" s="173" t="s">
        <v>121</v>
      </c>
      <c r="G81" s="174">
        <v>100.733</v>
      </c>
      <c r="H81" s="173"/>
      <c r="I81" s="173">
        <f t="shared" si="0"/>
        <v>0</v>
      </c>
      <c r="J81" s="175">
        <f t="shared" si="1"/>
        <v>70.510000000000005</v>
      </c>
      <c r="K81" s="176">
        <f t="shared" si="2"/>
        <v>0</v>
      </c>
      <c r="L81" s="176">
        <f t="shared" si="3"/>
        <v>0</v>
      </c>
      <c r="M81" s="176"/>
      <c r="N81" s="176">
        <v>0.7</v>
      </c>
      <c r="O81" s="176"/>
      <c r="P81" s="180"/>
      <c r="Q81" s="180"/>
      <c r="R81" s="180"/>
      <c r="S81" s="181">
        <f t="shared" si="4"/>
        <v>0</v>
      </c>
      <c r="T81" s="177"/>
      <c r="U81" s="177"/>
      <c r="V81" s="199"/>
      <c r="W81" s="53"/>
      <c r="Z81">
        <v>0</v>
      </c>
    </row>
    <row r="82" spans="1:26" ht="25.15" customHeight="1" x14ac:dyDescent="0.25">
      <c r="A82" s="178"/>
      <c r="B82" s="214">
        <v>4</v>
      </c>
      <c r="C82" s="179" t="s">
        <v>122</v>
      </c>
      <c r="D82" s="312" t="s">
        <v>123</v>
      </c>
      <c r="E82" s="312"/>
      <c r="F82" s="173" t="s">
        <v>116</v>
      </c>
      <c r="G82" s="174">
        <v>24.75</v>
      </c>
      <c r="H82" s="173"/>
      <c r="I82" s="173">
        <f t="shared" si="0"/>
        <v>0</v>
      </c>
      <c r="J82" s="175">
        <f t="shared" si="1"/>
        <v>551.92999999999995</v>
      </c>
      <c r="K82" s="176">
        <f t="shared" si="2"/>
        <v>0</v>
      </c>
      <c r="L82" s="176">
        <f t="shared" si="3"/>
        <v>0</v>
      </c>
      <c r="M82" s="176"/>
      <c r="N82" s="176">
        <v>22.3</v>
      </c>
      <c r="O82" s="176"/>
      <c r="P82" s="180"/>
      <c r="Q82" s="180"/>
      <c r="R82" s="180"/>
      <c r="S82" s="181">
        <f t="shared" si="4"/>
        <v>0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4">
        <v>5</v>
      </c>
      <c r="C83" s="179" t="s">
        <v>124</v>
      </c>
      <c r="D83" s="312" t="s">
        <v>125</v>
      </c>
      <c r="E83" s="312"/>
      <c r="F83" s="173" t="s">
        <v>116</v>
      </c>
      <c r="G83" s="174">
        <v>24.75</v>
      </c>
      <c r="H83" s="173"/>
      <c r="I83" s="173">
        <f t="shared" si="0"/>
        <v>0</v>
      </c>
      <c r="J83" s="175">
        <f t="shared" si="1"/>
        <v>121.28</v>
      </c>
      <c r="K83" s="176">
        <f t="shared" si="2"/>
        <v>0</v>
      </c>
      <c r="L83" s="176">
        <f t="shared" si="3"/>
        <v>0</v>
      </c>
      <c r="M83" s="176"/>
      <c r="N83" s="176">
        <v>4.9000000000000004</v>
      </c>
      <c r="O83" s="176"/>
      <c r="P83" s="180"/>
      <c r="Q83" s="180"/>
      <c r="R83" s="180"/>
      <c r="S83" s="181">
        <f t="shared" si="4"/>
        <v>0</v>
      </c>
      <c r="T83" s="177"/>
      <c r="U83" s="177"/>
      <c r="V83" s="199"/>
      <c r="W83" s="53"/>
      <c r="Z83">
        <v>0</v>
      </c>
    </row>
    <row r="84" spans="1:26" ht="25.15" customHeight="1" x14ac:dyDescent="0.25">
      <c r="A84" s="178"/>
      <c r="B84" s="214">
        <v>6</v>
      </c>
      <c r="C84" s="179" t="s">
        <v>128</v>
      </c>
      <c r="D84" s="312" t="s">
        <v>129</v>
      </c>
      <c r="E84" s="312"/>
      <c r="F84" s="173" t="s">
        <v>100</v>
      </c>
      <c r="G84" s="174">
        <v>183.15</v>
      </c>
      <c r="H84" s="173"/>
      <c r="I84" s="173">
        <f t="shared" si="0"/>
        <v>0</v>
      </c>
      <c r="J84" s="175">
        <f t="shared" si="1"/>
        <v>1153.8499999999999</v>
      </c>
      <c r="K84" s="176">
        <f t="shared" si="2"/>
        <v>0</v>
      </c>
      <c r="L84" s="176">
        <f t="shared" si="3"/>
        <v>0</v>
      </c>
      <c r="M84" s="176"/>
      <c r="N84" s="176">
        <v>6.3</v>
      </c>
      <c r="O84" s="176"/>
      <c r="P84" s="182">
        <v>8.5000000000000006E-4</v>
      </c>
      <c r="Q84" s="180"/>
      <c r="R84" s="180">
        <v>8.5000000000000006E-4</v>
      </c>
      <c r="S84" s="181">
        <f t="shared" si="4"/>
        <v>0.156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4">
        <v>7</v>
      </c>
      <c r="C85" s="179" t="s">
        <v>130</v>
      </c>
      <c r="D85" s="312" t="s">
        <v>131</v>
      </c>
      <c r="E85" s="312"/>
      <c r="F85" s="173" t="s">
        <v>100</v>
      </c>
      <c r="G85" s="174">
        <v>183.15</v>
      </c>
      <c r="H85" s="173"/>
      <c r="I85" s="173">
        <f t="shared" si="0"/>
        <v>0</v>
      </c>
      <c r="J85" s="175">
        <f t="shared" si="1"/>
        <v>604.4</v>
      </c>
      <c r="K85" s="176">
        <f t="shared" si="2"/>
        <v>0</v>
      </c>
      <c r="L85" s="176">
        <f t="shared" si="3"/>
        <v>0</v>
      </c>
      <c r="M85" s="176"/>
      <c r="N85" s="176">
        <v>3.3</v>
      </c>
      <c r="O85" s="176"/>
      <c r="P85" s="180"/>
      <c r="Q85" s="180"/>
      <c r="R85" s="180"/>
      <c r="S85" s="181">
        <f t="shared" si="4"/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8</v>
      </c>
      <c r="C86" s="179" t="s">
        <v>132</v>
      </c>
      <c r="D86" s="312" t="s">
        <v>133</v>
      </c>
      <c r="E86" s="312"/>
      <c r="F86" s="173" t="s">
        <v>121</v>
      </c>
      <c r="G86" s="174">
        <v>125.483</v>
      </c>
      <c r="H86" s="173"/>
      <c r="I86" s="173">
        <f t="shared" si="0"/>
        <v>0</v>
      </c>
      <c r="J86" s="175">
        <f t="shared" si="1"/>
        <v>815.64</v>
      </c>
      <c r="K86" s="176">
        <f t="shared" si="2"/>
        <v>0</v>
      </c>
      <c r="L86" s="176">
        <f t="shared" si="3"/>
        <v>0</v>
      </c>
      <c r="M86" s="176"/>
      <c r="N86" s="176">
        <v>6.5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9</v>
      </c>
      <c r="C87" s="179" t="s">
        <v>134</v>
      </c>
      <c r="D87" s="312" t="s">
        <v>135</v>
      </c>
      <c r="E87" s="312"/>
      <c r="F87" s="173" t="s">
        <v>121</v>
      </c>
      <c r="G87" s="174">
        <v>198.74299999999999</v>
      </c>
      <c r="H87" s="173"/>
      <c r="I87" s="173">
        <f t="shared" si="0"/>
        <v>0</v>
      </c>
      <c r="J87" s="175">
        <f t="shared" si="1"/>
        <v>775.1</v>
      </c>
      <c r="K87" s="176">
        <f t="shared" si="2"/>
        <v>0</v>
      </c>
      <c r="L87" s="176">
        <f t="shared" si="3"/>
        <v>0</v>
      </c>
      <c r="M87" s="176"/>
      <c r="N87" s="176">
        <v>3.9</v>
      </c>
      <c r="O87" s="176"/>
      <c r="P87" s="180"/>
      <c r="Q87" s="180"/>
      <c r="R87" s="180"/>
      <c r="S87" s="181">
        <f t="shared" si="4"/>
        <v>0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10</v>
      </c>
      <c r="C88" s="179" t="s">
        <v>136</v>
      </c>
      <c r="D88" s="312" t="s">
        <v>137</v>
      </c>
      <c r="E88" s="312"/>
      <c r="F88" s="173" t="s">
        <v>116</v>
      </c>
      <c r="G88" s="174">
        <v>50.063000000000002</v>
      </c>
      <c r="H88" s="173"/>
      <c r="I88" s="173">
        <f t="shared" si="0"/>
        <v>0</v>
      </c>
      <c r="J88" s="175">
        <f t="shared" si="1"/>
        <v>690.87</v>
      </c>
      <c r="K88" s="176">
        <f t="shared" si="2"/>
        <v>0</v>
      </c>
      <c r="L88" s="176">
        <f t="shared" si="3"/>
        <v>0</v>
      </c>
      <c r="M88" s="176"/>
      <c r="N88" s="176">
        <v>13.8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11</v>
      </c>
      <c r="C89" s="179" t="s">
        <v>138</v>
      </c>
      <c r="D89" s="312" t="s">
        <v>139</v>
      </c>
      <c r="E89" s="312"/>
      <c r="F89" s="173" t="s">
        <v>116</v>
      </c>
      <c r="G89" s="174">
        <v>248.80600000000001</v>
      </c>
      <c r="H89" s="173"/>
      <c r="I89" s="173">
        <f t="shared" si="0"/>
        <v>0</v>
      </c>
      <c r="J89" s="175">
        <f t="shared" si="1"/>
        <v>323.45</v>
      </c>
      <c r="K89" s="176">
        <f t="shared" si="2"/>
        <v>0</v>
      </c>
      <c r="L89" s="176">
        <f t="shared" si="3"/>
        <v>0</v>
      </c>
      <c r="M89" s="176"/>
      <c r="N89" s="176">
        <v>1.3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12</v>
      </c>
      <c r="C90" s="179" t="s">
        <v>140</v>
      </c>
      <c r="D90" s="312" t="s">
        <v>141</v>
      </c>
      <c r="E90" s="312"/>
      <c r="F90" s="173" t="s">
        <v>116</v>
      </c>
      <c r="G90" s="174">
        <v>132.143</v>
      </c>
      <c r="H90" s="173"/>
      <c r="I90" s="173">
        <f t="shared" si="0"/>
        <v>0</v>
      </c>
      <c r="J90" s="175">
        <f t="shared" si="1"/>
        <v>171.79</v>
      </c>
      <c r="K90" s="176">
        <f t="shared" si="2"/>
        <v>0</v>
      </c>
      <c r="L90" s="176">
        <f t="shared" si="3"/>
        <v>0</v>
      </c>
      <c r="M90" s="176"/>
      <c r="N90" s="176">
        <v>1.3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13</v>
      </c>
      <c r="C91" s="179" t="s">
        <v>142</v>
      </c>
      <c r="D91" s="312" t="s">
        <v>143</v>
      </c>
      <c r="E91" s="312"/>
      <c r="F91" s="173" t="s">
        <v>116</v>
      </c>
      <c r="G91" s="174">
        <v>132.143</v>
      </c>
      <c r="H91" s="173"/>
      <c r="I91" s="173">
        <f t="shared" si="0"/>
        <v>0</v>
      </c>
      <c r="J91" s="175">
        <f t="shared" si="1"/>
        <v>290.70999999999998</v>
      </c>
      <c r="K91" s="176">
        <f t="shared" si="2"/>
        <v>0</v>
      </c>
      <c r="L91" s="176">
        <f t="shared" si="3"/>
        <v>0</v>
      </c>
      <c r="M91" s="176"/>
      <c r="N91" s="176">
        <v>2.2000000000000002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14</v>
      </c>
      <c r="C92" s="179" t="s">
        <v>144</v>
      </c>
      <c r="D92" s="312" t="s">
        <v>145</v>
      </c>
      <c r="E92" s="312"/>
      <c r="F92" s="173" t="s">
        <v>116</v>
      </c>
      <c r="G92" s="174">
        <v>95.85</v>
      </c>
      <c r="H92" s="173"/>
      <c r="I92" s="173">
        <f t="shared" si="0"/>
        <v>0</v>
      </c>
      <c r="J92" s="175">
        <f t="shared" si="1"/>
        <v>297.14</v>
      </c>
      <c r="K92" s="176">
        <f t="shared" si="2"/>
        <v>0</v>
      </c>
      <c r="L92" s="176">
        <f t="shared" si="3"/>
        <v>0</v>
      </c>
      <c r="M92" s="176"/>
      <c r="N92" s="176">
        <v>3.1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5">
        <v>15</v>
      </c>
      <c r="C93" s="188" t="s">
        <v>146</v>
      </c>
      <c r="D93" s="314" t="s">
        <v>147</v>
      </c>
      <c r="E93" s="314"/>
      <c r="F93" s="183" t="s">
        <v>116</v>
      </c>
      <c r="G93" s="184">
        <v>22.59</v>
      </c>
      <c r="H93" s="183"/>
      <c r="I93" s="183">
        <f t="shared" si="0"/>
        <v>0</v>
      </c>
      <c r="J93" s="185">
        <f t="shared" si="1"/>
        <v>506.02</v>
      </c>
      <c r="K93" s="186">
        <f t="shared" si="2"/>
        <v>0</v>
      </c>
      <c r="L93" s="186"/>
      <c r="M93" s="186">
        <f>ROUND(G93*(H93),2)</f>
        <v>0</v>
      </c>
      <c r="N93" s="186">
        <v>22.4</v>
      </c>
      <c r="O93" s="186"/>
      <c r="P93" s="189">
        <v>1.67</v>
      </c>
      <c r="Q93" s="190"/>
      <c r="R93" s="190">
        <v>1.67</v>
      </c>
      <c r="S93" s="191">
        <f t="shared" si="4"/>
        <v>37.725000000000001</v>
      </c>
      <c r="T93" s="187"/>
      <c r="U93" s="187"/>
      <c r="V93" s="200"/>
      <c r="W93" s="53"/>
      <c r="Z93">
        <v>0</v>
      </c>
    </row>
    <row r="94" spans="1:26" ht="25.15" customHeight="1" x14ac:dyDescent="0.25">
      <c r="A94" s="178"/>
      <c r="B94" s="214">
        <v>16</v>
      </c>
      <c r="C94" s="179" t="s">
        <v>148</v>
      </c>
      <c r="D94" s="312" t="s">
        <v>149</v>
      </c>
      <c r="E94" s="312"/>
      <c r="F94" s="173" t="s">
        <v>121</v>
      </c>
      <c r="G94" s="174">
        <v>21.978000000000002</v>
      </c>
      <c r="H94" s="173"/>
      <c r="I94" s="173">
        <f t="shared" si="0"/>
        <v>0</v>
      </c>
      <c r="J94" s="175">
        <f t="shared" si="1"/>
        <v>243.96</v>
      </c>
      <c r="K94" s="176">
        <f t="shared" si="2"/>
        <v>0</v>
      </c>
      <c r="L94" s="176">
        <f>ROUND(G94*(H94),2)</f>
        <v>0</v>
      </c>
      <c r="M94" s="176"/>
      <c r="N94" s="176">
        <v>11.1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17</v>
      </c>
      <c r="C95" s="179" t="s">
        <v>150</v>
      </c>
      <c r="D95" s="312" t="s">
        <v>151</v>
      </c>
      <c r="E95" s="312"/>
      <c r="F95" s="173" t="s">
        <v>121</v>
      </c>
      <c r="G95" s="174">
        <v>21.978000000000002</v>
      </c>
      <c r="H95" s="173"/>
      <c r="I95" s="173">
        <f t="shared" si="0"/>
        <v>0</v>
      </c>
      <c r="J95" s="175">
        <f t="shared" si="1"/>
        <v>145.05000000000001</v>
      </c>
      <c r="K95" s="176">
        <f t="shared" si="2"/>
        <v>0</v>
      </c>
      <c r="L95" s="176">
        <f>ROUND(G95*(H95),2)</f>
        <v>0</v>
      </c>
      <c r="M95" s="176"/>
      <c r="N95" s="176">
        <v>6.6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5">
        <v>18</v>
      </c>
      <c r="C96" s="188" t="s">
        <v>146</v>
      </c>
      <c r="D96" s="314" t="s">
        <v>147</v>
      </c>
      <c r="E96" s="314"/>
      <c r="F96" s="183" t="s">
        <v>116</v>
      </c>
      <c r="G96" s="184">
        <v>21.978000000000002</v>
      </c>
      <c r="H96" s="183"/>
      <c r="I96" s="183">
        <f t="shared" si="0"/>
        <v>0</v>
      </c>
      <c r="J96" s="185">
        <f t="shared" si="1"/>
        <v>492.31</v>
      </c>
      <c r="K96" s="186">
        <f t="shared" si="2"/>
        <v>0</v>
      </c>
      <c r="L96" s="186"/>
      <c r="M96" s="186">
        <f>ROUND(G96*(H96),2)</f>
        <v>0</v>
      </c>
      <c r="N96" s="186">
        <v>22.4</v>
      </c>
      <c r="O96" s="186"/>
      <c r="P96" s="189">
        <v>1.67</v>
      </c>
      <c r="Q96" s="190"/>
      <c r="R96" s="190">
        <v>1.67</v>
      </c>
      <c r="S96" s="191">
        <f t="shared" si="4"/>
        <v>36.703000000000003</v>
      </c>
      <c r="T96" s="187"/>
      <c r="U96" s="187"/>
      <c r="V96" s="200"/>
      <c r="W96" s="53"/>
      <c r="Z96">
        <v>0</v>
      </c>
    </row>
    <row r="97" spans="1:26" ht="25.15" customHeight="1" x14ac:dyDescent="0.25">
      <c r="A97" s="178"/>
      <c r="B97" s="214">
        <v>19</v>
      </c>
      <c r="C97" s="179" t="s">
        <v>152</v>
      </c>
      <c r="D97" s="312" t="s">
        <v>153</v>
      </c>
      <c r="E97" s="312"/>
      <c r="F97" s="173" t="s">
        <v>100</v>
      </c>
      <c r="G97" s="174">
        <v>36.630000000000003</v>
      </c>
      <c r="H97" s="173"/>
      <c r="I97" s="173">
        <f t="shared" si="0"/>
        <v>0</v>
      </c>
      <c r="J97" s="175">
        <f t="shared" si="1"/>
        <v>18.32</v>
      </c>
      <c r="K97" s="176">
        <f t="shared" si="2"/>
        <v>0</v>
      </c>
      <c r="L97" s="176">
        <f>ROUND(G97*(H97),2)</f>
        <v>0</v>
      </c>
      <c r="M97" s="176"/>
      <c r="N97" s="176">
        <v>0.5</v>
      </c>
      <c r="O97" s="176"/>
      <c r="P97" s="180"/>
      <c r="Q97" s="180"/>
      <c r="R97" s="180"/>
      <c r="S97" s="181">
        <f t="shared" si="4"/>
        <v>0</v>
      </c>
      <c r="T97" s="177"/>
      <c r="U97" s="177"/>
      <c r="V97" s="199"/>
      <c r="W97" s="53"/>
      <c r="Z97">
        <v>0</v>
      </c>
    </row>
    <row r="98" spans="1:26" x14ac:dyDescent="0.25">
      <c r="A98" s="10"/>
      <c r="B98" s="213"/>
      <c r="C98" s="172">
        <v>1</v>
      </c>
      <c r="D98" s="313" t="s">
        <v>74</v>
      </c>
      <c r="E98" s="313"/>
      <c r="F98" s="138"/>
      <c r="G98" s="171"/>
      <c r="H98" s="138"/>
      <c r="I98" s="140">
        <f>ROUND((SUM(I78:I97))/1,2)</f>
        <v>0</v>
      </c>
      <c r="J98" s="139"/>
      <c r="K98" s="139"/>
      <c r="L98" s="139">
        <f>ROUND((SUM(L78:L97))/1,2)</f>
        <v>0</v>
      </c>
      <c r="M98" s="139">
        <f>ROUND((SUM(M78:M97))/1,2)</f>
        <v>0</v>
      </c>
      <c r="N98" s="139"/>
      <c r="O98" s="139"/>
      <c r="P98" s="139"/>
      <c r="Q98" s="10"/>
      <c r="R98" s="10"/>
      <c r="S98" s="10">
        <f>ROUND((SUM(S78:S97))/1,2)</f>
        <v>74.58</v>
      </c>
      <c r="T98" s="10"/>
      <c r="U98" s="10"/>
      <c r="V98" s="201">
        <f>ROUND((SUM(V78:V97))/1,2)</f>
        <v>0</v>
      </c>
      <c r="W98" s="218"/>
      <c r="X98" s="137"/>
      <c r="Y98" s="137"/>
      <c r="Z98" s="137"/>
    </row>
    <row r="99" spans="1:26" x14ac:dyDescent="0.25">
      <c r="A99" s="1"/>
      <c r="B99" s="209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2"/>
      <c r="W99" s="53"/>
    </row>
    <row r="100" spans="1:26" x14ac:dyDescent="0.25">
      <c r="A100" s="10"/>
      <c r="B100" s="213"/>
      <c r="C100" s="172">
        <v>4</v>
      </c>
      <c r="D100" s="313" t="s">
        <v>75</v>
      </c>
      <c r="E100" s="313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10"/>
      <c r="R100" s="10"/>
      <c r="S100" s="10"/>
      <c r="T100" s="10"/>
      <c r="U100" s="10"/>
      <c r="V100" s="198"/>
      <c r="W100" s="218"/>
      <c r="X100" s="137"/>
      <c r="Y100" s="137"/>
      <c r="Z100" s="137"/>
    </row>
    <row r="101" spans="1:26" ht="25.15" customHeight="1" x14ac:dyDescent="0.25">
      <c r="A101" s="178"/>
      <c r="B101" s="214">
        <v>20</v>
      </c>
      <c r="C101" s="179" t="s">
        <v>154</v>
      </c>
      <c r="D101" s="312" t="s">
        <v>155</v>
      </c>
      <c r="E101" s="312"/>
      <c r="F101" s="173" t="s">
        <v>116</v>
      </c>
      <c r="G101" s="174">
        <v>5.4950000000000001</v>
      </c>
      <c r="H101" s="173"/>
      <c r="I101" s="173">
        <f>ROUND(G101*(H101),2)</f>
        <v>0</v>
      </c>
      <c r="J101" s="175">
        <f>ROUND(G101*(N101),2)</f>
        <v>239.58</v>
      </c>
      <c r="K101" s="176">
        <f>ROUND(G101*(O101),2)</f>
        <v>0</v>
      </c>
      <c r="L101" s="176">
        <f>ROUND(G101*(H101),2)</f>
        <v>0</v>
      </c>
      <c r="M101" s="176"/>
      <c r="N101" s="176">
        <v>43.6</v>
      </c>
      <c r="O101" s="176"/>
      <c r="P101" s="182">
        <v>1.8907700000000001</v>
      </c>
      <c r="Q101" s="180"/>
      <c r="R101" s="180">
        <v>1.8907700000000001</v>
      </c>
      <c r="S101" s="181">
        <f>ROUND(G101*(P101),3)</f>
        <v>10.39</v>
      </c>
      <c r="T101" s="177"/>
      <c r="U101" s="177"/>
      <c r="V101" s="199"/>
      <c r="W101" s="53"/>
      <c r="Z101">
        <v>0</v>
      </c>
    </row>
    <row r="102" spans="1:26" x14ac:dyDescent="0.25">
      <c r="A102" s="10"/>
      <c r="B102" s="213"/>
      <c r="C102" s="172">
        <v>4</v>
      </c>
      <c r="D102" s="313" t="s">
        <v>75</v>
      </c>
      <c r="E102" s="313"/>
      <c r="F102" s="138"/>
      <c r="G102" s="171"/>
      <c r="H102" s="138"/>
      <c r="I102" s="140">
        <f>ROUND((SUM(I100:I101))/1,2)</f>
        <v>0</v>
      </c>
      <c r="J102" s="139"/>
      <c r="K102" s="139"/>
      <c r="L102" s="139">
        <f>ROUND((SUM(L100:L101))/1,2)</f>
        <v>0</v>
      </c>
      <c r="M102" s="139">
        <f>ROUND((SUM(M100:M101))/1,2)</f>
        <v>0</v>
      </c>
      <c r="N102" s="139"/>
      <c r="O102" s="139"/>
      <c r="P102" s="139"/>
      <c r="Q102" s="10"/>
      <c r="R102" s="10"/>
      <c r="S102" s="10">
        <f>ROUND((SUM(S100:S101))/1,2)</f>
        <v>10.39</v>
      </c>
      <c r="T102" s="10"/>
      <c r="U102" s="10"/>
      <c r="V102" s="201">
        <f>ROUND((SUM(V100:V101))/1,2)</f>
        <v>0</v>
      </c>
      <c r="W102" s="218"/>
      <c r="X102" s="137"/>
      <c r="Y102" s="137"/>
      <c r="Z102" s="137"/>
    </row>
    <row r="103" spans="1:26" x14ac:dyDescent="0.25">
      <c r="A103" s="1"/>
      <c r="B103" s="209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202"/>
      <c r="W103" s="53"/>
    </row>
    <row r="104" spans="1:26" x14ac:dyDescent="0.25">
      <c r="A104" s="10"/>
      <c r="B104" s="213"/>
      <c r="C104" s="172">
        <v>8</v>
      </c>
      <c r="D104" s="313" t="s">
        <v>77</v>
      </c>
      <c r="E104" s="313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10"/>
      <c r="R104" s="10"/>
      <c r="S104" s="10"/>
      <c r="T104" s="10"/>
      <c r="U104" s="10"/>
      <c r="V104" s="198"/>
      <c r="W104" s="218"/>
      <c r="X104" s="137"/>
      <c r="Y104" s="137"/>
      <c r="Z104" s="137"/>
    </row>
    <row r="105" spans="1:26" ht="25.15" customHeight="1" x14ac:dyDescent="0.25">
      <c r="A105" s="178"/>
      <c r="B105" s="214">
        <v>21</v>
      </c>
      <c r="C105" s="179" t="s">
        <v>175</v>
      </c>
      <c r="D105" s="312" t="s">
        <v>176</v>
      </c>
      <c r="E105" s="312"/>
      <c r="F105" s="173" t="s">
        <v>107</v>
      </c>
      <c r="G105" s="174">
        <v>33.299999999999997</v>
      </c>
      <c r="H105" s="173"/>
      <c r="I105" s="173">
        <f t="shared" ref="I105:I121" si="5">ROUND(G105*(H105),2)</f>
        <v>0</v>
      </c>
      <c r="J105" s="175">
        <f t="shared" ref="J105:J121" si="6">ROUND(G105*(N105),2)</f>
        <v>53.28</v>
      </c>
      <c r="K105" s="176">
        <f t="shared" ref="K105:K121" si="7">ROUND(G105*(O105),2)</f>
        <v>0</v>
      </c>
      <c r="L105" s="176">
        <f>ROUND(G105*(H105),2)</f>
        <v>0</v>
      </c>
      <c r="M105" s="176"/>
      <c r="N105" s="176">
        <v>1.6</v>
      </c>
      <c r="O105" s="176"/>
      <c r="P105" s="182">
        <v>1.0000000000000001E-5</v>
      </c>
      <c r="Q105" s="180"/>
      <c r="R105" s="180">
        <v>1.0000000000000001E-5</v>
      </c>
      <c r="S105" s="181">
        <f t="shared" ref="S105:S121" si="8">ROUND(G105*(P105),3)</f>
        <v>0</v>
      </c>
      <c r="T105" s="177"/>
      <c r="U105" s="177"/>
      <c r="V105" s="199"/>
      <c r="W105" s="53"/>
      <c r="Z105">
        <v>0</v>
      </c>
    </row>
    <row r="106" spans="1:26" ht="25.15" customHeight="1" x14ac:dyDescent="0.25">
      <c r="A106" s="178"/>
      <c r="B106" s="215">
        <v>22</v>
      </c>
      <c r="C106" s="188" t="s">
        <v>177</v>
      </c>
      <c r="D106" s="314" t="s">
        <v>178</v>
      </c>
      <c r="E106" s="314"/>
      <c r="F106" s="183" t="s">
        <v>158</v>
      </c>
      <c r="G106" s="184">
        <v>7.258</v>
      </c>
      <c r="H106" s="183"/>
      <c r="I106" s="183">
        <f t="shared" si="5"/>
        <v>0</v>
      </c>
      <c r="J106" s="185">
        <f t="shared" si="6"/>
        <v>1424.75</v>
      </c>
      <c r="K106" s="186">
        <f t="shared" si="7"/>
        <v>0</v>
      </c>
      <c r="L106" s="186"/>
      <c r="M106" s="186">
        <f>ROUND(G106*(H106),2)</f>
        <v>0</v>
      </c>
      <c r="N106" s="186">
        <v>196.3</v>
      </c>
      <c r="O106" s="186"/>
      <c r="P106" s="189">
        <v>5.7889999999999997E-2</v>
      </c>
      <c r="Q106" s="190"/>
      <c r="R106" s="190">
        <v>5.7889999999999997E-2</v>
      </c>
      <c r="S106" s="191">
        <f t="shared" si="8"/>
        <v>0.42</v>
      </c>
      <c r="T106" s="187"/>
      <c r="U106" s="187"/>
      <c r="V106" s="200"/>
      <c r="W106" s="53"/>
      <c r="Z106">
        <v>0</v>
      </c>
    </row>
    <row r="107" spans="1:26" ht="34.9" customHeight="1" x14ac:dyDescent="0.25">
      <c r="A107" s="178"/>
      <c r="B107" s="215">
        <v>23</v>
      </c>
      <c r="C107" s="188" t="s">
        <v>179</v>
      </c>
      <c r="D107" s="314" t="s">
        <v>180</v>
      </c>
      <c r="E107" s="314"/>
      <c r="F107" s="183" t="s">
        <v>158</v>
      </c>
      <c r="G107" s="184">
        <v>7.258</v>
      </c>
      <c r="H107" s="183"/>
      <c r="I107" s="183">
        <f t="shared" si="5"/>
        <v>0</v>
      </c>
      <c r="J107" s="185">
        <f t="shared" si="6"/>
        <v>62.42</v>
      </c>
      <c r="K107" s="186">
        <f t="shared" si="7"/>
        <v>0</v>
      </c>
      <c r="L107" s="186"/>
      <c r="M107" s="186">
        <f>ROUND(G107*(H107),2)</f>
        <v>0</v>
      </c>
      <c r="N107" s="186">
        <v>8.6</v>
      </c>
      <c r="O107" s="186"/>
      <c r="P107" s="189">
        <v>2.0000000000000001E-4</v>
      </c>
      <c r="Q107" s="190"/>
      <c r="R107" s="190">
        <v>2.0000000000000001E-4</v>
      </c>
      <c r="S107" s="191">
        <f t="shared" si="8"/>
        <v>1E-3</v>
      </c>
      <c r="T107" s="187"/>
      <c r="U107" s="187"/>
      <c r="V107" s="200"/>
      <c r="W107" s="53"/>
      <c r="Z107">
        <v>0</v>
      </c>
    </row>
    <row r="108" spans="1:26" ht="25.15" customHeight="1" x14ac:dyDescent="0.25">
      <c r="A108" s="178"/>
      <c r="B108" s="214">
        <v>24</v>
      </c>
      <c r="C108" s="179" t="s">
        <v>181</v>
      </c>
      <c r="D108" s="312" t="s">
        <v>182</v>
      </c>
      <c r="E108" s="312"/>
      <c r="F108" s="173" t="s">
        <v>183</v>
      </c>
      <c r="G108" s="174">
        <v>33.299999999999997</v>
      </c>
      <c r="H108" s="173"/>
      <c r="I108" s="173">
        <f t="shared" si="5"/>
        <v>0</v>
      </c>
      <c r="J108" s="175">
        <f t="shared" si="6"/>
        <v>69.930000000000007</v>
      </c>
      <c r="K108" s="176">
        <f t="shared" si="7"/>
        <v>0</v>
      </c>
      <c r="L108" s="176">
        <f>ROUND(G108*(H108),2)</f>
        <v>0</v>
      </c>
      <c r="M108" s="176"/>
      <c r="N108" s="176">
        <v>2.1</v>
      </c>
      <c r="O108" s="176"/>
      <c r="P108" s="180"/>
      <c r="Q108" s="180"/>
      <c r="R108" s="180"/>
      <c r="S108" s="181">
        <f t="shared" si="8"/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4">
        <v>25</v>
      </c>
      <c r="C109" s="179" t="s">
        <v>184</v>
      </c>
      <c r="D109" s="312" t="s">
        <v>185</v>
      </c>
      <c r="E109" s="312"/>
      <c r="F109" s="173" t="s">
        <v>186</v>
      </c>
      <c r="G109" s="174">
        <v>9</v>
      </c>
      <c r="H109" s="173"/>
      <c r="I109" s="173">
        <f t="shared" si="5"/>
        <v>0</v>
      </c>
      <c r="J109" s="175">
        <f t="shared" si="6"/>
        <v>189.9</v>
      </c>
      <c r="K109" s="176">
        <f t="shared" si="7"/>
        <v>0</v>
      </c>
      <c r="L109" s="176">
        <f>ROUND(G109*(H109),2)</f>
        <v>0</v>
      </c>
      <c r="M109" s="176"/>
      <c r="N109" s="176">
        <v>21.1</v>
      </c>
      <c r="O109" s="176"/>
      <c r="P109" s="182">
        <v>1.6670000000000001E-2</v>
      </c>
      <c r="Q109" s="180"/>
      <c r="R109" s="180">
        <v>1.6670000000000001E-2</v>
      </c>
      <c r="S109" s="181">
        <f t="shared" si="8"/>
        <v>0.15</v>
      </c>
      <c r="T109" s="177"/>
      <c r="U109" s="177"/>
      <c r="V109" s="199"/>
      <c r="W109" s="53"/>
      <c r="Z109">
        <v>0</v>
      </c>
    </row>
    <row r="110" spans="1:26" ht="25.15" customHeight="1" x14ac:dyDescent="0.25">
      <c r="A110" s="178"/>
      <c r="B110" s="215">
        <v>26</v>
      </c>
      <c r="C110" s="188" t="s">
        <v>189</v>
      </c>
      <c r="D110" s="314" t="s">
        <v>190</v>
      </c>
      <c r="E110" s="314"/>
      <c r="F110" s="183" t="s">
        <v>158</v>
      </c>
      <c r="G110" s="184">
        <v>2</v>
      </c>
      <c r="H110" s="183"/>
      <c r="I110" s="183">
        <f t="shared" si="5"/>
        <v>0</v>
      </c>
      <c r="J110" s="185">
        <f t="shared" si="6"/>
        <v>468.6</v>
      </c>
      <c r="K110" s="186">
        <f t="shared" si="7"/>
        <v>0</v>
      </c>
      <c r="L110" s="186"/>
      <c r="M110" s="186">
        <f>ROUND(G110*(H110),2)</f>
        <v>0</v>
      </c>
      <c r="N110" s="186">
        <v>234.3</v>
      </c>
      <c r="O110" s="186"/>
      <c r="P110" s="189">
        <v>1.01</v>
      </c>
      <c r="Q110" s="190"/>
      <c r="R110" s="190">
        <v>1.01</v>
      </c>
      <c r="S110" s="191">
        <f t="shared" si="8"/>
        <v>2.02</v>
      </c>
      <c r="T110" s="187"/>
      <c r="U110" s="187"/>
      <c r="V110" s="200"/>
      <c r="W110" s="53"/>
      <c r="Z110">
        <v>0</v>
      </c>
    </row>
    <row r="111" spans="1:26" ht="25.15" customHeight="1" x14ac:dyDescent="0.25">
      <c r="A111" s="178"/>
      <c r="B111" s="215">
        <v>27</v>
      </c>
      <c r="C111" s="188" t="s">
        <v>187</v>
      </c>
      <c r="D111" s="314" t="s">
        <v>188</v>
      </c>
      <c r="E111" s="314"/>
      <c r="F111" s="183" t="s">
        <v>158</v>
      </c>
      <c r="G111" s="184">
        <v>1</v>
      </c>
      <c r="H111" s="183"/>
      <c r="I111" s="183">
        <f t="shared" si="5"/>
        <v>0</v>
      </c>
      <c r="J111" s="185">
        <f t="shared" si="6"/>
        <v>76.400000000000006</v>
      </c>
      <c r="K111" s="186">
        <f t="shared" si="7"/>
        <v>0</v>
      </c>
      <c r="L111" s="186"/>
      <c r="M111" s="186">
        <f>ROUND(G111*(H111),2)</f>
        <v>0</v>
      </c>
      <c r="N111" s="186">
        <v>76.400000000000006</v>
      </c>
      <c r="O111" s="186"/>
      <c r="P111" s="189">
        <v>0.18</v>
      </c>
      <c r="Q111" s="190"/>
      <c r="R111" s="190">
        <v>0.18</v>
      </c>
      <c r="S111" s="191">
        <f t="shared" si="8"/>
        <v>0.18</v>
      </c>
      <c r="T111" s="187"/>
      <c r="U111" s="187"/>
      <c r="V111" s="200"/>
      <c r="W111" s="53"/>
      <c r="Z111">
        <v>0</v>
      </c>
    </row>
    <row r="112" spans="1:26" ht="25.15" customHeight="1" x14ac:dyDescent="0.25">
      <c r="A112" s="178"/>
      <c r="B112" s="215">
        <v>28</v>
      </c>
      <c r="C112" s="188" t="s">
        <v>191</v>
      </c>
      <c r="D112" s="314" t="s">
        <v>192</v>
      </c>
      <c r="E112" s="314"/>
      <c r="F112" s="183" t="s">
        <v>158</v>
      </c>
      <c r="G112" s="184">
        <v>1</v>
      </c>
      <c r="H112" s="183"/>
      <c r="I112" s="183">
        <f t="shared" si="5"/>
        <v>0</v>
      </c>
      <c r="J112" s="185">
        <f t="shared" si="6"/>
        <v>143.69999999999999</v>
      </c>
      <c r="K112" s="186">
        <f t="shared" si="7"/>
        <v>0</v>
      </c>
      <c r="L112" s="186"/>
      <c r="M112" s="186">
        <f>ROUND(G112*(H112),2)</f>
        <v>0</v>
      </c>
      <c r="N112" s="186">
        <v>143.69999999999999</v>
      </c>
      <c r="O112" s="186"/>
      <c r="P112" s="189">
        <v>0.52</v>
      </c>
      <c r="Q112" s="190"/>
      <c r="R112" s="190">
        <v>0.52</v>
      </c>
      <c r="S112" s="191">
        <f t="shared" si="8"/>
        <v>0.52</v>
      </c>
      <c r="T112" s="187"/>
      <c r="U112" s="187"/>
      <c r="V112" s="200"/>
      <c r="W112" s="53"/>
      <c r="Z112">
        <v>0</v>
      </c>
    </row>
    <row r="113" spans="1:26" ht="25.15" customHeight="1" x14ac:dyDescent="0.25">
      <c r="A113" s="178"/>
      <c r="B113" s="214">
        <v>29</v>
      </c>
      <c r="C113" s="179" t="s">
        <v>195</v>
      </c>
      <c r="D113" s="312" t="s">
        <v>196</v>
      </c>
      <c r="E113" s="312"/>
      <c r="F113" s="173" t="s">
        <v>158</v>
      </c>
      <c r="G113" s="174">
        <v>1</v>
      </c>
      <c r="H113" s="173"/>
      <c r="I113" s="173">
        <f t="shared" si="5"/>
        <v>0</v>
      </c>
      <c r="J113" s="175">
        <f t="shared" si="6"/>
        <v>454.1</v>
      </c>
      <c r="K113" s="176">
        <f t="shared" si="7"/>
        <v>0</v>
      </c>
      <c r="L113" s="176">
        <f>ROUND(G113*(H113),2)</f>
        <v>0</v>
      </c>
      <c r="M113" s="176"/>
      <c r="N113" s="176">
        <v>454.1</v>
      </c>
      <c r="O113" s="176"/>
      <c r="P113" s="182">
        <v>1.9707700000000001</v>
      </c>
      <c r="Q113" s="180"/>
      <c r="R113" s="180">
        <v>1.9707700000000001</v>
      </c>
      <c r="S113" s="181">
        <f t="shared" si="8"/>
        <v>1.9710000000000001</v>
      </c>
      <c r="T113" s="177"/>
      <c r="U113" s="177"/>
      <c r="V113" s="199"/>
      <c r="W113" s="53"/>
      <c r="Z113">
        <v>0</v>
      </c>
    </row>
    <row r="114" spans="1:26" ht="25.15" customHeight="1" x14ac:dyDescent="0.25">
      <c r="A114" s="178"/>
      <c r="B114" s="215">
        <v>30</v>
      </c>
      <c r="C114" s="188" t="s">
        <v>197</v>
      </c>
      <c r="D114" s="314" t="s">
        <v>198</v>
      </c>
      <c r="E114" s="314"/>
      <c r="F114" s="183" t="s">
        <v>199</v>
      </c>
      <c r="G114" s="184">
        <v>1</v>
      </c>
      <c r="H114" s="183"/>
      <c r="I114" s="183">
        <f t="shared" si="5"/>
        <v>0</v>
      </c>
      <c r="J114" s="185">
        <f t="shared" si="6"/>
        <v>50.5</v>
      </c>
      <c r="K114" s="186">
        <f t="shared" si="7"/>
        <v>0</v>
      </c>
      <c r="L114" s="186"/>
      <c r="M114" s="186">
        <f>ROUND(G114*(H114),2)</f>
        <v>0</v>
      </c>
      <c r="N114" s="186">
        <v>50.5</v>
      </c>
      <c r="O114" s="186"/>
      <c r="P114" s="189">
        <v>0.73199999999999998</v>
      </c>
      <c r="Q114" s="190"/>
      <c r="R114" s="190">
        <v>0.73199999999999998</v>
      </c>
      <c r="S114" s="191">
        <f t="shared" si="8"/>
        <v>0.73199999999999998</v>
      </c>
      <c r="T114" s="187"/>
      <c r="U114" s="187"/>
      <c r="V114" s="200"/>
      <c r="W114" s="53"/>
      <c r="Z114">
        <v>0</v>
      </c>
    </row>
    <row r="115" spans="1:26" ht="25.15" customHeight="1" x14ac:dyDescent="0.25">
      <c r="A115" s="178"/>
      <c r="B115" s="215">
        <v>31</v>
      </c>
      <c r="C115" s="188" t="s">
        <v>200</v>
      </c>
      <c r="D115" s="314" t="s">
        <v>201</v>
      </c>
      <c r="E115" s="314"/>
      <c r="F115" s="183" t="s">
        <v>158</v>
      </c>
      <c r="G115" s="184">
        <v>1</v>
      </c>
      <c r="H115" s="183"/>
      <c r="I115" s="183">
        <f t="shared" si="5"/>
        <v>0</v>
      </c>
      <c r="J115" s="185">
        <f t="shared" si="6"/>
        <v>643</v>
      </c>
      <c r="K115" s="186">
        <f t="shared" si="7"/>
        <v>0</v>
      </c>
      <c r="L115" s="186"/>
      <c r="M115" s="186">
        <f>ROUND(G115*(H115),2)</f>
        <v>0</v>
      </c>
      <c r="N115" s="186">
        <v>643</v>
      </c>
      <c r="O115" s="186"/>
      <c r="P115" s="190"/>
      <c r="Q115" s="190"/>
      <c r="R115" s="190"/>
      <c r="S115" s="191">
        <f t="shared" si="8"/>
        <v>0</v>
      </c>
      <c r="T115" s="187"/>
      <c r="U115" s="187"/>
      <c r="V115" s="200"/>
      <c r="W115" s="53"/>
      <c r="Z115">
        <v>0</v>
      </c>
    </row>
    <row r="116" spans="1:26" ht="25.15" customHeight="1" x14ac:dyDescent="0.25">
      <c r="A116" s="178"/>
      <c r="B116" s="215">
        <v>32</v>
      </c>
      <c r="C116" s="188" t="s">
        <v>202</v>
      </c>
      <c r="D116" s="314" t="s">
        <v>203</v>
      </c>
      <c r="E116" s="314"/>
      <c r="F116" s="183" t="s">
        <v>158</v>
      </c>
      <c r="G116" s="184">
        <v>1</v>
      </c>
      <c r="H116" s="183"/>
      <c r="I116" s="183">
        <f t="shared" si="5"/>
        <v>0</v>
      </c>
      <c r="J116" s="185">
        <f t="shared" si="6"/>
        <v>35.200000000000003</v>
      </c>
      <c r="K116" s="186">
        <f t="shared" si="7"/>
        <v>0</v>
      </c>
      <c r="L116" s="186"/>
      <c r="M116" s="186">
        <f>ROUND(G116*(H116),2)</f>
        <v>0</v>
      </c>
      <c r="N116" s="186">
        <v>35.200000000000003</v>
      </c>
      <c r="O116" s="186"/>
      <c r="P116" s="189">
        <v>6.0699999999999999E-3</v>
      </c>
      <c r="Q116" s="190"/>
      <c r="R116" s="190">
        <v>6.0699999999999999E-3</v>
      </c>
      <c r="S116" s="191">
        <f t="shared" si="8"/>
        <v>6.0000000000000001E-3</v>
      </c>
      <c r="T116" s="187"/>
      <c r="U116" s="187"/>
      <c r="V116" s="200"/>
      <c r="W116" s="53"/>
      <c r="Z116">
        <v>0</v>
      </c>
    </row>
    <row r="117" spans="1:26" ht="25.15" customHeight="1" x14ac:dyDescent="0.25">
      <c r="A117" s="178"/>
      <c r="B117" s="214">
        <v>33</v>
      </c>
      <c r="C117" s="179" t="s">
        <v>204</v>
      </c>
      <c r="D117" s="312" t="s">
        <v>205</v>
      </c>
      <c r="E117" s="312"/>
      <c r="F117" s="173" t="s">
        <v>158</v>
      </c>
      <c r="G117" s="174">
        <v>1</v>
      </c>
      <c r="H117" s="173"/>
      <c r="I117" s="173">
        <f t="shared" si="5"/>
        <v>0</v>
      </c>
      <c r="J117" s="175">
        <f t="shared" si="6"/>
        <v>29.5</v>
      </c>
      <c r="K117" s="176">
        <f t="shared" si="7"/>
        <v>0</v>
      </c>
      <c r="L117" s="176">
        <f>ROUND(G117*(H117),2)</f>
        <v>0</v>
      </c>
      <c r="M117" s="176"/>
      <c r="N117" s="176">
        <v>29.5</v>
      </c>
      <c r="O117" s="176"/>
      <c r="P117" s="182">
        <v>6.3400000000000001E-3</v>
      </c>
      <c r="Q117" s="180"/>
      <c r="R117" s="180">
        <v>6.3400000000000001E-3</v>
      </c>
      <c r="S117" s="181">
        <f t="shared" si="8"/>
        <v>6.0000000000000001E-3</v>
      </c>
      <c r="T117" s="177"/>
      <c r="U117" s="177"/>
      <c r="V117" s="199"/>
      <c r="W117" s="53"/>
      <c r="Z117">
        <v>0</v>
      </c>
    </row>
    <row r="118" spans="1:26" ht="25.15" customHeight="1" x14ac:dyDescent="0.25">
      <c r="A118" s="178"/>
      <c r="B118" s="215">
        <v>34</v>
      </c>
      <c r="C118" s="188" t="s">
        <v>206</v>
      </c>
      <c r="D118" s="314" t="s">
        <v>207</v>
      </c>
      <c r="E118" s="314"/>
      <c r="F118" s="183" t="s">
        <v>158</v>
      </c>
      <c r="G118" s="184">
        <v>1</v>
      </c>
      <c r="H118" s="183"/>
      <c r="I118" s="183">
        <f t="shared" si="5"/>
        <v>0</v>
      </c>
      <c r="J118" s="185">
        <f t="shared" si="6"/>
        <v>262.8</v>
      </c>
      <c r="K118" s="186">
        <f t="shared" si="7"/>
        <v>0</v>
      </c>
      <c r="L118" s="186"/>
      <c r="M118" s="186">
        <f>ROUND(G118*(H118),2)</f>
        <v>0</v>
      </c>
      <c r="N118" s="186">
        <v>262.8</v>
      </c>
      <c r="O118" s="186"/>
      <c r="P118" s="189">
        <v>0.158</v>
      </c>
      <c r="Q118" s="190"/>
      <c r="R118" s="190">
        <v>0.158</v>
      </c>
      <c r="S118" s="191">
        <f t="shared" si="8"/>
        <v>0.158</v>
      </c>
      <c r="T118" s="187"/>
      <c r="U118" s="187"/>
      <c r="V118" s="200"/>
      <c r="W118" s="53"/>
      <c r="Z118">
        <v>0</v>
      </c>
    </row>
    <row r="119" spans="1:26" ht="25.15" customHeight="1" x14ac:dyDescent="0.25">
      <c r="A119" s="178"/>
      <c r="B119" s="214">
        <v>35</v>
      </c>
      <c r="C119" s="179" t="s">
        <v>208</v>
      </c>
      <c r="D119" s="312" t="s">
        <v>209</v>
      </c>
      <c r="E119" s="312"/>
      <c r="F119" s="173" t="s">
        <v>158</v>
      </c>
      <c r="G119" s="174">
        <v>6</v>
      </c>
      <c r="H119" s="173"/>
      <c r="I119" s="173">
        <f t="shared" si="5"/>
        <v>0</v>
      </c>
      <c r="J119" s="175">
        <f t="shared" si="6"/>
        <v>111</v>
      </c>
      <c r="K119" s="176">
        <f t="shared" si="7"/>
        <v>0</v>
      </c>
      <c r="L119" s="176">
        <f>ROUND(G119*(H119),2)</f>
        <v>0</v>
      </c>
      <c r="M119" s="176"/>
      <c r="N119" s="176">
        <v>18.5</v>
      </c>
      <c r="O119" s="176"/>
      <c r="P119" s="182">
        <v>1.7059999999999999E-2</v>
      </c>
      <c r="Q119" s="180"/>
      <c r="R119" s="180">
        <v>1.7059999999999999E-2</v>
      </c>
      <c r="S119" s="181">
        <f t="shared" si="8"/>
        <v>0.10199999999999999</v>
      </c>
      <c r="T119" s="177"/>
      <c r="U119" s="177"/>
      <c r="V119" s="199"/>
      <c r="W119" s="53"/>
      <c r="Z119">
        <v>0</v>
      </c>
    </row>
    <row r="120" spans="1:26" ht="25.15" customHeight="1" x14ac:dyDescent="0.25">
      <c r="A120" s="178"/>
      <c r="B120" s="214">
        <v>36</v>
      </c>
      <c r="C120" s="179" t="s">
        <v>210</v>
      </c>
      <c r="D120" s="312" t="s">
        <v>211</v>
      </c>
      <c r="E120" s="312"/>
      <c r="F120" s="173" t="s">
        <v>107</v>
      </c>
      <c r="G120" s="174">
        <v>33</v>
      </c>
      <c r="H120" s="173"/>
      <c r="I120" s="173">
        <f t="shared" si="5"/>
        <v>0</v>
      </c>
      <c r="J120" s="175">
        <f t="shared" si="6"/>
        <v>46.2</v>
      </c>
      <c r="K120" s="176">
        <f t="shared" si="7"/>
        <v>0</v>
      </c>
      <c r="L120" s="176">
        <f>ROUND(G120*(H120),2)</f>
        <v>0</v>
      </c>
      <c r="M120" s="176"/>
      <c r="N120" s="176">
        <v>1.4</v>
      </c>
      <c r="O120" s="176"/>
      <c r="P120" s="180"/>
      <c r="Q120" s="180"/>
      <c r="R120" s="180"/>
      <c r="S120" s="181">
        <f t="shared" si="8"/>
        <v>0</v>
      </c>
      <c r="T120" s="177"/>
      <c r="U120" s="177"/>
      <c r="V120" s="199"/>
      <c r="W120" s="53"/>
      <c r="Z120">
        <v>0</v>
      </c>
    </row>
    <row r="121" spans="1:26" ht="25.15" customHeight="1" x14ac:dyDescent="0.25">
      <c r="A121" s="178"/>
      <c r="B121" s="214">
        <v>37</v>
      </c>
      <c r="C121" s="179" t="s">
        <v>212</v>
      </c>
      <c r="D121" s="312" t="s">
        <v>213</v>
      </c>
      <c r="E121" s="312"/>
      <c r="F121" s="173" t="s">
        <v>183</v>
      </c>
      <c r="G121" s="174">
        <v>33.299999999999997</v>
      </c>
      <c r="H121" s="173"/>
      <c r="I121" s="173">
        <f t="shared" si="5"/>
        <v>0</v>
      </c>
      <c r="J121" s="175">
        <f t="shared" si="6"/>
        <v>19.98</v>
      </c>
      <c r="K121" s="176">
        <f t="shared" si="7"/>
        <v>0</v>
      </c>
      <c r="L121" s="176">
        <f>ROUND(G121*(H121),2)</f>
        <v>0</v>
      </c>
      <c r="M121" s="176"/>
      <c r="N121" s="176">
        <v>0.6</v>
      </c>
      <c r="O121" s="176"/>
      <c r="P121" s="182">
        <v>1.0000000000000001E-5</v>
      </c>
      <c r="Q121" s="180"/>
      <c r="R121" s="180">
        <v>1.0000000000000001E-5</v>
      </c>
      <c r="S121" s="181">
        <f t="shared" si="8"/>
        <v>0</v>
      </c>
      <c r="T121" s="177"/>
      <c r="U121" s="177"/>
      <c r="V121" s="199"/>
      <c r="W121" s="53"/>
      <c r="Z121">
        <v>0</v>
      </c>
    </row>
    <row r="122" spans="1:26" x14ac:dyDescent="0.25">
      <c r="A122" s="10"/>
      <c r="B122" s="213"/>
      <c r="C122" s="172">
        <v>8</v>
      </c>
      <c r="D122" s="313" t="s">
        <v>77</v>
      </c>
      <c r="E122" s="313"/>
      <c r="F122" s="138"/>
      <c r="G122" s="171"/>
      <c r="H122" s="138"/>
      <c r="I122" s="140">
        <f>ROUND((SUM(I104:I121))/1,2)</f>
        <v>0</v>
      </c>
      <c r="J122" s="139"/>
      <c r="K122" s="139"/>
      <c r="L122" s="139">
        <f>ROUND((SUM(L104:L121))/1,2)</f>
        <v>0</v>
      </c>
      <c r="M122" s="139">
        <f>ROUND((SUM(M104:M121))/1,2)</f>
        <v>0</v>
      </c>
      <c r="N122" s="139"/>
      <c r="O122" s="139"/>
      <c r="P122" s="139"/>
      <c r="Q122" s="10"/>
      <c r="R122" s="10"/>
      <c r="S122" s="10">
        <f>ROUND((SUM(S104:S121))/1,2)</f>
        <v>6.27</v>
      </c>
      <c r="T122" s="10"/>
      <c r="U122" s="10"/>
      <c r="V122" s="201">
        <f>ROUND((SUM(V104:V121))/1,2)</f>
        <v>0</v>
      </c>
      <c r="W122" s="218"/>
      <c r="X122" s="137"/>
      <c r="Y122" s="137"/>
      <c r="Z122" s="137"/>
    </row>
    <row r="123" spans="1:26" x14ac:dyDescent="0.25">
      <c r="A123" s="1"/>
      <c r="B123" s="209"/>
      <c r="C123" s="1"/>
      <c r="D123" s="1"/>
      <c r="E123" s="131"/>
      <c r="F123" s="131"/>
      <c r="G123" s="165"/>
      <c r="H123" s="131"/>
      <c r="I123" s="131"/>
      <c r="J123" s="132"/>
      <c r="K123" s="132"/>
      <c r="L123" s="132"/>
      <c r="M123" s="132"/>
      <c r="N123" s="132"/>
      <c r="O123" s="132"/>
      <c r="P123" s="132"/>
      <c r="Q123" s="1"/>
      <c r="R123" s="1"/>
      <c r="S123" s="1"/>
      <c r="T123" s="1"/>
      <c r="U123" s="1"/>
      <c r="V123" s="202"/>
      <c r="W123" s="53"/>
    </row>
    <row r="124" spans="1:26" x14ac:dyDescent="0.25">
      <c r="A124" s="10"/>
      <c r="B124" s="213"/>
      <c r="C124" s="172">
        <v>99</v>
      </c>
      <c r="D124" s="313" t="s">
        <v>79</v>
      </c>
      <c r="E124" s="313"/>
      <c r="F124" s="138"/>
      <c r="G124" s="171"/>
      <c r="H124" s="138"/>
      <c r="I124" s="138"/>
      <c r="J124" s="139"/>
      <c r="K124" s="139"/>
      <c r="L124" s="139"/>
      <c r="M124" s="139"/>
      <c r="N124" s="139"/>
      <c r="O124" s="139"/>
      <c r="P124" s="139"/>
      <c r="Q124" s="10"/>
      <c r="R124" s="10"/>
      <c r="S124" s="10"/>
      <c r="T124" s="10"/>
      <c r="U124" s="10"/>
      <c r="V124" s="198"/>
      <c r="W124" s="218"/>
      <c r="X124" s="137"/>
      <c r="Y124" s="137"/>
      <c r="Z124" s="137"/>
    </row>
    <row r="125" spans="1:26" ht="25.15" customHeight="1" x14ac:dyDescent="0.25">
      <c r="A125" s="178"/>
      <c r="B125" s="214">
        <v>38</v>
      </c>
      <c r="C125" s="179" t="s">
        <v>233</v>
      </c>
      <c r="D125" s="312" t="s">
        <v>234</v>
      </c>
      <c r="E125" s="312"/>
      <c r="F125" s="173" t="s">
        <v>226</v>
      </c>
      <c r="G125" s="174">
        <v>93.43</v>
      </c>
      <c r="H125" s="173"/>
      <c r="I125" s="173">
        <f>ROUND(G125*(H125),2)</f>
        <v>0</v>
      </c>
      <c r="J125" s="175">
        <f>ROUND(G125*(N125),2)</f>
        <v>1009.04</v>
      </c>
      <c r="K125" s="176">
        <f>ROUND(G125*(O125),2)</f>
        <v>0</v>
      </c>
      <c r="L125" s="176">
        <f>ROUND(G125*(H125),2)</f>
        <v>0</v>
      </c>
      <c r="M125" s="176"/>
      <c r="N125" s="176">
        <v>10.8</v>
      </c>
      <c r="O125" s="176"/>
      <c r="P125" s="180"/>
      <c r="Q125" s="180"/>
      <c r="R125" s="180"/>
      <c r="S125" s="181">
        <f>ROUND(G125*(P125),3)</f>
        <v>0</v>
      </c>
      <c r="T125" s="177"/>
      <c r="U125" s="177"/>
      <c r="V125" s="199"/>
      <c r="W125" s="53"/>
      <c r="Z125">
        <v>0</v>
      </c>
    </row>
    <row r="126" spans="1:26" x14ac:dyDescent="0.25">
      <c r="A126" s="10"/>
      <c r="B126" s="213"/>
      <c r="C126" s="172">
        <v>99</v>
      </c>
      <c r="D126" s="313" t="s">
        <v>79</v>
      </c>
      <c r="E126" s="313"/>
      <c r="F126" s="138"/>
      <c r="G126" s="171"/>
      <c r="H126" s="138"/>
      <c r="I126" s="140">
        <f>ROUND((SUM(I124:I125))/1,2)</f>
        <v>0</v>
      </c>
      <c r="J126" s="139"/>
      <c r="K126" s="139"/>
      <c r="L126" s="139">
        <f>ROUND((SUM(L124:L125))/1,2)</f>
        <v>0</v>
      </c>
      <c r="M126" s="139">
        <f>ROUND((SUM(M124:M125))/1,2)</f>
        <v>0</v>
      </c>
      <c r="N126" s="139"/>
      <c r="O126" s="139"/>
      <c r="P126" s="192"/>
      <c r="Q126" s="1"/>
      <c r="R126" s="1"/>
      <c r="S126" s="192">
        <f>ROUND((SUM(S124:S125))/1,2)</f>
        <v>0</v>
      </c>
      <c r="T126" s="2"/>
      <c r="U126" s="2"/>
      <c r="V126" s="201">
        <f>ROUND((SUM(V124:V125))/1,2)</f>
        <v>0</v>
      </c>
      <c r="W126" s="53"/>
    </row>
    <row r="127" spans="1:26" x14ac:dyDescent="0.25">
      <c r="A127" s="1"/>
      <c r="B127" s="209"/>
      <c r="C127" s="1"/>
      <c r="D127" s="1"/>
      <c r="E127" s="131"/>
      <c r="F127" s="131"/>
      <c r="G127" s="165"/>
      <c r="H127" s="131"/>
      <c r="I127" s="131"/>
      <c r="J127" s="132"/>
      <c r="K127" s="132"/>
      <c r="L127" s="132"/>
      <c r="M127" s="132"/>
      <c r="N127" s="132"/>
      <c r="O127" s="132"/>
      <c r="P127" s="132"/>
      <c r="Q127" s="1"/>
      <c r="R127" s="1"/>
      <c r="S127" s="1"/>
      <c r="T127" s="1"/>
      <c r="U127" s="1"/>
      <c r="V127" s="202"/>
      <c r="W127" s="53"/>
    </row>
    <row r="128" spans="1:26" x14ac:dyDescent="0.25">
      <c r="A128" s="10"/>
      <c r="B128" s="213"/>
      <c r="C128" s="10"/>
      <c r="D128" s="301" t="s">
        <v>73</v>
      </c>
      <c r="E128" s="301"/>
      <c r="F128" s="138"/>
      <c r="G128" s="171"/>
      <c r="H128" s="138"/>
      <c r="I128" s="140">
        <f>ROUND((SUM(I77:I127))/2,2)</f>
        <v>0</v>
      </c>
      <c r="J128" s="139"/>
      <c r="K128" s="139"/>
      <c r="L128" s="139">
        <f>ROUND((SUM(L77:L127))/2,2)</f>
        <v>0</v>
      </c>
      <c r="M128" s="139">
        <f>ROUND((SUM(M77:M127))/2,2)</f>
        <v>0</v>
      </c>
      <c r="N128" s="139"/>
      <c r="O128" s="139"/>
      <c r="P128" s="192"/>
      <c r="Q128" s="1"/>
      <c r="R128" s="1"/>
      <c r="S128" s="192">
        <f>ROUND((SUM(S77:S127))/2,2)</f>
        <v>91.24</v>
      </c>
      <c r="T128" s="1"/>
      <c r="U128" s="1"/>
      <c r="V128" s="201">
        <f>ROUND((SUM(V77:V127))/2,2)</f>
        <v>0</v>
      </c>
      <c r="W128" s="53"/>
    </row>
    <row r="129" spans="1:26" x14ac:dyDescent="0.25">
      <c r="A129" s="1"/>
      <c r="B129" s="216"/>
      <c r="C129" s="193"/>
      <c r="D129" s="315" t="s">
        <v>82</v>
      </c>
      <c r="E129" s="315"/>
      <c r="F129" s="194"/>
      <c r="G129" s="195"/>
      <c r="H129" s="194"/>
      <c r="I129" s="194">
        <f>ROUND((SUM(I77:I128))/3,2)</f>
        <v>0</v>
      </c>
      <c r="J129" s="196"/>
      <c r="K129" s="196">
        <f>ROUND((SUM(K77:K128))/3,2)</f>
        <v>0</v>
      </c>
      <c r="L129" s="196">
        <f>ROUND((SUM(L77:L128))/3,2)</f>
        <v>0</v>
      </c>
      <c r="M129" s="196">
        <f>ROUND((SUM(M77:M128))/3,2)</f>
        <v>0</v>
      </c>
      <c r="N129" s="196"/>
      <c r="O129" s="196"/>
      <c r="P129" s="195"/>
      <c r="Q129" s="193"/>
      <c r="R129" s="193"/>
      <c r="S129" s="195">
        <f>ROUND((SUM(S77:S128))/3,2)</f>
        <v>91.24</v>
      </c>
      <c r="T129" s="193"/>
      <c r="U129" s="193"/>
      <c r="V129" s="203">
        <f>ROUND((SUM(V77:V128))/3,2)</f>
        <v>0</v>
      </c>
      <c r="W129" s="53"/>
      <c r="Z129">
        <f>(SUM(Z77:Z128))</f>
        <v>0</v>
      </c>
    </row>
  </sheetData>
  <mergeCells count="96">
    <mergeCell ref="D129:E129"/>
    <mergeCell ref="D121:E121"/>
    <mergeCell ref="D122:E122"/>
    <mergeCell ref="D124:E124"/>
    <mergeCell ref="D125:E125"/>
    <mergeCell ref="D126:E126"/>
    <mergeCell ref="D128:E128"/>
    <mergeCell ref="D120:E120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08:E108"/>
    <mergeCell ref="D95:E95"/>
    <mergeCell ref="D96:E96"/>
    <mergeCell ref="D97:E97"/>
    <mergeCell ref="D98:E98"/>
    <mergeCell ref="D100:E100"/>
    <mergeCell ref="D101:E101"/>
    <mergeCell ref="D102:E102"/>
    <mergeCell ref="D104:E104"/>
    <mergeCell ref="D105:E105"/>
    <mergeCell ref="D106:E106"/>
    <mergeCell ref="D107:E107"/>
    <mergeCell ref="D94:E94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6:B76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01 Stoková sieť - Stoka D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workbookViewId="0">
      <pane ySplit="1" topLeftCell="A84" activePane="bottomLeft" state="frozen"/>
      <selection pane="bottomLeft" activeCell="H77" sqref="H77:H99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249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/>
      <c r="D15" s="58"/>
      <c r="E15" s="67"/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(SUM(Z75:Z100))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>
        <f>'SO 15020'!E58</f>
        <v>0</v>
      </c>
      <c r="D17" s="58">
        <f>'SO 15020'!F58</f>
        <v>0</v>
      </c>
      <c r="E17" s="67">
        <f>'SO 15020'!G58</f>
        <v>0</v>
      </c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15020'!K75:'SO 15020'!K100)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15020'!K75:'SO 15020'!K100)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249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80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250</v>
      </c>
      <c r="C56" s="299"/>
      <c r="D56" s="299"/>
      <c r="E56" s="138">
        <f>'SO 15020'!L89</f>
        <v>0</v>
      </c>
      <c r="F56" s="138">
        <f>'SO 15020'!M89</f>
        <v>0</v>
      </c>
      <c r="G56" s="138">
        <f>'SO 15020'!I89</f>
        <v>0</v>
      </c>
      <c r="H56" s="139">
        <f>'SO 15020'!S89</f>
        <v>0.06</v>
      </c>
      <c r="I56" s="139">
        <f>'SO 15020'!V89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251</v>
      </c>
      <c r="C57" s="299"/>
      <c r="D57" s="299"/>
      <c r="E57" s="138">
        <f>'SO 15020'!L98</f>
        <v>0</v>
      </c>
      <c r="F57" s="138">
        <f>'SO 15020'!M98</f>
        <v>0</v>
      </c>
      <c r="G57" s="138">
        <f>'SO 15020'!I98</f>
        <v>0</v>
      </c>
      <c r="H57" s="139">
        <f>'SO 15020'!S98</f>
        <v>0.01</v>
      </c>
      <c r="I57" s="139">
        <f>'SO 15020'!V98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300" t="s">
        <v>80</v>
      </c>
      <c r="C58" s="301"/>
      <c r="D58" s="301"/>
      <c r="E58" s="140">
        <f>'SO 15020'!L100</f>
        <v>0</v>
      </c>
      <c r="F58" s="140">
        <f>'SO 15020'!M100</f>
        <v>0</v>
      </c>
      <c r="G58" s="140">
        <f>'SO 15020'!I100</f>
        <v>0</v>
      </c>
      <c r="H58" s="141">
        <f>'SO 15020'!S100</f>
        <v>7.0000000000000007E-2</v>
      </c>
      <c r="I58" s="141">
        <f>'SO 15020'!V100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"/>
      <c r="B59" s="209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42"/>
      <c r="B60" s="302" t="s">
        <v>82</v>
      </c>
      <c r="C60" s="303"/>
      <c r="D60" s="303"/>
      <c r="E60" s="144">
        <f>'SO 15020'!L101</f>
        <v>0</v>
      </c>
      <c r="F60" s="144">
        <f>'SO 15020'!M101</f>
        <v>0</v>
      </c>
      <c r="G60" s="144">
        <f>'SO 15020'!I101</f>
        <v>0</v>
      </c>
      <c r="H60" s="145">
        <f>'SO 15020'!S101</f>
        <v>7.0000000000000007E-2</v>
      </c>
      <c r="I60" s="145">
        <f>'SO 15020'!V101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8"/>
      <c r="X60" s="143"/>
      <c r="Y60" s="143"/>
      <c r="Z60" s="143"/>
    </row>
    <row r="61" spans="1:26" x14ac:dyDescent="0.25">
      <c r="A61" s="15"/>
      <c r="B61" s="42"/>
      <c r="C61" s="3"/>
      <c r="D61" s="3"/>
      <c r="E61" s="14"/>
      <c r="F61" s="14"/>
      <c r="G61" s="14"/>
      <c r="H61" s="153"/>
      <c r="I61" s="153"/>
      <c r="J61" s="153"/>
      <c r="K61" s="153"/>
      <c r="L61" s="153"/>
      <c r="M61" s="153"/>
      <c r="N61" s="153"/>
      <c r="O61" s="153"/>
      <c r="P61" s="153"/>
      <c r="Q61" s="11"/>
      <c r="R61" s="11"/>
      <c r="S61" s="11"/>
      <c r="T61" s="11"/>
      <c r="U61" s="11"/>
      <c r="V61" s="11"/>
      <c r="W61" s="53"/>
    </row>
    <row r="62" spans="1:26" x14ac:dyDescent="0.25">
      <c r="A62" s="15"/>
      <c r="B62" s="42"/>
      <c r="C62" s="3"/>
      <c r="D62" s="3"/>
      <c r="E62" s="14"/>
      <c r="F62" s="14"/>
      <c r="G62" s="14"/>
      <c r="H62" s="153"/>
      <c r="I62" s="153"/>
      <c r="J62" s="153"/>
      <c r="K62" s="153"/>
      <c r="L62" s="153"/>
      <c r="M62" s="153"/>
      <c r="N62" s="153"/>
      <c r="O62" s="153"/>
      <c r="P62" s="153"/>
      <c r="Q62" s="11"/>
      <c r="R62" s="11"/>
      <c r="S62" s="11"/>
      <c r="T62" s="11"/>
      <c r="U62" s="11"/>
      <c r="V62" s="11"/>
      <c r="W62" s="53"/>
    </row>
    <row r="63" spans="1:26" x14ac:dyDescent="0.25">
      <c r="A63" s="15"/>
      <c r="B63" s="38"/>
      <c r="C63" s="8"/>
      <c r="D63" s="8"/>
      <c r="E63" s="27"/>
      <c r="F63" s="27"/>
      <c r="G63" s="27"/>
      <c r="H63" s="154"/>
      <c r="I63" s="154"/>
      <c r="J63" s="154"/>
      <c r="K63" s="154"/>
      <c r="L63" s="154"/>
      <c r="M63" s="154"/>
      <c r="N63" s="154"/>
      <c r="O63" s="154"/>
      <c r="P63" s="154"/>
      <c r="Q63" s="16"/>
      <c r="R63" s="16"/>
      <c r="S63" s="16"/>
      <c r="T63" s="16"/>
      <c r="U63" s="16"/>
      <c r="V63" s="16"/>
      <c r="W63" s="53"/>
    </row>
    <row r="64" spans="1:26" ht="34.9" customHeight="1" x14ac:dyDescent="0.25">
      <c r="A64" s="1"/>
      <c r="B64" s="288" t="s">
        <v>83</v>
      </c>
      <c r="C64" s="289"/>
      <c r="D64" s="289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53"/>
    </row>
    <row r="65" spans="1:26" x14ac:dyDescent="0.25">
      <c r="A65" s="15"/>
      <c r="B65" s="97"/>
      <c r="C65" s="19"/>
      <c r="D65" s="19"/>
      <c r="E65" s="99"/>
      <c r="F65" s="99"/>
      <c r="G65" s="99"/>
      <c r="H65" s="168"/>
      <c r="I65" s="168"/>
      <c r="J65" s="168"/>
      <c r="K65" s="168"/>
      <c r="L65" s="168"/>
      <c r="M65" s="168"/>
      <c r="N65" s="168"/>
      <c r="O65" s="168"/>
      <c r="P65" s="168"/>
      <c r="Q65" s="20"/>
      <c r="R65" s="20"/>
      <c r="S65" s="20"/>
      <c r="T65" s="20"/>
      <c r="U65" s="20"/>
      <c r="V65" s="20"/>
      <c r="W65" s="53"/>
    </row>
    <row r="66" spans="1:26" ht="19.899999999999999" customHeight="1" x14ac:dyDescent="0.25">
      <c r="A66" s="204"/>
      <c r="B66" s="291" t="s">
        <v>36</v>
      </c>
      <c r="C66" s="292"/>
      <c r="D66" s="292"/>
      <c r="E66" s="293"/>
      <c r="F66" s="166"/>
      <c r="G66" s="166"/>
      <c r="H66" s="167" t="s">
        <v>94</v>
      </c>
      <c r="I66" s="295" t="s">
        <v>95</v>
      </c>
      <c r="J66" s="296"/>
      <c r="K66" s="296"/>
      <c r="L66" s="296"/>
      <c r="M66" s="296"/>
      <c r="N66" s="296"/>
      <c r="O66" s="296"/>
      <c r="P66" s="297"/>
      <c r="Q66" s="18"/>
      <c r="R66" s="18"/>
      <c r="S66" s="18"/>
      <c r="T66" s="18"/>
      <c r="U66" s="18"/>
      <c r="V66" s="18"/>
      <c r="W66" s="53"/>
    </row>
    <row r="67" spans="1:26" ht="19.899999999999999" customHeight="1" x14ac:dyDescent="0.25">
      <c r="A67" s="204"/>
      <c r="B67" s="294" t="s">
        <v>37</v>
      </c>
      <c r="C67" s="271"/>
      <c r="D67" s="271"/>
      <c r="E67" s="272"/>
      <c r="F67" s="162"/>
      <c r="G67" s="162"/>
      <c r="H67" s="163" t="s">
        <v>31</v>
      </c>
      <c r="I67" s="16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ht="19.899999999999999" customHeight="1" x14ac:dyDescent="0.25">
      <c r="A68" s="204"/>
      <c r="B68" s="294" t="s">
        <v>38</v>
      </c>
      <c r="C68" s="271"/>
      <c r="D68" s="271"/>
      <c r="E68" s="272"/>
      <c r="F68" s="162"/>
      <c r="G68" s="162"/>
      <c r="H68" s="163" t="s">
        <v>96</v>
      </c>
      <c r="I68" s="163" t="s">
        <v>35</v>
      </c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ht="19.899999999999999" customHeight="1" x14ac:dyDescent="0.25">
      <c r="A69" s="15"/>
      <c r="B69" s="208" t="s">
        <v>97</v>
      </c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15"/>
      <c r="B70" s="208" t="s">
        <v>249</v>
      </c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10" t="s">
        <v>72</v>
      </c>
      <c r="C73" s="164"/>
      <c r="D73" s="164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2"/>
      <c r="B74" s="211" t="s">
        <v>84</v>
      </c>
      <c r="C74" s="128" t="s">
        <v>85</v>
      </c>
      <c r="D74" s="128" t="s">
        <v>86</v>
      </c>
      <c r="E74" s="155"/>
      <c r="F74" s="155" t="s">
        <v>87</v>
      </c>
      <c r="G74" s="155" t="s">
        <v>88</v>
      </c>
      <c r="H74" s="156" t="s">
        <v>89</v>
      </c>
      <c r="I74" s="156" t="s">
        <v>90</v>
      </c>
      <c r="J74" s="156"/>
      <c r="K74" s="156"/>
      <c r="L74" s="156"/>
      <c r="M74" s="156"/>
      <c r="N74" s="156"/>
      <c r="O74" s="156"/>
      <c r="P74" s="156" t="s">
        <v>91</v>
      </c>
      <c r="Q74" s="157"/>
      <c r="R74" s="157"/>
      <c r="S74" s="128" t="s">
        <v>92</v>
      </c>
      <c r="T74" s="158"/>
      <c r="U74" s="158"/>
      <c r="V74" s="128" t="s">
        <v>93</v>
      </c>
      <c r="W74" s="53"/>
    </row>
    <row r="75" spans="1:26" x14ac:dyDescent="0.25">
      <c r="A75" s="10"/>
      <c r="B75" s="212"/>
      <c r="C75" s="169"/>
      <c r="D75" s="305" t="s">
        <v>80</v>
      </c>
      <c r="E75" s="305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7"/>
      <c r="W75" s="218"/>
      <c r="X75" s="137"/>
      <c r="Y75" s="137"/>
      <c r="Z75" s="137"/>
    </row>
    <row r="76" spans="1:26" x14ac:dyDescent="0.25">
      <c r="A76" s="10"/>
      <c r="B76" s="213"/>
      <c r="C76" s="172">
        <v>921</v>
      </c>
      <c r="D76" s="313" t="s">
        <v>250</v>
      </c>
      <c r="E76" s="313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10"/>
      <c r="R76" s="10"/>
      <c r="S76" s="10"/>
      <c r="T76" s="10"/>
      <c r="U76" s="10"/>
      <c r="V76" s="198"/>
      <c r="W76" s="218"/>
      <c r="X76" s="137"/>
      <c r="Y76" s="137"/>
      <c r="Z76" s="137"/>
    </row>
    <row r="77" spans="1:26" ht="25.15" customHeight="1" x14ac:dyDescent="0.25">
      <c r="A77" s="178"/>
      <c r="B77" s="214">
        <v>1</v>
      </c>
      <c r="C77" s="179" t="s">
        <v>252</v>
      </c>
      <c r="D77" s="312" t="s">
        <v>253</v>
      </c>
      <c r="E77" s="312"/>
      <c r="F77" s="173" t="s">
        <v>158</v>
      </c>
      <c r="G77" s="174">
        <v>1</v>
      </c>
      <c r="H77" s="173"/>
      <c r="I77" s="173">
        <f t="shared" ref="I77:I88" si="0">ROUND(G77*(H77),2)</f>
        <v>0</v>
      </c>
      <c r="J77" s="175">
        <f t="shared" ref="J77:J88" si="1">ROUND(G77*(N77),2)</f>
        <v>5.9</v>
      </c>
      <c r="K77" s="176">
        <f t="shared" ref="K77:K88" si="2">ROUND(G77*(O77),2)</f>
        <v>0</v>
      </c>
      <c r="L77" s="176">
        <f>ROUND(G77*(H77),2)</f>
        <v>0</v>
      </c>
      <c r="M77" s="176"/>
      <c r="N77" s="176">
        <v>5.9</v>
      </c>
      <c r="O77" s="176"/>
      <c r="P77" s="180"/>
      <c r="Q77" s="180"/>
      <c r="R77" s="180"/>
      <c r="S77" s="181">
        <f t="shared" ref="S77:S88" si="3">ROUND(G77*(P77),3)</f>
        <v>0</v>
      </c>
      <c r="T77" s="177"/>
      <c r="U77" s="177"/>
      <c r="V77" s="199"/>
      <c r="W77" s="53"/>
      <c r="Z77">
        <v>0</v>
      </c>
    </row>
    <row r="78" spans="1:26" ht="25.15" customHeight="1" x14ac:dyDescent="0.25">
      <c r="A78" s="178"/>
      <c r="B78" s="214">
        <v>2</v>
      </c>
      <c r="C78" s="179" t="s">
        <v>254</v>
      </c>
      <c r="D78" s="312" t="s">
        <v>255</v>
      </c>
      <c r="E78" s="312"/>
      <c r="F78" s="173" t="s">
        <v>107</v>
      </c>
      <c r="G78" s="174">
        <v>25</v>
      </c>
      <c r="H78" s="173"/>
      <c r="I78" s="173">
        <f t="shared" si="0"/>
        <v>0</v>
      </c>
      <c r="J78" s="175">
        <f t="shared" si="1"/>
        <v>22.5</v>
      </c>
      <c r="K78" s="176">
        <f t="shared" si="2"/>
        <v>0</v>
      </c>
      <c r="L78" s="176">
        <f>ROUND(G78*(H78),2)</f>
        <v>0</v>
      </c>
      <c r="M78" s="176"/>
      <c r="N78" s="176">
        <v>0.9</v>
      </c>
      <c r="O78" s="176"/>
      <c r="P78" s="180"/>
      <c r="Q78" s="180"/>
      <c r="R78" s="180"/>
      <c r="S78" s="181">
        <f t="shared" si="3"/>
        <v>0</v>
      </c>
      <c r="T78" s="177"/>
      <c r="U78" s="177"/>
      <c r="V78" s="199"/>
      <c r="W78" s="53"/>
      <c r="Z78">
        <v>0</v>
      </c>
    </row>
    <row r="79" spans="1:26" ht="25.15" customHeight="1" x14ac:dyDescent="0.25">
      <c r="A79" s="178"/>
      <c r="B79" s="215">
        <v>3</v>
      </c>
      <c r="C79" s="188" t="s">
        <v>256</v>
      </c>
      <c r="D79" s="314" t="s">
        <v>257</v>
      </c>
      <c r="E79" s="314"/>
      <c r="F79" s="183" t="s">
        <v>258</v>
      </c>
      <c r="G79" s="184">
        <v>24.728000000000002</v>
      </c>
      <c r="H79" s="183"/>
      <c r="I79" s="183">
        <f t="shared" si="0"/>
        <v>0</v>
      </c>
      <c r="J79" s="185">
        <f t="shared" si="1"/>
        <v>37.090000000000003</v>
      </c>
      <c r="K79" s="186">
        <f t="shared" si="2"/>
        <v>0</v>
      </c>
      <c r="L79" s="186"/>
      <c r="M79" s="186">
        <f>ROUND(G79*(H79),2)</f>
        <v>0</v>
      </c>
      <c r="N79" s="186">
        <v>1.5</v>
      </c>
      <c r="O79" s="186"/>
      <c r="P79" s="189">
        <v>1E-3</v>
      </c>
      <c r="Q79" s="190"/>
      <c r="R79" s="190">
        <v>1E-3</v>
      </c>
      <c r="S79" s="191">
        <f t="shared" si="3"/>
        <v>2.5000000000000001E-2</v>
      </c>
      <c r="T79" s="187"/>
      <c r="U79" s="187"/>
      <c r="V79" s="200"/>
      <c r="W79" s="53"/>
      <c r="Z79">
        <v>0</v>
      </c>
    </row>
    <row r="80" spans="1:26" ht="25.15" customHeight="1" x14ac:dyDescent="0.25">
      <c r="A80" s="178"/>
      <c r="B80" s="214">
        <v>4</v>
      </c>
      <c r="C80" s="179" t="s">
        <v>259</v>
      </c>
      <c r="D80" s="312" t="s">
        <v>260</v>
      </c>
      <c r="E80" s="312"/>
      <c r="F80" s="173" t="s">
        <v>107</v>
      </c>
      <c r="G80" s="174">
        <v>28</v>
      </c>
      <c r="H80" s="173"/>
      <c r="I80" s="173">
        <f t="shared" si="0"/>
        <v>0</v>
      </c>
      <c r="J80" s="175">
        <f t="shared" si="1"/>
        <v>16.8</v>
      </c>
      <c r="K80" s="176">
        <f t="shared" si="2"/>
        <v>0</v>
      </c>
      <c r="L80" s="176">
        <f>ROUND(G80*(H80),2)</f>
        <v>0</v>
      </c>
      <c r="M80" s="176"/>
      <c r="N80" s="176">
        <v>0.6</v>
      </c>
      <c r="O80" s="176"/>
      <c r="P80" s="180"/>
      <c r="Q80" s="180"/>
      <c r="R80" s="180"/>
      <c r="S80" s="181">
        <f t="shared" si="3"/>
        <v>0</v>
      </c>
      <c r="T80" s="177"/>
      <c r="U80" s="177"/>
      <c r="V80" s="199"/>
      <c r="W80" s="53"/>
      <c r="Z80">
        <v>0</v>
      </c>
    </row>
    <row r="81" spans="1:26" ht="25.15" customHeight="1" x14ac:dyDescent="0.25">
      <c r="A81" s="178"/>
      <c r="B81" s="215">
        <v>5</v>
      </c>
      <c r="C81" s="188" t="s">
        <v>261</v>
      </c>
      <c r="D81" s="314" t="s">
        <v>262</v>
      </c>
      <c r="E81" s="314"/>
      <c r="F81" s="183" t="s">
        <v>107</v>
      </c>
      <c r="G81" s="184">
        <v>28</v>
      </c>
      <c r="H81" s="183"/>
      <c r="I81" s="183">
        <f t="shared" si="0"/>
        <v>0</v>
      </c>
      <c r="J81" s="185">
        <f t="shared" si="1"/>
        <v>221.2</v>
      </c>
      <c r="K81" s="186">
        <f t="shared" si="2"/>
        <v>0</v>
      </c>
      <c r="L81" s="186"/>
      <c r="M81" s="186">
        <f>ROUND(G81*(H81),2)</f>
        <v>0</v>
      </c>
      <c r="N81" s="186">
        <v>7.9</v>
      </c>
      <c r="O81" s="186"/>
      <c r="P81" s="189">
        <v>1.1000000000000001E-3</v>
      </c>
      <c r="Q81" s="190"/>
      <c r="R81" s="190">
        <v>1.1000000000000001E-3</v>
      </c>
      <c r="S81" s="191">
        <f t="shared" si="3"/>
        <v>3.1E-2</v>
      </c>
      <c r="T81" s="187"/>
      <c r="U81" s="187"/>
      <c r="V81" s="200"/>
      <c r="W81" s="53"/>
      <c r="Z81">
        <v>0</v>
      </c>
    </row>
    <row r="82" spans="1:26" ht="25.15" customHeight="1" x14ac:dyDescent="0.25">
      <c r="A82" s="178"/>
      <c r="B82" s="214">
        <v>6</v>
      </c>
      <c r="C82" s="179" t="s">
        <v>263</v>
      </c>
      <c r="D82" s="312" t="s">
        <v>264</v>
      </c>
      <c r="E82" s="312"/>
      <c r="F82" s="173" t="s">
        <v>107</v>
      </c>
      <c r="G82" s="174">
        <v>10</v>
      </c>
      <c r="H82" s="173"/>
      <c r="I82" s="173">
        <f t="shared" si="0"/>
        <v>0</v>
      </c>
      <c r="J82" s="175">
        <f t="shared" si="1"/>
        <v>6</v>
      </c>
      <c r="K82" s="176">
        <f t="shared" si="2"/>
        <v>0</v>
      </c>
      <c r="L82" s="176">
        <f>ROUND(G82*(H82),2)</f>
        <v>0</v>
      </c>
      <c r="M82" s="176"/>
      <c r="N82" s="176">
        <v>0.6</v>
      </c>
      <c r="O82" s="176"/>
      <c r="P82" s="180"/>
      <c r="Q82" s="180"/>
      <c r="R82" s="180"/>
      <c r="S82" s="181">
        <f t="shared" si="3"/>
        <v>0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5">
        <v>7</v>
      </c>
      <c r="C83" s="188" t="s">
        <v>265</v>
      </c>
      <c r="D83" s="314" t="s">
        <v>266</v>
      </c>
      <c r="E83" s="314"/>
      <c r="F83" s="183" t="s">
        <v>107</v>
      </c>
      <c r="G83" s="184">
        <v>10</v>
      </c>
      <c r="H83" s="183"/>
      <c r="I83" s="183">
        <f t="shared" si="0"/>
        <v>0</v>
      </c>
      <c r="J83" s="185">
        <f t="shared" si="1"/>
        <v>22</v>
      </c>
      <c r="K83" s="186">
        <f t="shared" si="2"/>
        <v>0</v>
      </c>
      <c r="L83" s="186"/>
      <c r="M83" s="186">
        <f>ROUND(G83*(H83),2)</f>
        <v>0</v>
      </c>
      <c r="N83" s="186">
        <v>2.2000000000000002</v>
      </c>
      <c r="O83" s="186"/>
      <c r="P83" s="190"/>
      <c r="Q83" s="190"/>
      <c r="R83" s="190"/>
      <c r="S83" s="191">
        <f t="shared" si="3"/>
        <v>0</v>
      </c>
      <c r="T83" s="187"/>
      <c r="U83" s="187"/>
      <c r="V83" s="200"/>
      <c r="W83" s="53"/>
      <c r="Z83">
        <v>0</v>
      </c>
    </row>
    <row r="84" spans="1:26" ht="25.15" customHeight="1" x14ac:dyDescent="0.25">
      <c r="A84" s="178"/>
      <c r="B84" s="214">
        <v>8</v>
      </c>
      <c r="C84" s="179" t="s">
        <v>267</v>
      </c>
      <c r="D84" s="312" t="s">
        <v>268</v>
      </c>
      <c r="E84" s="312"/>
      <c r="F84" s="173" t="s">
        <v>158</v>
      </c>
      <c r="G84" s="174">
        <v>1</v>
      </c>
      <c r="H84" s="173"/>
      <c r="I84" s="173">
        <f t="shared" si="0"/>
        <v>0</v>
      </c>
      <c r="J84" s="175">
        <f t="shared" si="1"/>
        <v>13.9</v>
      </c>
      <c r="K84" s="176">
        <f t="shared" si="2"/>
        <v>0</v>
      </c>
      <c r="L84" s="176">
        <f>ROUND(G84*(H84),2)</f>
        <v>0</v>
      </c>
      <c r="M84" s="176"/>
      <c r="N84" s="176">
        <v>13.9</v>
      </c>
      <c r="O84" s="176"/>
      <c r="P84" s="180"/>
      <c r="Q84" s="180"/>
      <c r="R84" s="180"/>
      <c r="S84" s="181">
        <f t="shared" si="3"/>
        <v>0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4">
        <v>9</v>
      </c>
      <c r="C85" s="179" t="s">
        <v>269</v>
      </c>
      <c r="D85" s="312" t="s">
        <v>270</v>
      </c>
      <c r="E85" s="312"/>
      <c r="F85" s="173" t="s">
        <v>158</v>
      </c>
      <c r="G85" s="174">
        <v>3</v>
      </c>
      <c r="H85" s="173"/>
      <c r="I85" s="173">
        <f t="shared" si="0"/>
        <v>0</v>
      </c>
      <c r="J85" s="175">
        <f t="shared" si="1"/>
        <v>18</v>
      </c>
      <c r="K85" s="176">
        <f t="shared" si="2"/>
        <v>0</v>
      </c>
      <c r="L85" s="176">
        <f>ROUND(G85*(H85),2)</f>
        <v>0</v>
      </c>
      <c r="M85" s="176"/>
      <c r="N85" s="176">
        <v>6</v>
      </c>
      <c r="O85" s="176"/>
      <c r="P85" s="180"/>
      <c r="Q85" s="180"/>
      <c r="R85" s="180"/>
      <c r="S85" s="181">
        <f t="shared" si="3"/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10</v>
      </c>
      <c r="C86" s="179" t="s">
        <v>271</v>
      </c>
      <c r="D86" s="312" t="s">
        <v>272</v>
      </c>
      <c r="E86" s="312"/>
      <c r="F86" s="173" t="s">
        <v>158</v>
      </c>
      <c r="G86" s="174">
        <v>9</v>
      </c>
      <c r="H86" s="173"/>
      <c r="I86" s="173">
        <f t="shared" si="0"/>
        <v>0</v>
      </c>
      <c r="J86" s="175">
        <f t="shared" si="1"/>
        <v>90</v>
      </c>
      <c r="K86" s="176">
        <f t="shared" si="2"/>
        <v>0</v>
      </c>
      <c r="L86" s="176">
        <f>ROUND(G86*(H86),2)</f>
        <v>0</v>
      </c>
      <c r="M86" s="176"/>
      <c r="N86" s="176">
        <v>10</v>
      </c>
      <c r="O86" s="176"/>
      <c r="P86" s="180"/>
      <c r="Q86" s="180"/>
      <c r="R86" s="180"/>
      <c r="S86" s="181">
        <f t="shared" si="3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11</v>
      </c>
      <c r="C87" s="179" t="s">
        <v>273</v>
      </c>
      <c r="D87" s="312" t="s">
        <v>274</v>
      </c>
      <c r="E87" s="312"/>
      <c r="F87" s="173" t="s">
        <v>158</v>
      </c>
      <c r="G87" s="174">
        <v>1</v>
      </c>
      <c r="H87" s="173"/>
      <c r="I87" s="173">
        <f t="shared" si="0"/>
        <v>0</v>
      </c>
      <c r="J87" s="175">
        <f t="shared" si="1"/>
        <v>99.6</v>
      </c>
      <c r="K87" s="176">
        <f t="shared" si="2"/>
        <v>0</v>
      </c>
      <c r="L87" s="176">
        <f>ROUND(G87*(H87),2)</f>
        <v>0</v>
      </c>
      <c r="M87" s="176"/>
      <c r="N87" s="176">
        <v>99.6</v>
      </c>
      <c r="O87" s="176"/>
      <c r="P87" s="180"/>
      <c r="Q87" s="180"/>
      <c r="R87" s="180"/>
      <c r="S87" s="181">
        <f t="shared" si="3"/>
        <v>0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12</v>
      </c>
      <c r="C88" s="179" t="s">
        <v>275</v>
      </c>
      <c r="D88" s="312" t="s">
        <v>276</v>
      </c>
      <c r="E88" s="312"/>
      <c r="F88" s="173" t="s">
        <v>158</v>
      </c>
      <c r="G88" s="174">
        <v>1</v>
      </c>
      <c r="H88" s="173"/>
      <c r="I88" s="173">
        <f t="shared" si="0"/>
        <v>0</v>
      </c>
      <c r="J88" s="175">
        <f t="shared" si="1"/>
        <v>99.6</v>
      </c>
      <c r="K88" s="176">
        <f t="shared" si="2"/>
        <v>0</v>
      </c>
      <c r="L88" s="176">
        <f>ROUND(G88*(H88),2)</f>
        <v>0</v>
      </c>
      <c r="M88" s="176"/>
      <c r="N88" s="176">
        <v>99.6</v>
      </c>
      <c r="O88" s="176"/>
      <c r="P88" s="180"/>
      <c r="Q88" s="180"/>
      <c r="R88" s="180"/>
      <c r="S88" s="181">
        <f t="shared" si="3"/>
        <v>0</v>
      </c>
      <c r="T88" s="177"/>
      <c r="U88" s="177"/>
      <c r="V88" s="199"/>
      <c r="W88" s="53"/>
      <c r="Z88">
        <v>0</v>
      </c>
    </row>
    <row r="89" spans="1:26" x14ac:dyDescent="0.25">
      <c r="A89" s="10"/>
      <c r="B89" s="213"/>
      <c r="C89" s="172">
        <v>921</v>
      </c>
      <c r="D89" s="313" t="s">
        <v>250</v>
      </c>
      <c r="E89" s="313"/>
      <c r="F89" s="138"/>
      <c r="G89" s="171"/>
      <c r="H89" s="138"/>
      <c r="I89" s="140">
        <f>ROUND((SUM(I76:I88))/1,2)</f>
        <v>0</v>
      </c>
      <c r="J89" s="139"/>
      <c r="K89" s="139"/>
      <c r="L89" s="139">
        <f>ROUND((SUM(L76:L88))/1,2)</f>
        <v>0</v>
      </c>
      <c r="M89" s="139">
        <f>ROUND((SUM(M76:M88))/1,2)</f>
        <v>0</v>
      </c>
      <c r="N89" s="139"/>
      <c r="O89" s="139"/>
      <c r="P89" s="139"/>
      <c r="Q89" s="10"/>
      <c r="R89" s="10"/>
      <c r="S89" s="10">
        <f>ROUND((SUM(S76:S88))/1,2)</f>
        <v>0.06</v>
      </c>
      <c r="T89" s="10"/>
      <c r="U89" s="10"/>
      <c r="V89" s="201">
        <f>ROUND((SUM(V76:V88))/1,2)</f>
        <v>0</v>
      </c>
      <c r="W89" s="218"/>
      <c r="X89" s="137"/>
      <c r="Y89" s="137"/>
      <c r="Z89" s="137"/>
    </row>
    <row r="90" spans="1:26" x14ac:dyDescent="0.25">
      <c r="A90" s="1"/>
      <c r="B90" s="209"/>
      <c r="C90" s="1"/>
      <c r="D90" s="1"/>
      <c r="E90" s="131"/>
      <c r="F90" s="131"/>
      <c r="G90" s="165"/>
      <c r="H90" s="131"/>
      <c r="I90" s="131"/>
      <c r="J90" s="132"/>
      <c r="K90" s="132"/>
      <c r="L90" s="132"/>
      <c r="M90" s="132"/>
      <c r="N90" s="132"/>
      <c r="O90" s="132"/>
      <c r="P90" s="132"/>
      <c r="Q90" s="1"/>
      <c r="R90" s="1"/>
      <c r="S90" s="1"/>
      <c r="T90" s="1"/>
      <c r="U90" s="1"/>
      <c r="V90" s="202"/>
      <c r="W90" s="53"/>
    </row>
    <row r="91" spans="1:26" x14ac:dyDescent="0.25">
      <c r="A91" s="10"/>
      <c r="B91" s="213"/>
      <c r="C91" s="172">
        <v>946</v>
      </c>
      <c r="D91" s="313" t="s">
        <v>251</v>
      </c>
      <c r="E91" s="313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10"/>
      <c r="R91" s="10"/>
      <c r="S91" s="10"/>
      <c r="T91" s="10"/>
      <c r="U91" s="10"/>
      <c r="V91" s="198"/>
      <c r="W91" s="218"/>
      <c r="X91" s="137"/>
      <c r="Y91" s="137"/>
      <c r="Z91" s="137"/>
    </row>
    <row r="92" spans="1:26" ht="25.15" customHeight="1" x14ac:dyDescent="0.25">
      <c r="A92" s="178"/>
      <c r="B92" s="214">
        <v>13</v>
      </c>
      <c r="C92" s="179" t="s">
        <v>277</v>
      </c>
      <c r="D92" s="312" t="s">
        <v>278</v>
      </c>
      <c r="E92" s="312"/>
      <c r="F92" s="173" t="s">
        <v>107</v>
      </c>
      <c r="G92" s="174">
        <v>28</v>
      </c>
      <c r="H92" s="173"/>
      <c r="I92" s="173">
        <f t="shared" ref="I92:I97" si="4">ROUND(G92*(H92),2)</f>
        <v>0</v>
      </c>
      <c r="J92" s="175">
        <f t="shared" ref="J92:J97" si="5">ROUND(G92*(N92),2)</f>
        <v>126</v>
      </c>
      <c r="K92" s="176">
        <f t="shared" ref="K92:K97" si="6">ROUND(G92*(O92),2)</f>
        <v>0</v>
      </c>
      <c r="L92" s="176">
        <f>ROUND(G92*(H92),2)</f>
        <v>0</v>
      </c>
      <c r="M92" s="176"/>
      <c r="N92" s="176">
        <v>4.5</v>
      </c>
      <c r="O92" s="176"/>
      <c r="P92" s="180"/>
      <c r="Q92" s="180"/>
      <c r="R92" s="180"/>
      <c r="S92" s="181">
        <f t="shared" ref="S92:S97" si="7">ROUND(G92*(P92),3)</f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14</v>
      </c>
      <c r="C93" s="179" t="s">
        <v>279</v>
      </c>
      <c r="D93" s="312" t="s">
        <v>280</v>
      </c>
      <c r="E93" s="312"/>
      <c r="F93" s="173" t="s">
        <v>107</v>
      </c>
      <c r="G93" s="174">
        <v>28</v>
      </c>
      <c r="H93" s="173"/>
      <c r="I93" s="173">
        <f t="shared" si="4"/>
        <v>0</v>
      </c>
      <c r="J93" s="175">
        <f t="shared" si="5"/>
        <v>61.6</v>
      </c>
      <c r="K93" s="176">
        <f t="shared" si="6"/>
        <v>0</v>
      </c>
      <c r="L93" s="176">
        <f>ROUND(G93*(H93),2)</f>
        <v>0</v>
      </c>
      <c r="M93" s="176"/>
      <c r="N93" s="176">
        <v>2.2000000000000002</v>
      </c>
      <c r="O93" s="176"/>
      <c r="P93" s="180"/>
      <c r="Q93" s="180"/>
      <c r="R93" s="180"/>
      <c r="S93" s="181">
        <f t="shared" si="7"/>
        <v>0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4">
        <v>15</v>
      </c>
      <c r="C94" s="179" t="s">
        <v>281</v>
      </c>
      <c r="D94" s="312" t="s">
        <v>282</v>
      </c>
      <c r="E94" s="312"/>
      <c r="F94" s="173" t="s">
        <v>107</v>
      </c>
      <c r="G94" s="174">
        <v>28</v>
      </c>
      <c r="H94" s="173"/>
      <c r="I94" s="173">
        <f t="shared" si="4"/>
        <v>0</v>
      </c>
      <c r="J94" s="175">
        <f t="shared" si="5"/>
        <v>8.4</v>
      </c>
      <c r="K94" s="176">
        <f t="shared" si="6"/>
        <v>0</v>
      </c>
      <c r="L94" s="176">
        <f>ROUND(G94*(H94),2)</f>
        <v>0</v>
      </c>
      <c r="M94" s="176"/>
      <c r="N94" s="176">
        <v>0.3</v>
      </c>
      <c r="O94" s="176"/>
      <c r="P94" s="180"/>
      <c r="Q94" s="180"/>
      <c r="R94" s="180"/>
      <c r="S94" s="181">
        <f t="shared" si="7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5">
        <v>16</v>
      </c>
      <c r="C95" s="188" t="s">
        <v>283</v>
      </c>
      <c r="D95" s="314" t="s">
        <v>284</v>
      </c>
      <c r="E95" s="314"/>
      <c r="F95" s="183" t="s">
        <v>183</v>
      </c>
      <c r="G95" s="184">
        <v>28</v>
      </c>
      <c r="H95" s="183"/>
      <c r="I95" s="183">
        <f t="shared" si="4"/>
        <v>0</v>
      </c>
      <c r="J95" s="185">
        <f t="shared" si="5"/>
        <v>14</v>
      </c>
      <c r="K95" s="186">
        <f t="shared" si="6"/>
        <v>0</v>
      </c>
      <c r="L95" s="186"/>
      <c r="M95" s="186">
        <f>ROUND(G95*(H95),2)</f>
        <v>0</v>
      </c>
      <c r="N95" s="186">
        <v>0.5</v>
      </c>
      <c r="O95" s="186"/>
      <c r="P95" s="189">
        <v>2.1000000000000001E-4</v>
      </c>
      <c r="Q95" s="190"/>
      <c r="R95" s="190">
        <v>2.1000000000000001E-4</v>
      </c>
      <c r="S95" s="191">
        <f t="shared" si="7"/>
        <v>6.0000000000000001E-3</v>
      </c>
      <c r="T95" s="187"/>
      <c r="U95" s="187"/>
      <c r="V95" s="200"/>
      <c r="W95" s="53"/>
      <c r="Z95">
        <v>0</v>
      </c>
    </row>
    <row r="96" spans="1:26" ht="25.15" customHeight="1" x14ac:dyDescent="0.25">
      <c r="A96" s="178"/>
      <c r="B96" s="214">
        <v>17</v>
      </c>
      <c r="C96" s="179" t="s">
        <v>285</v>
      </c>
      <c r="D96" s="312" t="s">
        <v>286</v>
      </c>
      <c r="E96" s="312"/>
      <c r="F96" s="173" t="s">
        <v>107</v>
      </c>
      <c r="G96" s="174">
        <v>28</v>
      </c>
      <c r="H96" s="173"/>
      <c r="I96" s="173">
        <f t="shared" si="4"/>
        <v>0</v>
      </c>
      <c r="J96" s="175">
        <f t="shared" si="5"/>
        <v>47.6</v>
      </c>
      <c r="K96" s="176">
        <f t="shared" si="6"/>
        <v>0</v>
      </c>
      <c r="L96" s="176">
        <f>ROUND(G96*(H96),2)</f>
        <v>0</v>
      </c>
      <c r="M96" s="176"/>
      <c r="N96" s="176">
        <v>1.7</v>
      </c>
      <c r="O96" s="176"/>
      <c r="P96" s="180"/>
      <c r="Q96" s="180"/>
      <c r="R96" s="180"/>
      <c r="S96" s="181">
        <f t="shared" si="7"/>
        <v>0</v>
      </c>
      <c r="T96" s="177"/>
      <c r="U96" s="177"/>
      <c r="V96" s="199"/>
      <c r="W96" s="53"/>
      <c r="Z96">
        <v>0</v>
      </c>
    </row>
    <row r="97" spans="1:26" ht="25.15" customHeight="1" x14ac:dyDescent="0.25">
      <c r="A97" s="178"/>
      <c r="B97" s="214">
        <v>18</v>
      </c>
      <c r="C97" s="179" t="s">
        <v>287</v>
      </c>
      <c r="D97" s="312" t="s">
        <v>288</v>
      </c>
      <c r="E97" s="312"/>
      <c r="F97" s="173" t="s">
        <v>116</v>
      </c>
      <c r="G97" s="174">
        <v>1.7</v>
      </c>
      <c r="H97" s="173"/>
      <c r="I97" s="173">
        <f t="shared" si="4"/>
        <v>0</v>
      </c>
      <c r="J97" s="175">
        <f t="shared" si="5"/>
        <v>57.63</v>
      </c>
      <c r="K97" s="176">
        <f t="shared" si="6"/>
        <v>0</v>
      </c>
      <c r="L97" s="176">
        <f>ROUND(G97*(H97),2)</f>
        <v>0</v>
      </c>
      <c r="M97" s="176"/>
      <c r="N97" s="176">
        <v>33.9</v>
      </c>
      <c r="O97" s="176"/>
      <c r="P97" s="180"/>
      <c r="Q97" s="180"/>
      <c r="R97" s="180"/>
      <c r="S97" s="181">
        <f t="shared" si="7"/>
        <v>0</v>
      </c>
      <c r="T97" s="177"/>
      <c r="U97" s="177"/>
      <c r="V97" s="199"/>
      <c r="W97" s="53"/>
      <c r="Z97">
        <v>0</v>
      </c>
    </row>
    <row r="98" spans="1:26" x14ac:dyDescent="0.25">
      <c r="A98" s="10"/>
      <c r="B98" s="213"/>
      <c r="C98" s="172">
        <v>946</v>
      </c>
      <c r="D98" s="313" t="s">
        <v>251</v>
      </c>
      <c r="E98" s="313"/>
      <c r="F98" s="138"/>
      <c r="G98" s="171"/>
      <c r="H98" s="138"/>
      <c r="I98" s="140">
        <f>ROUND((SUM(I91:I97))/1,2)</f>
        <v>0</v>
      </c>
      <c r="J98" s="139"/>
      <c r="K98" s="139"/>
      <c r="L98" s="139">
        <f>ROUND((SUM(L91:L97))/1,2)</f>
        <v>0</v>
      </c>
      <c r="M98" s="139">
        <f>ROUND((SUM(M91:M97))/1,2)</f>
        <v>0</v>
      </c>
      <c r="N98" s="139"/>
      <c r="O98" s="139"/>
      <c r="P98" s="192"/>
      <c r="Q98" s="1"/>
      <c r="R98" s="1"/>
      <c r="S98" s="192">
        <f>ROUND((SUM(S91:S97))/1,2)</f>
        <v>0.01</v>
      </c>
      <c r="T98" s="2"/>
      <c r="U98" s="2"/>
      <c r="V98" s="201">
        <f>ROUND((SUM(V91:V97))/1,2)</f>
        <v>0</v>
      </c>
      <c r="W98" s="53"/>
    </row>
    <row r="99" spans="1:26" x14ac:dyDescent="0.25">
      <c r="A99" s="1"/>
      <c r="B99" s="209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2"/>
      <c r="W99" s="53"/>
    </row>
    <row r="100" spans="1:26" x14ac:dyDescent="0.25">
      <c r="A100" s="10"/>
      <c r="B100" s="213"/>
      <c r="C100" s="10"/>
      <c r="D100" s="301" t="s">
        <v>80</v>
      </c>
      <c r="E100" s="301"/>
      <c r="F100" s="138"/>
      <c r="G100" s="171"/>
      <c r="H100" s="138"/>
      <c r="I100" s="140">
        <f>ROUND((SUM(I75:I99))/2,2)</f>
        <v>0</v>
      </c>
      <c r="J100" s="139"/>
      <c r="K100" s="139"/>
      <c r="L100" s="139">
        <f>ROUND((SUM(L75:L99))/2,2)</f>
        <v>0</v>
      </c>
      <c r="M100" s="139">
        <f>ROUND((SUM(M75:M99))/2,2)</f>
        <v>0</v>
      </c>
      <c r="N100" s="139"/>
      <c r="O100" s="139"/>
      <c r="P100" s="192"/>
      <c r="Q100" s="1"/>
      <c r="R100" s="1"/>
      <c r="S100" s="192">
        <f>ROUND((SUM(S75:S99))/2,2)</f>
        <v>7.0000000000000007E-2</v>
      </c>
      <c r="T100" s="1"/>
      <c r="U100" s="1"/>
      <c r="V100" s="201">
        <f>ROUND((SUM(V75:V99))/2,2)</f>
        <v>0</v>
      </c>
      <c r="W100" s="53"/>
    </row>
    <row r="101" spans="1:26" x14ac:dyDescent="0.25">
      <c r="A101" s="1"/>
      <c r="B101" s="216"/>
      <c r="C101" s="193"/>
      <c r="D101" s="315" t="s">
        <v>82</v>
      </c>
      <c r="E101" s="315"/>
      <c r="F101" s="194"/>
      <c r="G101" s="195"/>
      <c r="H101" s="194"/>
      <c r="I101" s="194">
        <f>ROUND((SUM(I75:I100))/3,2)</f>
        <v>0</v>
      </c>
      <c r="J101" s="196"/>
      <c r="K101" s="196">
        <f>ROUND((SUM(K75:K100))/3,2)</f>
        <v>0</v>
      </c>
      <c r="L101" s="196">
        <f>ROUND((SUM(L75:L100))/3,2)</f>
        <v>0</v>
      </c>
      <c r="M101" s="196">
        <f>ROUND((SUM(M75:M100))/3,2)</f>
        <v>0</v>
      </c>
      <c r="N101" s="196"/>
      <c r="O101" s="196"/>
      <c r="P101" s="195"/>
      <c r="Q101" s="193"/>
      <c r="R101" s="193"/>
      <c r="S101" s="195">
        <f>ROUND((SUM(S75:S100))/3,2)</f>
        <v>7.0000000000000007E-2</v>
      </c>
      <c r="T101" s="193"/>
      <c r="U101" s="193"/>
      <c r="V101" s="203">
        <f>ROUND((SUM(V75:V100))/3,2)</f>
        <v>0</v>
      </c>
      <c r="W101" s="53"/>
      <c r="Z101">
        <f>(SUM(Z75:Z100))</f>
        <v>0</v>
      </c>
    </row>
  </sheetData>
  <mergeCells count="70">
    <mergeCell ref="D96:E96"/>
    <mergeCell ref="D97:E97"/>
    <mergeCell ref="D98:E98"/>
    <mergeCell ref="D100:E100"/>
    <mergeCell ref="D101:E101"/>
    <mergeCell ref="D95:E95"/>
    <mergeCell ref="D83:E83"/>
    <mergeCell ref="D84:E84"/>
    <mergeCell ref="D85:E85"/>
    <mergeCell ref="D86:E86"/>
    <mergeCell ref="D87:E87"/>
    <mergeCell ref="D88:E88"/>
    <mergeCell ref="D89:E89"/>
    <mergeCell ref="D91:E91"/>
    <mergeCell ref="D92:E92"/>
    <mergeCell ref="D93:E93"/>
    <mergeCell ref="D94:E94"/>
    <mergeCell ref="D82:E82"/>
    <mergeCell ref="B66:E66"/>
    <mergeCell ref="B67:E67"/>
    <mergeCell ref="B68:E68"/>
    <mergeCell ref="I66:P66"/>
    <mergeCell ref="D75:E75"/>
    <mergeCell ref="D76:E76"/>
    <mergeCell ref="D77:E77"/>
    <mergeCell ref="D78:E78"/>
    <mergeCell ref="D79:E79"/>
    <mergeCell ref="D80:E80"/>
    <mergeCell ref="D81:E81"/>
    <mergeCell ref="B64:V6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55:D55"/>
    <mergeCell ref="B56:D56"/>
    <mergeCell ref="B57:D57"/>
    <mergeCell ref="B58:D58"/>
    <mergeCell ref="B60:D60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4:B7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02 El. NN prípojka k PČS 1,2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5"/>
  <sheetViews>
    <sheetView workbookViewId="0">
      <pane ySplit="1" topLeftCell="A137" activePane="bottomLeft" state="frozen"/>
      <selection pane="bottomLeft" activeCell="H86" sqref="H86:H153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289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15021'!E62</f>
        <v>0</v>
      </c>
      <c r="D15" s="58">
        <f>'SO 15021'!F62</f>
        <v>0</v>
      </c>
      <c r="E15" s="67">
        <f>'SO 15021'!G62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>
        <f>'SO 15021'!E67</f>
        <v>0</v>
      </c>
      <c r="D16" s="93">
        <f>'SO 15021'!F67</f>
        <v>0</v>
      </c>
      <c r="E16" s="94">
        <f>'SO 15021'!G67</f>
        <v>0</v>
      </c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(SUM(Z84:Z154))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/>
      <c r="D17" s="58"/>
      <c r="E17" s="67"/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15021'!K84:'SO 15021'!K154)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15021'!K84:'SO 15021'!K154)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289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15021'!L96</f>
        <v>0</v>
      </c>
      <c r="F56" s="138">
        <f>'SO 15021'!M96</f>
        <v>0</v>
      </c>
      <c r="G56" s="138">
        <f>'SO 15021'!I96</f>
        <v>0</v>
      </c>
      <c r="H56" s="139">
        <f>'SO 15021'!S96</f>
        <v>244.32</v>
      </c>
      <c r="I56" s="139">
        <f>'SO 15021'!V96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290</v>
      </c>
      <c r="C57" s="299"/>
      <c r="D57" s="299"/>
      <c r="E57" s="138">
        <f>'SO 15021'!L102</f>
        <v>0</v>
      </c>
      <c r="F57" s="138">
        <f>'SO 15021'!M102</f>
        <v>0</v>
      </c>
      <c r="G57" s="138">
        <f>'SO 15021'!I102</f>
        <v>0</v>
      </c>
      <c r="H57" s="139">
        <f>'SO 15021'!S102</f>
        <v>10.94</v>
      </c>
      <c r="I57" s="139">
        <f>'SO 15021'!V102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291</v>
      </c>
      <c r="C58" s="299"/>
      <c r="D58" s="299"/>
      <c r="E58" s="138">
        <f>'SO 15021'!L110</f>
        <v>0</v>
      </c>
      <c r="F58" s="138">
        <f>'SO 15021'!M110</f>
        <v>0</v>
      </c>
      <c r="G58" s="138">
        <f>'SO 15021'!I110</f>
        <v>0</v>
      </c>
      <c r="H58" s="139">
        <f>'SO 15021'!S110</f>
        <v>68.06</v>
      </c>
      <c r="I58" s="139">
        <f>'SO 15021'!V110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75</v>
      </c>
      <c r="C59" s="299"/>
      <c r="D59" s="299"/>
      <c r="E59" s="138">
        <f>'SO 15021'!L117</f>
        <v>0</v>
      </c>
      <c r="F59" s="138">
        <f>'SO 15021'!M117</f>
        <v>0</v>
      </c>
      <c r="G59" s="138">
        <f>'SO 15021'!I117</f>
        <v>0</v>
      </c>
      <c r="H59" s="139">
        <f>'SO 15021'!S117</f>
        <v>7.12</v>
      </c>
      <c r="I59" s="139">
        <f>'SO 15021'!V117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15021'!L126</f>
        <v>0</v>
      </c>
      <c r="F60" s="138">
        <f>'SO 15021'!M126</f>
        <v>0</v>
      </c>
      <c r="G60" s="138">
        <f>'SO 15021'!I126</f>
        <v>0</v>
      </c>
      <c r="H60" s="139">
        <f>'SO 15021'!S126</f>
        <v>0.33</v>
      </c>
      <c r="I60" s="139">
        <f>'SO 15021'!V126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15021'!L130</f>
        <v>0</v>
      </c>
      <c r="F61" s="138">
        <f>'SO 15021'!M130</f>
        <v>0</v>
      </c>
      <c r="G61" s="138">
        <f>'SO 15021'!I130</f>
        <v>0</v>
      </c>
      <c r="H61" s="139">
        <f>'SO 15021'!S130</f>
        <v>0</v>
      </c>
      <c r="I61" s="139">
        <f>'SO 15021'!V130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15021'!L132</f>
        <v>0</v>
      </c>
      <c r="F62" s="140">
        <f>'SO 15021'!M132</f>
        <v>0</v>
      </c>
      <c r="G62" s="140">
        <f>'SO 15021'!I132</f>
        <v>0</v>
      </c>
      <c r="H62" s="141">
        <f>'SO 15021'!S132</f>
        <v>330.77</v>
      </c>
      <c r="I62" s="141">
        <f>'SO 15021'!V132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0"/>
      <c r="B64" s="300" t="s">
        <v>292</v>
      </c>
      <c r="C64" s="301"/>
      <c r="D64" s="301"/>
      <c r="E64" s="138"/>
      <c r="F64" s="138"/>
      <c r="G64" s="138"/>
      <c r="H64" s="139"/>
      <c r="I64" s="139"/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8"/>
      <c r="X64" s="137"/>
      <c r="Y64" s="137"/>
      <c r="Z64" s="137"/>
    </row>
    <row r="65" spans="1:26" x14ac:dyDescent="0.25">
      <c r="A65" s="10"/>
      <c r="B65" s="298" t="s">
        <v>293</v>
      </c>
      <c r="C65" s="299"/>
      <c r="D65" s="299"/>
      <c r="E65" s="138">
        <f>'SO 15021'!L145</f>
        <v>0</v>
      </c>
      <c r="F65" s="138">
        <f>'SO 15021'!M145</f>
        <v>0</v>
      </c>
      <c r="G65" s="138">
        <f>'SO 15021'!I145</f>
        <v>0</v>
      </c>
      <c r="H65" s="139">
        <f>'SO 15021'!S145</f>
        <v>0.7</v>
      </c>
      <c r="I65" s="139">
        <f>'SO 15021'!V145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8"/>
      <c r="X65" s="137"/>
      <c r="Y65" s="137"/>
      <c r="Z65" s="137"/>
    </row>
    <row r="66" spans="1:26" x14ac:dyDescent="0.25">
      <c r="A66" s="10"/>
      <c r="B66" s="298" t="s">
        <v>294</v>
      </c>
      <c r="C66" s="299"/>
      <c r="D66" s="299"/>
      <c r="E66" s="138">
        <f>'SO 15021'!L152</f>
        <v>0</v>
      </c>
      <c r="F66" s="138">
        <f>'SO 15021'!M152</f>
        <v>0</v>
      </c>
      <c r="G66" s="138">
        <f>'SO 15021'!I152</f>
        <v>0</v>
      </c>
      <c r="H66" s="139">
        <f>'SO 15021'!S152</f>
        <v>0</v>
      </c>
      <c r="I66" s="139">
        <f>'SO 15021'!V152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8"/>
      <c r="X66" s="137"/>
      <c r="Y66" s="137"/>
      <c r="Z66" s="137"/>
    </row>
    <row r="67" spans="1:26" x14ac:dyDescent="0.25">
      <c r="A67" s="10"/>
      <c r="B67" s="300" t="s">
        <v>292</v>
      </c>
      <c r="C67" s="301"/>
      <c r="D67" s="301"/>
      <c r="E67" s="140">
        <f>'SO 15021'!L154</f>
        <v>0</v>
      </c>
      <c r="F67" s="140">
        <f>'SO 15021'!M154</f>
        <v>0</v>
      </c>
      <c r="G67" s="140">
        <f>'SO 15021'!I154</f>
        <v>0</v>
      </c>
      <c r="H67" s="141">
        <f>'SO 15021'!S154</f>
        <v>0.7</v>
      </c>
      <c r="I67" s="141">
        <f>'SO 15021'!V154</f>
        <v>0</v>
      </c>
      <c r="J67" s="141"/>
      <c r="K67" s="141"/>
      <c r="L67" s="141"/>
      <c r="M67" s="141"/>
      <c r="N67" s="141"/>
      <c r="O67" s="141"/>
      <c r="P67" s="141"/>
      <c r="Q67" s="137"/>
      <c r="R67" s="137"/>
      <c r="S67" s="137"/>
      <c r="T67" s="137"/>
      <c r="U67" s="137"/>
      <c r="V67" s="150"/>
      <c r="W67" s="218"/>
      <c r="X67" s="137"/>
      <c r="Y67" s="137"/>
      <c r="Z67" s="137"/>
    </row>
    <row r="68" spans="1:26" x14ac:dyDescent="0.25">
      <c r="A68" s="1"/>
      <c r="B68" s="209"/>
      <c r="C68" s="1"/>
      <c r="D68" s="1"/>
      <c r="E68" s="131"/>
      <c r="F68" s="131"/>
      <c r="G68" s="131"/>
      <c r="H68" s="132"/>
      <c r="I68" s="132"/>
      <c r="J68" s="132"/>
      <c r="K68" s="132"/>
      <c r="L68" s="132"/>
      <c r="M68" s="132"/>
      <c r="N68" s="132"/>
      <c r="O68" s="132"/>
      <c r="P68" s="132"/>
      <c r="V68" s="151"/>
      <c r="W68" s="53"/>
    </row>
    <row r="69" spans="1:26" x14ac:dyDescent="0.25">
      <c r="A69" s="142"/>
      <c r="B69" s="302" t="s">
        <v>82</v>
      </c>
      <c r="C69" s="303"/>
      <c r="D69" s="303"/>
      <c r="E69" s="144">
        <f>'SO 15021'!L155</f>
        <v>0</v>
      </c>
      <c r="F69" s="144">
        <f>'SO 15021'!M155</f>
        <v>0</v>
      </c>
      <c r="G69" s="144">
        <f>'SO 15021'!I155</f>
        <v>0</v>
      </c>
      <c r="H69" s="145">
        <f>'SO 15021'!S155</f>
        <v>331.47</v>
      </c>
      <c r="I69" s="145">
        <f>'SO 15021'!V155</f>
        <v>0</v>
      </c>
      <c r="J69" s="146"/>
      <c r="K69" s="146"/>
      <c r="L69" s="146"/>
      <c r="M69" s="146"/>
      <c r="N69" s="146"/>
      <c r="O69" s="146"/>
      <c r="P69" s="146"/>
      <c r="Q69" s="147"/>
      <c r="R69" s="147"/>
      <c r="S69" s="147"/>
      <c r="T69" s="147"/>
      <c r="U69" s="147"/>
      <c r="V69" s="152"/>
      <c r="W69" s="218"/>
      <c r="X69" s="143"/>
      <c r="Y69" s="143"/>
      <c r="Z69" s="14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x14ac:dyDescent="0.25">
      <c r="A72" s="15"/>
      <c r="B72" s="38"/>
      <c r="C72" s="8"/>
      <c r="D72" s="8"/>
      <c r="E72" s="27"/>
      <c r="F72" s="27"/>
      <c r="G72" s="27"/>
      <c r="H72" s="154"/>
      <c r="I72" s="154"/>
      <c r="J72" s="154"/>
      <c r="K72" s="154"/>
      <c r="L72" s="154"/>
      <c r="M72" s="154"/>
      <c r="N72" s="154"/>
      <c r="O72" s="154"/>
      <c r="P72" s="154"/>
      <c r="Q72" s="16"/>
      <c r="R72" s="16"/>
      <c r="S72" s="16"/>
      <c r="T72" s="16"/>
      <c r="U72" s="16"/>
      <c r="V72" s="16"/>
      <c r="W72" s="53"/>
    </row>
    <row r="73" spans="1:26" ht="34.9" customHeight="1" x14ac:dyDescent="0.25">
      <c r="A73" s="1"/>
      <c r="B73" s="288" t="s">
        <v>83</v>
      </c>
      <c r="C73" s="289"/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53"/>
    </row>
    <row r="74" spans="1:26" x14ac:dyDescent="0.25">
      <c r="A74" s="15"/>
      <c r="B74" s="97"/>
      <c r="C74" s="19"/>
      <c r="D74" s="19"/>
      <c r="E74" s="99"/>
      <c r="F74" s="99"/>
      <c r="G74" s="99"/>
      <c r="H74" s="168"/>
      <c r="I74" s="168"/>
      <c r="J74" s="168"/>
      <c r="K74" s="168"/>
      <c r="L74" s="168"/>
      <c r="M74" s="168"/>
      <c r="N74" s="168"/>
      <c r="O74" s="168"/>
      <c r="P74" s="168"/>
      <c r="Q74" s="20"/>
      <c r="R74" s="20"/>
      <c r="S74" s="20"/>
      <c r="T74" s="20"/>
      <c r="U74" s="20"/>
      <c r="V74" s="20"/>
      <c r="W74" s="53"/>
    </row>
    <row r="75" spans="1:26" ht="19.899999999999999" customHeight="1" x14ac:dyDescent="0.25">
      <c r="A75" s="204"/>
      <c r="B75" s="291" t="s">
        <v>36</v>
      </c>
      <c r="C75" s="292"/>
      <c r="D75" s="292"/>
      <c r="E75" s="293"/>
      <c r="F75" s="166"/>
      <c r="G75" s="166"/>
      <c r="H75" s="167" t="s">
        <v>94</v>
      </c>
      <c r="I75" s="295" t="s">
        <v>95</v>
      </c>
      <c r="J75" s="296"/>
      <c r="K75" s="296"/>
      <c r="L75" s="296"/>
      <c r="M75" s="296"/>
      <c r="N75" s="296"/>
      <c r="O75" s="296"/>
      <c r="P75" s="297"/>
      <c r="Q75" s="18"/>
      <c r="R75" s="18"/>
      <c r="S75" s="18"/>
      <c r="T75" s="18"/>
      <c r="U75" s="18"/>
      <c r="V75" s="18"/>
      <c r="W75" s="53"/>
    </row>
    <row r="76" spans="1:26" ht="19.899999999999999" customHeight="1" x14ac:dyDescent="0.25">
      <c r="A76" s="204"/>
      <c r="B76" s="294" t="s">
        <v>37</v>
      </c>
      <c r="C76" s="271"/>
      <c r="D76" s="271"/>
      <c r="E76" s="272"/>
      <c r="F76" s="162"/>
      <c r="G76" s="162"/>
      <c r="H76" s="163" t="s">
        <v>31</v>
      </c>
      <c r="I76" s="16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204"/>
      <c r="B77" s="294" t="s">
        <v>38</v>
      </c>
      <c r="C77" s="271"/>
      <c r="D77" s="271"/>
      <c r="E77" s="272"/>
      <c r="F77" s="162"/>
      <c r="G77" s="162"/>
      <c r="H77" s="163" t="s">
        <v>96</v>
      </c>
      <c r="I77" s="163" t="s">
        <v>35</v>
      </c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8" t="s">
        <v>97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208" t="s">
        <v>289</v>
      </c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42"/>
      <c r="C81" s="3"/>
      <c r="D81" s="3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19.899999999999999" customHeight="1" x14ac:dyDescent="0.25">
      <c r="A82" s="15"/>
      <c r="B82" s="210" t="s">
        <v>72</v>
      </c>
      <c r="C82" s="164"/>
      <c r="D82" s="164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x14ac:dyDescent="0.25">
      <c r="A83" s="2"/>
      <c r="B83" s="211" t="s">
        <v>84</v>
      </c>
      <c r="C83" s="128" t="s">
        <v>85</v>
      </c>
      <c r="D83" s="128" t="s">
        <v>86</v>
      </c>
      <c r="E83" s="155"/>
      <c r="F83" s="155" t="s">
        <v>87</v>
      </c>
      <c r="G83" s="155" t="s">
        <v>88</v>
      </c>
      <c r="H83" s="156" t="s">
        <v>89</v>
      </c>
      <c r="I83" s="156" t="s">
        <v>90</v>
      </c>
      <c r="J83" s="156"/>
      <c r="K83" s="156"/>
      <c r="L83" s="156"/>
      <c r="M83" s="156"/>
      <c r="N83" s="156"/>
      <c r="O83" s="156"/>
      <c r="P83" s="156" t="s">
        <v>91</v>
      </c>
      <c r="Q83" s="157"/>
      <c r="R83" s="157"/>
      <c r="S83" s="128" t="s">
        <v>92</v>
      </c>
      <c r="T83" s="158"/>
      <c r="U83" s="158"/>
      <c r="V83" s="128" t="s">
        <v>93</v>
      </c>
      <c r="W83" s="53"/>
    </row>
    <row r="84" spans="1:26" x14ac:dyDescent="0.25">
      <c r="A84" s="10"/>
      <c r="B84" s="212"/>
      <c r="C84" s="169"/>
      <c r="D84" s="305" t="s">
        <v>73</v>
      </c>
      <c r="E84" s="305"/>
      <c r="F84" s="134"/>
      <c r="G84" s="170"/>
      <c r="H84" s="134"/>
      <c r="I84" s="134"/>
      <c r="J84" s="135"/>
      <c r="K84" s="135"/>
      <c r="L84" s="135"/>
      <c r="M84" s="135"/>
      <c r="N84" s="135"/>
      <c r="O84" s="135"/>
      <c r="P84" s="135"/>
      <c r="Q84" s="133"/>
      <c r="R84" s="133"/>
      <c r="S84" s="133"/>
      <c r="T84" s="133"/>
      <c r="U84" s="133"/>
      <c r="V84" s="197"/>
      <c r="W84" s="218"/>
      <c r="X84" s="137"/>
      <c r="Y84" s="137"/>
      <c r="Z84" s="137"/>
    </row>
    <row r="85" spans="1:26" x14ac:dyDescent="0.25">
      <c r="A85" s="10"/>
      <c r="B85" s="213"/>
      <c r="C85" s="172">
        <v>1</v>
      </c>
      <c r="D85" s="313" t="s">
        <v>74</v>
      </c>
      <c r="E85" s="313"/>
      <c r="F85" s="138"/>
      <c r="G85" s="171"/>
      <c r="H85" s="138"/>
      <c r="I85" s="138"/>
      <c r="J85" s="139"/>
      <c r="K85" s="139"/>
      <c r="L85" s="139"/>
      <c r="M85" s="139"/>
      <c r="N85" s="139"/>
      <c r="O85" s="139"/>
      <c r="P85" s="139"/>
      <c r="Q85" s="10"/>
      <c r="R85" s="10"/>
      <c r="S85" s="10"/>
      <c r="T85" s="10"/>
      <c r="U85" s="10"/>
      <c r="V85" s="198"/>
      <c r="W85" s="218"/>
      <c r="X85" s="137"/>
      <c r="Y85" s="137"/>
      <c r="Z85" s="137"/>
    </row>
    <row r="86" spans="1:26" ht="25.15" customHeight="1" x14ac:dyDescent="0.25">
      <c r="A86" s="178"/>
      <c r="B86" s="214">
        <v>1</v>
      </c>
      <c r="C86" s="179" t="s">
        <v>295</v>
      </c>
      <c r="D86" s="312" t="s">
        <v>296</v>
      </c>
      <c r="E86" s="312"/>
      <c r="F86" s="173" t="s">
        <v>116</v>
      </c>
      <c r="G86" s="174">
        <v>5</v>
      </c>
      <c r="H86" s="173"/>
      <c r="I86" s="173">
        <f t="shared" ref="I86:I95" si="0">ROUND(G86*(H86),2)</f>
        <v>0</v>
      </c>
      <c r="J86" s="175">
        <f t="shared" ref="J86:J95" si="1">ROUND(G86*(N86),2)</f>
        <v>8</v>
      </c>
      <c r="K86" s="176">
        <f t="shared" ref="K86:K95" si="2">ROUND(G86*(O86),2)</f>
        <v>0</v>
      </c>
      <c r="L86" s="176">
        <f t="shared" ref="L86:L93" si="3">ROUND(G86*(H86),2)</f>
        <v>0</v>
      </c>
      <c r="M86" s="176"/>
      <c r="N86" s="176">
        <v>1.6</v>
      </c>
      <c r="O86" s="176"/>
      <c r="P86" s="180"/>
      <c r="Q86" s="180"/>
      <c r="R86" s="180"/>
      <c r="S86" s="181">
        <f t="shared" ref="S86:S95" si="4">ROUND(G86*(P86),3)</f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2</v>
      </c>
      <c r="C87" s="179" t="s">
        <v>297</v>
      </c>
      <c r="D87" s="312" t="s">
        <v>298</v>
      </c>
      <c r="E87" s="312"/>
      <c r="F87" s="173" t="s">
        <v>116</v>
      </c>
      <c r="G87" s="174">
        <v>191.31299999999999</v>
      </c>
      <c r="H87" s="173"/>
      <c r="I87" s="173">
        <f t="shared" si="0"/>
        <v>0</v>
      </c>
      <c r="J87" s="175">
        <f t="shared" si="1"/>
        <v>937.43</v>
      </c>
      <c r="K87" s="176">
        <f t="shared" si="2"/>
        <v>0</v>
      </c>
      <c r="L87" s="176">
        <f t="shared" si="3"/>
        <v>0</v>
      </c>
      <c r="M87" s="176"/>
      <c r="N87" s="176">
        <v>4.9000000000000004</v>
      </c>
      <c r="O87" s="176"/>
      <c r="P87" s="180"/>
      <c r="Q87" s="180"/>
      <c r="R87" s="180"/>
      <c r="S87" s="181">
        <f t="shared" si="4"/>
        <v>0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3</v>
      </c>
      <c r="C88" s="179" t="s">
        <v>299</v>
      </c>
      <c r="D88" s="312" t="s">
        <v>300</v>
      </c>
      <c r="E88" s="312"/>
      <c r="F88" s="173" t="s">
        <v>116</v>
      </c>
      <c r="G88" s="174">
        <v>191.31299999999999</v>
      </c>
      <c r="H88" s="173"/>
      <c r="I88" s="173">
        <f t="shared" si="0"/>
        <v>0</v>
      </c>
      <c r="J88" s="175">
        <f t="shared" si="1"/>
        <v>172.18</v>
      </c>
      <c r="K88" s="176">
        <f t="shared" si="2"/>
        <v>0</v>
      </c>
      <c r="L88" s="176">
        <f t="shared" si="3"/>
        <v>0</v>
      </c>
      <c r="M88" s="176"/>
      <c r="N88" s="176">
        <v>0.9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4</v>
      </c>
      <c r="C89" s="179" t="s">
        <v>132</v>
      </c>
      <c r="D89" s="312" t="s">
        <v>133</v>
      </c>
      <c r="E89" s="312"/>
      <c r="F89" s="173" t="s">
        <v>121</v>
      </c>
      <c r="G89" s="174">
        <v>191.31299999999999</v>
      </c>
      <c r="H89" s="173"/>
      <c r="I89" s="173">
        <f t="shared" si="0"/>
        <v>0</v>
      </c>
      <c r="J89" s="175">
        <f t="shared" si="1"/>
        <v>1147.8800000000001</v>
      </c>
      <c r="K89" s="176">
        <f t="shared" si="2"/>
        <v>0</v>
      </c>
      <c r="L89" s="176">
        <f t="shared" si="3"/>
        <v>0</v>
      </c>
      <c r="M89" s="176"/>
      <c r="N89" s="176">
        <v>6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5</v>
      </c>
      <c r="C90" s="179" t="s">
        <v>134</v>
      </c>
      <c r="D90" s="312" t="s">
        <v>135</v>
      </c>
      <c r="E90" s="312"/>
      <c r="F90" s="173" t="s">
        <v>116</v>
      </c>
      <c r="G90" s="174">
        <v>191.31299999999999</v>
      </c>
      <c r="H90" s="173"/>
      <c r="I90" s="173">
        <f t="shared" si="0"/>
        <v>0</v>
      </c>
      <c r="J90" s="175">
        <f t="shared" si="1"/>
        <v>803.51</v>
      </c>
      <c r="K90" s="176">
        <f t="shared" si="2"/>
        <v>0</v>
      </c>
      <c r="L90" s="176">
        <f t="shared" si="3"/>
        <v>0</v>
      </c>
      <c r="M90" s="176"/>
      <c r="N90" s="176">
        <v>4.2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6</v>
      </c>
      <c r="C91" s="179" t="s">
        <v>301</v>
      </c>
      <c r="D91" s="312" t="s">
        <v>302</v>
      </c>
      <c r="E91" s="312"/>
      <c r="F91" s="173" t="s">
        <v>116</v>
      </c>
      <c r="G91" s="174">
        <v>191.31299999999999</v>
      </c>
      <c r="H91" s="173"/>
      <c r="I91" s="173">
        <f t="shared" si="0"/>
        <v>0</v>
      </c>
      <c r="J91" s="175">
        <f t="shared" si="1"/>
        <v>420.89</v>
      </c>
      <c r="K91" s="176">
        <f t="shared" si="2"/>
        <v>0</v>
      </c>
      <c r="L91" s="176">
        <f t="shared" si="3"/>
        <v>0</v>
      </c>
      <c r="M91" s="176"/>
      <c r="N91" s="176">
        <v>2.2000000000000002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7</v>
      </c>
      <c r="C92" s="179" t="s">
        <v>140</v>
      </c>
      <c r="D92" s="312" t="s">
        <v>141</v>
      </c>
      <c r="E92" s="312"/>
      <c r="F92" s="173" t="s">
        <v>116</v>
      </c>
      <c r="G92" s="174">
        <v>191.31299999999999</v>
      </c>
      <c r="H92" s="173"/>
      <c r="I92" s="173">
        <f t="shared" si="0"/>
        <v>0</v>
      </c>
      <c r="J92" s="175">
        <f t="shared" si="1"/>
        <v>229.58</v>
      </c>
      <c r="K92" s="176">
        <f t="shared" si="2"/>
        <v>0</v>
      </c>
      <c r="L92" s="176">
        <f t="shared" si="3"/>
        <v>0</v>
      </c>
      <c r="M92" s="176"/>
      <c r="N92" s="176">
        <v>1.2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8</v>
      </c>
      <c r="C93" s="179" t="s">
        <v>303</v>
      </c>
      <c r="D93" s="312" t="s">
        <v>304</v>
      </c>
      <c r="E93" s="312"/>
      <c r="F93" s="173" t="s">
        <v>116</v>
      </c>
      <c r="G93" s="174">
        <v>146.297</v>
      </c>
      <c r="H93" s="173"/>
      <c r="I93" s="173">
        <f t="shared" si="0"/>
        <v>0</v>
      </c>
      <c r="J93" s="175">
        <f t="shared" si="1"/>
        <v>453.52</v>
      </c>
      <c r="K93" s="176">
        <f t="shared" si="2"/>
        <v>0</v>
      </c>
      <c r="L93" s="176">
        <f t="shared" si="3"/>
        <v>0</v>
      </c>
      <c r="M93" s="176"/>
      <c r="N93" s="176">
        <v>3.1</v>
      </c>
      <c r="O93" s="176"/>
      <c r="P93" s="180"/>
      <c r="Q93" s="180"/>
      <c r="R93" s="180"/>
      <c r="S93" s="181">
        <f t="shared" si="4"/>
        <v>0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5">
        <v>9</v>
      </c>
      <c r="C94" s="188" t="s">
        <v>146</v>
      </c>
      <c r="D94" s="314" t="s">
        <v>147</v>
      </c>
      <c r="E94" s="314"/>
      <c r="F94" s="183" t="s">
        <v>116</v>
      </c>
      <c r="G94" s="184">
        <v>146.297</v>
      </c>
      <c r="H94" s="183"/>
      <c r="I94" s="183">
        <f t="shared" si="0"/>
        <v>0</v>
      </c>
      <c r="J94" s="185">
        <f t="shared" si="1"/>
        <v>3028.35</v>
      </c>
      <c r="K94" s="186">
        <f t="shared" si="2"/>
        <v>0</v>
      </c>
      <c r="L94" s="186"/>
      <c r="M94" s="186">
        <f>ROUND(G94*(H94),2)</f>
        <v>0</v>
      </c>
      <c r="N94" s="186">
        <v>20.7</v>
      </c>
      <c r="O94" s="186"/>
      <c r="P94" s="189">
        <v>1.67</v>
      </c>
      <c r="Q94" s="190"/>
      <c r="R94" s="190">
        <v>1.67</v>
      </c>
      <c r="S94" s="191">
        <f t="shared" si="4"/>
        <v>244.316</v>
      </c>
      <c r="T94" s="187"/>
      <c r="U94" s="187"/>
      <c r="V94" s="200"/>
      <c r="W94" s="53"/>
      <c r="Z94">
        <v>0</v>
      </c>
    </row>
    <row r="95" spans="1:26" ht="25.15" customHeight="1" x14ac:dyDescent="0.25">
      <c r="A95" s="178"/>
      <c r="B95" s="214">
        <v>10</v>
      </c>
      <c r="C95" s="179" t="s">
        <v>152</v>
      </c>
      <c r="D95" s="312" t="s">
        <v>153</v>
      </c>
      <c r="E95" s="312"/>
      <c r="F95" s="173" t="s">
        <v>100</v>
      </c>
      <c r="G95" s="174">
        <v>37.869999999999997</v>
      </c>
      <c r="H95" s="173"/>
      <c r="I95" s="173">
        <f t="shared" si="0"/>
        <v>0</v>
      </c>
      <c r="J95" s="175">
        <f t="shared" si="1"/>
        <v>18.940000000000001</v>
      </c>
      <c r="K95" s="176">
        <f t="shared" si="2"/>
        <v>0</v>
      </c>
      <c r="L95" s="176">
        <f>ROUND(G95*(H95),2)</f>
        <v>0</v>
      </c>
      <c r="M95" s="176"/>
      <c r="N95" s="176">
        <v>0.5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x14ac:dyDescent="0.25">
      <c r="A96" s="10"/>
      <c r="B96" s="213"/>
      <c r="C96" s="172">
        <v>1</v>
      </c>
      <c r="D96" s="313" t="s">
        <v>74</v>
      </c>
      <c r="E96" s="313"/>
      <c r="F96" s="138"/>
      <c r="G96" s="171"/>
      <c r="H96" s="138"/>
      <c r="I96" s="140">
        <f>ROUND((SUM(I85:I95))/1,2)</f>
        <v>0</v>
      </c>
      <c r="J96" s="139"/>
      <c r="K96" s="139"/>
      <c r="L96" s="139">
        <f>ROUND((SUM(L85:L95))/1,2)</f>
        <v>0</v>
      </c>
      <c r="M96" s="139">
        <f>ROUND((SUM(M85:M95))/1,2)</f>
        <v>0</v>
      </c>
      <c r="N96" s="139"/>
      <c r="O96" s="139"/>
      <c r="P96" s="139"/>
      <c r="Q96" s="10"/>
      <c r="R96" s="10"/>
      <c r="S96" s="10">
        <f>ROUND((SUM(S85:S95))/1,2)</f>
        <v>244.32</v>
      </c>
      <c r="T96" s="10"/>
      <c r="U96" s="10"/>
      <c r="V96" s="201">
        <f>ROUND((SUM(V85:V95))/1,2)</f>
        <v>0</v>
      </c>
      <c r="W96" s="218"/>
      <c r="X96" s="137"/>
      <c r="Y96" s="137"/>
      <c r="Z96" s="137"/>
    </row>
    <row r="97" spans="1:26" x14ac:dyDescent="0.25">
      <c r="A97" s="1"/>
      <c r="B97" s="209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202"/>
      <c r="W97" s="53"/>
    </row>
    <row r="98" spans="1:26" x14ac:dyDescent="0.25">
      <c r="A98" s="10"/>
      <c r="B98" s="213"/>
      <c r="C98" s="172">
        <v>2</v>
      </c>
      <c r="D98" s="313" t="s">
        <v>290</v>
      </c>
      <c r="E98" s="313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10"/>
      <c r="R98" s="10"/>
      <c r="S98" s="10"/>
      <c r="T98" s="10"/>
      <c r="U98" s="10"/>
      <c r="V98" s="198"/>
      <c r="W98" s="218"/>
      <c r="X98" s="137"/>
      <c r="Y98" s="137"/>
      <c r="Z98" s="137"/>
    </row>
    <row r="99" spans="1:26" ht="25.15" customHeight="1" x14ac:dyDescent="0.25">
      <c r="A99" s="178"/>
      <c r="B99" s="214">
        <v>11</v>
      </c>
      <c r="C99" s="179" t="s">
        <v>305</v>
      </c>
      <c r="D99" s="312" t="s">
        <v>306</v>
      </c>
      <c r="E99" s="312"/>
      <c r="F99" s="173" t="s">
        <v>116</v>
      </c>
      <c r="G99" s="174">
        <v>4.601</v>
      </c>
      <c r="H99" s="173"/>
      <c r="I99" s="173">
        <f>ROUND(G99*(H99),2)</f>
        <v>0</v>
      </c>
      <c r="J99" s="175">
        <f>ROUND(G99*(N99),2)</f>
        <v>592.61</v>
      </c>
      <c r="K99" s="176">
        <f>ROUND(G99*(O99),2)</f>
        <v>0</v>
      </c>
      <c r="L99" s="176">
        <f>ROUND(G99*(H99),2)</f>
        <v>0</v>
      </c>
      <c r="M99" s="176"/>
      <c r="N99" s="176">
        <v>128.80000000000001</v>
      </c>
      <c r="O99" s="176"/>
      <c r="P99" s="182">
        <v>2.3778966129999999</v>
      </c>
      <c r="Q99" s="180"/>
      <c r="R99" s="180">
        <v>2.3778966129999999</v>
      </c>
      <c r="S99" s="181">
        <f>ROUND(G99*(P99),3)</f>
        <v>10.941000000000001</v>
      </c>
      <c r="T99" s="177"/>
      <c r="U99" s="177"/>
      <c r="V99" s="199"/>
      <c r="W99" s="53"/>
      <c r="Z99">
        <v>0</v>
      </c>
    </row>
    <row r="100" spans="1:26" ht="25.15" customHeight="1" x14ac:dyDescent="0.25">
      <c r="A100" s="178"/>
      <c r="B100" s="214">
        <v>12</v>
      </c>
      <c r="C100" s="179" t="s">
        <v>307</v>
      </c>
      <c r="D100" s="312" t="s">
        <v>308</v>
      </c>
      <c r="E100" s="312"/>
      <c r="F100" s="173" t="s">
        <v>100</v>
      </c>
      <c r="G100" s="174">
        <v>3.08</v>
      </c>
      <c r="H100" s="173"/>
      <c r="I100" s="173">
        <f>ROUND(G100*(H100),2)</f>
        <v>0</v>
      </c>
      <c r="J100" s="175">
        <f>ROUND(G100*(N100),2)</f>
        <v>39.729999999999997</v>
      </c>
      <c r="K100" s="176">
        <f>ROUND(G100*(O100),2)</f>
        <v>0</v>
      </c>
      <c r="L100" s="176">
        <f>ROUND(G100*(H100),2)</f>
        <v>0</v>
      </c>
      <c r="M100" s="176"/>
      <c r="N100" s="176">
        <v>12.9</v>
      </c>
      <c r="O100" s="176"/>
      <c r="P100" s="182">
        <v>7.3374849999999995E-4</v>
      </c>
      <c r="Q100" s="180"/>
      <c r="R100" s="180">
        <v>7.3374849999999995E-4</v>
      </c>
      <c r="S100" s="181">
        <f>ROUND(G100*(P100),3)</f>
        <v>2E-3</v>
      </c>
      <c r="T100" s="177"/>
      <c r="U100" s="177"/>
      <c r="V100" s="199"/>
      <c r="W100" s="53"/>
      <c r="Z100">
        <v>0</v>
      </c>
    </row>
    <row r="101" spans="1:26" ht="25.15" customHeight="1" x14ac:dyDescent="0.25">
      <c r="A101" s="178"/>
      <c r="B101" s="214">
        <v>13</v>
      </c>
      <c r="C101" s="179" t="s">
        <v>309</v>
      </c>
      <c r="D101" s="312" t="s">
        <v>310</v>
      </c>
      <c r="E101" s="312"/>
      <c r="F101" s="173" t="s">
        <v>100</v>
      </c>
      <c r="G101" s="174">
        <v>3.08</v>
      </c>
      <c r="H101" s="173"/>
      <c r="I101" s="173">
        <f>ROUND(G101*(H101),2)</f>
        <v>0</v>
      </c>
      <c r="J101" s="175">
        <f>ROUND(G101*(N101),2)</f>
        <v>6.78</v>
      </c>
      <c r="K101" s="176">
        <f>ROUND(G101*(O101),2)</f>
        <v>0</v>
      </c>
      <c r="L101" s="176">
        <f>ROUND(G101*(H101),2)</f>
        <v>0</v>
      </c>
      <c r="M101" s="176"/>
      <c r="N101" s="176">
        <v>2.2000000000000002</v>
      </c>
      <c r="O101" s="176"/>
      <c r="P101" s="180"/>
      <c r="Q101" s="180"/>
      <c r="R101" s="180"/>
      <c r="S101" s="181">
        <f>ROUND(G101*(P101),3)</f>
        <v>0</v>
      </c>
      <c r="T101" s="177"/>
      <c r="U101" s="177"/>
      <c r="V101" s="199"/>
      <c r="W101" s="53"/>
      <c r="Z101">
        <v>0</v>
      </c>
    </row>
    <row r="102" spans="1:26" x14ac:dyDescent="0.25">
      <c r="A102" s="10"/>
      <c r="B102" s="213"/>
      <c r="C102" s="172">
        <v>2</v>
      </c>
      <c r="D102" s="313" t="s">
        <v>290</v>
      </c>
      <c r="E102" s="313"/>
      <c r="F102" s="138"/>
      <c r="G102" s="171"/>
      <c r="H102" s="138"/>
      <c r="I102" s="140">
        <f>ROUND((SUM(I98:I101))/1,2)</f>
        <v>0</v>
      </c>
      <c r="J102" s="139"/>
      <c r="K102" s="139"/>
      <c r="L102" s="139">
        <f>ROUND((SUM(L98:L101))/1,2)</f>
        <v>0</v>
      </c>
      <c r="M102" s="139">
        <f>ROUND((SUM(M98:M101))/1,2)</f>
        <v>0</v>
      </c>
      <c r="N102" s="139"/>
      <c r="O102" s="139"/>
      <c r="P102" s="139"/>
      <c r="Q102" s="10"/>
      <c r="R102" s="10"/>
      <c r="S102" s="10">
        <f>ROUND((SUM(S98:S101))/1,2)</f>
        <v>10.94</v>
      </c>
      <c r="T102" s="10"/>
      <c r="U102" s="10"/>
      <c r="V102" s="201">
        <f>ROUND((SUM(V98:V101))/1,2)</f>
        <v>0</v>
      </c>
      <c r="W102" s="218"/>
      <c r="X102" s="137"/>
      <c r="Y102" s="137"/>
      <c r="Z102" s="137"/>
    </row>
    <row r="103" spans="1:26" x14ac:dyDescent="0.25">
      <c r="A103" s="1"/>
      <c r="B103" s="209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202"/>
      <c r="W103" s="53"/>
    </row>
    <row r="104" spans="1:26" x14ac:dyDescent="0.25">
      <c r="A104" s="10"/>
      <c r="B104" s="213"/>
      <c r="C104" s="172">
        <v>3</v>
      </c>
      <c r="D104" s="313" t="s">
        <v>291</v>
      </c>
      <c r="E104" s="313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10"/>
      <c r="R104" s="10"/>
      <c r="S104" s="10"/>
      <c r="T104" s="10"/>
      <c r="U104" s="10"/>
      <c r="V104" s="198"/>
      <c r="W104" s="218"/>
      <c r="X104" s="137"/>
      <c r="Y104" s="137"/>
      <c r="Z104" s="137"/>
    </row>
    <row r="105" spans="1:26" ht="25.15" customHeight="1" x14ac:dyDescent="0.25">
      <c r="A105" s="178"/>
      <c r="B105" s="214">
        <v>14</v>
      </c>
      <c r="C105" s="179" t="s">
        <v>311</v>
      </c>
      <c r="D105" s="312" t="s">
        <v>312</v>
      </c>
      <c r="E105" s="312"/>
      <c r="F105" s="173" t="s">
        <v>100</v>
      </c>
      <c r="G105" s="174">
        <v>44.347000000000001</v>
      </c>
      <c r="H105" s="173"/>
      <c r="I105" s="173">
        <f>ROUND(G105*(H105),2)</f>
        <v>0</v>
      </c>
      <c r="J105" s="175">
        <f>ROUND(G105*(N105),2)</f>
        <v>1831.53</v>
      </c>
      <c r="K105" s="176">
        <f>ROUND(G105*(O105),2)</f>
        <v>0</v>
      </c>
      <c r="L105" s="176">
        <f>ROUND(G105*(H105),2)</f>
        <v>0</v>
      </c>
      <c r="M105" s="176"/>
      <c r="N105" s="176">
        <v>41.3</v>
      </c>
      <c r="O105" s="176"/>
      <c r="P105" s="182">
        <v>0.31197000000000003</v>
      </c>
      <c r="Q105" s="180"/>
      <c r="R105" s="180">
        <v>0.31197000000000003</v>
      </c>
      <c r="S105" s="181">
        <f>ROUND(G105*(P105),3)</f>
        <v>13.835000000000001</v>
      </c>
      <c r="T105" s="177"/>
      <c r="U105" s="177"/>
      <c r="V105" s="199"/>
      <c r="W105" s="53"/>
      <c r="Z105">
        <v>0</v>
      </c>
    </row>
    <row r="106" spans="1:26" ht="25.15" customHeight="1" x14ac:dyDescent="0.25">
      <c r="A106" s="178"/>
      <c r="B106" s="214">
        <v>15</v>
      </c>
      <c r="C106" s="179" t="s">
        <v>313</v>
      </c>
      <c r="D106" s="312" t="s">
        <v>314</v>
      </c>
      <c r="E106" s="312"/>
      <c r="F106" s="173" t="s">
        <v>116</v>
      </c>
      <c r="G106" s="174">
        <v>23.385000000000002</v>
      </c>
      <c r="H106" s="173"/>
      <c r="I106" s="173">
        <f>ROUND(G106*(H106),2)</f>
        <v>0</v>
      </c>
      <c r="J106" s="175">
        <f>ROUND(G106*(N106),2)</f>
        <v>4270.1000000000004</v>
      </c>
      <c r="K106" s="176">
        <f>ROUND(G106*(O106),2)</f>
        <v>0</v>
      </c>
      <c r="L106" s="176">
        <f>ROUND(G106*(H106),2)</f>
        <v>0</v>
      </c>
      <c r="M106" s="176"/>
      <c r="N106" s="176">
        <v>182.6</v>
      </c>
      <c r="O106" s="176"/>
      <c r="P106" s="182">
        <v>2.2657400000000001</v>
      </c>
      <c r="Q106" s="180"/>
      <c r="R106" s="180">
        <v>2.2657400000000001</v>
      </c>
      <c r="S106" s="181">
        <f>ROUND(G106*(P106),3)</f>
        <v>52.984000000000002</v>
      </c>
      <c r="T106" s="177"/>
      <c r="U106" s="177"/>
      <c r="V106" s="199"/>
      <c r="W106" s="53"/>
      <c r="Z106">
        <v>0</v>
      </c>
    </row>
    <row r="107" spans="1:26" ht="25.15" customHeight="1" x14ac:dyDescent="0.25">
      <c r="A107" s="178"/>
      <c r="B107" s="214">
        <v>16</v>
      </c>
      <c r="C107" s="179" t="s">
        <v>315</v>
      </c>
      <c r="D107" s="312" t="s">
        <v>316</v>
      </c>
      <c r="E107" s="312"/>
      <c r="F107" s="173" t="s">
        <v>100</v>
      </c>
      <c r="G107" s="174">
        <v>134.83799999999999</v>
      </c>
      <c r="H107" s="173"/>
      <c r="I107" s="173">
        <f>ROUND(G107*(H107),2)</f>
        <v>0</v>
      </c>
      <c r="J107" s="175">
        <f>ROUND(G107*(N107),2)</f>
        <v>2292.25</v>
      </c>
      <c r="K107" s="176">
        <f>ROUND(G107*(O107),2)</f>
        <v>0</v>
      </c>
      <c r="L107" s="176">
        <f>ROUND(G107*(H107),2)</f>
        <v>0</v>
      </c>
      <c r="M107" s="176"/>
      <c r="N107" s="176">
        <v>17</v>
      </c>
      <c r="O107" s="176"/>
      <c r="P107" s="182">
        <v>4.3200000000000001E-3</v>
      </c>
      <c r="Q107" s="180"/>
      <c r="R107" s="180">
        <v>4.3200000000000001E-3</v>
      </c>
      <c r="S107" s="181">
        <f>ROUND(G107*(P107),3)</f>
        <v>0.58299999999999996</v>
      </c>
      <c r="T107" s="177"/>
      <c r="U107" s="177"/>
      <c r="V107" s="199"/>
      <c r="W107" s="53"/>
      <c r="Z107">
        <v>0</v>
      </c>
    </row>
    <row r="108" spans="1:26" ht="25.15" customHeight="1" x14ac:dyDescent="0.25">
      <c r="A108" s="178"/>
      <c r="B108" s="214">
        <v>17</v>
      </c>
      <c r="C108" s="179" t="s">
        <v>317</v>
      </c>
      <c r="D108" s="312" t="s">
        <v>318</v>
      </c>
      <c r="E108" s="312"/>
      <c r="F108" s="173" t="s">
        <v>100</v>
      </c>
      <c r="G108" s="174">
        <v>134.83799999999999</v>
      </c>
      <c r="H108" s="173"/>
      <c r="I108" s="173">
        <f>ROUND(G108*(H108),2)</f>
        <v>0</v>
      </c>
      <c r="J108" s="175">
        <f>ROUND(G108*(N108),2)</f>
        <v>498.9</v>
      </c>
      <c r="K108" s="176">
        <f>ROUND(G108*(O108),2)</f>
        <v>0</v>
      </c>
      <c r="L108" s="176">
        <f>ROUND(G108*(H108),2)</f>
        <v>0</v>
      </c>
      <c r="M108" s="176"/>
      <c r="N108" s="176">
        <v>3.7</v>
      </c>
      <c r="O108" s="176"/>
      <c r="P108" s="180"/>
      <c r="Q108" s="180"/>
      <c r="R108" s="180"/>
      <c r="S108" s="181">
        <f>ROUND(G108*(P108),3)</f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4">
        <v>18</v>
      </c>
      <c r="C109" s="179" t="s">
        <v>319</v>
      </c>
      <c r="D109" s="312" t="s">
        <v>320</v>
      </c>
      <c r="E109" s="312"/>
      <c r="F109" s="173" t="s">
        <v>226</v>
      </c>
      <c r="G109" s="174">
        <v>0.65200000000000002</v>
      </c>
      <c r="H109" s="173"/>
      <c r="I109" s="173">
        <f>ROUND(G109*(H109),2)</f>
        <v>0</v>
      </c>
      <c r="J109" s="175">
        <f>ROUND(G109*(N109),2)</f>
        <v>1065.76</v>
      </c>
      <c r="K109" s="176">
        <f>ROUND(G109*(O109),2)</f>
        <v>0</v>
      </c>
      <c r="L109" s="176">
        <f>ROUND(G109*(H109),2)</f>
        <v>0</v>
      </c>
      <c r="M109" s="176"/>
      <c r="N109" s="176">
        <v>1634.6</v>
      </c>
      <c r="O109" s="176"/>
      <c r="P109" s="182">
        <v>1.01292</v>
      </c>
      <c r="Q109" s="180"/>
      <c r="R109" s="180">
        <v>1.01292</v>
      </c>
      <c r="S109" s="181">
        <f>ROUND(G109*(P109),3)</f>
        <v>0.66</v>
      </c>
      <c r="T109" s="177"/>
      <c r="U109" s="177"/>
      <c r="V109" s="199"/>
      <c r="W109" s="53"/>
      <c r="Z109">
        <v>0</v>
      </c>
    </row>
    <row r="110" spans="1:26" x14ac:dyDescent="0.25">
      <c r="A110" s="10"/>
      <c r="B110" s="213"/>
      <c r="C110" s="172">
        <v>3</v>
      </c>
      <c r="D110" s="313" t="s">
        <v>291</v>
      </c>
      <c r="E110" s="313"/>
      <c r="F110" s="138"/>
      <c r="G110" s="171"/>
      <c r="H110" s="138"/>
      <c r="I110" s="140">
        <f>ROUND((SUM(I104:I109))/1,2)</f>
        <v>0</v>
      </c>
      <c r="J110" s="139"/>
      <c r="K110" s="139"/>
      <c r="L110" s="139">
        <f>ROUND((SUM(L104:L109))/1,2)</f>
        <v>0</v>
      </c>
      <c r="M110" s="139">
        <f>ROUND((SUM(M104:M109))/1,2)</f>
        <v>0</v>
      </c>
      <c r="N110" s="139"/>
      <c r="O110" s="139"/>
      <c r="P110" s="139"/>
      <c r="Q110" s="10"/>
      <c r="R110" s="10"/>
      <c r="S110" s="10">
        <f>ROUND((SUM(S104:S109))/1,2)</f>
        <v>68.06</v>
      </c>
      <c r="T110" s="10"/>
      <c r="U110" s="10"/>
      <c r="V110" s="201">
        <f>ROUND((SUM(V104:V109))/1,2)</f>
        <v>0</v>
      </c>
      <c r="W110" s="218"/>
      <c r="X110" s="137"/>
      <c r="Y110" s="137"/>
      <c r="Z110" s="137"/>
    </row>
    <row r="111" spans="1:26" x14ac:dyDescent="0.25">
      <c r="A111" s="1"/>
      <c r="B111" s="209"/>
      <c r="C111" s="1"/>
      <c r="D111" s="1"/>
      <c r="E111" s="131"/>
      <c r="F111" s="131"/>
      <c r="G111" s="165"/>
      <c r="H111" s="131"/>
      <c r="I111" s="131"/>
      <c r="J111" s="132"/>
      <c r="K111" s="132"/>
      <c r="L111" s="132"/>
      <c r="M111" s="132"/>
      <c r="N111" s="132"/>
      <c r="O111" s="132"/>
      <c r="P111" s="132"/>
      <c r="Q111" s="1"/>
      <c r="R111" s="1"/>
      <c r="S111" s="1"/>
      <c r="T111" s="1"/>
      <c r="U111" s="1"/>
      <c r="V111" s="202"/>
      <c r="W111" s="53"/>
    </row>
    <row r="112" spans="1:26" x14ac:dyDescent="0.25">
      <c r="A112" s="10"/>
      <c r="B112" s="213"/>
      <c r="C112" s="172">
        <v>4</v>
      </c>
      <c r="D112" s="313" t="s">
        <v>75</v>
      </c>
      <c r="E112" s="313"/>
      <c r="F112" s="138"/>
      <c r="G112" s="171"/>
      <c r="H112" s="138"/>
      <c r="I112" s="138"/>
      <c r="J112" s="139"/>
      <c r="K112" s="139"/>
      <c r="L112" s="139"/>
      <c r="M112" s="139"/>
      <c r="N112" s="139"/>
      <c r="O112" s="139"/>
      <c r="P112" s="139"/>
      <c r="Q112" s="10"/>
      <c r="R112" s="10"/>
      <c r="S112" s="10"/>
      <c r="T112" s="10"/>
      <c r="U112" s="10"/>
      <c r="V112" s="198"/>
      <c r="W112" s="218"/>
      <c r="X112" s="137"/>
      <c r="Y112" s="137"/>
      <c r="Z112" s="137"/>
    </row>
    <row r="113" spans="1:26" ht="25.15" customHeight="1" x14ac:dyDescent="0.25">
      <c r="A113" s="178"/>
      <c r="B113" s="214">
        <v>19</v>
      </c>
      <c r="C113" s="179" t="s">
        <v>321</v>
      </c>
      <c r="D113" s="312" t="s">
        <v>322</v>
      </c>
      <c r="E113" s="312"/>
      <c r="F113" s="173" t="s">
        <v>100</v>
      </c>
      <c r="G113" s="174">
        <v>11.393000000000001</v>
      </c>
      <c r="H113" s="173"/>
      <c r="I113" s="173">
        <f>ROUND(G113*(H113),2)</f>
        <v>0</v>
      </c>
      <c r="J113" s="175">
        <f>ROUND(G113*(N113),2)</f>
        <v>61.52</v>
      </c>
      <c r="K113" s="176">
        <f>ROUND(G113*(O113),2)</f>
        <v>0</v>
      </c>
      <c r="L113" s="176">
        <f>ROUND(G113*(H113),2)</f>
        <v>0</v>
      </c>
      <c r="M113" s="176"/>
      <c r="N113" s="176">
        <v>5.4</v>
      </c>
      <c r="O113" s="176"/>
      <c r="P113" s="182">
        <v>2.2799999999999999E-3</v>
      </c>
      <c r="Q113" s="180"/>
      <c r="R113" s="180">
        <v>2.2799999999999999E-3</v>
      </c>
      <c r="S113" s="181">
        <f>ROUND(G113*(P113),3)</f>
        <v>2.5999999999999999E-2</v>
      </c>
      <c r="T113" s="177"/>
      <c r="U113" s="177"/>
      <c r="V113" s="199"/>
      <c r="W113" s="53"/>
      <c r="Z113">
        <v>0</v>
      </c>
    </row>
    <row r="114" spans="1:26" ht="25.15" customHeight="1" x14ac:dyDescent="0.25">
      <c r="A114" s="178"/>
      <c r="B114" s="214">
        <v>20</v>
      </c>
      <c r="C114" s="179" t="s">
        <v>323</v>
      </c>
      <c r="D114" s="312" t="s">
        <v>324</v>
      </c>
      <c r="E114" s="312"/>
      <c r="F114" s="173" t="s">
        <v>100</v>
      </c>
      <c r="G114" s="174">
        <v>11.393000000000001</v>
      </c>
      <c r="H114" s="173"/>
      <c r="I114" s="173">
        <f>ROUND(G114*(H114),2)</f>
        <v>0</v>
      </c>
      <c r="J114" s="175">
        <f>ROUND(G114*(N114),2)</f>
        <v>17.09</v>
      </c>
      <c r="K114" s="176">
        <f>ROUND(G114*(O114),2)</f>
        <v>0</v>
      </c>
      <c r="L114" s="176">
        <f>ROUND(G114*(H114),2)</f>
        <v>0</v>
      </c>
      <c r="M114" s="176"/>
      <c r="N114" s="176">
        <v>1.5</v>
      </c>
      <c r="O114" s="176"/>
      <c r="P114" s="180"/>
      <c r="Q114" s="180"/>
      <c r="R114" s="180"/>
      <c r="S114" s="181">
        <f>ROUND(G114*(P114),3)</f>
        <v>0</v>
      </c>
      <c r="T114" s="177"/>
      <c r="U114" s="177"/>
      <c r="V114" s="199"/>
      <c r="W114" s="53"/>
      <c r="Z114">
        <v>0</v>
      </c>
    </row>
    <row r="115" spans="1:26" ht="25.15" customHeight="1" x14ac:dyDescent="0.25">
      <c r="A115" s="178"/>
      <c r="B115" s="214">
        <v>21</v>
      </c>
      <c r="C115" s="179" t="s">
        <v>154</v>
      </c>
      <c r="D115" s="312" t="s">
        <v>155</v>
      </c>
      <c r="E115" s="312"/>
      <c r="F115" s="173" t="s">
        <v>116</v>
      </c>
      <c r="G115" s="174">
        <v>3.75</v>
      </c>
      <c r="H115" s="173"/>
      <c r="I115" s="173">
        <f>ROUND(G115*(H115),2)</f>
        <v>0</v>
      </c>
      <c r="J115" s="175">
        <f>ROUND(G115*(N115),2)</f>
        <v>151.13</v>
      </c>
      <c r="K115" s="176">
        <f>ROUND(G115*(O115),2)</f>
        <v>0</v>
      </c>
      <c r="L115" s="176">
        <f>ROUND(G115*(H115),2)</f>
        <v>0</v>
      </c>
      <c r="M115" s="176"/>
      <c r="N115" s="176">
        <v>40.299999999999997</v>
      </c>
      <c r="O115" s="176"/>
      <c r="P115" s="182">
        <v>1.8907700000000001</v>
      </c>
      <c r="Q115" s="180"/>
      <c r="R115" s="180">
        <v>1.8907700000000001</v>
      </c>
      <c r="S115" s="181">
        <f>ROUND(G115*(P115),3)</f>
        <v>7.09</v>
      </c>
      <c r="T115" s="177"/>
      <c r="U115" s="177"/>
      <c r="V115" s="199"/>
      <c r="W115" s="53"/>
      <c r="Z115">
        <v>0</v>
      </c>
    </row>
    <row r="116" spans="1:26" ht="25.15" customHeight="1" x14ac:dyDescent="0.25">
      <c r="A116" s="178"/>
      <c r="B116" s="214">
        <v>22</v>
      </c>
      <c r="C116" s="179" t="s">
        <v>325</v>
      </c>
      <c r="D116" s="312" t="s">
        <v>326</v>
      </c>
      <c r="E116" s="312"/>
      <c r="F116" s="173" t="s">
        <v>158</v>
      </c>
      <c r="G116" s="174">
        <v>2</v>
      </c>
      <c r="H116" s="173"/>
      <c r="I116" s="173">
        <f>ROUND(G116*(H116),2)</f>
        <v>0</v>
      </c>
      <c r="J116" s="175">
        <f>ROUND(G116*(N116),2)</f>
        <v>83</v>
      </c>
      <c r="K116" s="176">
        <f>ROUND(G116*(O116),2)</f>
        <v>0</v>
      </c>
      <c r="L116" s="176">
        <f>ROUND(G116*(H116),2)</f>
        <v>0</v>
      </c>
      <c r="M116" s="176"/>
      <c r="N116" s="176">
        <v>41.5</v>
      </c>
      <c r="O116" s="176"/>
      <c r="P116" s="182">
        <v>3.5300000000000002E-3</v>
      </c>
      <c r="Q116" s="180"/>
      <c r="R116" s="180">
        <v>3.5300000000000002E-3</v>
      </c>
      <c r="S116" s="181">
        <f>ROUND(G116*(P116),3)</f>
        <v>7.0000000000000001E-3</v>
      </c>
      <c r="T116" s="177"/>
      <c r="U116" s="177"/>
      <c r="V116" s="199"/>
      <c r="W116" s="53"/>
      <c r="Z116">
        <v>0</v>
      </c>
    </row>
    <row r="117" spans="1:26" x14ac:dyDescent="0.25">
      <c r="A117" s="10"/>
      <c r="B117" s="213"/>
      <c r="C117" s="172">
        <v>4</v>
      </c>
      <c r="D117" s="313" t="s">
        <v>75</v>
      </c>
      <c r="E117" s="313"/>
      <c r="F117" s="138"/>
      <c r="G117" s="171"/>
      <c r="H117" s="138"/>
      <c r="I117" s="140">
        <f>ROUND((SUM(I112:I116))/1,2)</f>
        <v>0</v>
      </c>
      <c r="J117" s="139"/>
      <c r="K117" s="139"/>
      <c r="L117" s="139">
        <f>ROUND((SUM(L112:L116))/1,2)</f>
        <v>0</v>
      </c>
      <c r="M117" s="139">
        <f>ROUND((SUM(M112:M116))/1,2)</f>
        <v>0</v>
      </c>
      <c r="N117" s="139"/>
      <c r="O117" s="139"/>
      <c r="P117" s="139"/>
      <c r="Q117" s="10"/>
      <c r="R117" s="10"/>
      <c r="S117" s="10">
        <f>ROUND((SUM(S112:S116))/1,2)</f>
        <v>7.12</v>
      </c>
      <c r="T117" s="10"/>
      <c r="U117" s="10"/>
      <c r="V117" s="201">
        <f>ROUND((SUM(V112:V116))/1,2)</f>
        <v>0</v>
      </c>
      <c r="W117" s="218"/>
      <c r="X117" s="137"/>
      <c r="Y117" s="137"/>
      <c r="Z117" s="137"/>
    </row>
    <row r="118" spans="1:26" x14ac:dyDescent="0.25">
      <c r="A118" s="1"/>
      <c r="B118" s="209"/>
      <c r="C118" s="1"/>
      <c r="D118" s="1"/>
      <c r="E118" s="131"/>
      <c r="F118" s="131"/>
      <c r="G118" s="165"/>
      <c r="H118" s="131"/>
      <c r="I118" s="131"/>
      <c r="J118" s="132"/>
      <c r="K118" s="132"/>
      <c r="L118" s="132"/>
      <c r="M118" s="132"/>
      <c r="N118" s="132"/>
      <c r="O118" s="132"/>
      <c r="P118" s="132"/>
      <c r="Q118" s="1"/>
      <c r="R118" s="1"/>
      <c r="S118" s="1"/>
      <c r="T118" s="1"/>
      <c r="U118" s="1"/>
      <c r="V118" s="202"/>
      <c r="W118" s="53"/>
    </row>
    <row r="119" spans="1:26" x14ac:dyDescent="0.25">
      <c r="A119" s="10"/>
      <c r="B119" s="213"/>
      <c r="C119" s="172">
        <v>9</v>
      </c>
      <c r="D119" s="313" t="s">
        <v>78</v>
      </c>
      <c r="E119" s="313"/>
      <c r="F119" s="138"/>
      <c r="G119" s="171"/>
      <c r="H119" s="138"/>
      <c r="I119" s="138"/>
      <c r="J119" s="139"/>
      <c r="K119" s="139"/>
      <c r="L119" s="139"/>
      <c r="M119" s="139"/>
      <c r="N119" s="139"/>
      <c r="O119" s="139"/>
      <c r="P119" s="139"/>
      <c r="Q119" s="10"/>
      <c r="R119" s="10"/>
      <c r="S119" s="10"/>
      <c r="T119" s="10"/>
      <c r="U119" s="10"/>
      <c r="V119" s="198"/>
      <c r="W119" s="218"/>
      <c r="X119" s="137"/>
      <c r="Y119" s="137"/>
      <c r="Z119" s="137"/>
    </row>
    <row r="120" spans="1:26" ht="25.15" customHeight="1" x14ac:dyDescent="0.25">
      <c r="A120" s="178"/>
      <c r="B120" s="214">
        <v>23</v>
      </c>
      <c r="C120" s="179" t="s">
        <v>327</v>
      </c>
      <c r="D120" s="312" t="s">
        <v>328</v>
      </c>
      <c r="E120" s="312"/>
      <c r="F120" s="173" t="s">
        <v>116</v>
      </c>
      <c r="G120" s="174">
        <v>16.986000000000001</v>
      </c>
      <c r="H120" s="173"/>
      <c r="I120" s="173">
        <f t="shared" ref="I120:I125" si="5">ROUND(G120*(H120),2)</f>
        <v>0</v>
      </c>
      <c r="J120" s="175">
        <f t="shared" ref="J120:J125" si="6">ROUND(G120*(N120),2)</f>
        <v>20.38</v>
      </c>
      <c r="K120" s="176">
        <f t="shared" ref="K120:K125" si="7">ROUND(G120*(O120),2)</f>
        <v>0</v>
      </c>
      <c r="L120" s="176">
        <f>ROUND(G120*(H120),2)</f>
        <v>0</v>
      </c>
      <c r="M120" s="176"/>
      <c r="N120" s="176">
        <v>1.2</v>
      </c>
      <c r="O120" s="176"/>
      <c r="P120" s="180"/>
      <c r="Q120" s="180"/>
      <c r="R120" s="180"/>
      <c r="S120" s="181">
        <f t="shared" ref="S120:S125" si="8">ROUND(G120*(P120),3)</f>
        <v>0</v>
      </c>
      <c r="T120" s="177"/>
      <c r="U120" s="177"/>
      <c r="V120" s="199"/>
      <c r="W120" s="53"/>
      <c r="Z120">
        <v>0</v>
      </c>
    </row>
    <row r="121" spans="1:26" ht="25.15" customHeight="1" x14ac:dyDescent="0.25">
      <c r="A121" s="178"/>
      <c r="B121" s="215">
        <v>24</v>
      </c>
      <c r="C121" s="188" t="s">
        <v>329</v>
      </c>
      <c r="D121" s="314" t="s">
        <v>330</v>
      </c>
      <c r="E121" s="314"/>
      <c r="F121" s="183" t="s">
        <v>116</v>
      </c>
      <c r="G121" s="184">
        <v>17.495999999999999</v>
      </c>
      <c r="H121" s="183"/>
      <c r="I121" s="183">
        <f t="shared" si="5"/>
        <v>0</v>
      </c>
      <c r="J121" s="185">
        <f t="shared" si="6"/>
        <v>19.25</v>
      </c>
      <c r="K121" s="186">
        <f t="shared" si="7"/>
        <v>0</v>
      </c>
      <c r="L121" s="186"/>
      <c r="M121" s="186">
        <f>ROUND(G121*(H121),2)</f>
        <v>0</v>
      </c>
      <c r="N121" s="186">
        <v>1.1000000000000001</v>
      </c>
      <c r="O121" s="186"/>
      <c r="P121" s="190"/>
      <c r="Q121" s="190"/>
      <c r="R121" s="190"/>
      <c r="S121" s="191">
        <f t="shared" si="8"/>
        <v>0</v>
      </c>
      <c r="T121" s="187"/>
      <c r="U121" s="187"/>
      <c r="V121" s="200"/>
      <c r="W121" s="53"/>
      <c r="Z121">
        <v>0</v>
      </c>
    </row>
    <row r="122" spans="1:26" ht="25.15" customHeight="1" x14ac:dyDescent="0.25">
      <c r="A122" s="178"/>
      <c r="B122" s="214">
        <v>25</v>
      </c>
      <c r="C122" s="179" t="s">
        <v>331</v>
      </c>
      <c r="D122" s="312" t="s">
        <v>332</v>
      </c>
      <c r="E122" s="312"/>
      <c r="F122" s="173" t="s">
        <v>100</v>
      </c>
      <c r="G122" s="174">
        <v>11.393000000000001</v>
      </c>
      <c r="H122" s="173"/>
      <c r="I122" s="173">
        <f t="shared" si="5"/>
        <v>0</v>
      </c>
      <c r="J122" s="175">
        <f t="shared" si="6"/>
        <v>18.23</v>
      </c>
      <c r="K122" s="176">
        <f t="shared" si="7"/>
        <v>0</v>
      </c>
      <c r="L122" s="176">
        <f>ROUND(G122*(H122),2)</f>
        <v>0</v>
      </c>
      <c r="M122" s="176"/>
      <c r="N122" s="176">
        <v>1.6</v>
      </c>
      <c r="O122" s="176"/>
      <c r="P122" s="182">
        <v>1.0000000000000001E-5</v>
      </c>
      <c r="Q122" s="180"/>
      <c r="R122" s="180">
        <v>1.0000000000000001E-5</v>
      </c>
      <c r="S122" s="181">
        <f t="shared" si="8"/>
        <v>0</v>
      </c>
      <c r="T122" s="177"/>
      <c r="U122" s="177"/>
      <c r="V122" s="199"/>
      <c r="W122" s="53"/>
      <c r="Z122">
        <v>0</v>
      </c>
    </row>
    <row r="123" spans="1:26" ht="25.15" customHeight="1" x14ac:dyDescent="0.25">
      <c r="A123" s="178"/>
      <c r="B123" s="214">
        <v>26</v>
      </c>
      <c r="C123" s="179" t="s">
        <v>333</v>
      </c>
      <c r="D123" s="312" t="s">
        <v>334</v>
      </c>
      <c r="E123" s="312"/>
      <c r="F123" s="173" t="s">
        <v>100</v>
      </c>
      <c r="G123" s="174">
        <v>11.393000000000001</v>
      </c>
      <c r="H123" s="173"/>
      <c r="I123" s="173">
        <f t="shared" si="5"/>
        <v>0</v>
      </c>
      <c r="J123" s="175">
        <f t="shared" si="6"/>
        <v>12.53</v>
      </c>
      <c r="K123" s="176">
        <f t="shared" si="7"/>
        <v>0</v>
      </c>
      <c r="L123" s="176">
        <f>ROUND(G123*(H123),2)</f>
        <v>0</v>
      </c>
      <c r="M123" s="176"/>
      <c r="N123" s="176">
        <v>1.1000000000000001</v>
      </c>
      <c r="O123" s="176"/>
      <c r="P123" s="180"/>
      <c r="Q123" s="180"/>
      <c r="R123" s="180"/>
      <c r="S123" s="181">
        <f t="shared" si="8"/>
        <v>0</v>
      </c>
      <c r="T123" s="177"/>
      <c r="U123" s="177"/>
      <c r="V123" s="199"/>
      <c r="W123" s="53"/>
      <c r="Z123">
        <v>0</v>
      </c>
    </row>
    <row r="124" spans="1:26" ht="25.15" customHeight="1" x14ac:dyDescent="0.25">
      <c r="A124" s="178"/>
      <c r="B124" s="214">
        <v>27</v>
      </c>
      <c r="C124" s="179" t="s">
        <v>335</v>
      </c>
      <c r="D124" s="312" t="s">
        <v>336</v>
      </c>
      <c r="E124" s="312"/>
      <c r="F124" s="173" t="s">
        <v>158</v>
      </c>
      <c r="G124" s="174">
        <v>3</v>
      </c>
      <c r="H124" s="173"/>
      <c r="I124" s="173">
        <f t="shared" si="5"/>
        <v>0</v>
      </c>
      <c r="J124" s="175">
        <f t="shared" si="6"/>
        <v>23.7</v>
      </c>
      <c r="K124" s="176">
        <f t="shared" si="7"/>
        <v>0</v>
      </c>
      <c r="L124" s="176">
        <f>ROUND(G124*(H124),2)</f>
        <v>0</v>
      </c>
      <c r="M124" s="176"/>
      <c r="N124" s="176">
        <v>7.9</v>
      </c>
      <c r="O124" s="176"/>
      <c r="P124" s="182">
        <v>4.0099999999999997E-3</v>
      </c>
      <c r="Q124" s="180"/>
      <c r="R124" s="180">
        <v>4.0099999999999997E-3</v>
      </c>
      <c r="S124" s="181">
        <f t="shared" si="8"/>
        <v>1.2E-2</v>
      </c>
      <c r="T124" s="177"/>
      <c r="U124" s="177"/>
      <c r="V124" s="199"/>
      <c r="W124" s="53"/>
      <c r="Z124">
        <v>0</v>
      </c>
    </row>
    <row r="125" spans="1:26" ht="25.15" customHeight="1" x14ac:dyDescent="0.25">
      <c r="A125" s="178"/>
      <c r="B125" s="215">
        <v>28</v>
      </c>
      <c r="C125" s="188" t="s">
        <v>337</v>
      </c>
      <c r="D125" s="314" t="s">
        <v>338</v>
      </c>
      <c r="E125" s="314"/>
      <c r="F125" s="183" t="s">
        <v>158</v>
      </c>
      <c r="G125" s="184">
        <v>3</v>
      </c>
      <c r="H125" s="183"/>
      <c r="I125" s="183">
        <f t="shared" si="5"/>
        <v>0</v>
      </c>
      <c r="J125" s="185">
        <f t="shared" si="6"/>
        <v>430.2</v>
      </c>
      <c r="K125" s="186">
        <f t="shared" si="7"/>
        <v>0</v>
      </c>
      <c r="L125" s="186"/>
      <c r="M125" s="186">
        <f>ROUND(G125*(H125),2)</f>
        <v>0</v>
      </c>
      <c r="N125" s="186">
        <v>143.4</v>
      </c>
      <c r="O125" s="186"/>
      <c r="P125" s="189">
        <v>0.106</v>
      </c>
      <c r="Q125" s="190"/>
      <c r="R125" s="190">
        <v>0.106</v>
      </c>
      <c r="S125" s="191">
        <f t="shared" si="8"/>
        <v>0.318</v>
      </c>
      <c r="T125" s="187"/>
      <c r="U125" s="187"/>
      <c r="V125" s="200"/>
      <c r="W125" s="53"/>
      <c r="Z125">
        <v>0</v>
      </c>
    </row>
    <row r="126" spans="1:26" x14ac:dyDescent="0.25">
      <c r="A126" s="10"/>
      <c r="B126" s="213"/>
      <c r="C126" s="172">
        <v>9</v>
      </c>
      <c r="D126" s="313" t="s">
        <v>78</v>
      </c>
      <c r="E126" s="313"/>
      <c r="F126" s="138"/>
      <c r="G126" s="171"/>
      <c r="H126" s="138"/>
      <c r="I126" s="140">
        <f>ROUND((SUM(I119:I125))/1,2)</f>
        <v>0</v>
      </c>
      <c r="J126" s="139"/>
      <c r="K126" s="139"/>
      <c r="L126" s="139">
        <f>ROUND((SUM(L119:L125))/1,2)</f>
        <v>0</v>
      </c>
      <c r="M126" s="139">
        <f>ROUND((SUM(M119:M125))/1,2)</f>
        <v>0</v>
      </c>
      <c r="N126" s="139"/>
      <c r="O126" s="139"/>
      <c r="P126" s="139"/>
      <c r="Q126" s="10"/>
      <c r="R126" s="10"/>
      <c r="S126" s="10">
        <f>ROUND((SUM(S119:S125))/1,2)</f>
        <v>0.33</v>
      </c>
      <c r="T126" s="10"/>
      <c r="U126" s="10"/>
      <c r="V126" s="201">
        <f>ROUND((SUM(V119:V125))/1,2)</f>
        <v>0</v>
      </c>
      <c r="W126" s="218"/>
      <c r="X126" s="137"/>
      <c r="Y126" s="137"/>
      <c r="Z126" s="137"/>
    </row>
    <row r="127" spans="1:26" x14ac:dyDescent="0.25">
      <c r="A127" s="1"/>
      <c r="B127" s="209"/>
      <c r="C127" s="1"/>
      <c r="D127" s="1"/>
      <c r="E127" s="131"/>
      <c r="F127" s="131"/>
      <c r="G127" s="165"/>
      <c r="H127" s="131"/>
      <c r="I127" s="131"/>
      <c r="J127" s="132"/>
      <c r="K127" s="132"/>
      <c r="L127" s="132"/>
      <c r="M127" s="132"/>
      <c r="N127" s="132"/>
      <c r="O127" s="132"/>
      <c r="P127" s="132"/>
      <c r="Q127" s="1"/>
      <c r="R127" s="1"/>
      <c r="S127" s="1"/>
      <c r="T127" s="1"/>
      <c r="U127" s="1"/>
      <c r="V127" s="202"/>
      <c r="W127" s="53"/>
    </row>
    <row r="128" spans="1:26" x14ac:dyDescent="0.25">
      <c r="A128" s="10"/>
      <c r="B128" s="213"/>
      <c r="C128" s="172">
        <v>99</v>
      </c>
      <c r="D128" s="313" t="s">
        <v>79</v>
      </c>
      <c r="E128" s="313"/>
      <c r="F128" s="138"/>
      <c r="G128" s="171"/>
      <c r="H128" s="138"/>
      <c r="I128" s="138"/>
      <c r="J128" s="139"/>
      <c r="K128" s="139"/>
      <c r="L128" s="139"/>
      <c r="M128" s="139"/>
      <c r="N128" s="139"/>
      <c r="O128" s="139"/>
      <c r="P128" s="139"/>
      <c r="Q128" s="10"/>
      <c r="R128" s="10"/>
      <c r="S128" s="10"/>
      <c r="T128" s="10"/>
      <c r="U128" s="10"/>
      <c r="V128" s="198"/>
      <c r="W128" s="218"/>
      <c r="X128" s="137"/>
      <c r="Y128" s="137"/>
      <c r="Z128" s="137"/>
    </row>
    <row r="129" spans="1:26" ht="25.15" customHeight="1" x14ac:dyDescent="0.25">
      <c r="A129" s="178"/>
      <c r="B129" s="214">
        <v>29</v>
      </c>
      <c r="C129" s="179" t="s">
        <v>339</v>
      </c>
      <c r="D129" s="312" t="s">
        <v>340</v>
      </c>
      <c r="E129" s="312"/>
      <c r="F129" s="173" t="s">
        <v>226</v>
      </c>
      <c r="G129" s="174">
        <v>109.64</v>
      </c>
      <c r="H129" s="173"/>
      <c r="I129" s="173">
        <f>ROUND(G129*(H129),2)</f>
        <v>0</v>
      </c>
      <c r="J129" s="175">
        <f>ROUND(G129*(N129),2)</f>
        <v>986.76</v>
      </c>
      <c r="K129" s="176">
        <f>ROUND(G129*(O129),2)</f>
        <v>0</v>
      </c>
      <c r="L129" s="176">
        <f>ROUND(G129*(H129),2)</f>
        <v>0</v>
      </c>
      <c r="M129" s="176"/>
      <c r="N129" s="176">
        <v>9</v>
      </c>
      <c r="O129" s="176"/>
      <c r="P129" s="180"/>
      <c r="Q129" s="180"/>
      <c r="R129" s="180"/>
      <c r="S129" s="181">
        <f>ROUND(G129*(P129),3)</f>
        <v>0</v>
      </c>
      <c r="T129" s="177"/>
      <c r="U129" s="177"/>
      <c r="V129" s="199"/>
      <c r="W129" s="53"/>
      <c r="Z129">
        <v>0</v>
      </c>
    </row>
    <row r="130" spans="1:26" x14ac:dyDescent="0.25">
      <c r="A130" s="10"/>
      <c r="B130" s="213"/>
      <c r="C130" s="172">
        <v>99</v>
      </c>
      <c r="D130" s="313" t="s">
        <v>79</v>
      </c>
      <c r="E130" s="313"/>
      <c r="F130" s="138"/>
      <c r="G130" s="171"/>
      <c r="H130" s="138"/>
      <c r="I130" s="140">
        <f>ROUND((SUM(I128:I129))/1,2)</f>
        <v>0</v>
      </c>
      <c r="J130" s="139"/>
      <c r="K130" s="139"/>
      <c r="L130" s="139">
        <f>ROUND((SUM(L128:L129))/1,2)</f>
        <v>0</v>
      </c>
      <c r="M130" s="139">
        <f>ROUND((SUM(M128:M129))/1,2)</f>
        <v>0</v>
      </c>
      <c r="N130" s="139"/>
      <c r="O130" s="139"/>
      <c r="P130" s="139"/>
      <c r="Q130" s="10"/>
      <c r="R130" s="10"/>
      <c r="S130" s="10">
        <f>ROUND((SUM(S128:S129))/1,2)</f>
        <v>0</v>
      </c>
      <c r="T130" s="10"/>
      <c r="U130" s="10"/>
      <c r="V130" s="201">
        <f>ROUND((SUM(V128:V129))/1,2)</f>
        <v>0</v>
      </c>
      <c r="W130" s="218"/>
      <c r="X130" s="137"/>
      <c r="Y130" s="137"/>
      <c r="Z130" s="137"/>
    </row>
    <row r="131" spans="1:26" x14ac:dyDescent="0.25">
      <c r="A131" s="1"/>
      <c r="B131" s="209"/>
      <c r="C131" s="1"/>
      <c r="D131" s="1"/>
      <c r="E131" s="131"/>
      <c r="F131" s="131"/>
      <c r="G131" s="165"/>
      <c r="H131" s="131"/>
      <c r="I131" s="131"/>
      <c r="J131" s="132"/>
      <c r="K131" s="132"/>
      <c r="L131" s="132"/>
      <c r="M131" s="132"/>
      <c r="N131" s="132"/>
      <c r="O131" s="132"/>
      <c r="P131" s="132"/>
      <c r="Q131" s="1"/>
      <c r="R131" s="1"/>
      <c r="S131" s="1"/>
      <c r="T131" s="1"/>
      <c r="U131" s="1"/>
      <c r="V131" s="202"/>
      <c r="W131" s="53"/>
    </row>
    <row r="132" spans="1:26" x14ac:dyDescent="0.25">
      <c r="A132" s="10"/>
      <c r="B132" s="213"/>
      <c r="C132" s="10"/>
      <c r="D132" s="301" t="s">
        <v>73</v>
      </c>
      <c r="E132" s="301"/>
      <c r="F132" s="138"/>
      <c r="G132" s="171"/>
      <c r="H132" s="138"/>
      <c r="I132" s="140">
        <f>ROUND((SUM(I84:I131))/2,2)</f>
        <v>0</v>
      </c>
      <c r="J132" s="139"/>
      <c r="K132" s="139"/>
      <c r="L132" s="138">
        <f>ROUND((SUM(L84:L131))/2,2)</f>
        <v>0</v>
      </c>
      <c r="M132" s="138">
        <f>ROUND((SUM(M84:M131))/2,2)</f>
        <v>0</v>
      </c>
      <c r="N132" s="139"/>
      <c r="O132" s="139"/>
      <c r="P132" s="192"/>
      <c r="Q132" s="10"/>
      <c r="R132" s="10"/>
      <c r="S132" s="192">
        <f>ROUND((SUM(S84:S131))/2,2)</f>
        <v>330.77</v>
      </c>
      <c r="T132" s="10"/>
      <c r="U132" s="10"/>
      <c r="V132" s="201">
        <f>ROUND((SUM(V84:V131))/2,2)</f>
        <v>0</v>
      </c>
      <c r="W132" s="53"/>
    </row>
    <row r="133" spans="1:26" x14ac:dyDescent="0.25">
      <c r="A133" s="1"/>
      <c r="B133" s="209"/>
      <c r="C133" s="1"/>
      <c r="D133" s="1"/>
      <c r="E133" s="131"/>
      <c r="F133" s="131"/>
      <c r="G133" s="165"/>
      <c r="H133" s="131"/>
      <c r="I133" s="131"/>
      <c r="J133" s="132"/>
      <c r="K133" s="132"/>
      <c r="L133" s="132"/>
      <c r="M133" s="132"/>
      <c r="N133" s="132"/>
      <c r="O133" s="132"/>
      <c r="P133" s="132"/>
      <c r="Q133" s="1"/>
      <c r="R133" s="1"/>
      <c r="S133" s="1"/>
      <c r="T133" s="1"/>
      <c r="U133" s="1"/>
      <c r="V133" s="202"/>
      <c r="W133" s="53"/>
    </row>
    <row r="134" spans="1:26" x14ac:dyDescent="0.25">
      <c r="A134" s="10"/>
      <c r="B134" s="213"/>
      <c r="C134" s="10"/>
      <c r="D134" s="301" t="s">
        <v>292</v>
      </c>
      <c r="E134" s="301"/>
      <c r="F134" s="138"/>
      <c r="G134" s="171"/>
      <c r="H134" s="138"/>
      <c r="I134" s="138"/>
      <c r="J134" s="139"/>
      <c r="K134" s="139"/>
      <c r="L134" s="139"/>
      <c r="M134" s="139"/>
      <c r="N134" s="139"/>
      <c r="O134" s="139"/>
      <c r="P134" s="139"/>
      <c r="Q134" s="10"/>
      <c r="R134" s="10"/>
      <c r="S134" s="10"/>
      <c r="T134" s="10"/>
      <c r="U134" s="10"/>
      <c r="V134" s="198"/>
      <c r="W134" s="218"/>
      <c r="X134" s="137"/>
      <c r="Y134" s="137"/>
      <c r="Z134" s="137"/>
    </row>
    <row r="135" spans="1:26" x14ac:dyDescent="0.25">
      <c r="A135" s="10"/>
      <c r="B135" s="213"/>
      <c r="C135" s="172">
        <v>711</v>
      </c>
      <c r="D135" s="313" t="s">
        <v>293</v>
      </c>
      <c r="E135" s="313"/>
      <c r="F135" s="138"/>
      <c r="G135" s="171"/>
      <c r="H135" s="138"/>
      <c r="I135" s="138"/>
      <c r="J135" s="139"/>
      <c r="K135" s="139"/>
      <c r="L135" s="139"/>
      <c r="M135" s="139"/>
      <c r="N135" s="139"/>
      <c r="O135" s="139"/>
      <c r="P135" s="139"/>
      <c r="Q135" s="10"/>
      <c r="R135" s="10"/>
      <c r="S135" s="10"/>
      <c r="T135" s="10"/>
      <c r="U135" s="10"/>
      <c r="V135" s="198"/>
      <c r="W135" s="218"/>
      <c r="X135" s="137"/>
      <c r="Y135" s="137"/>
      <c r="Z135" s="137"/>
    </row>
    <row r="136" spans="1:26" ht="25.15" customHeight="1" x14ac:dyDescent="0.25">
      <c r="A136" s="178"/>
      <c r="B136" s="214">
        <v>30</v>
      </c>
      <c r="C136" s="179" t="s">
        <v>341</v>
      </c>
      <c r="D136" s="312" t="s">
        <v>342</v>
      </c>
      <c r="E136" s="312"/>
      <c r="F136" s="173" t="s">
        <v>100</v>
      </c>
      <c r="G136" s="174">
        <v>15.11</v>
      </c>
      <c r="H136" s="173"/>
      <c r="I136" s="173">
        <f t="shared" ref="I136:I144" si="9">ROUND(G136*(H136),2)</f>
        <v>0</v>
      </c>
      <c r="J136" s="175">
        <f t="shared" ref="J136:J144" si="10">ROUND(G136*(N136),2)</f>
        <v>6.04</v>
      </c>
      <c r="K136" s="176">
        <f t="shared" ref="K136:K144" si="11">ROUND(G136*(O136),2)</f>
        <v>0</v>
      </c>
      <c r="L136" s="176">
        <f>ROUND(G136*(H136),2)</f>
        <v>0</v>
      </c>
      <c r="M136" s="176"/>
      <c r="N136" s="176">
        <v>0.4</v>
      </c>
      <c r="O136" s="176"/>
      <c r="P136" s="182">
        <v>2.3000000000000001E-4</v>
      </c>
      <c r="Q136" s="180"/>
      <c r="R136" s="180">
        <v>2.3000000000000001E-4</v>
      </c>
      <c r="S136" s="181">
        <f t="shared" ref="S136:S144" si="12">ROUND(G136*(P136),3)</f>
        <v>3.0000000000000001E-3</v>
      </c>
      <c r="T136" s="177"/>
      <c r="U136" s="177"/>
      <c r="V136" s="199"/>
      <c r="W136" s="53"/>
      <c r="Z136">
        <v>0</v>
      </c>
    </row>
    <row r="137" spans="1:26" ht="25.15" customHeight="1" x14ac:dyDescent="0.25">
      <c r="A137" s="178"/>
      <c r="B137" s="215">
        <v>31</v>
      </c>
      <c r="C137" s="188" t="s">
        <v>343</v>
      </c>
      <c r="D137" s="314" t="s">
        <v>344</v>
      </c>
      <c r="E137" s="314"/>
      <c r="F137" s="183" t="s">
        <v>226</v>
      </c>
      <c r="G137" s="184">
        <v>2.3E-2</v>
      </c>
      <c r="H137" s="183"/>
      <c r="I137" s="183">
        <f t="shared" si="9"/>
        <v>0</v>
      </c>
      <c r="J137" s="185">
        <f t="shared" si="10"/>
        <v>33.81</v>
      </c>
      <c r="K137" s="186">
        <f t="shared" si="11"/>
        <v>0</v>
      </c>
      <c r="L137" s="186"/>
      <c r="M137" s="186">
        <f>ROUND(G137*(H137),2)</f>
        <v>0</v>
      </c>
      <c r="N137" s="186">
        <v>1469.8</v>
      </c>
      <c r="O137" s="186"/>
      <c r="P137" s="189">
        <v>1</v>
      </c>
      <c r="Q137" s="190"/>
      <c r="R137" s="190">
        <v>1</v>
      </c>
      <c r="S137" s="191">
        <f t="shared" si="12"/>
        <v>2.3E-2</v>
      </c>
      <c r="T137" s="187"/>
      <c r="U137" s="187"/>
      <c r="V137" s="200"/>
      <c r="W137" s="53"/>
      <c r="Z137">
        <v>0</v>
      </c>
    </row>
    <row r="138" spans="1:26" ht="25.15" customHeight="1" x14ac:dyDescent="0.25">
      <c r="A138" s="178"/>
      <c r="B138" s="214">
        <v>32</v>
      </c>
      <c r="C138" s="179" t="s">
        <v>345</v>
      </c>
      <c r="D138" s="312" t="s">
        <v>346</v>
      </c>
      <c r="E138" s="312"/>
      <c r="F138" s="173" t="s">
        <v>100</v>
      </c>
      <c r="G138" s="174">
        <v>95.93</v>
      </c>
      <c r="H138" s="173"/>
      <c r="I138" s="173">
        <f t="shared" si="9"/>
        <v>0</v>
      </c>
      <c r="J138" s="175">
        <f t="shared" si="10"/>
        <v>86.34</v>
      </c>
      <c r="K138" s="176">
        <f t="shared" si="11"/>
        <v>0</v>
      </c>
      <c r="L138" s="176">
        <f>ROUND(G138*(H138),2)</f>
        <v>0</v>
      </c>
      <c r="M138" s="176"/>
      <c r="N138" s="176">
        <v>0.9</v>
      </c>
      <c r="O138" s="176"/>
      <c r="P138" s="182">
        <v>2.5999999999999998E-4</v>
      </c>
      <c r="Q138" s="180"/>
      <c r="R138" s="180">
        <v>2.5999999999999998E-4</v>
      </c>
      <c r="S138" s="181">
        <f t="shared" si="12"/>
        <v>2.5000000000000001E-2</v>
      </c>
      <c r="T138" s="177"/>
      <c r="U138" s="177"/>
      <c r="V138" s="199"/>
      <c r="W138" s="53"/>
      <c r="Z138">
        <v>0</v>
      </c>
    </row>
    <row r="139" spans="1:26" ht="25.15" customHeight="1" x14ac:dyDescent="0.25">
      <c r="A139" s="178"/>
      <c r="B139" s="215">
        <v>33</v>
      </c>
      <c r="C139" s="188" t="s">
        <v>343</v>
      </c>
      <c r="D139" s="314" t="s">
        <v>347</v>
      </c>
      <c r="E139" s="314"/>
      <c r="F139" s="183" t="s">
        <v>226</v>
      </c>
      <c r="G139" s="184">
        <v>0.16300000000000001</v>
      </c>
      <c r="H139" s="183"/>
      <c r="I139" s="183">
        <f t="shared" si="9"/>
        <v>0</v>
      </c>
      <c r="J139" s="185">
        <f t="shared" si="10"/>
        <v>239.58</v>
      </c>
      <c r="K139" s="186">
        <f t="shared" si="11"/>
        <v>0</v>
      </c>
      <c r="L139" s="186"/>
      <c r="M139" s="186">
        <f>ROUND(G139*(H139),2)</f>
        <v>0</v>
      </c>
      <c r="N139" s="186">
        <v>1469.8</v>
      </c>
      <c r="O139" s="186"/>
      <c r="P139" s="189">
        <v>1</v>
      </c>
      <c r="Q139" s="190"/>
      <c r="R139" s="190">
        <v>1</v>
      </c>
      <c r="S139" s="191">
        <f t="shared" si="12"/>
        <v>0.16300000000000001</v>
      </c>
      <c r="T139" s="187"/>
      <c r="U139" s="187"/>
      <c r="V139" s="200"/>
      <c r="W139" s="53"/>
      <c r="Z139">
        <v>0</v>
      </c>
    </row>
    <row r="140" spans="1:26" ht="25.15" customHeight="1" x14ac:dyDescent="0.25">
      <c r="A140" s="178"/>
      <c r="B140" s="214">
        <v>34</v>
      </c>
      <c r="C140" s="179" t="s">
        <v>348</v>
      </c>
      <c r="D140" s="312" t="s">
        <v>349</v>
      </c>
      <c r="E140" s="312"/>
      <c r="F140" s="173" t="s">
        <v>100</v>
      </c>
      <c r="G140" s="174">
        <v>9.44</v>
      </c>
      <c r="H140" s="173"/>
      <c r="I140" s="173">
        <f t="shared" si="9"/>
        <v>0</v>
      </c>
      <c r="J140" s="175">
        <f t="shared" si="10"/>
        <v>0.94</v>
      </c>
      <c r="K140" s="176">
        <f t="shared" si="11"/>
        <v>0</v>
      </c>
      <c r="L140" s="176">
        <f>ROUND(G140*(H140),2)</f>
        <v>0</v>
      </c>
      <c r="M140" s="176"/>
      <c r="N140" s="176">
        <v>0.1</v>
      </c>
      <c r="O140" s="176"/>
      <c r="P140" s="180"/>
      <c r="Q140" s="180"/>
      <c r="R140" s="180"/>
      <c r="S140" s="181">
        <f t="shared" si="12"/>
        <v>0</v>
      </c>
      <c r="T140" s="177"/>
      <c r="U140" s="177"/>
      <c r="V140" s="199"/>
      <c r="W140" s="53"/>
      <c r="Z140">
        <v>0</v>
      </c>
    </row>
    <row r="141" spans="1:26" ht="25.15" customHeight="1" x14ac:dyDescent="0.25">
      <c r="A141" s="178"/>
      <c r="B141" s="215">
        <v>35</v>
      </c>
      <c r="C141" s="188" t="s">
        <v>350</v>
      </c>
      <c r="D141" s="314" t="s">
        <v>351</v>
      </c>
      <c r="E141" s="314"/>
      <c r="F141" s="183" t="s">
        <v>100</v>
      </c>
      <c r="G141" s="184">
        <v>10.856</v>
      </c>
      <c r="H141" s="183"/>
      <c r="I141" s="183">
        <f t="shared" si="9"/>
        <v>0</v>
      </c>
      <c r="J141" s="185">
        <f t="shared" si="10"/>
        <v>71.650000000000006</v>
      </c>
      <c r="K141" s="186">
        <f t="shared" si="11"/>
        <v>0</v>
      </c>
      <c r="L141" s="186"/>
      <c r="M141" s="186">
        <f>ROUND(G141*(H141),2)</f>
        <v>0</v>
      </c>
      <c r="N141" s="186">
        <v>6.6</v>
      </c>
      <c r="O141" s="186"/>
      <c r="P141" s="189">
        <v>3.8800000000000002E-3</v>
      </c>
      <c r="Q141" s="190"/>
      <c r="R141" s="190">
        <v>3.8800000000000002E-3</v>
      </c>
      <c r="S141" s="191">
        <f t="shared" si="12"/>
        <v>4.2000000000000003E-2</v>
      </c>
      <c r="T141" s="187"/>
      <c r="U141" s="187"/>
      <c r="V141" s="200"/>
      <c r="W141" s="53"/>
      <c r="Z141">
        <v>0</v>
      </c>
    </row>
    <row r="142" spans="1:26" ht="25.15" customHeight="1" x14ac:dyDescent="0.25">
      <c r="A142" s="178"/>
      <c r="B142" s="214">
        <v>36</v>
      </c>
      <c r="C142" s="179" t="s">
        <v>352</v>
      </c>
      <c r="D142" s="312" t="s">
        <v>353</v>
      </c>
      <c r="E142" s="312"/>
      <c r="F142" s="173" t="s">
        <v>100</v>
      </c>
      <c r="G142" s="174">
        <v>95.93</v>
      </c>
      <c r="H142" s="173"/>
      <c r="I142" s="173">
        <f t="shared" si="9"/>
        <v>0</v>
      </c>
      <c r="J142" s="175">
        <f t="shared" si="10"/>
        <v>57.56</v>
      </c>
      <c r="K142" s="176">
        <f t="shared" si="11"/>
        <v>0</v>
      </c>
      <c r="L142" s="176">
        <f>ROUND(G142*(H142),2)</f>
        <v>0</v>
      </c>
      <c r="M142" s="176"/>
      <c r="N142" s="176">
        <v>0.6</v>
      </c>
      <c r="O142" s="176"/>
      <c r="P142" s="180"/>
      <c r="Q142" s="180"/>
      <c r="R142" s="180"/>
      <c r="S142" s="181">
        <f t="shared" si="12"/>
        <v>0</v>
      </c>
      <c r="T142" s="177"/>
      <c r="U142" s="177"/>
      <c r="V142" s="199"/>
      <c r="W142" s="53"/>
      <c r="Z142">
        <v>0</v>
      </c>
    </row>
    <row r="143" spans="1:26" ht="25.15" customHeight="1" x14ac:dyDescent="0.25">
      <c r="A143" s="178"/>
      <c r="B143" s="215">
        <v>37</v>
      </c>
      <c r="C143" s="188" t="s">
        <v>350</v>
      </c>
      <c r="D143" s="314" t="s">
        <v>351</v>
      </c>
      <c r="E143" s="314"/>
      <c r="F143" s="183" t="s">
        <v>100</v>
      </c>
      <c r="G143" s="184">
        <v>115.116</v>
      </c>
      <c r="H143" s="183"/>
      <c r="I143" s="183">
        <f t="shared" si="9"/>
        <v>0</v>
      </c>
      <c r="J143" s="185">
        <f t="shared" si="10"/>
        <v>759.77</v>
      </c>
      <c r="K143" s="186">
        <f t="shared" si="11"/>
        <v>0</v>
      </c>
      <c r="L143" s="186"/>
      <c r="M143" s="186">
        <f>ROUND(G143*(H143),2)</f>
        <v>0</v>
      </c>
      <c r="N143" s="186">
        <v>6.6</v>
      </c>
      <c r="O143" s="186"/>
      <c r="P143" s="189">
        <v>3.8800000000000002E-3</v>
      </c>
      <c r="Q143" s="190"/>
      <c r="R143" s="190">
        <v>3.8800000000000002E-3</v>
      </c>
      <c r="S143" s="191">
        <f t="shared" si="12"/>
        <v>0.44700000000000001</v>
      </c>
      <c r="T143" s="187"/>
      <c r="U143" s="187"/>
      <c r="V143" s="200"/>
      <c r="W143" s="53"/>
      <c r="Z143">
        <v>0</v>
      </c>
    </row>
    <row r="144" spans="1:26" ht="25.15" customHeight="1" x14ac:dyDescent="0.25">
      <c r="A144" s="178"/>
      <c r="B144" s="214">
        <v>38</v>
      </c>
      <c r="C144" s="179" t="s">
        <v>354</v>
      </c>
      <c r="D144" s="312" t="s">
        <v>355</v>
      </c>
      <c r="E144" s="312"/>
      <c r="F144" s="173" t="s">
        <v>356</v>
      </c>
      <c r="G144" s="174">
        <v>0.09</v>
      </c>
      <c r="H144" s="175"/>
      <c r="I144" s="173">
        <f t="shared" si="9"/>
        <v>0</v>
      </c>
      <c r="J144" s="175">
        <f t="shared" si="10"/>
        <v>1.1299999999999999</v>
      </c>
      <c r="K144" s="176">
        <f t="shared" si="11"/>
        <v>0</v>
      </c>
      <c r="L144" s="176">
        <f>ROUND(G144*(H144),2)</f>
        <v>0</v>
      </c>
      <c r="M144" s="176"/>
      <c r="N144" s="176">
        <v>12.56</v>
      </c>
      <c r="O144" s="176"/>
      <c r="P144" s="180"/>
      <c r="Q144" s="180"/>
      <c r="R144" s="180"/>
      <c r="S144" s="181">
        <f t="shared" si="12"/>
        <v>0</v>
      </c>
      <c r="T144" s="177"/>
      <c r="U144" s="177"/>
      <c r="V144" s="199"/>
      <c r="W144" s="53"/>
      <c r="Z144">
        <v>0</v>
      </c>
    </row>
    <row r="145" spans="1:26" x14ac:dyDescent="0.25">
      <c r="A145" s="10"/>
      <c r="B145" s="213"/>
      <c r="C145" s="172">
        <v>711</v>
      </c>
      <c r="D145" s="313" t="s">
        <v>293</v>
      </c>
      <c r="E145" s="313"/>
      <c r="F145" s="138"/>
      <c r="G145" s="171"/>
      <c r="H145" s="138"/>
      <c r="I145" s="140">
        <f>ROUND((SUM(I135:I144))/1,2)</f>
        <v>0</v>
      </c>
      <c r="J145" s="139"/>
      <c r="K145" s="139"/>
      <c r="L145" s="139">
        <f>ROUND((SUM(L135:L144))/1,2)</f>
        <v>0</v>
      </c>
      <c r="M145" s="139">
        <f>ROUND((SUM(M135:M144))/1,2)</f>
        <v>0</v>
      </c>
      <c r="N145" s="139"/>
      <c r="O145" s="139"/>
      <c r="P145" s="139"/>
      <c r="Q145" s="10"/>
      <c r="R145" s="10"/>
      <c r="S145" s="10">
        <f>ROUND((SUM(S135:S144))/1,2)</f>
        <v>0.7</v>
      </c>
      <c r="T145" s="10"/>
      <c r="U145" s="10"/>
      <c r="V145" s="201">
        <f>ROUND((SUM(V135:V144))/1,2)</f>
        <v>0</v>
      </c>
      <c r="W145" s="218"/>
      <c r="X145" s="137"/>
      <c r="Y145" s="137"/>
      <c r="Z145" s="137"/>
    </row>
    <row r="146" spans="1:26" x14ac:dyDescent="0.25">
      <c r="A146" s="1"/>
      <c r="B146" s="209"/>
      <c r="C146" s="1"/>
      <c r="D146" s="1"/>
      <c r="E146" s="131"/>
      <c r="F146" s="131"/>
      <c r="G146" s="165"/>
      <c r="H146" s="131"/>
      <c r="I146" s="131"/>
      <c r="J146" s="132"/>
      <c r="K146" s="132"/>
      <c r="L146" s="132"/>
      <c r="M146" s="132"/>
      <c r="N146" s="132"/>
      <c r="O146" s="132"/>
      <c r="P146" s="132"/>
      <c r="Q146" s="1"/>
      <c r="R146" s="1"/>
      <c r="S146" s="1"/>
      <c r="T146" s="1"/>
      <c r="U146" s="1"/>
      <c r="V146" s="202"/>
      <c r="W146" s="53"/>
    </row>
    <row r="147" spans="1:26" x14ac:dyDescent="0.25">
      <c r="A147" s="10"/>
      <c r="B147" s="213"/>
      <c r="C147" s="172">
        <v>767</v>
      </c>
      <c r="D147" s="313" t="s">
        <v>294</v>
      </c>
      <c r="E147" s="313"/>
      <c r="F147" s="138"/>
      <c r="G147" s="171"/>
      <c r="H147" s="138"/>
      <c r="I147" s="138"/>
      <c r="J147" s="139"/>
      <c r="K147" s="139"/>
      <c r="L147" s="139"/>
      <c r="M147" s="139"/>
      <c r="N147" s="139"/>
      <c r="O147" s="139"/>
      <c r="P147" s="139"/>
      <c r="Q147" s="10"/>
      <c r="R147" s="10"/>
      <c r="S147" s="10"/>
      <c r="T147" s="10"/>
      <c r="U147" s="10"/>
      <c r="V147" s="198"/>
      <c r="W147" s="218"/>
      <c r="X147" s="137"/>
      <c r="Y147" s="137"/>
      <c r="Z147" s="137"/>
    </row>
    <row r="148" spans="1:26" ht="25.15" customHeight="1" x14ac:dyDescent="0.25">
      <c r="A148" s="178"/>
      <c r="B148" s="214">
        <v>39</v>
      </c>
      <c r="C148" s="179" t="s">
        <v>357</v>
      </c>
      <c r="D148" s="312" t="s">
        <v>358</v>
      </c>
      <c r="E148" s="312"/>
      <c r="F148" s="173" t="s">
        <v>107</v>
      </c>
      <c r="G148" s="174">
        <v>4.5</v>
      </c>
      <c r="H148" s="173"/>
      <c r="I148" s="173">
        <f>ROUND(G148*(H148),2)</f>
        <v>0</v>
      </c>
      <c r="J148" s="175">
        <f>ROUND(G148*(N148),2)</f>
        <v>7.2</v>
      </c>
      <c r="K148" s="176">
        <f>ROUND(G148*(O148),2)</f>
        <v>0</v>
      </c>
      <c r="L148" s="176">
        <f>ROUND(G148*(H148),2)</f>
        <v>0</v>
      </c>
      <c r="M148" s="176"/>
      <c r="N148" s="176">
        <v>1.6</v>
      </c>
      <c r="O148" s="176"/>
      <c r="P148" s="182">
        <v>1.0000000000000001E-5</v>
      </c>
      <c r="Q148" s="180"/>
      <c r="R148" s="180">
        <v>1.0000000000000001E-5</v>
      </c>
      <c r="S148" s="181">
        <f>ROUND(G148*(P148),3)</f>
        <v>0</v>
      </c>
      <c r="T148" s="177"/>
      <c r="U148" s="177"/>
      <c r="V148" s="199"/>
      <c r="W148" s="53"/>
      <c r="Z148">
        <v>0</v>
      </c>
    </row>
    <row r="149" spans="1:26" ht="25.15" customHeight="1" x14ac:dyDescent="0.25">
      <c r="A149" s="178"/>
      <c r="B149" s="215">
        <v>40</v>
      </c>
      <c r="C149" s="188" t="s">
        <v>359</v>
      </c>
      <c r="D149" s="314" t="s">
        <v>360</v>
      </c>
      <c r="E149" s="314"/>
      <c r="F149" s="183" t="s">
        <v>158</v>
      </c>
      <c r="G149" s="184">
        <v>1</v>
      </c>
      <c r="H149" s="183"/>
      <c r="I149" s="183">
        <f>ROUND(G149*(H149),2)</f>
        <v>0</v>
      </c>
      <c r="J149" s="185">
        <f>ROUND(G149*(N149),2)</f>
        <v>272.7</v>
      </c>
      <c r="K149" s="186">
        <f>ROUND(G149*(O149),2)</f>
        <v>0</v>
      </c>
      <c r="L149" s="186"/>
      <c r="M149" s="186">
        <f>ROUND(G149*(H149),2)</f>
        <v>0</v>
      </c>
      <c r="N149" s="186">
        <v>272.7</v>
      </c>
      <c r="O149" s="186"/>
      <c r="P149" s="190"/>
      <c r="Q149" s="190"/>
      <c r="R149" s="190"/>
      <c r="S149" s="191">
        <f>ROUND(G149*(P149),3)</f>
        <v>0</v>
      </c>
      <c r="T149" s="187"/>
      <c r="U149" s="187"/>
      <c r="V149" s="200"/>
      <c r="W149" s="53"/>
      <c r="Z149">
        <v>0</v>
      </c>
    </row>
    <row r="150" spans="1:26" ht="25.15" customHeight="1" x14ac:dyDescent="0.25">
      <c r="A150" s="178"/>
      <c r="B150" s="214">
        <v>41</v>
      </c>
      <c r="C150" s="179" t="s">
        <v>361</v>
      </c>
      <c r="D150" s="312" t="s">
        <v>362</v>
      </c>
      <c r="E150" s="312"/>
      <c r="F150" s="173" t="s">
        <v>363</v>
      </c>
      <c r="G150" s="174">
        <v>1</v>
      </c>
      <c r="H150" s="173"/>
      <c r="I150" s="173">
        <f>ROUND(G150*(H150),2)</f>
        <v>0</v>
      </c>
      <c r="J150" s="175">
        <f>ROUND(G150*(N150),2)</f>
        <v>458.2</v>
      </c>
      <c r="K150" s="176">
        <f>ROUND(G150*(O150),2)</f>
        <v>0</v>
      </c>
      <c r="L150" s="176">
        <f>ROUND(G150*(H150),2)</f>
        <v>0</v>
      </c>
      <c r="M150" s="176"/>
      <c r="N150" s="176">
        <v>458.2</v>
      </c>
      <c r="O150" s="176"/>
      <c r="P150" s="180"/>
      <c r="Q150" s="180"/>
      <c r="R150" s="180"/>
      <c r="S150" s="181">
        <f>ROUND(G150*(P150),3)</f>
        <v>0</v>
      </c>
      <c r="T150" s="177"/>
      <c r="U150" s="177"/>
      <c r="V150" s="199"/>
      <c r="W150" s="53"/>
      <c r="Z150">
        <v>0</v>
      </c>
    </row>
    <row r="151" spans="1:26" ht="25.15" customHeight="1" x14ac:dyDescent="0.25">
      <c r="A151" s="178"/>
      <c r="B151" s="214">
        <v>42</v>
      </c>
      <c r="C151" s="179" t="s">
        <v>364</v>
      </c>
      <c r="D151" s="312" t="s">
        <v>365</v>
      </c>
      <c r="E151" s="312"/>
      <c r="F151" s="173" t="s">
        <v>356</v>
      </c>
      <c r="G151" s="174">
        <v>0.03</v>
      </c>
      <c r="H151" s="175"/>
      <c r="I151" s="173">
        <f>ROUND(G151*(H151),2)</f>
        <v>0</v>
      </c>
      <c r="J151" s="175">
        <f>ROUND(G151*(N151),2)</f>
        <v>0.22</v>
      </c>
      <c r="K151" s="176">
        <f>ROUND(G151*(O151),2)</f>
        <v>0</v>
      </c>
      <c r="L151" s="176">
        <f>ROUND(G151*(H151),2)</f>
        <v>0</v>
      </c>
      <c r="M151" s="176"/>
      <c r="N151" s="176">
        <v>7.38</v>
      </c>
      <c r="O151" s="176"/>
      <c r="P151" s="180"/>
      <c r="Q151" s="180"/>
      <c r="R151" s="180"/>
      <c r="S151" s="181">
        <f>ROUND(G151*(P151),3)</f>
        <v>0</v>
      </c>
      <c r="T151" s="177"/>
      <c r="U151" s="177"/>
      <c r="V151" s="199"/>
      <c r="W151" s="53"/>
      <c r="Z151">
        <v>0</v>
      </c>
    </row>
    <row r="152" spans="1:26" x14ac:dyDescent="0.25">
      <c r="A152" s="10"/>
      <c r="B152" s="213"/>
      <c r="C152" s="172">
        <v>767</v>
      </c>
      <c r="D152" s="313" t="s">
        <v>294</v>
      </c>
      <c r="E152" s="313"/>
      <c r="F152" s="138"/>
      <c r="G152" s="171"/>
      <c r="H152" s="138"/>
      <c r="I152" s="140">
        <f>ROUND((SUM(I147:I151))/1,2)</f>
        <v>0</v>
      </c>
      <c r="J152" s="139"/>
      <c r="K152" s="139"/>
      <c r="L152" s="139">
        <f>ROUND((SUM(L147:L151))/1,2)</f>
        <v>0</v>
      </c>
      <c r="M152" s="139">
        <f>ROUND((SUM(M147:M151))/1,2)</f>
        <v>0</v>
      </c>
      <c r="N152" s="139"/>
      <c r="O152" s="139"/>
      <c r="P152" s="192"/>
      <c r="Q152" s="1"/>
      <c r="R152" s="1"/>
      <c r="S152" s="192">
        <f>ROUND((SUM(S147:S151))/1,2)</f>
        <v>0</v>
      </c>
      <c r="T152" s="2"/>
      <c r="U152" s="2"/>
      <c r="V152" s="201">
        <f>ROUND((SUM(V147:V151))/1,2)</f>
        <v>0</v>
      </c>
      <c r="W152" s="53"/>
    </row>
    <row r="153" spans="1:26" x14ac:dyDescent="0.25">
      <c r="A153" s="1"/>
      <c r="B153" s="209"/>
      <c r="C153" s="1"/>
      <c r="D153" s="1"/>
      <c r="E153" s="131"/>
      <c r="F153" s="131"/>
      <c r="G153" s="165"/>
      <c r="H153" s="131"/>
      <c r="I153" s="131"/>
      <c r="J153" s="132"/>
      <c r="K153" s="132"/>
      <c r="L153" s="132"/>
      <c r="M153" s="132"/>
      <c r="N153" s="132"/>
      <c r="O153" s="132"/>
      <c r="P153" s="132"/>
      <c r="Q153" s="1"/>
      <c r="R153" s="1"/>
      <c r="S153" s="1"/>
      <c r="T153" s="1"/>
      <c r="U153" s="1"/>
      <c r="V153" s="202"/>
      <c r="W153" s="53"/>
    </row>
    <row r="154" spans="1:26" x14ac:dyDescent="0.25">
      <c r="A154" s="10"/>
      <c r="B154" s="213"/>
      <c r="C154" s="10"/>
      <c r="D154" s="301" t="s">
        <v>292</v>
      </c>
      <c r="E154" s="301"/>
      <c r="F154" s="138"/>
      <c r="G154" s="171"/>
      <c r="H154" s="138"/>
      <c r="I154" s="140">
        <f>ROUND((SUM(I134:I153))/2,2)</f>
        <v>0</v>
      </c>
      <c r="J154" s="139"/>
      <c r="K154" s="139"/>
      <c r="L154" s="139">
        <f>ROUND((SUM(L134:L153))/2,2)</f>
        <v>0</v>
      </c>
      <c r="M154" s="139">
        <f>ROUND((SUM(M134:M153))/2,2)</f>
        <v>0</v>
      </c>
      <c r="N154" s="139"/>
      <c r="O154" s="139"/>
      <c r="P154" s="192"/>
      <c r="Q154" s="1"/>
      <c r="R154" s="1"/>
      <c r="S154" s="192">
        <f>ROUND((SUM(S134:S153))/2,2)</f>
        <v>0.7</v>
      </c>
      <c r="T154" s="1"/>
      <c r="U154" s="1"/>
      <c r="V154" s="201">
        <f>ROUND((SUM(V134:V153))/2,2)</f>
        <v>0</v>
      </c>
      <c r="W154" s="53"/>
    </row>
    <row r="155" spans="1:26" x14ac:dyDescent="0.25">
      <c r="A155" s="1"/>
      <c r="B155" s="216"/>
      <c r="C155" s="193"/>
      <c r="D155" s="315" t="s">
        <v>82</v>
      </c>
      <c r="E155" s="315"/>
      <c r="F155" s="194"/>
      <c r="G155" s="195"/>
      <c r="H155" s="194"/>
      <c r="I155" s="194">
        <f>ROUND((SUM(I84:I154))/3,2)</f>
        <v>0</v>
      </c>
      <c r="J155" s="196"/>
      <c r="K155" s="196">
        <f>ROUND((SUM(K84:K154))/3,2)</f>
        <v>0</v>
      </c>
      <c r="L155" s="196">
        <f>ROUND((SUM(L84:L154))/3,2)</f>
        <v>0</v>
      </c>
      <c r="M155" s="196">
        <f>ROUND((SUM(M84:M154))/3,2)</f>
        <v>0</v>
      </c>
      <c r="N155" s="196"/>
      <c r="O155" s="196"/>
      <c r="P155" s="195"/>
      <c r="Q155" s="193"/>
      <c r="R155" s="193"/>
      <c r="S155" s="195">
        <f>ROUND((SUM(S84:S154))/3,2)</f>
        <v>331.47</v>
      </c>
      <c r="T155" s="193"/>
      <c r="U155" s="193"/>
      <c r="V155" s="203">
        <f>ROUND((SUM(V84:V154))/3,2)</f>
        <v>0</v>
      </c>
      <c r="W155" s="53"/>
      <c r="Z155">
        <f>(SUM(Z84:Z154))</f>
        <v>0</v>
      </c>
    </row>
  </sheetData>
  <mergeCells count="116">
    <mergeCell ref="D152:E152"/>
    <mergeCell ref="D154:E154"/>
    <mergeCell ref="D155:E155"/>
    <mergeCell ref="D145:E145"/>
    <mergeCell ref="D147:E147"/>
    <mergeCell ref="D148:E148"/>
    <mergeCell ref="D149:E149"/>
    <mergeCell ref="D150:E150"/>
    <mergeCell ref="D151:E151"/>
    <mergeCell ref="D139:E139"/>
    <mergeCell ref="D140:E140"/>
    <mergeCell ref="D141:E141"/>
    <mergeCell ref="D142:E142"/>
    <mergeCell ref="D143:E143"/>
    <mergeCell ref="D144:E144"/>
    <mergeCell ref="D132:E132"/>
    <mergeCell ref="D134:E134"/>
    <mergeCell ref="D135:E135"/>
    <mergeCell ref="D136:E136"/>
    <mergeCell ref="D137:E137"/>
    <mergeCell ref="D138:E138"/>
    <mergeCell ref="D124:E124"/>
    <mergeCell ref="D125:E125"/>
    <mergeCell ref="D126:E126"/>
    <mergeCell ref="D128:E128"/>
    <mergeCell ref="D129:E129"/>
    <mergeCell ref="D130:E130"/>
    <mergeCell ref="D117:E117"/>
    <mergeCell ref="D119:E119"/>
    <mergeCell ref="D120:E120"/>
    <mergeCell ref="D121:E121"/>
    <mergeCell ref="D122:E122"/>
    <mergeCell ref="D123:E123"/>
    <mergeCell ref="D110:E110"/>
    <mergeCell ref="D112:E112"/>
    <mergeCell ref="D113:E113"/>
    <mergeCell ref="D114:E114"/>
    <mergeCell ref="D115:E115"/>
    <mergeCell ref="D116:E116"/>
    <mergeCell ref="D104:E104"/>
    <mergeCell ref="D105:E105"/>
    <mergeCell ref="D106:E106"/>
    <mergeCell ref="D107:E107"/>
    <mergeCell ref="D108:E108"/>
    <mergeCell ref="D109:E109"/>
    <mergeCell ref="D96:E96"/>
    <mergeCell ref="D98:E98"/>
    <mergeCell ref="D99:E99"/>
    <mergeCell ref="D100:E100"/>
    <mergeCell ref="D101:E101"/>
    <mergeCell ref="D102:E102"/>
    <mergeCell ref="D90:E90"/>
    <mergeCell ref="D91:E91"/>
    <mergeCell ref="D92:E92"/>
    <mergeCell ref="D93:E93"/>
    <mergeCell ref="D94:E94"/>
    <mergeCell ref="D95:E95"/>
    <mergeCell ref="D84:E84"/>
    <mergeCell ref="D85:E85"/>
    <mergeCell ref="D86:E86"/>
    <mergeCell ref="D87:E87"/>
    <mergeCell ref="D88:E88"/>
    <mergeCell ref="D89:E89"/>
    <mergeCell ref="B69:D69"/>
    <mergeCell ref="B73:V73"/>
    <mergeCell ref="H1:I1"/>
    <mergeCell ref="B75:E75"/>
    <mergeCell ref="B76:E76"/>
    <mergeCell ref="B77:E77"/>
    <mergeCell ref="I75:P75"/>
    <mergeCell ref="B61:D61"/>
    <mergeCell ref="B62:D62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3:B83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03 Výtlačné potrubie z PČS 1,2 - PČS 1 - stavebná časť</oddHeader>
    <oddFooter>&amp;RStrana &amp;P z &amp;N    &amp;L&amp;7Spracované systémom Systematic® Kalkulus, tel.: 051 77 10 585</oddFooter>
  </headerFooter>
  <rowBreaks count="2" manualBreakCount="2">
    <brk id="40" max="16383" man="1"/>
    <brk id="7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5"/>
  <sheetViews>
    <sheetView workbookViewId="0">
      <pane ySplit="1" topLeftCell="A137" activePane="bottomLeft" state="frozen"/>
      <selection pane="bottomLeft" activeCell="H86" sqref="H86:H153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366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15023'!E62</f>
        <v>0</v>
      </c>
      <c r="D15" s="58">
        <f>'SO 15023'!F62</f>
        <v>0</v>
      </c>
      <c r="E15" s="67">
        <f>'SO 15023'!G62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>
        <f>'SO 15023'!E67</f>
        <v>0</v>
      </c>
      <c r="D16" s="93">
        <f>'SO 15023'!F67</f>
        <v>0</v>
      </c>
      <c r="E16" s="94">
        <f>'SO 15023'!G67</f>
        <v>0</v>
      </c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(SUM(Z84:Z154))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/>
      <c r="D17" s="58"/>
      <c r="E17" s="67"/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15023'!K84:'SO 15023'!K154)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15023'!K84:'SO 15023'!K154)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366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15023'!L96</f>
        <v>0</v>
      </c>
      <c r="F56" s="138">
        <f>'SO 15023'!M96</f>
        <v>0</v>
      </c>
      <c r="G56" s="138">
        <f>'SO 15023'!I96</f>
        <v>0</v>
      </c>
      <c r="H56" s="139">
        <f>'SO 15023'!S96</f>
        <v>120.49</v>
      </c>
      <c r="I56" s="139">
        <f>'SO 15023'!V96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290</v>
      </c>
      <c r="C57" s="299"/>
      <c r="D57" s="299"/>
      <c r="E57" s="138">
        <f>'SO 15023'!L102</f>
        <v>0</v>
      </c>
      <c r="F57" s="138">
        <f>'SO 15023'!M102</f>
        <v>0</v>
      </c>
      <c r="G57" s="138">
        <f>'SO 15023'!I102</f>
        <v>0</v>
      </c>
      <c r="H57" s="139">
        <f>'SO 15023'!S102</f>
        <v>8.92</v>
      </c>
      <c r="I57" s="139">
        <f>'SO 15023'!V102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291</v>
      </c>
      <c r="C58" s="299"/>
      <c r="D58" s="299"/>
      <c r="E58" s="138">
        <f>'SO 15023'!L110</f>
        <v>0</v>
      </c>
      <c r="F58" s="138">
        <f>'SO 15023'!M110</f>
        <v>0</v>
      </c>
      <c r="G58" s="138">
        <f>'SO 15023'!I110</f>
        <v>0</v>
      </c>
      <c r="H58" s="139">
        <f>'SO 15023'!S110</f>
        <v>35.36</v>
      </c>
      <c r="I58" s="139">
        <f>'SO 15023'!V110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75</v>
      </c>
      <c r="C59" s="299"/>
      <c r="D59" s="299"/>
      <c r="E59" s="138">
        <f>'SO 15023'!L117</f>
        <v>0</v>
      </c>
      <c r="F59" s="138">
        <f>'SO 15023'!M117</f>
        <v>0</v>
      </c>
      <c r="G59" s="138">
        <f>'SO 15023'!I117</f>
        <v>0</v>
      </c>
      <c r="H59" s="139">
        <f>'SO 15023'!S117</f>
        <v>7.11</v>
      </c>
      <c r="I59" s="139">
        <f>'SO 15023'!V117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15023'!L126</f>
        <v>0</v>
      </c>
      <c r="F60" s="138">
        <f>'SO 15023'!M126</f>
        <v>0</v>
      </c>
      <c r="G60" s="138">
        <f>'SO 15023'!I126</f>
        <v>0</v>
      </c>
      <c r="H60" s="139">
        <f>'SO 15023'!S126</f>
        <v>0.22</v>
      </c>
      <c r="I60" s="139">
        <f>'SO 15023'!V126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15023'!L130</f>
        <v>0</v>
      </c>
      <c r="F61" s="138">
        <f>'SO 15023'!M130</f>
        <v>0</v>
      </c>
      <c r="G61" s="138">
        <f>'SO 15023'!I130</f>
        <v>0</v>
      </c>
      <c r="H61" s="139">
        <f>'SO 15023'!S130</f>
        <v>0</v>
      </c>
      <c r="I61" s="139">
        <f>'SO 15023'!V130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15023'!L132</f>
        <v>0</v>
      </c>
      <c r="F62" s="140">
        <f>'SO 15023'!M132</f>
        <v>0</v>
      </c>
      <c r="G62" s="140">
        <f>'SO 15023'!I132</f>
        <v>0</v>
      </c>
      <c r="H62" s="141">
        <f>'SO 15023'!S132</f>
        <v>172.1</v>
      </c>
      <c r="I62" s="141">
        <f>'SO 15023'!V132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0"/>
      <c r="B64" s="300" t="s">
        <v>292</v>
      </c>
      <c r="C64" s="301"/>
      <c r="D64" s="301"/>
      <c r="E64" s="138"/>
      <c r="F64" s="138"/>
      <c r="G64" s="138"/>
      <c r="H64" s="139"/>
      <c r="I64" s="139"/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8"/>
      <c r="X64" s="137"/>
      <c r="Y64" s="137"/>
      <c r="Z64" s="137"/>
    </row>
    <row r="65" spans="1:26" x14ac:dyDescent="0.25">
      <c r="A65" s="10"/>
      <c r="B65" s="298" t="s">
        <v>293</v>
      </c>
      <c r="C65" s="299"/>
      <c r="D65" s="299"/>
      <c r="E65" s="138">
        <f>'SO 15023'!L145</f>
        <v>0</v>
      </c>
      <c r="F65" s="138">
        <f>'SO 15023'!M145</f>
        <v>0</v>
      </c>
      <c r="G65" s="138">
        <f>'SO 15023'!I145</f>
        <v>0</v>
      </c>
      <c r="H65" s="139">
        <f>'SO 15023'!S145</f>
        <v>0.37</v>
      </c>
      <c r="I65" s="139">
        <f>'SO 15023'!V145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8"/>
      <c r="X65" s="137"/>
      <c r="Y65" s="137"/>
      <c r="Z65" s="137"/>
    </row>
    <row r="66" spans="1:26" x14ac:dyDescent="0.25">
      <c r="A66" s="10"/>
      <c r="B66" s="298" t="s">
        <v>294</v>
      </c>
      <c r="C66" s="299"/>
      <c r="D66" s="299"/>
      <c r="E66" s="138">
        <f>'SO 15023'!L152</f>
        <v>0</v>
      </c>
      <c r="F66" s="138">
        <f>'SO 15023'!M152</f>
        <v>0</v>
      </c>
      <c r="G66" s="138">
        <f>'SO 15023'!I152</f>
        <v>0</v>
      </c>
      <c r="H66" s="139">
        <f>'SO 15023'!S152</f>
        <v>0</v>
      </c>
      <c r="I66" s="139">
        <f>'SO 15023'!V152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8"/>
      <c r="X66" s="137"/>
      <c r="Y66" s="137"/>
      <c r="Z66" s="137"/>
    </row>
    <row r="67" spans="1:26" x14ac:dyDescent="0.25">
      <c r="A67" s="10"/>
      <c r="B67" s="300" t="s">
        <v>292</v>
      </c>
      <c r="C67" s="301"/>
      <c r="D67" s="301"/>
      <c r="E67" s="140">
        <f>'SO 15023'!L154</f>
        <v>0</v>
      </c>
      <c r="F67" s="140">
        <f>'SO 15023'!M154</f>
        <v>0</v>
      </c>
      <c r="G67" s="140">
        <f>'SO 15023'!I154</f>
        <v>0</v>
      </c>
      <c r="H67" s="141">
        <f>'SO 15023'!S154</f>
        <v>0.37</v>
      </c>
      <c r="I67" s="141">
        <f>'SO 15023'!V154</f>
        <v>0</v>
      </c>
      <c r="J67" s="141"/>
      <c r="K67" s="141"/>
      <c r="L67" s="141"/>
      <c r="M67" s="141"/>
      <c r="N67" s="141"/>
      <c r="O67" s="141"/>
      <c r="P67" s="141"/>
      <c r="Q67" s="137"/>
      <c r="R67" s="137"/>
      <c r="S67" s="137"/>
      <c r="T67" s="137"/>
      <c r="U67" s="137"/>
      <c r="V67" s="150"/>
      <c r="W67" s="218"/>
      <c r="X67" s="137"/>
      <c r="Y67" s="137"/>
      <c r="Z67" s="137"/>
    </row>
    <row r="68" spans="1:26" x14ac:dyDescent="0.25">
      <c r="A68" s="1"/>
      <c r="B68" s="209"/>
      <c r="C68" s="1"/>
      <c r="D68" s="1"/>
      <c r="E68" s="131"/>
      <c r="F68" s="131"/>
      <c r="G68" s="131"/>
      <c r="H68" s="132"/>
      <c r="I68" s="132"/>
      <c r="J68" s="132"/>
      <c r="K68" s="132"/>
      <c r="L68" s="132"/>
      <c r="M68" s="132"/>
      <c r="N68" s="132"/>
      <c r="O68" s="132"/>
      <c r="P68" s="132"/>
      <c r="V68" s="151"/>
      <c r="W68" s="53"/>
    </row>
    <row r="69" spans="1:26" x14ac:dyDescent="0.25">
      <c r="A69" s="142"/>
      <c r="B69" s="302" t="s">
        <v>82</v>
      </c>
      <c r="C69" s="303"/>
      <c r="D69" s="303"/>
      <c r="E69" s="144">
        <f>'SO 15023'!L155</f>
        <v>0</v>
      </c>
      <c r="F69" s="144">
        <f>'SO 15023'!M155</f>
        <v>0</v>
      </c>
      <c r="G69" s="144">
        <f>'SO 15023'!I155</f>
        <v>0</v>
      </c>
      <c r="H69" s="145">
        <f>'SO 15023'!S155</f>
        <v>172.47</v>
      </c>
      <c r="I69" s="145">
        <f>'SO 15023'!V155</f>
        <v>0</v>
      </c>
      <c r="J69" s="146"/>
      <c r="K69" s="146"/>
      <c r="L69" s="146"/>
      <c r="M69" s="146"/>
      <c r="N69" s="146"/>
      <c r="O69" s="146"/>
      <c r="P69" s="146"/>
      <c r="Q69" s="147"/>
      <c r="R69" s="147"/>
      <c r="S69" s="147"/>
      <c r="T69" s="147"/>
      <c r="U69" s="147"/>
      <c r="V69" s="152"/>
      <c r="W69" s="218"/>
      <c r="X69" s="143"/>
      <c r="Y69" s="143"/>
      <c r="Z69" s="14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x14ac:dyDescent="0.25">
      <c r="A72" s="15"/>
      <c r="B72" s="38"/>
      <c r="C72" s="8"/>
      <c r="D72" s="8"/>
      <c r="E72" s="27"/>
      <c r="F72" s="27"/>
      <c r="G72" s="27"/>
      <c r="H72" s="154"/>
      <c r="I72" s="154"/>
      <c r="J72" s="154"/>
      <c r="K72" s="154"/>
      <c r="L72" s="154"/>
      <c r="M72" s="154"/>
      <c r="N72" s="154"/>
      <c r="O72" s="154"/>
      <c r="P72" s="154"/>
      <c r="Q72" s="16"/>
      <c r="R72" s="16"/>
      <c r="S72" s="16"/>
      <c r="T72" s="16"/>
      <c r="U72" s="16"/>
      <c r="V72" s="16"/>
      <c r="W72" s="53"/>
    </row>
    <row r="73" spans="1:26" ht="34.9" customHeight="1" x14ac:dyDescent="0.25">
      <c r="A73" s="1"/>
      <c r="B73" s="288" t="s">
        <v>83</v>
      </c>
      <c r="C73" s="289"/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53"/>
    </row>
    <row r="74" spans="1:26" x14ac:dyDescent="0.25">
      <c r="A74" s="15"/>
      <c r="B74" s="97"/>
      <c r="C74" s="19"/>
      <c r="D74" s="19"/>
      <c r="E74" s="99"/>
      <c r="F74" s="99"/>
      <c r="G74" s="99"/>
      <c r="H74" s="168"/>
      <c r="I74" s="168"/>
      <c r="J74" s="168"/>
      <c r="K74" s="168"/>
      <c r="L74" s="168"/>
      <c r="M74" s="168"/>
      <c r="N74" s="168"/>
      <c r="O74" s="168"/>
      <c r="P74" s="168"/>
      <c r="Q74" s="20"/>
      <c r="R74" s="20"/>
      <c r="S74" s="20"/>
      <c r="T74" s="20"/>
      <c r="U74" s="20"/>
      <c r="V74" s="20"/>
      <c r="W74" s="53"/>
    </row>
    <row r="75" spans="1:26" ht="19.899999999999999" customHeight="1" x14ac:dyDescent="0.25">
      <c r="A75" s="204"/>
      <c r="B75" s="291" t="s">
        <v>36</v>
      </c>
      <c r="C75" s="292"/>
      <c r="D75" s="292"/>
      <c r="E75" s="293"/>
      <c r="F75" s="166"/>
      <c r="G75" s="166"/>
      <c r="H75" s="167" t="s">
        <v>94</v>
      </c>
      <c r="I75" s="295" t="s">
        <v>95</v>
      </c>
      <c r="J75" s="296"/>
      <c r="K75" s="296"/>
      <c r="L75" s="296"/>
      <c r="M75" s="296"/>
      <c r="N75" s="296"/>
      <c r="O75" s="296"/>
      <c r="P75" s="297"/>
      <c r="Q75" s="18"/>
      <c r="R75" s="18"/>
      <c r="S75" s="18"/>
      <c r="T75" s="18"/>
      <c r="U75" s="18"/>
      <c r="V75" s="18"/>
      <c r="W75" s="53"/>
    </row>
    <row r="76" spans="1:26" ht="19.899999999999999" customHeight="1" x14ac:dyDescent="0.25">
      <c r="A76" s="204"/>
      <c r="B76" s="294" t="s">
        <v>37</v>
      </c>
      <c r="C76" s="271"/>
      <c r="D76" s="271"/>
      <c r="E76" s="272"/>
      <c r="F76" s="162"/>
      <c r="G76" s="162"/>
      <c r="H76" s="163" t="s">
        <v>31</v>
      </c>
      <c r="I76" s="16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204"/>
      <c r="B77" s="294" t="s">
        <v>38</v>
      </c>
      <c r="C77" s="271"/>
      <c r="D77" s="271"/>
      <c r="E77" s="272"/>
      <c r="F77" s="162"/>
      <c r="G77" s="162"/>
      <c r="H77" s="163" t="s">
        <v>96</v>
      </c>
      <c r="I77" s="163" t="s">
        <v>35</v>
      </c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8" t="s">
        <v>97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208" t="s">
        <v>366</v>
      </c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42"/>
      <c r="C81" s="3"/>
      <c r="D81" s="3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19.899999999999999" customHeight="1" x14ac:dyDescent="0.25">
      <c r="A82" s="15"/>
      <c r="B82" s="210" t="s">
        <v>72</v>
      </c>
      <c r="C82" s="164"/>
      <c r="D82" s="164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x14ac:dyDescent="0.25">
      <c r="A83" s="2"/>
      <c r="B83" s="211" t="s">
        <v>84</v>
      </c>
      <c r="C83" s="128" t="s">
        <v>85</v>
      </c>
      <c r="D83" s="128" t="s">
        <v>86</v>
      </c>
      <c r="E83" s="155"/>
      <c r="F83" s="155" t="s">
        <v>87</v>
      </c>
      <c r="G83" s="155" t="s">
        <v>88</v>
      </c>
      <c r="H83" s="156" t="s">
        <v>89</v>
      </c>
      <c r="I83" s="156" t="s">
        <v>90</v>
      </c>
      <c r="J83" s="156"/>
      <c r="K83" s="156"/>
      <c r="L83" s="156"/>
      <c r="M83" s="156"/>
      <c r="N83" s="156"/>
      <c r="O83" s="156"/>
      <c r="P83" s="156" t="s">
        <v>91</v>
      </c>
      <c r="Q83" s="157"/>
      <c r="R83" s="157"/>
      <c r="S83" s="128" t="s">
        <v>92</v>
      </c>
      <c r="T83" s="158"/>
      <c r="U83" s="158"/>
      <c r="V83" s="128" t="s">
        <v>93</v>
      </c>
      <c r="W83" s="53"/>
    </row>
    <row r="84" spans="1:26" x14ac:dyDescent="0.25">
      <c r="A84" s="10"/>
      <c r="B84" s="212"/>
      <c r="C84" s="169"/>
      <c r="D84" s="305" t="s">
        <v>73</v>
      </c>
      <c r="E84" s="305"/>
      <c r="F84" s="134"/>
      <c r="G84" s="170"/>
      <c r="H84" s="134"/>
      <c r="I84" s="134"/>
      <c r="J84" s="135"/>
      <c r="K84" s="135"/>
      <c r="L84" s="135"/>
      <c r="M84" s="135"/>
      <c r="N84" s="135"/>
      <c r="O84" s="135"/>
      <c r="P84" s="135"/>
      <c r="Q84" s="133"/>
      <c r="R84" s="133"/>
      <c r="S84" s="133"/>
      <c r="T84" s="133"/>
      <c r="U84" s="133"/>
      <c r="V84" s="197"/>
      <c r="W84" s="218"/>
      <c r="X84" s="137"/>
      <c r="Y84" s="137"/>
      <c r="Z84" s="137"/>
    </row>
    <row r="85" spans="1:26" x14ac:dyDescent="0.25">
      <c r="A85" s="10"/>
      <c r="B85" s="213"/>
      <c r="C85" s="172">
        <v>1</v>
      </c>
      <c r="D85" s="313" t="s">
        <v>74</v>
      </c>
      <c r="E85" s="313"/>
      <c r="F85" s="138"/>
      <c r="G85" s="171"/>
      <c r="H85" s="138"/>
      <c r="I85" s="138"/>
      <c r="J85" s="139"/>
      <c r="K85" s="139"/>
      <c r="L85" s="139"/>
      <c r="M85" s="139"/>
      <c r="N85" s="139"/>
      <c r="O85" s="139"/>
      <c r="P85" s="139"/>
      <c r="Q85" s="10"/>
      <c r="R85" s="10"/>
      <c r="S85" s="10"/>
      <c r="T85" s="10"/>
      <c r="U85" s="10"/>
      <c r="V85" s="198"/>
      <c r="W85" s="218"/>
      <c r="X85" s="137"/>
      <c r="Y85" s="137"/>
      <c r="Z85" s="137"/>
    </row>
    <row r="86" spans="1:26" ht="25.15" customHeight="1" x14ac:dyDescent="0.25">
      <c r="A86" s="178"/>
      <c r="B86" s="214">
        <v>1</v>
      </c>
      <c r="C86" s="179" t="s">
        <v>295</v>
      </c>
      <c r="D86" s="312" t="s">
        <v>296</v>
      </c>
      <c r="E86" s="312"/>
      <c r="F86" s="173" t="s">
        <v>116</v>
      </c>
      <c r="G86" s="174">
        <v>5</v>
      </c>
      <c r="H86" s="173"/>
      <c r="I86" s="173">
        <f t="shared" ref="I86:I95" si="0">ROUND(G86*(H86),2)</f>
        <v>0</v>
      </c>
      <c r="J86" s="175">
        <f t="shared" ref="J86:J95" si="1">ROUND(G86*(N86),2)</f>
        <v>8</v>
      </c>
      <c r="K86" s="176">
        <f t="shared" ref="K86:K95" si="2">ROUND(G86*(O86),2)</f>
        <v>0</v>
      </c>
      <c r="L86" s="176">
        <f t="shared" ref="L86:L93" si="3">ROUND(G86*(H86),2)</f>
        <v>0</v>
      </c>
      <c r="M86" s="176"/>
      <c r="N86" s="176">
        <v>1.6</v>
      </c>
      <c r="O86" s="176"/>
      <c r="P86" s="180"/>
      <c r="Q86" s="180"/>
      <c r="R86" s="180"/>
      <c r="S86" s="181">
        <f t="shared" ref="S86:S95" si="4">ROUND(G86*(P86),3)</f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2</v>
      </c>
      <c r="C87" s="179" t="s">
        <v>297</v>
      </c>
      <c r="D87" s="312" t="s">
        <v>298</v>
      </c>
      <c r="E87" s="312"/>
      <c r="F87" s="173" t="s">
        <v>116</v>
      </c>
      <c r="G87" s="174">
        <v>93.75</v>
      </c>
      <c r="H87" s="173"/>
      <c r="I87" s="173">
        <f t="shared" si="0"/>
        <v>0</v>
      </c>
      <c r="J87" s="175">
        <f t="shared" si="1"/>
        <v>459.38</v>
      </c>
      <c r="K87" s="176">
        <f t="shared" si="2"/>
        <v>0</v>
      </c>
      <c r="L87" s="176">
        <f t="shared" si="3"/>
        <v>0</v>
      </c>
      <c r="M87" s="176"/>
      <c r="N87" s="176">
        <v>4.9000000000000004</v>
      </c>
      <c r="O87" s="176"/>
      <c r="P87" s="180"/>
      <c r="Q87" s="180"/>
      <c r="R87" s="180"/>
      <c r="S87" s="181">
        <f t="shared" si="4"/>
        <v>0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3</v>
      </c>
      <c r="C88" s="179" t="s">
        <v>299</v>
      </c>
      <c r="D88" s="312" t="s">
        <v>300</v>
      </c>
      <c r="E88" s="312"/>
      <c r="F88" s="173" t="s">
        <v>116</v>
      </c>
      <c r="G88" s="174">
        <v>93.75</v>
      </c>
      <c r="H88" s="173"/>
      <c r="I88" s="173">
        <f t="shared" si="0"/>
        <v>0</v>
      </c>
      <c r="J88" s="175">
        <f t="shared" si="1"/>
        <v>84.38</v>
      </c>
      <c r="K88" s="176">
        <f t="shared" si="2"/>
        <v>0</v>
      </c>
      <c r="L88" s="176">
        <f t="shared" si="3"/>
        <v>0</v>
      </c>
      <c r="M88" s="176"/>
      <c r="N88" s="176">
        <v>0.9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4</v>
      </c>
      <c r="C89" s="179" t="s">
        <v>132</v>
      </c>
      <c r="D89" s="312" t="s">
        <v>133</v>
      </c>
      <c r="E89" s="312"/>
      <c r="F89" s="173" t="s">
        <v>121</v>
      </c>
      <c r="G89" s="174">
        <v>93.75</v>
      </c>
      <c r="H89" s="173"/>
      <c r="I89" s="173">
        <f t="shared" si="0"/>
        <v>0</v>
      </c>
      <c r="J89" s="175">
        <f t="shared" si="1"/>
        <v>562.5</v>
      </c>
      <c r="K89" s="176">
        <f t="shared" si="2"/>
        <v>0</v>
      </c>
      <c r="L89" s="176">
        <f t="shared" si="3"/>
        <v>0</v>
      </c>
      <c r="M89" s="176"/>
      <c r="N89" s="176">
        <v>6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5</v>
      </c>
      <c r="C90" s="179" t="s">
        <v>134</v>
      </c>
      <c r="D90" s="312" t="s">
        <v>135</v>
      </c>
      <c r="E90" s="312"/>
      <c r="F90" s="173" t="s">
        <v>116</v>
      </c>
      <c r="G90" s="174">
        <v>93.75</v>
      </c>
      <c r="H90" s="173"/>
      <c r="I90" s="173">
        <f t="shared" si="0"/>
        <v>0</v>
      </c>
      <c r="J90" s="175">
        <f t="shared" si="1"/>
        <v>393.75</v>
      </c>
      <c r="K90" s="176">
        <f t="shared" si="2"/>
        <v>0</v>
      </c>
      <c r="L90" s="176">
        <f t="shared" si="3"/>
        <v>0</v>
      </c>
      <c r="M90" s="176"/>
      <c r="N90" s="176">
        <v>4.2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6</v>
      </c>
      <c r="C91" s="179" t="s">
        <v>301</v>
      </c>
      <c r="D91" s="312" t="s">
        <v>302</v>
      </c>
      <c r="E91" s="312"/>
      <c r="F91" s="173" t="s">
        <v>116</v>
      </c>
      <c r="G91" s="174">
        <v>93.75</v>
      </c>
      <c r="H91" s="173"/>
      <c r="I91" s="173">
        <f t="shared" si="0"/>
        <v>0</v>
      </c>
      <c r="J91" s="175">
        <f t="shared" si="1"/>
        <v>206.25</v>
      </c>
      <c r="K91" s="176">
        <f t="shared" si="2"/>
        <v>0</v>
      </c>
      <c r="L91" s="176">
        <f t="shared" si="3"/>
        <v>0</v>
      </c>
      <c r="M91" s="176"/>
      <c r="N91" s="176">
        <v>2.2000000000000002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7</v>
      </c>
      <c r="C92" s="179" t="s">
        <v>140</v>
      </c>
      <c r="D92" s="312" t="s">
        <v>141</v>
      </c>
      <c r="E92" s="312"/>
      <c r="F92" s="173" t="s">
        <v>116</v>
      </c>
      <c r="G92" s="174">
        <v>93.75</v>
      </c>
      <c r="H92" s="173"/>
      <c r="I92" s="173">
        <f t="shared" si="0"/>
        <v>0</v>
      </c>
      <c r="J92" s="175">
        <f t="shared" si="1"/>
        <v>112.5</v>
      </c>
      <c r="K92" s="176">
        <f t="shared" si="2"/>
        <v>0</v>
      </c>
      <c r="L92" s="176">
        <f t="shared" si="3"/>
        <v>0</v>
      </c>
      <c r="M92" s="176"/>
      <c r="N92" s="176">
        <v>1.2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8</v>
      </c>
      <c r="C93" s="179" t="s">
        <v>303</v>
      </c>
      <c r="D93" s="312" t="s">
        <v>304</v>
      </c>
      <c r="E93" s="312"/>
      <c r="F93" s="173" t="s">
        <v>116</v>
      </c>
      <c r="G93" s="174">
        <v>72.150999999999996</v>
      </c>
      <c r="H93" s="173"/>
      <c r="I93" s="173">
        <f t="shared" si="0"/>
        <v>0</v>
      </c>
      <c r="J93" s="175">
        <f t="shared" si="1"/>
        <v>223.67</v>
      </c>
      <c r="K93" s="176">
        <f t="shared" si="2"/>
        <v>0</v>
      </c>
      <c r="L93" s="176">
        <f t="shared" si="3"/>
        <v>0</v>
      </c>
      <c r="M93" s="176"/>
      <c r="N93" s="176">
        <v>3.1</v>
      </c>
      <c r="O93" s="176"/>
      <c r="P93" s="180"/>
      <c r="Q93" s="180"/>
      <c r="R93" s="180"/>
      <c r="S93" s="181">
        <f t="shared" si="4"/>
        <v>0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5">
        <v>9</v>
      </c>
      <c r="C94" s="188" t="s">
        <v>146</v>
      </c>
      <c r="D94" s="314" t="s">
        <v>147</v>
      </c>
      <c r="E94" s="314"/>
      <c r="F94" s="183" t="s">
        <v>116</v>
      </c>
      <c r="G94" s="184">
        <v>72.150999999999996</v>
      </c>
      <c r="H94" s="183"/>
      <c r="I94" s="183">
        <f t="shared" si="0"/>
        <v>0</v>
      </c>
      <c r="J94" s="185">
        <f t="shared" si="1"/>
        <v>1493.53</v>
      </c>
      <c r="K94" s="186">
        <f t="shared" si="2"/>
        <v>0</v>
      </c>
      <c r="L94" s="186"/>
      <c r="M94" s="186">
        <f>ROUND(G94*(H94),2)</f>
        <v>0</v>
      </c>
      <c r="N94" s="186">
        <v>20.7</v>
      </c>
      <c r="O94" s="186"/>
      <c r="P94" s="189">
        <v>1.67</v>
      </c>
      <c r="Q94" s="190"/>
      <c r="R94" s="190">
        <v>1.67</v>
      </c>
      <c r="S94" s="191">
        <f t="shared" si="4"/>
        <v>120.492</v>
      </c>
      <c r="T94" s="187"/>
      <c r="U94" s="187"/>
      <c r="V94" s="200"/>
      <c r="W94" s="53"/>
      <c r="Z94">
        <v>0</v>
      </c>
    </row>
    <row r="95" spans="1:26" ht="25.15" customHeight="1" x14ac:dyDescent="0.25">
      <c r="A95" s="178"/>
      <c r="B95" s="214">
        <v>10</v>
      </c>
      <c r="C95" s="179" t="s">
        <v>152</v>
      </c>
      <c r="D95" s="312" t="s">
        <v>153</v>
      </c>
      <c r="E95" s="312"/>
      <c r="F95" s="173" t="s">
        <v>100</v>
      </c>
      <c r="G95" s="174">
        <v>25</v>
      </c>
      <c r="H95" s="173"/>
      <c r="I95" s="173">
        <f t="shared" si="0"/>
        <v>0</v>
      </c>
      <c r="J95" s="175">
        <f t="shared" si="1"/>
        <v>12.5</v>
      </c>
      <c r="K95" s="176">
        <f t="shared" si="2"/>
        <v>0</v>
      </c>
      <c r="L95" s="176">
        <f>ROUND(G95*(H95),2)</f>
        <v>0</v>
      </c>
      <c r="M95" s="176"/>
      <c r="N95" s="176">
        <v>0.5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x14ac:dyDescent="0.25">
      <c r="A96" s="10"/>
      <c r="B96" s="213"/>
      <c r="C96" s="172">
        <v>1</v>
      </c>
      <c r="D96" s="313" t="s">
        <v>74</v>
      </c>
      <c r="E96" s="313"/>
      <c r="F96" s="138"/>
      <c r="G96" s="171"/>
      <c r="H96" s="138"/>
      <c r="I96" s="140">
        <f>ROUND((SUM(I85:I95))/1,2)</f>
        <v>0</v>
      </c>
      <c r="J96" s="139"/>
      <c r="K96" s="139"/>
      <c r="L96" s="139">
        <f>ROUND((SUM(L85:L95))/1,2)</f>
        <v>0</v>
      </c>
      <c r="M96" s="139">
        <f>ROUND((SUM(M85:M95))/1,2)</f>
        <v>0</v>
      </c>
      <c r="N96" s="139"/>
      <c r="O96" s="139"/>
      <c r="P96" s="139"/>
      <c r="Q96" s="10"/>
      <c r="R96" s="10"/>
      <c r="S96" s="10">
        <f>ROUND((SUM(S85:S95))/1,2)</f>
        <v>120.49</v>
      </c>
      <c r="T96" s="10"/>
      <c r="U96" s="10"/>
      <c r="V96" s="201">
        <f>ROUND((SUM(V85:V95))/1,2)</f>
        <v>0</v>
      </c>
      <c r="W96" s="218"/>
      <c r="X96" s="137"/>
      <c r="Y96" s="137"/>
      <c r="Z96" s="137"/>
    </row>
    <row r="97" spans="1:26" x14ac:dyDescent="0.25">
      <c r="A97" s="1"/>
      <c r="B97" s="209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202"/>
      <c r="W97" s="53"/>
    </row>
    <row r="98" spans="1:26" x14ac:dyDescent="0.25">
      <c r="A98" s="10"/>
      <c r="B98" s="213"/>
      <c r="C98" s="172">
        <v>2</v>
      </c>
      <c r="D98" s="313" t="s">
        <v>290</v>
      </c>
      <c r="E98" s="313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10"/>
      <c r="R98" s="10"/>
      <c r="S98" s="10"/>
      <c r="T98" s="10"/>
      <c r="U98" s="10"/>
      <c r="V98" s="198"/>
      <c r="W98" s="218"/>
      <c r="X98" s="137"/>
      <c r="Y98" s="137"/>
      <c r="Z98" s="137"/>
    </row>
    <row r="99" spans="1:26" ht="25.15" customHeight="1" x14ac:dyDescent="0.25">
      <c r="A99" s="178"/>
      <c r="B99" s="214">
        <v>11</v>
      </c>
      <c r="C99" s="179" t="s">
        <v>305</v>
      </c>
      <c r="D99" s="312" t="s">
        <v>306</v>
      </c>
      <c r="E99" s="312"/>
      <c r="F99" s="173" t="s">
        <v>116</v>
      </c>
      <c r="G99" s="174">
        <v>3.75</v>
      </c>
      <c r="H99" s="173"/>
      <c r="I99" s="173">
        <f>ROUND(G99*(H99),2)</f>
        <v>0</v>
      </c>
      <c r="J99" s="175">
        <f>ROUND(G99*(N99),2)</f>
        <v>483</v>
      </c>
      <c r="K99" s="176">
        <f>ROUND(G99*(O99),2)</f>
        <v>0</v>
      </c>
      <c r="L99" s="176">
        <f>ROUND(G99*(H99),2)</f>
        <v>0</v>
      </c>
      <c r="M99" s="176"/>
      <c r="N99" s="176">
        <v>128.80000000000001</v>
      </c>
      <c r="O99" s="176"/>
      <c r="P99" s="182">
        <v>2.3778966129999999</v>
      </c>
      <c r="Q99" s="180"/>
      <c r="R99" s="180">
        <v>2.3778966129999999</v>
      </c>
      <c r="S99" s="181">
        <f>ROUND(G99*(P99),3)</f>
        <v>8.9169999999999998</v>
      </c>
      <c r="T99" s="177"/>
      <c r="U99" s="177"/>
      <c r="V99" s="199"/>
      <c r="W99" s="53"/>
      <c r="Z99">
        <v>0</v>
      </c>
    </row>
    <row r="100" spans="1:26" ht="25.15" customHeight="1" x14ac:dyDescent="0.25">
      <c r="A100" s="178"/>
      <c r="B100" s="214">
        <v>12</v>
      </c>
      <c r="C100" s="179" t="s">
        <v>307</v>
      </c>
      <c r="D100" s="312" t="s">
        <v>308</v>
      </c>
      <c r="E100" s="312"/>
      <c r="F100" s="173" t="s">
        <v>100</v>
      </c>
      <c r="G100" s="174">
        <v>3.08</v>
      </c>
      <c r="H100" s="173"/>
      <c r="I100" s="173">
        <f>ROUND(G100*(H100),2)</f>
        <v>0</v>
      </c>
      <c r="J100" s="175">
        <f>ROUND(G100*(N100),2)</f>
        <v>39.729999999999997</v>
      </c>
      <c r="K100" s="176">
        <f>ROUND(G100*(O100),2)</f>
        <v>0</v>
      </c>
      <c r="L100" s="176">
        <f>ROUND(G100*(H100),2)</f>
        <v>0</v>
      </c>
      <c r="M100" s="176"/>
      <c r="N100" s="176">
        <v>12.9</v>
      </c>
      <c r="O100" s="176"/>
      <c r="P100" s="182">
        <v>7.3374849999999995E-4</v>
      </c>
      <c r="Q100" s="180"/>
      <c r="R100" s="180">
        <v>7.3374849999999995E-4</v>
      </c>
      <c r="S100" s="181">
        <f>ROUND(G100*(P100),3)</f>
        <v>2E-3</v>
      </c>
      <c r="T100" s="177"/>
      <c r="U100" s="177"/>
      <c r="V100" s="199"/>
      <c r="W100" s="53"/>
      <c r="Z100">
        <v>0</v>
      </c>
    </row>
    <row r="101" spans="1:26" ht="25.15" customHeight="1" x14ac:dyDescent="0.25">
      <c r="A101" s="178"/>
      <c r="B101" s="214">
        <v>13</v>
      </c>
      <c r="C101" s="179" t="s">
        <v>309</v>
      </c>
      <c r="D101" s="312" t="s">
        <v>310</v>
      </c>
      <c r="E101" s="312"/>
      <c r="F101" s="173" t="s">
        <v>100</v>
      </c>
      <c r="G101" s="174">
        <v>3.08</v>
      </c>
      <c r="H101" s="173"/>
      <c r="I101" s="173">
        <f>ROUND(G101*(H101),2)</f>
        <v>0</v>
      </c>
      <c r="J101" s="175">
        <f>ROUND(G101*(N101),2)</f>
        <v>6.78</v>
      </c>
      <c r="K101" s="176">
        <f>ROUND(G101*(O101),2)</f>
        <v>0</v>
      </c>
      <c r="L101" s="176">
        <f>ROUND(G101*(H101),2)</f>
        <v>0</v>
      </c>
      <c r="M101" s="176"/>
      <c r="N101" s="176">
        <v>2.2000000000000002</v>
      </c>
      <c r="O101" s="176"/>
      <c r="P101" s="180"/>
      <c r="Q101" s="180"/>
      <c r="R101" s="180"/>
      <c r="S101" s="181">
        <f>ROUND(G101*(P101),3)</f>
        <v>0</v>
      </c>
      <c r="T101" s="177"/>
      <c r="U101" s="177"/>
      <c r="V101" s="199"/>
      <c r="W101" s="53"/>
      <c r="Z101">
        <v>0</v>
      </c>
    </row>
    <row r="102" spans="1:26" x14ac:dyDescent="0.25">
      <c r="A102" s="10"/>
      <c r="B102" s="213"/>
      <c r="C102" s="172">
        <v>2</v>
      </c>
      <c r="D102" s="313" t="s">
        <v>290</v>
      </c>
      <c r="E102" s="313"/>
      <c r="F102" s="138"/>
      <c r="G102" s="171"/>
      <c r="H102" s="138"/>
      <c r="I102" s="140">
        <f>ROUND((SUM(I98:I101))/1,2)</f>
        <v>0</v>
      </c>
      <c r="J102" s="139"/>
      <c r="K102" s="139"/>
      <c r="L102" s="139">
        <f>ROUND((SUM(L98:L101))/1,2)</f>
        <v>0</v>
      </c>
      <c r="M102" s="139">
        <f>ROUND((SUM(M98:M101))/1,2)</f>
        <v>0</v>
      </c>
      <c r="N102" s="139"/>
      <c r="O102" s="139"/>
      <c r="P102" s="139"/>
      <c r="Q102" s="10"/>
      <c r="R102" s="10"/>
      <c r="S102" s="10">
        <f>ROUND((SUM(S98:S101))/1,2)</f>
        <v>8.92</v>
      </c>
      <c r="T102" s="10"/>
      <c r="U102" s="10"/>
      <c r="V102" s="201">
        <f>ROUND((SUM(V98:V101))/1,2)</f>
        <v>0</v>
      </c>
      <c r="W102" s="218"/>
      <c r="X102" s="137"/>
      <c r="Y102" s="137"/>
      <c r="Z102" s="137"/>
    </row>
    <row r="103" spans="1:26" x14ac:dyDescent="0.25">
      <c r="A103" s="1"/>
      <c r="B103" s="209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202"/>
      <c r="W103" s="53"/>
    </row>
    <row r="104" spans="1:26" x14ac:dyDescent="0.25">
      <c r="A104" s="10"/>
      <c r="B104" s="213"/>
      <c r="C104" s="172">
        <v>3</v>
      </c>
      <c r="D104" s="313" t="s">
        <v>291</v>
      </c>
      <c r="E104" s="313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10"/>
      <c r="R104" s="10"/>
      <c r="S104" s="10"/>
      <c r="T104" s="10"/>
      <c r="U104" s="10"/>
      <c r="V104" s="198"/>
      <c r="W104" s="218"/>
      <c r="X104" s="137"/>
      <c r="Y104" s="137"/>
      <c r="Z104" s="137"/>
    </row>
    <row r="105" spans="1:26" ht="25.15" customHeight="1" x14ac:dyDescent="0.25">
      <c r="A105" s="178"/>
      <c r="B105" s="214">
        <v>14</v>
      </c>
      <c r="C105" s="179" t="s">
        <v>311</v>
      </c>
      <c r="D105" s="312" t="s">
        <v>312</v>
      </c>
      <c r="E105" s="312"/>
      <c r="F105" s="173" t="s">
        <v>100</v>
      </c>
      <c r="G105" s="174">
        <v>31.81</v>
      </c>
      <c r="H105" s="173"/>
      <c r="I105" s="173">
        <f>ROUND(G105*(H105),2)</f>
        <v>0</v>
      </c>
      <c r="J105" s="175">
        <f>ROUND(G105*(N105),2)</f>
        <v>1313.75</v>
      </c>
      <c r="K105" s="176">
        <f>ROUND(G105*(O105),2)</f>
        <v>0</v>
      </c>
      <c r="L105" s="176">
        <f>ROUND(G105*(H105),2)</f>
        <v>0</v>
      </c>
      <c r="M105" s="176"/>
      <c r="N105" s="176">
        <v>41.3</v>
      </c>
      <c r="O105" s="176"/>
      <c r="P105" s="182">
        <v>0.31197000000000003</v>
      </c>
      <c r="Q105" s="180"/>
      <c r="R105" s="180">
        <v>0.31197000000000003</v>
      </c>
      <c r="S105" s="181">
        <f>ROUND(G105*(P105),3)</f>
        <v>9.9239999999999995</v>
      </c>
      <c r="T105" s="177"/>
      <c r="U105" s="177"/>
      <c r="V105" s="199"/>
      <c r="W105" s="53"/>
      <c r="Z105">
        <v>0</v>
      </c>
    </row>
    <row r="106" spans="1:26" ht="25.15" customHeight="1" x14ac:dyDescent="0.25">
      <c r="A106" s="178"/>
      <c r="B106" s="214">
        <v>15</v>
      </c>
      <c r="C106" s="179" t="s">
        <v>313</v>
      </c>
      <c r="D106" s="312" t="s">
        <v>314</v>
      </c>
      <c r="E106" s="312"/>
      <c r="F106" s="173" t="s">
        <v>116</v>
      </c>
      <c r="G106" s="174">
        <v>10.884</v>
      </c>
      <c r="H106" s="173"/>
      <c r="I106" s="173">
        <f>ROUND(G106*(H106),2)</f>
        <v>0</v>
      </c>
      <c r="J106" s="175">
        <f>ROUND(G106*(N106),2)</f>
        <v>1987.42</v>
      </c>
      <c r="K106" s="176">
        <f>ROUND(G106*(O106),2)</f>
        <v>0</v>
      </c>
      <c r="L106" s="176">
        <f>ROUND(G106*(H106),2)</f>
        <v>0</v>
      </c>
      <c r="M106" s="176"/>
      <c r="N106" s="176">
        <v>182.6</v>
      </c>
      <c r="O106" s="176"/>
      <c r="P106" s="182">
        <v>2.2657400000000001</v>
      </c>
      <c r="Q106" s="180"/>
      <c r="R106" s="180">
        <v>2.2657400000000001</v>
      </c>
      <c r="S106" s="181">
        <f>ROUND(G106*(P106),3)</f>
        <v>24.66</v>
      </c>
      <c r="T106" s="177"/>
      <c r="U106" s="177"/>
      <c r="V106" s="199"/>
      <c r="W106" s="53"/>
      <c r="Z106">
        <v>0</v>
      </c>
    </row>
    <row r="107" spans="1:26" ht="25.15" customHeight="1" x14ac:dyDescent="0.25">
      <c r="A107" s="178"/>
      <c r="B107" s="214">
        <v>16</v>
      </c>
      <c r="C107" s="179" t="s">
        <v>315</v>
      </c>
      <c r="D107" s="312" t="s">
        <v>316</v>
      </c>
      <c r="E107" s="312"/>
      <c r="F107" s="173" t="s">
        <v>100</v>
      </c>
      <c r="G107" s="174">
        <v>53.072000000000003</v>
      </c>
      <c r="H107" s="173"/>
      <c r="I107" s="173">
        <f>ROUND(G107*(H107),2)</f>
        <v>0</v>
      </c>
      <c r="J107" s="175">
        <f>ROUND(G107*(N107),2)</f>
        <v>902.22</v>
      </c>
      <c r="K107" s="176">
        <f>ROUND(G107*(O107),2)</f>
        <v>0</v>
      </c>
      <c r="L107" s="176">
        <f>ROUND(G107*(H107),2)</f>
        <v>0</v>
      </c>
      <c r="M107" s="176"/>
      <c r="N107" s="176">
        <v>17</v>
      </c>
      <c r="O107" s="176"/>
      <c r="P107" s="182">
        <v>4.3200000000000001E-3</v>
      </c>
      <c r="Q107" s="180"/>
      <c r="R107" s="180">
        <v>4.3200000000000001E-3</v>
      </c>
      <c r="S107" s="181">
        <f>ROUND(G107*(P107),3)</f>
        <v>0.22900000000000001</v>
      </c>
      <c r="T107" s="177"/>
      <c r="U107" s="177"/>
      <c r="V107" s="199"/>
      <c r="W107" s="53"/>
      <c r="Z107">
        <v>0</v>
      </c>
    </row>
    <row r="108" spans="1:26" ht="25.15" customHeight="1" x14ac:dyDescent="0.25">
      <c r="A108" s="178"/>
      <c r="B108" s="214">
        <v>17</v>
      </c>
      <c r="C108" s="179" t="s">
        <v>317</v>
      </c>
      <c r="D108" s="312" t="s">
        <v>318</v>
      </c>
      <c r="E108" s="312"/>
      <c r="F108" s="173" t="s">
        <v>100</v>
      </c>
      <c r="G108" s="174">
        <v>53.072000000000003</v>
      </c>
      <c r="H108" s="173"/>
      <c r="I108" s="173">
        <f>ROUND(G108*(H108),2)</f>
        <v>0</v>
      </c>
      <c r="J108" s="175">
        <f>ROUND(G108*(N108),2)</f>
        <v>196.37</v>
      </c>
      <c r="K108" s="176">
        <f>ROUND(G108*(O108),2)</f>
        <v>0</v>
      </c>
      <c r="L108" s="176">
        <f>ROUND(G108*(H108),2)</f>
        <v>0</v>
      </c>
      <c r="M108" s="176"/>
      <c r="N108" s="176">
        <v>3.7</v>
      </c>
      <c r="O108" s="176"/>
      <c r="P108" s="180"/>
      <c r="Q108" s="180"/>
      <c r="R108" s="180"/>
      <c r="S108" s="181">
        <f>ROUND(G108*(P108),3)</f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4">
        <v>18</v>
      </c>
      <c r="C109" s="179" t="s">
        <v>319</v>
      </c>
      <c r="D109" s="312" t="s">
        <v>320</v>
      </c>
      <c r="E109" s="312"/>
      <c r="F109" s="173" t="s">
        <v>226</v>
      </c>
      <c r="G109" s="174">
        <v>0.54400000000000004</v>
      </c>
      <c r="H109" s="173"/>
      <c r="I109" s="173">
        <f>ROUND(G109*(H109),2)</f>
        <v>0</v>
      </c>
      <c r="J109" s="175">
        <f>ROUND(G109*(N109),2)</f>
        <v>889.22</v>
      </c>
      <c r="K109" s="176">
        <f>ROUND(G109*(O109),2)</f>
        <v>0</v>
      </c>
      <c r="L109" s="176">
        <f>ROUND(G109*(H109),2)</f>
        <v>0</v>
      </c>
      <c r="M109" s="176"/>
      <c r="N109" s="176">
        <v>1634.6</v>
      </c>
      <c r="O109" s="176"/>
      <c r="P109" s="182">
        <v>1.01292</v>
      </c>
      <c r="Q109" s="180"/>
      <c r="R109" s="180">
        <v>1.01292</v>
      </c>
      <c r="S109" s="181">
        <f>ROUND(G109*(P109),3)</f>
        <v>0.55100000000000005</v>
      </c>
      <c r="T109" s="177"/>
      <c r="U109" s="177"/>
      <c r="V109" s="199"/>
      <c r="W109" s="53"/>
      <c r="Z109">
        <v>0</v>
      </c>
    </row>
    <row r="110" spans="1:26" x14ac:dyDescent="0.25">
      <c r="A110" s="10"/>
      <c r="B110" s="213"/>
      <c r="C110" s="172">
        <v>3</v>
      </c>
      <c r="D110" s="313" t="s">
        <v>291</v>
      </c>
      <c r="E110" s="313"/>
      <c r="F110" s="138"/>
      <c r="G110" s="171"/>
      <c r="H110" s="138"/>
      <c r="I110" s="140">
        <f>ROUND((SUM(I104:I109))/1,2)</f>
        <v>0</v>
      </c>
      <c r="J110" s="139"/>
      <c r="K110" s="139"/>
      <c r="L110" s="139">
        <f>ROUND((SUM(L104:L109))/1,2)</f>
        <v>0</v>
      </c>
      <c r="M110" s="139">
        <f>ROUND((SUM(M104:M109))/1,2)</f>
        <v>0</v>
      </c>
      <c r="N110" s="139"/>
      <c r="O110" s="139"/>
      <c r="P110" s="139"/>
      <c r="Q110" s="10"/>
      <c r="R110" s="10"/>
      <c r="S110" s="10">
        <f>ROUND((SUM(S104:S109))/1,2)</f>
        <v>35.36</v>
      </c>
      <c r="T110" s="10"/>
      <c r="U110" s="10"/>
      <c r="V110" s="201">
        <f>ROUND((SUM(V104:V109))/1,2)</f>
        <v>0</v>
      </c>
      <c r="W110" s="218"/>
      <c r="X110" s="137"/>
      <c r="Y110" s="137"/>
      <c r="Z110" s="137"/>
    </row>
    <row r="111" spans="1:26" x14ac:dyDescent="0.25">
      <c r="A111" s="1"/>
      <c r="B111" s="209"/>
      <c r="C111" s="1"/>
      <c r="D111" s="1"/>
      <c r="E111" s="131"/>
      <c r="F111" s="131"/>
      <c r="G111" s="165"/>
      <c r="H111" s="131"/>
      <c r="I111" s="131"/>
      <c r="J111" s="132"/>
      <c r="K111" s="132"/>
      <c r="L111" s="132"/>
      <c r="M111" s="132"/>
      <c r="N111" s="132"/>
      <c r="O111" s="132"/>
      <c r="P111" s="132"/>
      <c r="Q111" s="1"/>
      <c r="R111" s="1"/>
      <c r="S111" s="1"/>
      <c r="T111" s="1"/>
      <c r="U111" s="1"/>
      <c r="V111" s="202"/>
      <c r="W111" s="53"/>
    </row>
    <row r="112" spans="1:26" x14ac:dyDescent="0.25">
      <c r="A112" s="10"/>
      <c r="B112" s="213"/>
      <c r="C112" s="172">
        <v>4</v>
      </c>
      <c r="D112" s="313" t="s">
        <v>75</v>
      </c>
      <c r="E112" s="313"/>
      <c r="F112" s="138"/>
      <c r="G112" s="171"/>
      <c r="H112" s="138"/>
      <c r="I112" s="138"/>
      <c r="J112" s="139"/>
      <c r="K112" s="139"/>
      <c r="L112" s="139"/>
      <c r="M112" s="139"/>
      <c r="N112" s="139"/>
      <c r="O112" s="139"/>
      <c r="P112" s="139"/>
      <c r="Q112" s="10"/>
      <c r="R112" s="10"/>
      <c r="S112" s="10"/>
      <c r="T112" s="10"/>
      <c r="U112" s="10"/>
      <c r="V112" s="198"/>
      <c r="W112" s="218"/>
      <c r="X112" s="137"/>
      <c r="Y112" s="137"/>
      <c r="Z112" s="137"/>
    </row>
    <row r="113" spans="1:26" ht="25.15" customHeight="1" x14ac:dyDescent="0.25">
      <c r="A113" s="178"/>
      <c r="B113" s="214">
        <v>19</v>
      </c>
      <c r="C113" s="179" t="s">
        <v>321</v>
      </c>
      <c r="D113" s="312" t="s">
        <v>322</v>
      </c>
      <c r="E113" s="312"/>
      <c r="F113" s="173" t="s">
        <v>100</v>
      </c>
      <c r="G113" s="174">
        <v>5.7229999999999999</v>
      </c>
      <c r="H113" s="173"/>
      <c r="I113" s="173">
        <f>ROUND(G113*(H113),2)</f>
        <v>0</v>
      </c>
      <c r="J113" s="175">
        <f>ROUND(G113*(N113),2)</f>
        <v>30.9</v>
      </c>
      <c r="K113" s="176">
        <f>ROUND(G113*(O113),2)</f>
        <v>0</v>
      </c>
      <c r="L113" s="176">
        <f>ROUND(G113*(H113),2)</f>
        <v>0</v>
      </c>
      <c r="M113" s="176"/>
      <c r="N113" s="176">
        <v>5.4</v>
      </c>
      <c r="O113" s="176"/>
      <c r="P113" s="182">
        <v>2.2799999999999999E-3</v>
      </c>
      <c r="Q113" s="180"/>
      <c r="R113" s="180">
        <v>2.2799999999999999E-3</v>
      </c>
      <c r="S113" s="181">
        <f>ROUND(G113*(P113),3)</f>
        <v>1.2999999999999999E-2</v>
      </c>
      <c r="T113" s="177"/>
      <c r="U113" s="177"/>
      <c r="V113" s="199"/>
      <c r="W113" s="53"/>
      <c r="Z113">
        <v>0</v>
      </c>
    </row>
    <row r="114" spans="1:26" ht="25.15" customHeight="1" x14ac:dyDescent="0.25">
      <c r="A114" s="178"/>
      <c r="B114" s="214">
        <v>20</v>
      </c>
      <c r="C114" s="179" t="s">
        <v>323</v>
      </c>
      <c r="D114" s="312" t="s">
        <v>324</v>
      </c>
      <c r="E114" s="312"/>
      <c r="F114" s="173" t="s">
        <v>100</v>
      </c>
      <c r="G114" s="174">
        <v>5.7229999999999999</v>
      </c>
      <c r="H114" s="173"/>
      <c r="I114" s="173">
        <f>ROUND(G114*(H114),2)</f>
        <v>0</v>
      </c>
      <c r="J114" s="175">
        <f>ROUND(G114*(N114),2)</f>
        <v>8.58</v>
      </c>
      <c r="K114" s="176">
        <f>ROUND(G114*(O114),2)</f>
        <v>0</v>
      </c>
      <c r="L114" s="176">
        <f>ROUND(G114*(H114),2)</f>
        <v>0</v>
      </c>
      <c r="M114" s="176"/>
      <c r="N114" s="176">
        <v>1.5</v>
      </c>
      <c r="O114" s="176"/>
      <c r="P114" s="180"/>
      <c r="Q114" s="180"/>
      <c r="R114" s="180"/>
      <c r="S114" s="181">
        <f>ROUND(G114*(P114),3)</f>
        <v>0</v>
      </c>
      <c r="T114" s="177"/>
      <c r="U114" s="177"/>
      <c r="V114" s="199"/>
      <c r="W114" s="53"/>
      <c r="Z114">
        <v>0</v>
      </c>
    </row>
    <row r="115" spans="1:26" ht="25.15" customHeight="1" x14ac:dyDescent="0.25">
      <c r="A115" s="178"/>
      <c r="B115" s="214">
        <v>21</v>
      </c>
      <c r="C115" s="179" t="s">
        <v>154</v>
      </c>
      <c r="D115" s="312" t="s">
        <v>155</v>
      </c>
      <c r="E115" s="312"/>
      <c r="F115" s="173" t="s">
        <v>116</v>
      </c>
      <c r="G115" s="174">
        <v>3.75</v>
      </c>
      <c r="H115" s="173"/>
      <c r="I115" s="173">
        <f>ROUND(G115*(H115),2)</f>
        <v>0</v>
      </c>
      <c r="J115" s="175">
        <f>ROUND(G115*(N115),2)</f>
        <v>151.13</v>
      </c>
      <c r="K115" s="176">
        <f>ROUND(G115*(O115),2)</f>
        <v>0</v>
      </c>
      <c r="L115" s="176">
        <f>ROUND(G115*(H115),2)</f>
        <v>0</v>
      </c>
      <c r="M115" s="176"/>
      <c r="N115" s="176">
        <v>40.299999999999997</v>
      </c>
      <c r="O115" s="176"/>
      <c r="P115" s="182">
        <v>1.8907700000000001</v>
      </c>
      <c r="Q115" s="180"/>
      <c r="R115" s="180">
        <v>1.8907700000000001</v>
      </c>
      <c r="S115" s="181">
        <f>ROUND(G115*(P115),3)</f>
        <v>7.09</v>
      </c>
      <c r="T115" s="177"/>
      <c r="U115" s="177"/>
      <c r="V115" s="199"/>
      <c r="W115" s="53"/>
      <c r="Z115">
        <v>0</v>
      </c>
    </row>
    <row r="116" spans="1:26" ht="25.15" customHeight="1" x14ac:dyDescent="0.25">
      <c r="A116" s="178"/>
      <c r="B116" s="214">
        <v>22</v>
      </c>
      <c r="C116" s="179" t="s">
        <v>325</v>
      </c>
      <c r="D116" s="312" t="s">
        <v>326</v>
      </c>
      <c r="E116" s="312"/>
      <c r="F116" s="173" t="s">
        <v>158</v>
      </c>
      <c r="G116" s="174">
        <v>2</v>
      </c>
      <c r="H116" s="173"/>
      <c r="I116" s="173">
        <f>ROUND(G116*(H116),2)</f>
        <v>0</v>
      </c>
      <c r="J116" s="175">
        <f>ROUND(G116*(N116),2)</f>
        <v>83</v>
      </c>
      <c r="K116" s="176">
        <f>ROUND(G116*(O116),2)</f>
        <v>0</v>
      </c>
      <c r="L116" s="176">
        <f>ROUND(G116*(H116),2)</f>
        <v>0</v>
      </c>
      <c r="M116" s="176"/>
      <c r="N116" s="176">
        <v>41.5</v>
      </c>
      <c r="O116" s="176"/>
      <c r="P116" s="182">
        <v>3.5300000000000002E-3</v>
      </c>
      <c r="Q116" s="180"/>
      <c r="R116" s="180">
        <v>3.5300000000000002E-3</v>
      </c>
      <c r="S116" s="181">
        <f>ROUND(G116*(P116),3)</f>
        <v>7.0000000000000001E-3</v>
      </c>
      <c r="T116" s="177"/>
      <c r="U116" s="177"/>
      <c r="V116" s="199"/>
      <c r="W116" s="53"/>
      <c r="Z116">
        <v>0</v>
      </c>
    </row>
    <row r="117" spans="1:26" x14ac:dyDescent="0.25">
      <c r="A117" s="10"/>
      <c r="B117" s="213"/>
      <c r="C117" s="172">
        <v>4</v>
      </c>
      <c r="D117" s="313" t="s">
        <v>75</v>
      </c>
      <c r="E117" s="313"/>
      <c r="F117" s="138"/>
      <c r="G117" s="171"/>
      <c r="H117" s="138"/>
      <c r="I117" s="140">
        <f>ROUND((SUM(I112:I116))/1,2)</f>
        <v>0</v>
      </c>
      <c r="J117" s="139"/>
      <c r="K117" s="139"/>
      <c r="L117" s="139">
        <f>ROUND((SUM(L112:L116))/1,2)</f>
        <v>0</v>
      </c>
      <c r="M117" s="139">
        <f>ROUND((SUM(M112:M116))/1,2)</f>
        <v>0</v>
      </c>
      <c r="N117" s="139"/>
      <c r="O117" s="139"/>
      <c r="P117" s="139"/>
      <c r="Q117" s="10"/>
      <c r="R117" s="10"/>
      <c r="S117" s="10">
        <f>ROUND((SUM(S112:S116))/1,2)</f>
        <v>7.11</v>
      </c>
      <c r="T117" s="10"/>
      <c r="U117" s="10"/>
      <c r="V117" s="201">
        <f>ROUND((SUM(V112:V116))/1,2)</f>
        <v>0</v>
      </c>
      <c r="W117" s="218"/>
      <c r="X117" s="137"/>
      <c r="Y117" s="137"/>
      <c r="Z117" s="137"/>
    </row>
    <row r="118" spans="1:26" x14ac:dyDescent="0.25">
      <c r="A118" s="1"/>
      <c r="B118" s="209"/>
      <c r="C118" s="1"/>
      <c r="D118" s="1"/>
      <c r="E118" s="131"/>
      <c r="F118" s="131"/>
      <c r="G118" s="165"/>
      <c r="H118" s="131"/>
      <c r="I118" s="131"/>
      <c r="J118" s="132"/>
      <c r="K118" s="132"/>
      <c r="L118" s="132"/>
      <c r="M118" s="132"/>
      <c r="N118" s="132"/>
      <c r="O118" s="132"/>
      <c r="P118" s="132"/>
      <c r="Q118" s="1"/>
      <c r="R118" s="1"/>
      <c r="S118" s="1"/>
      <c r="T118" s="1"/>
      <c r="U118" s="1"/>
      <c r="V118" s="202"/>
      <c r="W118" s="53"/>
    </row>
    <row r="119" spans="1:26" x14ac:dyDescent="0.25">
      <c r="A119" s="10"/>
      <c r="B119" s="213"/>
      <c r="C119" s="172">
        <v>9</v>
      </c>
      <c r="D119" s="313" t="s">
        <v>78</v>
      </c>
      <c r="E119" s="313"/>
      <c r="F119" s="138"/>
      <c r="G119" s="171"/>
      <c r="H119" s="138"/>
      <c r="I119" s="138"/>
      <c r="J119" s="139"/>
      <c r="K119" s="139"/>
      <c r="L119" s="139"/>
      <c r="M119" s="139"/>
      <c r="N119" s="139"/>
      <c r="O119" s="139"/>
      <c r="P119" s="139"/>
      <c r="Q119" s="10"/>
      <c r="R119" s="10"/>
      <c r="S119" s="10"/>
      <c r="T119" s="10"/>
      <c r="U119" s="10"/>
      <c r="V119" s="198"/>
      <c r="W119" s="218"/>
      <c r="X119" s="137"/>
      <c r="Y119" s="137"/>
      <c r="Z119" s="137"/>
    </row>
    <row r="120" spans="1:26" ht="25.15" customHeight="1" x14ac:dyDescent="0.25">
      <c r="A120" s="178"/>
      <c r="B120" s="214">
        <v>23</v>
      </c>
      <c r="C120" s="179" t="s">
        <v>327</v>
      </c>
      <c r="D120" s="312" t="s">
        <v>328</v>
      </c>
      <c r="E120" s="312"/>
      <c r="F120" s="173" t="s">
        <v>116</v>
      </c>
      <c r="G120" s="174">
        <v>11.634</v>
      </c>
      <c r="H120" s="173"/>
      <c r="I120" s="173">
        <f t="shared" ref="I120:I125" si="5">ROUND(G120*(H120),2)</f>
        <v>0</v>
      </c>
      <c r="J120" s="175">
        <f t="shared" ref="J120:J125" si="6">ROUND(G120*(N120),2)</f>
        <v>13.96</v>
      </c>
      <c r="K120" s="176">
        <f t="shared" ref="K120:K125" si="7">ROUND(G120*(O120),2)</f>
        <v>0</v>
      </c>
      <c r="L120" s="176">
        <f>ROUND(G120*(H120),2)</f>
        <v>0</v>
      </c>
      <c r="M120" s="176"/>
      <c r="N120" s="176">
        <v>1.2</v>
      </c>
      <c r="O120" s="176"/>
      <c r="P120" s="180"/>
      <c r="Q120" s="180"/>
      <c r="R120" s="180"/>
      <c r="S120" s="181">
        <f t="shared" ref="S120:S125" si="8">ROUND(G120*(P120),3)</f>
        <v>0</v>
      </c>
      <c r="T120" s="177"/>
      <c r="U120" s="177"/>
      <c r="V120" s="199"/>
      <c r="W120" s="53"/>
      <c r="Z120">
        <v>0</v>
      </c>
    </row>
    <row r="121" spans="1:26" ht="25.15" customHeight="1" x14ac:dyDescent="0.25">
      <c r="A121" s="178"/>
      <c r="B121" s="215">
        <v>24</v>
      </c>
      <c r="C121" s="188" t="s">
        <v>329</v>
      </c>
      <c r="D121" s="314" t="s">
        <v>330</v>
      </c>
      <c r="E121" s="314"/>
      <c r="F121" s="183" t="s">
        <v>116</v>
      </c>
      <c r="G121" s="184">
        <v>11.983000000000001</v>
      </c>
      <c r="H121" s="183"/>
      <c r="I121" s="183">
        <f t="shared" si="5"/>
        <v>0</v>
      </c>
      <c r="J121" s="185">
        <f t="shared" si="6"/>
        <v>13.18</v>
      </c>
      <c r="K121" s="186">
        <f t="shared" si="7"/>
        <v>0</v>
      </c>
      <c r="L121" s="186"/>
      <c r="M121" s="186">
        <f>ROUND(G121*(H121),2)</f>
        <v>0</v>
      </c>
      <c r="N121" s="186">
        <v>1.1000000000000001</v>
      </c>
      <c r="O121" s="186"/>
      <c r="P121" s="190"/>
      <c r="Q121" s="190"/>
      <c r="R121" s="190"/>
      <c r="S121" s="191">
        <f t="shared" si="8"/>
        <v>0</v>
      </c>
      <c r="T121" s="187"/>
      <c r="U121" s="187"/>
      <c r="V121" s="200"/>
      <c r="W121" s="53"/>
      <c r="Z121">
        <v>0</v>
      </c>
    </row>
    <row r="122" spans="1:26" ht="25.15" customHeight="1" x14ac:dyDescent="0.25">
      <c r="A122" s="178"/>
      <c r="B122" s="214">
        <v>25</v>
      </c>
      <c r="C122" s="179" t="s">
        <v>331</v>
      </c>
      <c r="D122" s="312" t="s">
        <v>332</v>
      </c>
      <c r="E122" s="312"/>
      <c r="F122" s="173" t="s">
        <v>100</v>
      </c>
      <c r="G122" s="174">
        <v>7.5</v>
      </c>
      <c r="H122" s="173"/>
      <c r="I122" s="173">
        <f t="shared" si="5"/>
        <v>0</v>
      </c>
      <c r="J122" s="175">
        <f t="shared" si="6"/>
        <v>12</v>
      </c>
      <c r="K122" s="176">
        <f t="shared" si="7"/>
        <v>0</v>
      </c>
      <c r="L122" s="176">
        <f>ROUND(G122*(H122),2)</f>
        <v>0</v>
      </c>
      <c r="M122" s="176"/>
      <c r="N122" s="176">
        <v>1.6</v>
      </c>
      <c r="O122" s="176"/>
      <c r="P122" s="182">
        <v>1.0000000000000001E-5</v>
      </c>
      <c r="Q122" s="180"/>
      <c r="R122" s="180">
        <v>1.0000000000000001E-5</v>
      </c>
      <c r="S122" s="181">
        <f t="shared" si="8"/>
        <v>0</v>
      </c>
      <c r="T122" s="177"/>
      <c r="U122" s="177"/>
      <c r="V122" s="199"/>
      <c r="W122" s="53"/>
      <c r="Z122">
        <v>0</v>
      </c>
    </row>
    <row r="123" spans="1:26" ht="25.15" customHeight="1" x14ac:dyDescent="0.25">
      <c r="A123" s="178"/>
      <c r="B123" s="214">
        <v>26</v>
      </c>
      <c r="C123" s="179" t="s">
        <v>333</v>
      </c>
      <c r="D123" s="312" t="s">
        <v>334</v>
      </c>
      <c r="E123" s="312"/>
      <c r="F123" s="173" t="s">
        <v>100</v>
      </c>
      <c r="G123" s="174">
        <v>7.5</v>
      </c>
      <c r="H123" s="173"/>
      <c r="I123" s="173">
        <f t="shared" si="5"/>
        <v>0</v>
      </c>
      <c r="J123" s="175">
        <f t="shared" si="6"/>
        <v>8.25</v>
      </c>
      <c r="K123" s="176">
        <f t="shared" si="7"/>
        <v>0</v>
      </c>
      <c r="L123" s="176">
        <f>ROUND(G123*(H123),2)</f>
        <v>0</v>
      </c>
      <c r="M123" s="176"/>
      <c r="N123" s="176">
        <v>1.1000000000000001</v>
      </c>
      <c r="O123" s="176"/>
      <c r="P123" s="180"/>
      <c r="Q123" s="180"/>
      <c r="R123" s="180"/>
      <c r="S123" s="181">
        <f t="shared" si="8"/>
        <v>0</v>
      </c>
      <c r="T123" s="177"/>
      <c r="U123" s="177"/>
      <c r="V123" s="199"/>
      <c r="W123" s="53"/>
      <c r="Z123">
        <v>0</v>
      </c>
    </row>
    <row r="124" spans="1:26" ht="25.15" customHeight="1" x14ac:dyDescent="0.25">
      <c r="A124" s="178"/>
      <c r="B124" s="214">
        <v>27</v>
      </c>
      <c r="C124" s="179" t="s">
        <v>367</v>
      </c>
      <c r="D124" s="312" t="s">
        <v>368</v>
      </c>
      <c r="E124" s="312"/>
      <c r="F124" s="173" t="s">
        <v>158</v>
      </c>
      <c r="G124" s="174">
        <v>2</v>
      </c>
      <c r="H124" s="173"/>
      <c r="I124" s="173">
        <f t="shared" si="5"/>
        <v>0</v>
      </c>
      <c r="J124" s="175">
        <f t="shared" si="6"/>
        <v>15.8</v>
      </c>
      <c r="K124" s="176">
        <f t="shared" si="7"/>
        <v>0</v>
      </c>
      <c r="L124" s="176">
        <f>ROUND(G124*(H124),2)</f>
        <v>0</v>
      </c>
      <c r="M124" s="176"/>
      <c r="N124" s="176">
        <v>7.9</v>
      </c>
      <c r="O124" s="176"/>
      <c r="P124" s="182">
        <v>4.0099999999999997E-3</v>
      </c>
      <c r="Q124" s="180"/>
      <c r="R124" s="180">
        <v>4.0099999999999997E-3</v>
      </c>
      <c r="S124" s="181">
        <f t="shared" si="8"/>
        <v>8.0000000000000002E-3</v>
      </c>
      <c r="T124" s="177"/>
      <c r="U124" s="177"/>
      <c r="V124" s="199"/>
      <c r="W124" s="53"/>
      <c r="Z124">
        <v>0</v>
      </c>
    </row>
    <row r="125" spans="1:26" ht="25.15" customHeight="1" x14ac:dyDescent="0.25">
      <c r="A125" s="178"/>
      <c r="B125" s="215">
        <v>28</v>
      </c>
      <c r="C125" s="188" t="s">
        <v>337</v>
      </c>
      <c r="D125" s="314" t="s">
        <v>338</v>
      </c>
      <c r="E125" s="314"/>
      <c r="F125" s="183" t="s">
        <v>158</v>
      </c>
      <c r="G125" s="184">
        <v>2</v>
      </c>
      <c r="H125" s="183"/>
      <c r="I125" s="183">
        <f t="shared" si="5"/>
        <v>0</v>
      </c>
      <c r="J125" s="185">
        <f t="shared" si="6"/>
        <v>286.8</v>
      </c>
      <c r="K125" s="186">
        <f t="shared" si="7"/>
        <v>0</v>
      </c>
      <c r="L125" s="186"/>
      <c r="M125" s="186">
        <f>ROUND(G125*(H125),2)</f>
        <v>0</v>
      </c>
      <c r="N125" s="186">
        <v>143.4</v>
      </c>
      <c r="O125" s="186"/>
      <c r="P125" s="189">
        <v>0.106</v>
      </c>
      <c r="Q125" s="190"/>
      <c r="R125" s="190">
        <v>0.106</v>
      </c>
      <c r="S125" s="191">
        <f t="shared" si="8"/>
        <v>0.21199999999999999</v>
      </c>
      <c r="T125" s="187"/>
      <c r="U125" s="187"/>
      <c r="V125" s="200"/>
      <c r="W125" s="53"/>
      <c r="Z125">
        <v>0</v>
      </c>
    </row>
    <row r="126" spans="1:26" x14ac:dyDescent="0.25">
      <c r="A126" s="10"/>
      <c r="B126" s="213"/>
      <c r="C126" s="172">
        <v>9</v>
      </c>
      <c r="D126" s="313" t="s">
        <v>78</v>
      </c>
      <c r="E126" s="313"/>
      <c r="F126" s="138"/>
      <c r="G126" s="171"/>
      <c r="H126" s="138"/>
      <c r="I126" s="140">
        <f>ROUND((SUM(I119:I125))/1,2)</f>
        <v>0</v>
      </c>
      <c r="J126" s="139"/>
      <c r="K126" s="139"/>
      <c r="L126" s="139">
        <f>ROUND((SUM(L119:L125))/1,2)</f>
        <v>0</v>
      </c>
      <c r="M126" s="139">
        <f>ROUND((SUM(M119:M125))/1,2)</f>
        <v>0</v>
      </c>
      <c r="N126" s="139"/>
      <c r="O126" s="139"/>
      <c r="P126" s="139"/>
      <c r="Q126" s="10"/>
      <c r="R126" s="10"/>
      <c r="S126" s="10">
        <f>ROUND((SUM(S119:S125))/1,2)</f>
        <v>0.22</v>
      </c>
      <c r="T126" s="10"/>
      <c r="U126" s="10"/>
      <c r="V126" s="201">
        <f>ROUND((SUM(V119:V125))/1,2)</f>
        <v>0</v>
      </c>
      <c r="W126" s="218"/>
      <c r="X126" s="137"/>
      <c r="Y126" s="137"/>
      <c r="Z126" s="137"/>
    </row>
    <row r="127" spans="1:26" x14ac:dyDescent="0.25">
      <c r="A127" s="1"/>
      <c r="B127" s="209"/>
      <c r="C127" s="1"/>
      <c r="D127" s="1"/>
      <c r="E127" s="131"/>
      <c r="F127" s="131"/>
      <c r="G127" s="165"/>
      <c r="H127" s="131"/>
      <c r="I127" s="131"/>
      <c r="J127" s="132"/>
      <c r="K127" s="132"/>
      <c r="L127" s="132"/>
      <c r="M127" s="132"/>
      <c r="N127" s="132"/>
      <c r="O127" s="132"/>
      <c r="P127" s="132"/>
      <c r="Q127" s="1"/>
      <c r="R127" s="1"/>
      <c r="S127" s="1"/>
      <c r="T127" s="1"/>
      <c r="U127" s="1"/>
      <c r="V127" s="202"/>
      <c r="W127" s="53"/>
    </row>
    <row r="128" spans="1:26" x14ac:dyDescent="0.25">
      <c r="A128" s="10"/>
      <c r="B128" s="213"/>
      <c r="C128" s="172">
        <v>99</v>
      </c>
      <c r="D128" s="313" t="s">
        <v>79</v>
      </c>
      <c r="E128" s="313"/>
      <c r="F128" s="138"/>
      <c r="G128" s="171"/>
      <c r="H128" s="138"/>
      <c r="I128" s="138"/>
      <c r="J128" s="139"/>
      <c r="K128" s="139"/>
      <c r="L128" s="139"/>
      <c r="M128" s="139"/>
      <c r="N128" s="139"/>
      <c r="O128" s="139"/>
      <c r="P128" s="139"/>
      <c r="Q128" s="10"/>
      <c r="R128" s="10"/>
      <c r="S128" s="10"/>
      <c r="T128" s="10"/>
      <c r="U128" s="10"/>
      <c r="V128" s="198"/>
      <c r="W128" s="218"/>
      <c r="X128" s="137"/>
      <c r="Y128" s="137"/>
      <c r="Z128" s="137"/>
    </row>
    <row r="129" spans="1:26" ht="25.15" customHeight="1" x14ac:dyDescent="0.25">
      <c r="A129" s="178"/>
      <c r="B129" s="214">
        <v>29</v>
      </c>
      <c r="C129" s="179" t="s">
        <v>339</v>
      </c>
      <c r="D129" s="312" t="s">
        <v>340</v>
      </c>
      <c r="E129" s="312"/>
      <c r="F129" s="173" t="s">
        <v>226</v>
      </c>
      <c r="G129" s="174">
        <v>109.64</v>
      </c>
      <c r="H129" s="173"/>
      <c r="I129" s="173">
        <f>ROUND(G129*(H129),2)</f>
        <v>0</v>
      </c>
      <c r="J129" s="175">
        <f>ROUND(G129*(N129),2)</f>
        <v>986.76</v>
      </c>
      <c r="K129" s="176">
        <f>ROUND(G129*(O129),2)</f>
        <v>0</v>
      </c>
      <c r="L129" s="176">
        <f>ROUND(G129*(H129),2)</f>
        <v>0</v>
      </c>
      <c r="M129" s="176"/>
      <c r="N129" s="176">
        <v>9</v>
      </c>
      <c r="O129" s="176"/>
      <c r="P129" s="180"/>
      <c r="Q129" s="180"/>
      <c r="R129" s="180"/>
      <c r="S129" s="181">
        <f>ROUND(G129*(P129),3)</f>
        <v>0</v>
      </c>
      <c r="T129" s="177"/>
      <c r="U129" s="177"/>
      <c r="V129" s="199"/>
      <c r="W129" s="53"/>
      <c r="Z129">
        <v>0</v>
      </c>
    </row>
    <row r="130" spans="1:26" x14ac:dyDescent="0.25">
      <c r="A130" s="10"/>
      <c r="B130" s="213"/>
      <c r="C130" s="172">
        <v>99</v>
      </c>
      <c r="D130" s="313" t="s">
        <v>79</v>
      </c>
      <c r="E130" s="313"/>
      <c r="F130" s="138"/>
      <c r="G130" s="171"/>
      <c r="H130" s="138"/>
      <c r="I130" s="140">
        <f>ROUND((SUM(I128:I129))/1,2)</f>
        <v>0</v>
      </c>
      <c r="J130" s="139"/>
      <c r="K130" s="139"/>
      <c r="L130" s="139">
        <f>ROUND((SUM(L128:L129))/1,2)</f>
        <v>0</v>
      </c>
      <c r="M130" s="139">
        <f>ROUND((SUM(M128:M129))/1,2)</f>
        <v>0</v>
      </c>
      <c r="N130" s="139"/>
      <c r="O130" s="139"/>
      <c r="P130" s="139"/>
      <c r="Q130" s="10"/>
      <c r="R130" s="10"/>
      <c r="S130" s="10">
        <f>ROUND((SUM(S128:S129))/1,2)</f>
        <v>0</v>
      </c>
      <c r="T130" s="10"/>
      <c r="U130" s="10"/>
      <c r="V130" s="201">
        <f>ROUND((SUM(V128:V129))/1,2)</f>
        <v>0</v>
      </c>
      <c r="W130" s="218"/>
      <c r="X130" s="137"/>
      <c r="Y130" s="137"/>
      <c r="Z130" s="137"/>
    </row>
    <row r="131" spans="1:26" x14ac:dyDescent="0.25">
      <c r="A131" s="1"/>
      <c r="B131" s="209"/>
      <c r="C131" s="1"/>
      <c r="D131" s="1"/>
      <c r="E131" s="131"/>
      <c r="F131" s="131"/>
      <c r="G131" s="165"/>
      <c r="H131" s="131"/>
      <c r="I131" s="131"/>
      <c r="J131" s="132"/>
      <c r="K131" s="132"/>
      <c r="L131" s="132"/>
      <c r="M131" s="132"/>
      <c r="N131" s="132"/>
      <c r="O131" s="132"/>
      <c r="P131" s="132"/>
      <c r="Q131" s="1"/>
      <c r="R131" s="1"/>
      <c r="S131" s="1"/>
      <c r="T131" s="1"/>
      <c r="U131" s="1"/>
      <c r="V131" s="202"/>
      <c r="W131" s="53"/>
    </row>
    <row r="132" spans="1:26" x14ac:dyDescent="0.25">
      <c r="A132" s="10"/>
      <c r="B132" s="213"/>
      <c r="C132" s="10"/>
      <c r="D132" s="301" t="s">
        <v>73</v>
      </c>
      <c r="E132" s="301"/>
      <c r="F132" s="138"/>
      <c r="G132" s="171"/>
      <c r="H132" s="138"/>
      <c r="I132" s="140">
        <f>ROUND((SUM(I84:I131))/2,2)</f>
        <v>0</v>
      </c>
      <c r="J132" s="139"/>
      <c r="K132" s="139"/>
      <c r="L132" s="138">
        <f>ROUND((SUM(L84:L131))/2,2)</f>
        <v>0</v>
      </c>
      <c r="M132" s="138">
        <f>ROUND((SUM(M84:M131))/2,2)</f>
        <v>0</v>
      </c>
      <c r="N132" s="139"/>
      <c r="O132" s="139"/>
      <c r="P132" s="192"/>
      <c r="Q132" s="10"/>
      <c r="R132" s="10"/>
      <c r="S132" s="192">
        <f>ROUND((SUM(S84:S131))/2,2)</f>
        <v>172.1</v>
      </c>
      <c r="T132" s="10"/>
      <c r="U132" s="10"/>
      <c r="V132" s="201">
        <f>ROUND((SUM(V84:V131))/2,2)</f>
        <v>0</v>
      </c>
      <c r="W132" s="53"/>
    </row>
    <row r="133" spans="1:26" x14ac:dyDescent="0.25">
      <c r="A133" s="1"/>
      <c r="B133" s="209"/>
      <c r="C133" s="1"/>
      <c r="D133" s="1"/>
      <c r="E133" s="131"/>
      <c r="F133" s="131"/>
      <c r="G133" s="165"/>
      <c r="H133" s="131"/>
      <c r="I133" s="131"/>
      <c r="J133" s="132"/>
      <c r="K133" s="132"/>
      <c r="L133" s="132"/>
      <c r="M133" s="132"/>
      <c r="N133" s="132"/>
      <c r="O133" s="132"/>
      <c r="P133" s="132"/>
      <c r="Q133" s="1"/>
      <c r="R133" s="1"/>
      <c r="S133" s="1"/>
      <c r="T133" s="1"/>
      <c r="U133" s="1"/>
      <c r="V133" s="202"/>
      <c r="W133" s="53"/>
    </row>
    <row r="134" spans="1:26" x14ac:dyDescent="0.25">
      <c r="A134" s="10"/>
      <c r="B134" s="213"/>
      <c r="C134" s="10"/>
      <c r="D134" s="301" t="s">
        <v>292</v>
      </c>
      <c r="E134" s="301"/>
      <c r="F134" s="138"/>
      <c r="G134" s="171"/>
      <c r="H134" s="138"/>
      <c r="I134" s="138"/>
      <c r="J134" s="139"/>
      <c r="K134" s="139"/>
      <c r="L134" s="139"/>
      <c r="M134" s="139"/>
      <c r="N134" s="139"/>
      <c r="O134" s="139"/>
      <c r="P134" s="139"/>
      <c r="Q134" s="10"/>
      <c r="R134" s="10"/>
      <c r="S134" s="10"/>
      <c r="T134" s="10"/>
      <c r="U134" s="10"/>
      <c r="V134" s="198"/>
      <c r="W134" s="218"/>
      <c r="X134" s="137"/>
      <c r="Y134" s="137"/>
      <c r="Z134" s="137"/>
    </row>
    <row r="135" spans="1:26" x14ac:dyDescent="0.25">
      <c r="A135" s="10"/>
      <c r="B135" s="213"/>
      <c r="C135" s="172">
        <v>711</v>
      </c>
      <c r="D135" s="313" t="s">
        <v>293</v>
      </c>
      <c r="E135" s="313"/>
      <c r="F135" s="138"/>
      <c r="G135" s="171"/>
      <c r="H135" s="138"/>
      <c r="I135" s="138"/>
      <c r="J135" s="139"/>
      <c r="K135" s="139"/>
      <c r="L135" s="139"/>
      <c r="M135" s="139"/>
      <c r="N135" s="139"/>
      <c r="O135" s="139"/>
      <c r="P135" s="139"/>
      <c r="Q135" s="10"/>
      <c r="R135" s="10"/>
      <c r="S135" s="10"/>
      <c r="T135" s="10"/>
      <c r="U135" s="10"/>
      <c r="V135" s="198"/>
      <c r="W135" s="218"/>
      <c r="X135" s="137"/>
      <c r="Y135" s="137"/>
      <c r="Z135" s="137"/>
    </row>
    <row r="136" spans="1:26" ht="25.15" customHeight="1" x14ac:dyDescent="0.25">
      <c r="A136" s="178"/>
      <c r="B136" s="214">
        <v>30</v>
      </c>
      <c r="C136" s="179" t="s">
        <v>341</v>
      </c>
      <c r="D136" s="312" t="s">
        <v>342</v>
      </c>
      <c r="E136" s="312"/>
      <c r="F136" s="173" t="s">
        <v>100</v>
      </c>
      <c r="G136" s="174">
        <v>9.44</v>
      </c>
      <c r="H136" s="173"/>
      <c r="I136" s="173">
        <f t="shared" ref="I136:I144" si="9">ROUND(G136*(H136),2)</f>
        <v>0</v>
      </c>
      <c r="J136" s="175">
        <f t="shared" ref="J136:J144" si="10">ROUND(G136*(N136),2)</f>
        <v>3.78</v>
      </c>
      <c r="K136" s="176">
        <f t="shared" ref="K136:K144" si="11">ROUND(G136*(O136),2)</f>
        <v>0</v>
      </c>
      <c r="L136" s="176">
        <f>ROUND(G136*(H136),2)</f>
        <v>0</v>
      </c>
      <c r="M136" s="176"/>
      <c r="N136" s="176">
        <v>0.4</v>
      </c>
      <c r="O136" s="176"/>
      <c r="P136" s="182">
        <v>2.3000000000000001E-4</v>
      </c>
      <c r="Q136" s="180"/>
      <c r="R136" s="180">
        <v>2.3000000000000001E-4</v>
      </c>
      <c r="S136" s="181">
        <f t="shared" ref="S136:S144" si="12">ROUND(G136*(P136),3)</f>
        <v>2E-3</v>
      </c>
      <c r="T136" s="177"/>
      <c r="U136" s="177"/>
      <c r="V136" s="199"/>
      <c r="W136" s="53"/>
      <c r="Z136">
        <v>0</v>
      </c>
    </row>
    <row r="137" spans="1:26" ht="25.15" customHeight="1" x14ac:dyDescent="0.25">
      <c r="A137" s="178"/>
      <c r="B137" s="215">
        <v>31</v>
      </c>
      <c r="C137" s="188" t="s">
        <v>343</v>
      </c>
      <c r="D137" s="314" t="s">
        <v>369</v>
      </c>
      <c r="E137" s="314"/>
      <c r="F137" s="183" t="s">
        <v>226</v>
      </c>
      <c r="G137" s="184">
        <v>1.4E-2</v>
      </c>
      <c r="H137" s="183"/>
      <c r="I137" s="183">
        <f t="shared" si="9"/>
        <v>0</v>
      </c>
      <c r="J137" s="185">
        <f t="shared" si="10"/>
        <v>20.58</v>
      </c>
      <c r="K137" s="186">
        <f t="shared" si="11"/>
        <v>0</v>
      </c>
      <c r="L137" s="186"/>
      <c r="M137" s="186">
        <f>ROUND(G137*(H137),2)</f>
        <v>0</v>
      </c>
      <c r="N137" s="186">
        <v>1469.8</v>
      </c>
      <c r="O137" s="186"/>
      <c r="P137" s="189">
        <v>1</v>
      </c>
      <c r="Q137" s="190"/>
      <c r="R137" s="190">
        <v>1</v>
      </c>
      <c r="S137" s="191">
        <f t="shared" si="12"/>
        <v>1.4E-2</v>
      </c>
      <c r="T137" s="187"/>
      <c r="U137" s="187"/>
      <c r="V137" s="200"/>
      <c r="W137" s="53"/>
      <c r="Z137">
        <v>0</v>
      </c>
    </row>
    <row r="138" spans="1:26" ht="25.15" customHeight="1" x14ac:dyDescent="0.25">
      <c r="A138" s="178"/>
      <c r="B138" s="214">
        <v>32</v>
      </c>
      <c r="C138" s="179" t="s">
        <v>345</v>
      </c>
      <c r="D138" s="312" t="s">
        <v>346</v>
      </c>
      <c r="E138" s="312"/>
      <c r="F138" s="173" t="s">
        <v>100</v>
      </c>
      <c r="G138" s="174">
        <v>47.73</v>
      </c>
      <c r="H138" s="173"/>
      <c r="I138" s="173">
        <f t="shared" si="9"/>
        <v>0</v>
      </c>
      <c r="J138" s="175">
        <f t="shared" si="10"/>
        <v>42.96</v>
      </c>
      <c r="K138" s="176">
        <f t="shared" si="11"/>
        <v>0</v>
      </c>
      <c r="L138" s="176">
        <f>ROUND(G138*(H138),2)</f>
        <v>0</v>
      </c>
      <c r="M138" s="176"/>
      <c r="N138" s="176">
        <v>0.9</v>
      </c>
      <c r="O138" s="176"/>
      <c r="P138" s="182">
        <v>2.5999999999999998E-4</v>
      </c>
      <c r="Q138" s="180"/>
      <c r="R138" s="180">
        <v>2.5999999999999998E-4</v>
      </c>
      <c r="S138" s="181">
        <f t="shared" si="12"/>
        <v>1.2E-2</v>
      </c>
      <c r="T138" s="177"/>
      <c r="U138" s="177"/>
      <c r="V138" s="199"/>
      <c r="W138" s="53"/>
      <c r="Z138">
        <v>0</v>
      </c>
    </row>
    <row r="139" spans="1:26" ht="25.15" customHeight="1" x14ac:dyDescent="0.25">
      <c r="A139" s="178"/>
      <c r="B139" s="215">
        <v>33</v>
      </c>
      <c r="C139" s="188" t="s">
        <v>343</v>
      </c>
      <c r="D139" s="314" t="s">
        <v>370</v>
      </c>
      <c r="E139" s="314"/>
      <c r="F139" s="183" t="s">
        <v>226</v>
      </c>
      <c r="G139" s="184">
        <v>8.1000000000000003E-2</v>
      </c>
      <c r="H139" s="183"/>
      <c r="I139" s="183">
        <f t="shared" si="9"/>
        <v>0</v>
      </c>
      <c r="J139" s="185">
        <f t="shared" si="10"/>
        <v>119.05</v>
      </c>
      <c r="K139" s="186">
        <f t="shared" si="11"/>
        <v>0</v>
      </c>
      <c r="L139" s="186"/>
      <c r="M139" s="186">
        <f>ROUND(G139*(H139),2)</f>
        <v>0</v>
      </c>
      <c r="N139" s="186">
        <v>1469.8</v>
      </c>
      <c r="O139" s="186"/>
      <c r="P139" s="189">
        <v>1</v>
      </c>
      <c r="Q139" s="190"/>
      <c r="R139" s="190">
        <v>1</v>
      </c>
      <c r="S139" s="191">
        <f t="shared" si="12"/>
        <v>8.1000000000000003E-2</v>
      </c>
      <c r="T139" s="187"/>
      <c r="U139" s="187"/>
      <c r="V139" s="200"/>
      <c r="W139" s="53"/>
      <c r="Z139">
        <v>0</v>
      </c>
    </row>
    <row r="140" spans="1:26" ht="25.15" customHeight="1" x14ac:dyDescent="0.25">
      <c r="A140" s="178"/>
      <c r="B140" s="214">
        <v>34</v>
      </c>
      <c r="C140" s="179" t="s">
        <v>348</v>
      </c>
      <c r="D140" s="312" t="s">
        <v>349</v>
      </c>
      <c r="E140" s="312"/>
      <c r="F140" s="173" t="s">
        <v>100</v>
      </c>
      <c r="G140" s="174">
        <v>9.44</v>
      </c>
      <c r="H140" s="173"/>
      <c r="I140" s="173">
        <f t="shared" si="9"/>
        <v>0</v>
      </c>
      <c r="J140" s="175">
        <f t="shared" si="10"/>
        <v>0.94</v>
      </c>
      <c r="K140" s="176">
        <f t="shared" si="11"/>
        <v>0</v>
      </c>
      <c r="L140" s="176">
        <f>ROUND(G140*(H140),2)</f>
        <v>0</v>
      </c>
      <c r="M140" s="176"/>
      <c r="N140" s="176">
        <v>0.1</v>
      </c>
      <c r="O140" s="176"/>
      <c r="P140" s="180"/>
      <c r="Q140" s="180"/>
      <c r="R140" s="180"/>
      <c r="S140" s="181">
        <f t="shared" si="12"/>
        <v>0</v>
      </c>
      <c r="T140" s="177"/>
      <c r="U140" s="177"/>
      <c r="V140" s="199"/>
      <c r="W140" s="53"/>
      <c r="Z140">
        <v>0</v>
      </c>
    </row>
    <row r="141" spans="1:26" ht="25.15" customHeight="1" x14ac:dyDescent="0.25">
      <c r="A141" s="178"/>
      <c r="B141" s="215">
        <v>35</v>
      </c>
      <c r="C141" s="188" t="s">
        <v>350</v>
      </c>
      <c r="D141" s="314" t="s">
        <v>371</v>
      </c>
      <c r="E141" s="314"/>
      <c r="F141" s="183" t="s">
        <v>100</v>
      </c>
      <c r="G141" s="184">
        <v>10.856</v>
      </c>
      <c r="H141" s="183"/>
      <c r="I141" s="183">
        <f t="shared" si="9"/>
        <v>0</v>
      </c>
      <c r="J141" s="185">
        <f t="shared" si="10"/>
        <v>71.650000000000006</v>
      </c>
      <c r="K141" s="186">
        <f t="shared" si="11"/>
        <v>0</v>
      </c>
      <c r="L141" s="186"/>
      <c r="M141" s="186">
        <f>ROUND(G141*(H141),2)</f>
        <v>0</v>
      </c>
      <c r="N141" s="186">
        <v>6.6</v>
      </c>
      <c r="O141" s="186"/>
      <c r="P141" s="189">
        <v>3.8800000000000002E-3</v>
      </c>
      <c r="Q141" s="190"/>
      <c r="R141" s="190">
        <v>3.8800000000000002E-3</v>
      </c>
      <c r="S141" s="191">
        <f t="shared" si="12"/>
        <v>4.2000000000000003E-2</v>
      </c>
      <c r="T141" s="187"/>
      <c r="U141" s="187"/>
      <c r="V141" s="200"/>
      <c r="W141" s="53"/>
      <c r="Z141">
        <v>0</v>
      </c>
    </row>
    <row r="142" spans="1:26" ht="25.15" customHeight="1" x14ac:dyDescent="0.25">
      <c r="A142" s="178"/>
      <c r="B142" s="214">
        <v>36</v>
      </c>
      <c r="C142" s="179" t="s">
        <v>352</v>
      </c>
      <c r="D142" s="312" t="s">
        <v>353</v>
      </c>
      <c r="E142" s="312"/>
      <c r="F142" s="173" t="s">
        <v>100</v>
      </c>
      <c r="G142" s="174">
        <v>47.73</v>
      </c>
      <c r="H142" s="173"/>
      <c r="I142" s="173">
        <f t="shared" si="9"/>
        <v>0</v>
      </c>
      <c r="J142" s="175">
        <f t="shared" si="10"/>
        <v>28.64</v>
      </c>
      <c r="K142" s="176">
        <f t="shared" si="11"/>
        <v>0</v>
      </c>
      <c r="L142" s="176">
        <f>ROUND(G142*(H142),2)</f>
        <v>0</v>
      </c>
      <c r="M142" s="176"/>
      <c r="N142" s="176">
        <v>0.6</v>
      </c>
      <c r="O142" s="176"/>
      <c r="P142" s="180"/>
      <c r="Q142" s="180"/>
      <c r="R142" s="180"/>
      <c r="S142" s="181">
        <f t="shared" si="12"/>
        <v>0</v>
      </c>
      <c r="T142" s="177"/>
      <c r="U142" s="177"/>
      <c r="V142" s="199"/>
      <c r="W142" s="53"/>
      <c r="Z142">
        <v>0</v>
      </c>
    </row>
    <row r="143" spans="1:26" ht="25.15" customHeight="1" x14ac:dyDescent="0.25">
      <c r="A143" s="178"/>
      <c r="B143" s="215">
        <v>37</v>
      </c>
      <c r="C143" s="188" t="s">
        <v>350</v>
      </c>
      <c r="D143" s="314" t="s">
        <v>371</v>
      </c>
      <c r="E143" s="314"/>
      <c r="F143" s="183" t="s">
        <v>100</v>
      </c>
      <c r="G143" s="184">
        <v>57.276000000000003</v>
      </c>
      <c r="H143" s="183"/>
      <c r="I143" s="183">
        <f t="shared" si="9"/>
        <v>0</v>
      </c>
      <c r="J143" s="185">
        <f t="shared" si="10"/>
        <v>378.02</v>
      </c>
      <c r="K143" s="186">
        <f t="shared" si="11"/>
        <v>0</v>
      </c>
      <c r="L143" s="186"/>
      <c r="M143" s="186">
        <f>ROUND(G143*(H143),2)</f>
        <v>0</v>
      </c>
      <c r="N143" s="186">
        <v>6.6</v>
      </c>
      <c r="O143" s="186"/>
      <c r="P143" s="189">
        <v>3.8800000000000002E-3</v>
      </c>
      <c r="Q143" s="190"/>
      <c r="R143" s="190">
        <v>3.8800000000000002E-3</v>
      </c>
      <c r="S143" s="191">
        <f t="shared" si="12"/>
        <v>0.222</v>
      </c>
      <c r="T143" s="187"/>
      <c r="U143" s="187"/>
      <c r="V143" s="200"/>
      <c r="W143" s="53"/>
      <c r="Z143">
        <v>0</v>
      </c>
    </row>
    <row r="144" spans="1:26" ht="25.15" customHeight="1" x14ac:dyDescent="0.25">
      <c r="A144" s="178"/>
      <c r="B144" s="214">
        <v>38</v>
      </c>
      <c r="C144" s="179" t="s">
        <v>354</v>
      </c>
      <c r="D144" s="312" t="s">
        <v>355</v>
      </c>
      <c r="E144" s="312"/>
      <c r="F144" s="173" t="s">
        <v>356</v>
      </c>
      <c r="G144" s="174">
        <v>0.09</v>
      </c>
      <c r="H144" s="175"/>
      <c r="I144" s="173">
        <f t="shared" si="9"/>
        <v>0</v>
      </c>
      <c r="J144" s="175">
        <f t="shared" si="10"/>
        <v>0.6</v>
      </c>
      <c r="K144" s="176">
        <f t="shared" si="11"/>
        <v>0</v>
      </c>
      <c r="L144" s="176">
        <f>ROUND(G144*(H144),2)</f>
        <v>0</v>
      </c>
      <c r="M144" s="176"/>
      <c r="N144" s="176">
        <v>6.66</v>
      </c>
      <c r="O144" s="176"/>
      <c r="P144" s="180"/>
      <c r="Q144" s="180"/>
      <c r="R144" s="180"/>
      <c r="S144" s="181">
        <f t="shared" si="12"/>
        <v>0</v>
      </c>
      <c r="T144" s="177"/>
      <c r="U144" s="177"/>
      <c r="V144" s="199"/>
      <c r="W144" s="53"/>
      <c r="Z144">
        <v>0</v>
      </c>
    </row>
    <row r="145" spans="1:26" x14ac:dyDescent="0.25">
      <c r="A145" s="10"/>
      <c r="B145" s="213"/>
      <c r="C145" s="172">
        <v>711</v>
      </c>
      <c r="D145" s="313" t="s">
        <v>293</v>
      </c>
      <c r="E145" s="313"/>
      <c r="F145" s="138"/>
      <c r="G145" s="171"/>
      <c r="H145" s="138"/>
      <c r="I145" s="140">
        <f>ROUND((SUM(I135:I144))/1,2)</f>
        <v>0</v>
      </c>
      <c r="J145" s="139"/>
      <c r="K145" s="139"/>
      <c r="L145" s="139">
        <f>ROUND((SUM(L135:L144))/1,2)</f>
        <v>0</v>
      </c>
      <c r="M145" s="139">
        <f>ROUND((SUM(M135:M144))/1,2)</f>
        <v>0</v>
      </c>
      <c r="N145" s="139"/>
      <c r="O145" s="139"/>
      <c r="P145" s="139"/>
      <c r="Q145" s="10"/>
      <c r="R145" s="10"/>
      <c r="S145" s="10">
        <f>ROUND((SUM(S135:S144))/1,2)</f>
        <v>0.37</v>
      </c>
      <c r="T145" s="10"/>
      <c r="U145" s="10"/>
      <c r="V145" s="201">
        <f>ROUND((SUM(V135:V144))/1,2)</f>
        <v>0</v>
      </c>
      <c r="W145" s="218"/>
      <c r="X145" s="137"/>
      <c r="Y145" s="137"/>
      <c r="Z145" s="137"/>
    </row>
    <row r="146" spans="1:26" x14ac:dyDescent="0.25">
      <c r="A146" s="1"/>
      <c r="B146" s="209"/>
      <c r="C146" s="1"/>
      <c r="D146" s="1"/>
      <c r="E146" s="131"/>
      <c r="F146" s="131"/>
      <c r="G146" s="165"/>
      <c r="H146" s="131"/>
      <c r="I146" s="131"/>
      <c r="J146" s="132"/>
      <c r="K146" s="132"/>
      <c r="L146" s="132"/>
      <c r="M146" s="132"/>
      <c r="N146" s="132"/>
      <c r="O146" s="132"/>
      <c r="P146" s="132"/>
      <c r="Q146" s="1"/>
      <c r="R146" s="1"/>
      <c r="S146" s="1"/>
      <c r="T146" s="1"/>
      <c r="U146" s="1"/>
      <c r="V146" s="202"/>
      <c r="W146" s="53"/>
    </row>
    <row r="147" spans="1:26" x14ac:dyDescent="0.25">
      <c r="A147" s="10"/>
      <c r="B147" s="213"/>
      <c r="C147" s="172">
        <v>767</v>
      </c>
      <c r="D147" s="313" t="s">
        <v>294</v>
      </c>
      <c r="E147" s="313"/>
      <c r="F147" s="138"/>
      <c r="G147" s="171"/>
      <c r="H147" s="138"/>
      <c r="I147" s="138"/>
      <c r="J147" s="139"/>
      <c r="K147" s="139"/>
      <c r="L147" s="139"/>
      <c r="M147" s="139"/>
      <c r="N147" s="139"/>
      <c r="O147" s="139"/>
      <c r="P147" s="139"/>
      <c r="Q147" s="10"/>
      <c r="R147" s="10"/>
      <c r="S147" s="10"/>
      <c r="T147" s="10"/>
      <c r="U147" s="10"/>
      <c r="V147" s="198"/>
      <c r="W147" s="218"/>
      <c r="X147" s="137"/>
      <c r="Y147" s="137"/>
      <c r="Z147" s="137"/>
    </row>
    <row r="148" spans="1:26" ht="25.15" customHeight="1" x14ac:dyDescent="0.25">
      <c r="A148" s="178"/>
      <c r="B148" s="214">
        <v>39</v>
      </c>
      <c r="C148" s="179" t="s">
        <v>357</v>
      </c>
      <c r="D148" s="312" t="s">
        <v>358</v>
      </c>
      <c r="E148" s="312"/>
      <c r="F148" s="173" t="s">
        <v>107</v>
      </c>
      <c r="G148" s="174">
        <v>4.5</v>
      </c>
      <c r="H148" s="173"/>
      <c r="I148" s="173">
        <f>ROUND(G148*(H148),2)</f>
        <v>0</v>
      </c>
      <c r="J148" s="175">
        <f>ROUND(G148*(N148),2)</f>
        <v>7.2</v>
      </c>
      <c r="K148" s="176">
        <f>ROUND(G148*(O148),2)</f>
        <v>0</v>
      </c>
      <c r="L148" s="176">
        <f>ROUND(G148*(H148),2)</f>
        <v>0</v>
      </c>
      <c r="M148" s="176"/>
      <c r="N148" s="176">
        <v>1.6</v>
      </c>
      <c r="O148" s="176"/>
      <c r="P148" s="182">
        <v>1.0000000000000001E-5</v>
      </c>
      <c r="Q148" s="180"/>
      <c r="R148" s="180">
        <v>1.0000000000000001E-5</v>
      </c>
      <c r="S148" s="181">
        <f>ROUND(G148*(P148),3)</f>
        <v>0</v>
      </c>
      <c r="T148" s="177"/>
      <c r="U148" s="177"/>
      <c r="V148" s="199"/>
      <c r="W148" s="53"/>
      <c r="Z148">
        <v>0</v>
      </c>
    </row>
    <row r="149" spans="1:26" ht="25.15" customHeight="1" x14ac:dyDescent="0.25">
      <c r="A149" s="178"/>
      <c r="B149" s="215">
        <v>40</v>
      </c>
      <c r="C149" s="188" t="s">
        <v>359</v>
      </c>
      <c r="D149" s="314" t="s">
        <v>372</v>
      </c>
      <c r="E149" s="314"/>
      <c r="F149" s="183" t="s">
        <v>158</v>
      </c>
      <c r="G149" s="184">
        <v>1</v>
      </c>
      <c r="H149" s="183"/>
      <c r="I149" s="183">
        <f>ROUND(G149*(H149),2)</f>
        <v>0</v>
      </c>
      <c r="J149" s="185">
        <f>ROUND(G149*(N149),2)</f>
        <v>272.7</v>
      </c>
      <c r="K149" s="186">
        <f>ROUND(G149*(O149),2)</f>
        <v>0</v>
      </c>
      <c r="L149" s="186"/>
      <c r="M149" s="186">
        <f>ROUND(G149*(H149),2)</f>
        <v>0</v>
      </c>
      <c r="N149" s="186">
        <v>272.7</v>
      </c>
      <c r="O149" s="186"/>
      <c r="P149" s="190"/>
      <c r="Q149" s="190"/>
      <c r="R149" s="190"/>
      <c r="S149" s="191">
        <f>ROUND(G149*(P149),3)</f>
        <v>0</v>
      </c>
      <c r="T149" s="187"/>
      <c r="U149" s="187"/>
      <c r="V149" s="200"/>
      <c r="W149" s="53"/>
      <c r="Z149">
        <v>0</v>
      </c>
    </row>
    <row r="150" spans="1:26" ht="25.15" customHeight="1" x14ac:dyDescent="0.25">
      <c r="A150" s="178"/>
      <c r="B150" s="214">
        <v>41</v>
      </c>
      <c r="C150" s="179" t="s">
        <v>361</v>
      </c>
      <c r="D150" s="312" t="s">
        <v>362</v>
      </c>
      <c r="E150" s="312"/>
      <c r="F150" s="173" t="s">
        <v>363</v>
      </c>
      <c r="G150" s="174">
        <v>1</v>
      </c>
      <c r="H150" s="173"/>
      <c r="I150" s="173">
        <f>ROUND(G150*(H150),2)</f>
        <v>0</v>
      </c>
      <c r="J150" s="175">
        <f>ROUND(G150*(N150),2)</f>
        <v>458.2</v>
      </c>
      <c r="K150" s="176">
        <f>ROUND(G150*(O150),2)</f>
        <v>0</v>
      </c>
      <c r="L150" s="176">
        <f>ROUND(G150*(H150),2)</f>
        <v>0</v>
      </c>
      <c r="M150" s="176"/>
      <c r="N150" s="176">
        <v>458.2</v>
      </c>
      <c r="O150" s="176"/>
      <c r="P150" s="180"/>
      <c r="Q150" s="180"/>
      <c r="R150" s="180"/>
      <c r="S150" s="181">
        <f>ROUND(G150*(P150),3)</f>
        <v>0</v>
      </c>
      <c r="T150" s="177"/>
      <c r="U150" s="177"/>
      <c r="V150" s="199"/>
      <c r="W150" s="53"/>
      <c r="Z150">
        <v>0</v>
      </c>
    </row>
    <row r="151" spans="1:26" ht="25.15" customHeight="1" x14ac:dyDescent="0.25">
      <c r="A151" s="178"/>
      <c r="B151" s="214">
        <v>42</v>
      </c>
      <c r="C151" s="179" t="s">
        <v>364</v>
      </c>
      <c r="D151" s="312" t="s">
        <v>365</v>
      </c>
      <c r="E151" s="312"/>
      <c r="F151" s="173" t="s">
        <v>356</v>
      </c>
      <c r="G151" s="174">
        <v>0.03</v>
      </c>
      <c r="H151" s="175"/>
      <c r="I151" s="173">
        <f>ROUND(G151*(H151),2)</f>
        <v>0</v>
      </c>
      <c r="J151" s="175">
        <f>ROUND(G151*(N151),2)</f>
        <v>0.22</v>
      </c>
      <c r="K151" s="176">
        <f>ROUND(G151*(O151),2)</f>
        <v>0</v>
      </c>
      <c r="L151" s="176">
        <f>ROUND(G151*(H151),2)</f>
        <v>0</v>
      </c>
      <c r="M151" s="176"/>
      <c r="N151" s="176">
        <v>7.38</v>
      </c>
      <c r="O151" s="176"/>
      <c r="P151" s="180"/>
      <c r="Q151" s="180"/>
      <c r="R151" s="180"/>
      <c r="S151" s="181">
        <f>ROUND(G151*(P151),3)</f>
        <v>0</v>
      </c>
      <c r="T151" s="177"/>
      <c r="U151" s="177"/>
      <c r="V151" s="199"/>
      <c r="W151" s="53"/>
      <c r="Z151">
        <v>0</v>
      </c>
    </row>
    <row r="152" spans="1:26" x14ac:dyDescent="0.25">
      <c r="A152" s="10"/>
      <c r="B152" s="213"/>
      <c r="C152" s="172">
        <v>767</v>
      </c>
      <c r="D152" s="313" t="s">
        <v>294</v>
      </c>
      <c r="E152" s="313"/>
      <c r="F152" s="138"/>
      <c r="G152" s="171"/>
      <c r="H152" s="138"/>
      <c r="I152" s="140">
        <f>ROUND((SUM(I147:I151))/1,2)</f>
        <v>0</v>
      </c>
      <c r="J152" s="139"/>
      <c r="K152" s="139"/>
      <c r="L152" s="139">
        <f>ROUND((SUM(L147:L151))/1,2)</f>
        <v>0</v>
      </c>
      <c r="M152" s="139">
        <f>ROUND((SUM(M147:M151))/1,2)</f>
        <v>0</v>
      </c>
      <c r="N152" s="139"/>
      <c r="O152" s="139"/>
      <c r="P152" s="192"/>
      <c r="Q152" s="1"/>
      <c r="R152" s="1"/>
      <c r="S152" s="192">
        <f>ROUND((SUM(S147:S151))/1,2)</f>
        <v>0</v>
      </c>
      <c r="T152" s="2"/>
      <c r="U152" s="2"/>
      <c r="V152" s="201">
        <f>ROUND((SUM(V147:V151))/1,2)</f>
        <v>0</v>
      </c>
      <c r="W152" s="53"/>
    </row>
    <row r="153" spans="1:26" x14ac:dyDescent="0.25">
      <c r="A153" s="1"/>
      <c r="B153" s="209"/>
      <c r="C153" s="1"/>
      <c r="D153" s="1"/>
      <c r="E153" s="131"/>
      <c r="F153" s="131"/>
      <c r="G153" s="165"/>
      <c r="H153" s="131"/>
      <c r="I153" s="131"/>
      <c r="J153" s="132"/>
      <c r="K153" s="132"/>
      <c r="L153" s="132"/>
      <c r="M153" s="132"/>
      <c r="N153" s="132"/>
      <c r="O153" s="132"/>
      <c r="P153" s="132"/>
      <c r="Q153" s="1"/>
      <c r="R153" s="1"/>
      <c r="S153" s="1"/>
      <c r="T153" s="1"/>
      <c r="U153" s="1"/>
      <c r="V153" s="202"/>
      <c r="W153" s="53"/>
    </row>
    <row r="154" spans="1:26" x14ac:dyDescent="0.25">
      <c r="A154" s="10"/>
      <c r="B154" s="213"/>
      <c r="C154" s="10"/>
      <c r="D154" s="301" t="s">
        <v>292</v>
      </c>
      <c r="E154" s="301"/>
      <c r="F154" s="138"/>
      <c r="G154" s="171"/>
      <c r="H154" s="138"/>
      <c r="I154" s="140">
        <f>ROUND((SUM(I134:I153))/2,2)</f>
        <v>0</v>
      </c>
      <c r="J154" s="139"/>
      <c r="K154" s="139"/>
      <c r="L154" s="139">
        <f>ROUND((SUM(L134:L153))/2,2)</f>
        <v>0</v>
      </c>
      <c r="M154" s="139">
        <f>ROUND((SUM(M134:M153))/2,2)</f>
        <v>0</v>
      </c>
      <c r="N154" s="139"/>
      <c r="O154" s="139"/>
      <c r="P154" s="192"/>
      <c r="Q154" s="1"/>
      <c r="R154" s="1"/>
      <c r="S154" s="192">
        <f>ROUND((SUM(S134:S153))/2,2)</f>
        <v>0.37</v>
      </c>
      <c r="T154" s="1"/>
      <c r="U154" s="1"/>
      <c r="V154" s="201">
        <f>ROUND((SUM(V134:V153))/2,2)</f>
        <v>0</v>
      </c>
      <c r="W154" s="53"/>
    </row>
    <row r="155" spans="1:26" x14ac:dyDescent="0.25">
      <c r="A155" s="1"/>
      <c r="B155" s="216"/>
      <c r="C155" s="193"/>
      <c r="D155" s="315" t="s">
        <v>82</v>
      </c>
      <c r="E155" s="315"/>
      <c r="F155" s="194"/>
      <c r="G155" s="195"/>
      <c r="H155" s="194"/>
      <c r="I155" s="194">
        <f>ROUND((SUM(I84:I154))/3,2)</f>
        <v>0</v>
      </c>
      <c r="J155" s="196"/>
      <c r="K155" s="196">
        <f>ROUND((SUM(K84:K154))/3,2)</f>
        <v>0</v>
      </c>
      <c r="L155" s="196">
        <f>ROUND((SUM(L84:L154))/3,2)</f>
        <v>0</v>
      </c>
      <c r="M155" s="196">
        <f>ROUND((SUM(M84:M154))/3,2)</f>
        <v>0</v>
      </c>
      <c r="N155" s="196"/>
      <c r="O155" s="196"/>
      <c r="P155" s="195"/>
      <c r="Q155" s="193"/>
      <c r="R155" s="193"/>
      <c r="S155" s="195">
        <f>ROUND((SUM(S84:S154))/3,2)</f>
        <v>172.47</v>
      </c>
      <c r="T155" s="193"/>
      <c r="U155" s="193"/>
      <c r="V155" s="203">
        <f>ROUND((SUM(V84:V154))/3,2)</f>
        <v>0</v>
      </c>
      <c r="W155" s="53"/>
      <c r="Z155">
        <f>(SUM(Z84:Z154))</f>
        <v>0</v>
      </c>
    </row>
  </sheetData>
  <mergeCells count="116">
    <mergeCell ref="D152:E152"/>
    <mergeCell ref="D154:E154"/>
    <mergeCell ref="D155:E155"/>
    <mergeCell ref="D145:E145"/>
    <mergeCell ref="D147:E147"/>
    <mergeCell ref="D148:E148"/>
    <mergeCell ref="D149:E149"/>
    <mergeCell ref="D150:E150"/>
    <mergeCell ref="D151:E151"/>
    <mergeCell ref="D139:E139"/>
    <mergeCell ref="D140:E140"/>
    <mergeCell ref="D141:E141"/>
    <mergeCell ref="D142:E142"/>
    <mergeCell ref="D143:E143"/>
    <mergeCell ref="D144:E144"/>
    <mergeCell ref="D132:E132"/>
    <mergeCell ref="D134:E134"/>
    <mergeCell ref="D135:E135"/>
    <mergeCell ref="D136:E136"/>
    <mergeCell ref="D137:E137"/>
    <mergeCell ref="D138:E138"/>
    <mergeCell ref="D124:E124"/>
    <mergeCell ref="D125:E125"/>
    <mergeCell ref="D126:E126"/>
    <mergeCell ref="D128:E128"/>
    <mergeCell ref="D129:E129"/>
    <mergeCell ref="D130:E130"/>
    <mergeCell ref="D117:E117"/>
    <mergeCell ref="D119:E119"/>
    <mergeCell ref="D120:E120"/>
    <mergeCell ref="D121:E121"/>
    <mergeCell ref="D122:E122"/>
    <mergeCell ref="D123:E123"/>
    <mergeCell ref="D110:E110"/>
    <mergeCell ref="D112:E112"/>
    <mergeCell ref="D113:E113"/>
    <mergeCell ref="D114:E114"/>
    <mergeCell ref="D115:E115"/>
    <mergeCell ref="D116:E116"/>
    <mergeCell ref="D104:E104"/>
    <mergeCell ref="D105:E105"/>
    <mergeCell ref="D106:E106"/>
    <mergeCell ref="D107:E107"/>
    <mergeCell ref="D108:E108"/>
    <mergeCell ref="D109:E109"/>
    <mergeCell ref="D96:E96"/>
    <mergeCell ref="D98:E98"/>
    <mergeCell ref="D99:E99"/>
    <mergeCell ref="D100:E100"/>
    <mergeCell ref="D101:E101"/>
    <mergeCell ref="D102:E102"/>
    <mergeCell ref="D90:E90"/>
    <mergeCell ref="D91:E91"/>
    <mergeCell ref="D92:E92"/>
    <mergeCell ref="D93:E93"/>
    <mergeCell ref="D94:E94"/>
    <mergeCell ref="D95:E95"/>
    <mergeCell ref="D84:E84"/>
    <mergeCell ref="D85:E85"/>
    <mergeCell ref="D86:E86"/>
    <mergeCell ref="D87:E87"/>
    <mergeCell ref="D88:E88"/>
    <mergeCell ref="D89:E89"/>
    <mergeCell ref="B69:D69"/>
    <mergeCell ref="B73:V73"/>
    <mergeCell ref="H1:I1"/>
    <mergeCell ref="B75:E75"/>
    <mergeCell ref="B76:E76"/>
    <mergeCell ref="B77:E77"/>
    <mergeCell ref="I75:P75"/>
    <mergeCell ref="B61:D61"/>
    <mergeCell ref="B62:D62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3:B83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03 Výtlačné potrubie z PČS 1,2 - PČS 2 - stavebná časť</oddHeader>
    <oddFooter>&amp;RStrana &amp;P z &amp;N    &amp;L&amp;7Spracované systémom Systematic® Kalkulus, tel.: 051 77 10 585</oddFooter>
  </headerFooter>
  <rowBreaks count="2" manualBreakCount="2">
    <brk id="40" max="16383" man="1"/>
    <brk id="7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7"/>
  <sheetViews>
    <sheetView workbookViewId="0">
      <pane ySplit="1" topLeftCell="A148" activePane="bottomLeft" state="frozen"/>
      <selection pane="bottomLeft" activeCell="H85" sqref="H85:H165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8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373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15026'!E62</f>
        <v>0</v>
      </c>
      <c r="D15" s="58">
        <f>'SO 15026'!F62</f>
        <v>0</v>
      </c>
      <c r="E15" s="67">
        <f>'SO 15026'!G62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(SUM(Z83:Z166))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>
        <f>'SO 15026'!E66</f>
        <v>0</v>
      </c>
      <c r="D17" s="58">
        <f>'SO 15026'!F66</f>
        <v>0</v>
      </c>
      <c r="E17" s="67">
        <f>'SO 15026'!G66</f>
        <v>0</v>
      </c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15026'!K83:'SO 15026'!K166)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15026'!K83:'SO 15026'!K166)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373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15026'!L110</f>
        <v>0</v>
      </c>
      <c r="F56" s="138">
        <f>'SO 15026'!M110</f>
        <v>0</v>
      </c>
      <c r="G56" s="138">
        <f>'SO 15026'!I110</f>
        <v>0</v>
      </c>
      <c r="H56" s="139">
        <f>'SO 15026'!S110</f>
        <v>1055</v>
      </c>
      <c r="I56" s="139">
        <f>'SO 15026'!V110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15026'!L118</f>
        <v>0</v>
      </c>
      <c r="F57" s="138">
        <f>'SO 15026'!M118</f>
        <v>0</v>
      </c>
      <c r="G57" s="138">
        <f>'SO 15026'!I118</f>
        <v>0</v>
      </c>
      <c r="H57" s="139">
        <f>'SO 15026'!S118</f>
        <v>310.04000000000002</v>
      </c>
      <c r="I57" s="139">
        <f>'SO 15026'!V118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76</v>
      </c>
      <c r="C58" s="299"/>
      <c r="D58" s="299"/>
      <c r="E58" s="138">
        <f>'SO 15026'!L124</f>
        <v>0</v>
      </c>
      <c r="F58" s="138">
        <f>'SO 15026'!M124</f>
        <v>0</v>
      </c>
      <c r="G58" s="138">
        <f>'SO 15026'!I124</f>
        <v>0</v>
      </c>
      <c r="H58" s="139">
        <f>'SO 15026'!S124</f>
        <v>290.23</v>
      </c>
      <c r="I58" s="139">
        <f>'SO 15026'!V124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77</v>
      </c>
      <c r="C59" s="299"/>
      <c r="D59" s="299"/>
      <c r="E59" s="138">
        <f>'SO 15026'!L142</f>
        <v>0</v>
      </c>
      <c r="F59" s="138">
        <f>'SO 15026'!M142</f>
        <v>0</v>
      </c>
      <c r="G59" s="138">
        <f>'SO 15026'!I142</f>
        <v>0</v>
      </c>
      <c r="H59" s="139">
        <f>'SO 15026'!S142</f>
        <v>7.48</v>
      </c>
      <c r="I59" s="139">
        <f>'SO 15026'!V142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15026'!L150</f>
        <v>0</v>
      </c>
      <c r="F60" s="138">
        <f>'SO 15026'!M150</f>
        <v>0</v>
      </c>
      <c r="G60" s="138">
        <f>'SO 15026'!I150</f>
        <v>0</v>
      </c>
      <c r="H60" s="139">
        <f>'SO 15026'!S150</f>
        <v>0.01</v>
      </c>
      <c r="I60" s="139">
        <f>'SO 15026'!V150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15026'!L154</f>
        <v>0</v>
      </c>
      <c r="F61" s="138">
        <f>'SO 15026'!M154</f>
        <v>0</v>
      </c>
      <c r="G61" s="138">
        <f>'SO 15026'!I154</f>
        <v>0</v>
      </c>
      <c r="H61" s="139">
        <f>'SO 15026'!S154</f>
        <v>0</v>
      </c>
      <c r="I61" s="139">
        <f>'SO 15026'!V154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15026'!L156</f>
        <v>0</v>
      </c>
      <c r="F62" s="140">
        <f>'SO 15026'!M156</f>
        <v>0</v>
      </c>
      <c r="G62" s="140">
        <f>'SO 15026'!I156</f>
        <v>0</v>
      </c>
      <c r="H62" s="141">
        <f>'SO 15026'!S156</f>
        <v>1662.76</v>
      </c>
      <c r="I62" s="141">
        <f>'SO 15026'!V156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0"/>
      <c r="B64" s="300" t="s">
        <v>80</v>
      </c>
      <c r="C64" s="301"/>
      <c r="D64" s="301"/>
      <c r="E64" s="138"/>
      <c r="F64" s="138"/>
      <c r="G64" s="138"/>
      <c r="H64" s="139"/>
      <c r="I64" s="139"/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8"/>
      <c r="X64" s="137"/>
      <c r="Y64" s="137"/>
      <c r="Z64" s="137"/>
    </row>
    <row r="65" spans="1:26" x14ac:dyDescent="0.25">
      <c r="A65" s="10"/>
      <c r="B65" s="298" t="s">
        <v>81</v>
      </c>
      <c r="C65" s="299"/>
      <c r="D65" s="299"/>
      <c r="E65" s="138">
        <f>'SO 15026'!L164</f>
        <v>0</v>
      </c>
      <c r="F65" s="138">
        <f>'SO 15026'!M164</f>
        <v>0</v>
      </c>
      <c r="G65" s="138">
        <f>'SO 15026'!I164</f>
        <v>0</v>
      </c>
      <c r="H65" s="139">
        <f>'SO 15026'!S164</f>
        <v>0.51</v>
      </c>
      <c r="I65" s="139">
        <f>'SO 15026'!V164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8"/>
      <c r="X65" s="137"/>
      <c r="Y65" s="137"/>
      <c r="Z65" s="137"/>
    </row>
    <row r="66" spans="1:26" x14ac:dyDescent="0.25">
      <c r="A66" s="10"/>
      <c r="B66" s="300" t="s">
        <v>80</v>
      </c>
      <c r="C66" s="301"/>
      <c r="D66" s="301"/>
      <c r="E66" s="140">
        <f>'SO 15026'!L166</f>
        <v>0</v>
      </c>
      <c r="F66" s="140">
        <f>'SO 15026'!M166</f>
        <v>0</v>
      </c>
      <c r="G66" s="140">
        <f>'SO 15026'!I166</f>
        <v>0</v>
      </c>
      <c r="H66" s="141">
        <f>'SO 15026'!S166</f>
        <v>0.51</v>
      </c>
      <c r="I66" s="141">
        <f>'SO 15026'!V166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8"/>
      <c r="X66" s="137"/>
      <c r="Y66" s="137"/>
      <c r="Z66" s="137"/>
    </row>
    <row r="67" spans="1:26" x14ac:dyDescent="0.25">
      <c r="A67" s="1"/>
      <c r="B67" s="209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2" t="s">
        <v>82</v>
      </c>
      <c r="C68" s="303"/>
      <c r="D68" s="303"/>
      <c r="E68" s="144">
        <f>'SO 15026'!L167</f>
        <v>0</v>
      </c>
      <c r="F68" s="144">
        <f>'SO 15026'!M167</f>
        <v>0</v>
      </c>
      <c r="G68" s="144">
        <f>'SO 15026'!I167</f>
        <v>0</v>
      </c>
      <c r="H68" s="145">
        <f>'SO 15026'!S167</f>
        <v>1663.27</v>
      </c>
      <c r="I68" s="145">
        <f>'SO 15026'!V167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8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288" t="s">
        <v>83</v>
      </c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4"/>
      <c r="B74" s="291" t="s">
        <v>36</v>
      </c>
      <c r="C74" s="292"/>
      <c r="D74" s="292"/>
      <c r="E74" s="293"/>
      <c r="F74" s="166"/>
      <c r="G74" s="166"/>
      <c r="H74" s="167" t="s">
        <v>94</v>
      </c>
      <c r="I74" s="295" t="s">
        <v>95</v>
      </c>
      <c r="J74" s="296"/>
      <c r="K74" s="296"/>
      <c r="L74" s="296"/>
      <c r="M74" s="296"/>
      <c r="N74" s="296"/>
      <c r="O74" s="296"/>
      <c r="P74" s="297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4"/>
      <c r="B75" s="294" t="s">
        <v>37</v>
      </c>
      <c r="C75" s="271"/>
      <c r="D75" s="271"/>
      <c r="E75" s="272"/>
      <c r="F75" s="162"/>
      <c r="G75" s="162"/>
      <c r="H75" s="163" t="s">
        <v>31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4"/>
      <c r="B76" s="294" t="s">
        <v>38</v>
      </c>
      <c r="C76" s="271"/>
      <c r="D76" s="271"/>
      <c r="E76" s="272"/>
      <c r="F76" s="162"/>
      <c r="G76" s="162"/>
      <c r="H76" s="163" t="s">
        <v>96</v>
      </c>
      <c r="I76" s="163" t="s">
        <v>35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8" t="s">
        <v>97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8" t="s">
        <v>373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0" t="s">
        <v>72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1" t="s">
        <v>84</v>
      </c>
      <c r="C82" s="128" t="s">
        <v>85</v>
      </c>
      <c r="D82" s="128" t="s">
        <v>86</v>
      </c>
      <c r="E82" s="155"/>
      <c r="F82" s="155" t="s">
        <v>87</v>
      </c>
      <c r="G82" s="155" t="s">
        <v>88</v>
      </c>
      <c r="H82" s="156" t="s">
        <v>89</v>
      </c>
      <c r="I82" s="156" t="s">
        <v>90</v>
      </c>
      <c r="J82" s="156"/>
      <c r="K82" s="156"/>
      <c r="L82" s="156"/>
      <c r="M82" s="156"/>
      <c r="N82" s="156"/>
      <c r="O82" s="156"/>
      <c r="P82" s="156" t="s">
        <v>91</v>
      </c>
      <c r="Q82" s="157"/>
      <c r="R82" s="157"/>
      <c r="S82" s="128" t="s">
        <v>92</v>
      </c>
      <c r="T82" s="158"/>
      <c r="U82" s="158"/>
      <c r="V82" s="128" t="s">
        <v>93</v>
      </c>
      <c r="W82" s="53"/>
    </row>
    <row r="83" spans="1:26" x14ac:dyDescent="0.25">
      <c r="A83" s="10"/>
      <c r="B83" s="212"/>
      <c r="C83" s="169"/>
      <c r="D83" s="305" t="s">
        <v>73</v>
      </c>
      <c r="E83" s="305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7"/>
      <c r="W83" s="218"/>
      <c r="X83" s="137"/>
      <c r="Y83" s="137"/>
      <c r="Z83" s="137"/>
    </row>
    <row r="84" spans="1:26" x14ac:dyDescent="0.25">
      <c r="A84" s="10"/>
      <c r="B84" s="213"/>
      <c r="C84" s="172">
        <v>1</v>
      </c>
      <c r="D84" s="313" t="s">
        <v>74</v>
      </c>
      <c r="E84" s="313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8"/>
      <c r="W84" s="218"/>
      <c r="X84" s="137"/>
      <c r="Y84" s="137"/>
      <c r="Z84" s="137"/>
    </row>
    <row r="85" spans="1:26" ht="25.15" customHeight="1" x14ac:dyDescent="0.25">
      <c r="A85" s="178"/>
      <c r="B85" s="214">
        <v>1</v>
      </c>
      <c r="C85" s="179" t="s">
        <v>98</v>
      </c>
      <c r="D85" s="312" t="s">
        <v>99</v>
      </c>
      <c r="E85" s="312"/>
      <c r="F85" s="173" t="s">
        <v>100</v>
      </c>
      <c r="G85" s="174">
        <v>352</v>
      </c>
      <c r="H85" s="173"/>
      <c r="I85" s="173">
        <f t="shared" ref="I85:I109" si="0">ROUND(G85*(H85),2)</f>
        <v>0</v>
      </c>
      <c r="J85" s="175">
        <f t="shared" ref="J85:J109" si="1">ROUND(G85*(N85),2)</f>
        <v>2604.8000000000002</v>
      </c>
      <c r="K85" s="176">
        <f t="shared" ref="K85:K109" si="2">ROUND(G85*(O85),2)</f>
        <v>0</v>
      </c>
      <c r="L85" s="176">
        <f t="shared" ref="L85:L104" si="3">ROUND(G85*(H85),2)</f>
        <v>0</v>
      </c>
      <c r="M85" s="176"/>
      <c r="N85" s="176">
        <v>7.4</v>
      </c>
      <c r="O85" s="176"/>
      <c r="P85" s="180"/>
      <c r="Q85" s="180"/>
      <c r="R85" s="180"/>
      <c r="S85" s="181">
        <f t="shared" ref="S85:S109" si="4">ROUND(G85*(P85),3)</f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2</v>
      </c>
      <c r="C86" s="179" t="s">
        <v>101</v>
      </c>
      <c r="D86" s="312" t="s">
        <v>102</v>
      </c>
      <c r="E86" s="312"/>
      <c r="F86" s="173" t="s">
        <v>100</v>
      </c>
      <c r="G86" s="174">
        <v>352</v>
      </c>
      <c r="H86" s="173"/>
      <c r="I86" s="173">
        <f t="shared" si="0"/>
        <v>0</v>
      </c>
      <c r="J86" s="175">
        <f t="shared" si="1"/>
        <v>1232</v>
      </c>
      <c r="K86" s="176">
        <f t="shared" si="2"/>
        <v>0</v>
      </c>
      <c r="L86" s="176">
        <f t="shared" si="3"/>
        <v>0</v>
      </c>
      <c r="M86" s="176"/>
      <c r="N86" s="176">
        <v>3.5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3</v>
      </c>
      <c r="C87" s="179" t="s">
        <v>103</v>
      </c>
      <c r="D87" s="312" t="s">
        <v>104</v>
      </c>
      <c r="E87" s="312"/>
      <c r="F87" s="173" t="s">
        <v>100</v>
      </c>
      <c r="G87" s="174">
        <v>352</v>
      </c>
      <c r="H87" s="173"/>
      <c r="I87" s="173">
        <f t="shared" si="0"/>
        <v>0</v>
      </c>
      <c r="J87" s="175">
        <f t="shared" si="1"/>
        <v>4646.3999999999996</v>
      </c>
      <c r="K87" s="176">
        <f t="shared" si="2"/>
        <v>0</v>
      </c>
      <c r="L87" s="176">
        <f t="shared" si="3"/>
        <v>0</v>
      </c>
      <c r="M87" s="176"/>
      <c r="N87" s="176">
        <v>13.2</v>
      </c>
      <c r="O87" s="176"/>
      <c r="P87" s="182">
        <v>1.0000000000000001E-5</v>
      </c>
      <c r="Q87" s="180"/>
      <c r="R87" s="180">
        <v>1.0000000000000001E-5</v>
      </c>
      <c r="S87" s="181">
        <f t="shared" si="4"/>
        <v>4.0000000000000001E-3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4</v>
      </c>
      <c r="C88" s="179" t="s">
        <v>114</v>
      </c>
      <c r="D88" s="312" t="s">
        <v>115</v>
      </c>
      <c r="E88" s="312"/>
      <c r="F88" s="173" t="s">
        <v>116</v>
      </c>
      <c r="G88" s="174">
        <v>212.27799999999999</v>
      </c>
      <c r="H88" s="173"/>
      <c r="I88" s="173">
        <f t="shared" si="0"/>
        <v>0</v>
      </c>
      <c r="J88" s="175">
        <f t="shared" si="1"/>
        <v>318.42</v>
      </c>
      <c r="K88" s="176">
        <f t="shared" si="2"/>
        <v>0</v>
      </c>
      <c r="L88" s="176">
        <f t="shared" si="3"/>
        <v>0</v>
      </c>
      <c r="M88" s="176"/>
      <c r="N88" s="176">
        <v>1.5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5</v>
      </c>
      <c r="C89" s="179" t="s">
        <v>117</v>
      </c>
      <c r="D89" s="312" t="s">
        <v>118</v>
      </c>
      <c r="E89" s="312"/>
      <c r="F89" s="173" t="s">
        <v>116</v>
      </c>
      <c r="G89" s="174">
        <v>1167.529</v>
      </c>
      <c r="H89" s="173"/>
      <c r="I89" s="173">
        <f t="shared" si="0"/>
        <v>0</v>
      </c>
      <c r="J89" s="175">
        <f t="shared" si="1"/>
        <v>7939.2</v>
      </c>
      <c r="K89" s="176">
        <f t="shared" si="2"/>
        <v>0</v>
      </c>
      <c r="L89" s="176">
        <f t="shared" si="3"/>
        <v>0</v>
      </c>
      <c r="M89" s="176"/>
      <c r="N89" s="176">
        <v>6.8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6</v>
      </c>
      <c r="C90" s="179" t="s">
        <v>119</v>
      </c>
      <c r="D90" s="312" t="s">
        <v>120</v>
      </c>
      <c r="E90" s="312"/>
      <c r="F90" s="173" t="s">
        <v>121</v>
      </c>
      <c r="G90" s="174">
        <v>1167.529</v>
      </c>
      <c r="H90" s="173"/>
      <c r="I90" s="173">
        <f t="shared" si="0"/>
        <v>0</v>
      </c>
      <c r="J90" s="175">
        <f t="shared" si="1"/>
        <v>817.27</v>
      </c>
      <c r="K90" s="176">
        <f t="shared" si="2"/>
        <v>0</v>
      </c>
      <c r="L90" s="176">
        <f t="shared" si="3"/>
        <v>0</v>
      </c>
      <c r="M90" s="176"/>
      <c r="N90" s="176">
        <v>0.7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7</v>
      </c>
      <c r="C91" s="179" t="s">
        <v>374</v>
      </c>
      <c r="D91" s="312" t="s">
        <v>375</v>
      </c>
      <c r="E91" s="312"/>
      <c r="F91" s="173" t="s">
        <v>116</v>
      </c>
      <c r="G91" s="174">
        <v>1167.529</v>
      </c>
      <c r="H91" s="173"/>
      <c r="I91" s="173">
        <f t="shared" si="0"/>
        <v>0</v>
      </c>
      <c r="J91" s="175">
        <f t="shared" si="1"/>
        <v>25685.64</v>
      </c>
      <c r="K91" s="176">
        <f t="shared" si="2"/>
        <v>0</v>
      </c>
      <c r="L91" s="176">
        <f t="shared" si="3"/>
        <v>0</v>
      </c>
      <c r="M91" s="176"/>
      <c r="N91" s="176">
        <v>22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8</v>
      </c>
      <c r="C92" s="179" t="s">
        <v>376</v>
      </c>
      <c r="D92" s="312" t="s">
        <v>377</v>
      </c>
      <c r="E92" s="312"/>
      <c r="F92" s="173" t="s">
        <v>116</v>
      </c>
      <c r="G92" s="174">
        <v>1167.529</v>
      </c>
      <c r="H92" s="173"/>
      <c r="I92" s="173">
        <f t="shared" si="0"/>
        <v>0</v>
      </c>
      <c r="J92" s="175">
        <f t="shared" si="1"/>
        <v>2568.56</v>
      </c>
      <c r="K92" s="176">
        <f t="shared" si="2"/>
        <v>0</v>
      </c>
      <c r="L92" s="176">
        <f t="shared" si="3"/>
        <v>0</v>
      </c>
      <c r="M92" s="176"/>
      <c r="N92" s="176">
        <v>2.2000000000000002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9</v>
      </c>
      <c r="C93" s="179" t="s">
        <v>122</v>
      </c>
      <c r="D93" s="312" t="s">
        <v>123</v>
      </c>
      <c r="E93" s="312"/>
      <c r="F93" s="173" t="s">
        <v>116</v>
      </c>
      <c r="G93" s="174">
        <v>108</v>
      </c>
      <c r="H93" s="173"/>
      <c r="I93" s="173">
        <f t="shared" si="0"/>
        <v>0</v>
      </c>
      <c r="J93" s="175">
        <f t="shared" si="1"/>
        <v>2408.4</v>
      </c>
      <c r="K93" s="176">
        <f t="shared" si="2"/>
        <v>0</v>
      </c>
      <c r="L93" s="176">
        <f t="shared" si="3"/>
        <v>0</v>
      </c>
      <c r="M93" s="176"/>
      <c r="N93" s="176">
        <v>22.3</v>
      </c>
      <c r="O93" s="176"/>
      <c r="P93" s="180"/>
      <c r="Q93" s="180"/>
      <c r="R93" s="180"/>
      <c r="S93" s="181">
        <f t="shared" si="4"/>
        <v>0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4">
        <v>10</v>
      </c>
      <c r="C94" s="179" t="s">
        <v>124</v>
      </c>
      <c r="D94" s="312" t="s">
        <v>125</v>
      </c>
      <c r="E94" s="312"/>
      <c r="F94" s="173" t="s">
        <v>116</v>
      </c>
      <c r="G94" s="174">
        <v>108</v>
      </c>
      <c r="H94" s="173"/>
      <c r="I94" s="173">
        <f t="shared" si="0"/>
        <v>0</v>
      </c>
      <c r="J94" s="175">
        <f t="shared" si="1"/>
        <v>529.20000000000005</v>
      </c>
      <c r="K94" s="176">
        <f t="shared" si="2"/>
        <v>0</v>
      </c>
      <c r="L94" s="176">
        <f t="shared" si="3"/>
        <v>0</v>
      </c>
      <c r="M94" s="176"/>
      <c r="N94" s="176">
        <v>4.9000000000000004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11</v>
      </c>
      <c r="C95" s="179" t="s">
        <v>378</v>
      </c>
      <c r="D95" s="312" t="s">
        <v>379</v>
      </c>
      <c r="E95" s="312"/>
      <c r="F95" s="173" t="s">
        <v>107</v>
      </c>
      <c r="G95" s="174">
        <v>40</v>
      </c>
      <c r="H95" s="173"/>
      <c r="I95" s="173">
        <f t="shared" si="0"/>
        <v>0</v>
      </c>
      <c r="J95" s="175">
        <f t="shared" si="1"/>
        <v>8632</v>
      </c>
      <c r="K95" s="176">
        <f t="shared" si="2"/>
        <v>0</v>
      </c>
      <c r="L95" s="176">
        <f t="shared" si="3"/>
        <v>0</v>
      </c>
      <c r="M95" s="176"/>
      <c r="N95" s="176">
        <v>215.8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4">
        <v>12</v>
      </c>
      <c r="C96" s="179" t="s">
        <v>128</v>
      </c>
      <c r="D96" s="312" t="s">
        <v>129</v>
      </c>
      <c r="E96" s="312"/>
      <c r="F96" s="173" t="s">
        <v>100</v>
      </c>
      <c r="G96" s="174">
        <v>4245.5600000000004</v>
      </c>
      <c r="H96" s="173"/>
      <c r="I96" s="173">
        <f t="shared" si="0"/>
        <v>0</v>
      </c>
      <c r="J96" s="175">
        <f t="shared" si="1"/>
        <v>26747.03</v>
      </c>
      <c r="K96" s="176">
        <f t="shared" si="2"/>
        <v>0</v>
      </c>
      <c r="L96" s="176">
        <f t="shared" si="3"/>
        <v>0</v>
      </c>
      <c r="M96" s="176"/>
      <c r="N96" s="176">
        <v>6.3</v>
      </c>
      <c r="O96" s="176"/>
      <c r="P96" s="182">
        <v>8.5000000000000006E-4</v>
      </c>
      <c r="Q96" s="180"/>
      <c r="R96" s="180">
        <v>8.5000000000000006E-4</v>
      </c>
      <c r="S96" s="181">
        <f t="shared" si="4"/>
        <v>3.609</v>
      </c>
      <c r="T96" s="177"/>
      <c r="U96" s="177"/>
      <c r="V96" s="199"/>
      <c r="W96" s="53"/>
      <c r="Z96">
        <v>0</v>
      </c>
    </row>
    <row r="97" spans="1:26" ht="25.15" customHeight="1" x14ac:dyDescent="0.25">
      <c r="A97" s="178"/>
      <c r="B97" s="214">
        <v>13</v>
      </c>
      <c r="C97" s="179" t="s">
        <v>130</v>
      </c>
      <c r="D97" s="312" t="s">
        <v>131</v>
      </c>
      <c r="E97" s="312"/>
      <c r="F97" s="173" t="s">
        <v>100</v>
      </c>
      <c r="G97" s="174">
        <v>4245.5600000000004</v>
      </c>
      <c r="H97" s="173"/>
      <c r="I97" s="173">
        <f t="shared" si="0"/>
        <v>0</v>
      </c>
      <c r="J97" s="175">
        <f t="shared" si="1"/>
        <v>14010.35</v>
      </c>
      <c r="K97" s="176">
        <f t="shared" si="2"/>
        <v>0</v>
      </c>
      <c r="L97" s="176">
        <f t="shared" si="3"/>
        <v>0</v>
      </c>
      <c r="M97" s="176"/>
      <c r="N97" s="176">
        <v>3.3</v>
      </c>
      <c r="O97" s="176"/>
      <c r="P97" s="180"/>
      <c r="Q97" s="180"/>
      <c r="R97" s="180"/>
      <c r="S97" s="181">
        <f t="shared" si="4"/>
        <v>0</v>
      </c>
      <c r="T97" s="177"/>
      <c r="U97" s="177"/>
      <c r="V97" s="199"/>
      <c r="W97" s="53"/>
      <c r="Z97">
        <v>0</v>
      </c>
    </row>
    <row r="98" spans="1:26" ht="25.15" customHeight="1" x14ac:dyDescent="0.25">
      <c r="A98" s="178"/>
      <c r="B98" s="214">
        <v>14</v>
      </c>
      <c r="C98" s="179" t="s">
        <v>132</v>
      </c>
      <c r="D98" s="312" t="s">
        <v>133</v>
      </c>
      <c r="E98" s="312"/>
      <c r="F98" s="173" t="s">
        <v>121</v>
      </c>
      <c r="G98" s="174">
        <v>1381.6679999999999</v>
      </c>
      <c r="H98" s="173"/>
      <c r="I98" s="173">
        <f t="shared" si="0"/>
        <v>0</v>
      </c>
      <c r="J98" s="175">
        <f t="shared" si="1"/>
        <v>8980.84</v>
      </c>
      <c r="K98" s="176">
        <f t="shared" si="2"/>
        <v>0</v>
      </c>
      <c r="L98" s="176">
        <f t="shared" si="3"/>
        <v>0</v>
      </c>
      <c r="M98" s="176"/>
      <c r="N98" s="176">
        <v>6.5</v>
      </c>
      <c r="O98" s="176"/>
      <c r="P98" s="180"/>
      <c r="Q98" s="180"/>
      <c r="R98" s="180"/>
      <c r="S98" s="181">
        <f t="shared" si="4"/>
        <v>0</v>
      </c>
      <c r="T98" s="177"/>
      <c r="U98" s="177"/>
      <c r="V98" s="199"/>
      <c r="W98" s="53"/>
      <c r="Z98">
        <v>0</v>
      </c>
    </row>
    <row r="99" spans="1:26" ht="25.15" customHeight="1" x14ac:dyDescent="0.25">
      <c r="A99" s="178"/>
      <c r="B99" s="214">
        <v>15</v>
      </c>
      <c r="C99" s="179" t="s">
        <v>134</v>
      </c>
      <c r="D99" s="312" t="s">
        <v>135</v>
      </c>
      <c r="E99" s="312"/>
      <c r="F99" s="173" t="s">
        <v>121</v>
      </c>
      <c r="G99" s="174">
        <v>1275.53</v>
      </c>
      <c r="H99" s="173"/>
      <c r="I99" s="173">
        <f t="shared" si="0"/>
        <v>0</v>
      </c>
      <c r="J99" s="175">
        <f t="shared" si="1"/>
        <v>4974.57</v>
      </c>
      <c r="K99" s="176">
        <f t="shared" si="2"/>
        <v>0</v>
      </c>
      <c r="L99" s="176">
        <f t="shared" si="3"/>
        <v>0</v>
      </c>
      <c r="M99" s="176"/>
      <c r="N99" s="176">
        <v>3.9</v>
      </c>
      <c r="O99" s="176"/>
      <c r="P99" s="180"/>
      <c r="Q99" s="180"/>
      <c r="R99" s="180"/>
      <c r="S99" s="181">
        <f t="shared" si="4"/>
        <v>0</v>
      </c>
      <c r="T99" s="177"/>
      <c r="U99" s="177"/>
      <c r="V99" s="199"/>
      <c r="W99" s="53"/>
      <c r="Z99">
        <v>0</v>
      </c>
    </row>
    <row r="100" spans="1:26" ht="25.15" customHeight="1" x14ac:dyDescent="0.25">
      <c r="A100" s="178"/>
      <c r="B100" s="214">
        <v>16</v>
      </c>
      <c r="C100" s="179" t="s">
        <v>136</v>
      </c>
      <c r="D100" s="312" t="s">
        <v>137</v>
      </c>
      <c r="E100" s="312"/>
      <c r="F100" s="173" t="s">
        <v>116</v>
      </c>
      <c r="G100" s="174">
        <v>1275.53</v>
      </c>
      <c r="H100" s="173"/>
      <c r="I100" s="173">
        <f t="shared" si="0"/>
        <v>0</v>
      </c>
      <c r="J100" s="175">
        <f t="shared" si="1"/>
        <v>17602.310000000001</v>
      </c>
      <c r="K100" s="176">
        <f t="shared" si="2"/>
        <v>0</v>
      </c>
      <c r="L100" s="176">
        <f t="shared" si="3"/>
        <v>0</v>
      </c>
      <c r="M100" s="176"/>
      <c r="N100" s="176">
        <v>13.8</v>
      </c>
      <c r="O100" s="176"/>
      <c r="P100" s="180"/>
      <c r="Q100" s="180"/>
      <c r="R100" s="180"/>
      <c r="S100" s="181">
        <f t="shared" si="4"/>
        <v>0</v>
      </c>
      <c r="T100" s="177"/>
      <c r="U100" s="177"/>
      <c r="V100" s="199"/>
      <c r="W100" s="53"/>
      <c r="Z100">
        <v>0</v>
      </c>
    </row>
    <row r="101" spans="1:26" ht="25.15" customHeight="1" x14ac:dyDescent="0.25">
      <c r="A101" s="178"/>
      <c r="B101" s="214">
        <v>17</v>
      </c>
      <c r="C101" s="179" t="s">
        <v>138</v>
      </c>
      <c r="D101" s="312" t="s">
        <v>139</v>
      </c>
      <c r="E101" s="312"/>
      <c r="F101" s="173" t="s">
        <v>116</v>
      </c>
      <c r="G101" s="174">
        <v>1167.53</v>
      </c>
      <c r="H101" s="173"/>
      <c r="I101" s="173">
        <f t="shared" si="0"/>
        <v>0</v>
      </c>
      <c r="J101" s="175">
        <f t="shared" si="1"/>
        <v>1517.79</v>
      </c>
      <c r="K101" s="176">
        <f t="shared" si="2"/>
        <v>0</v>
      </c>
      <c r="L101" s="176">
        <f t="shared" si="3"/>
        <v>0</v>
      </c>
      <c r="M101" s="176"/>
      <c r="N101" s="176">
        <v>1.3</v>
      </c>
      <c r="O101" s="176"/>
      <c r="P101" s="180"/>
      <c r="Q101" s="180"/>
      <c r="R101" s="180"/>
      <c r="S101" s="181">
        <f t="shared" si="4"/>
        <v>0</v>
      </c>
      <c r="T101" s="177"/>
      <c r="U101" s="177"/>
      <c r="V101" s="199"/>
      <c r="W101" s="53"/>
      <c r="Z101">
        <v>0</v>
      </c>
    </row>
    <row r="102" spans="1:26" ht="25.15" customHeight="1" x14ac:dyDescent="0.25">
      <c r="A102" s="178"/>
      <c r="B102" s="214">
        <v>18</v>
      </c>
      <c r="C102" s="179" t="s">
        <v>140</v>
      </c>
      <c r="D102" s="312" t="s">
        <v>141</v>
      </c>
      <c r="E102" s="312"/>
      <c r="F102" s="173" t="s">
        <v>116</v>
      </c>
      <c r="G102" s="174">
        <v>583.76499999999999</v>
      </c>
      <c r="H102" s="173"/>
      <c r="I102" s="173">
        <f t="shared" si="0"/>
        <v>0</v>
      </c>
      <c r="J102" s="175">
        <f t="shared" si="1"/>
        <v>758.89</v>
      </c>
      <c r="K102" s="176">
        <f t="shared" si="2"/>
        <v>0</v>
      </c>
      <c r="L102" s="176">
        <f t="shared" si="3"/>
        <v>0</v>
      </c>
      <c r="M102" s="176"/>
      <c r="N102" s="176">
        <v>1.3</v>
      </c>
      <c r="O102" s="176"/>
      <c r="P102" s="180"/>
      <c r="Q102" s="180"/>
      <c r="R102" s="180"/>
      <c r="S102" s="181">
        <f t="shared" si="4"/>
        <v>0</v>
      </c>
      <c r="T102" s="177"/>
      <c r="U102" s="177"/>
      <c r="V102" s="199"/>
      <c r="W102" s="53"/>
      <c r="Z102">
        <v>0</v>
      </c>
    </row>
    <row r="103" spans="1:26" ht="25.15" customHeight="1" x14ac:dyDescent="0.25">
      <c r="A103" s="178"/>
      <c r="B103" s="214">
        <v>19</v>
      </c>
      <c r="C103" s="179" t="s">
        <v>142</v>
      </c>
      <c r="D103" s="312" t="s">
        <v>143</v>
      </c>
      <c r="E103" s="312"/>
      <c r="F103" s="173" t="s">
        <v>116</v>
      </c>
      <c r="G103" s="174">
        <v>3013.6350000000002</v>
      </c>
      <c r="H103" s="173"/>
      <c r="I103" s="173">
        <f t="shared" si="0"/>
        <v>0</v>
      </c>
      <c r="J103" s="175">
        <f t="shared" si="1"/>
        <v>6630</v>
      </c>
      <c r="K103" s="176">
        <f t="shared" si="2"/>
        <v>0</v>
      </c>
      <c r="L103" s="176">
        <f t="shared" si="3"/>
        <v>0</v>
      </c>
      <c r="M103" s="176"/>
      <c r="N103" s="176">
        <v>2.2000000000000002</v>
      </c>
      <c r="O103" s="176"/>
      <c r="P103" s="180"/>
      <c r="Q103" s="180"/>
      <c r="R103" s="180"/>
      <c r="S103" s="181">
        <f t="shared" si="4"/>
        <v>0</v>
      </c>
      <c r="T103" s="177"/>
      <c r="U103" s="177"/>
      <c r="V103" s="199"/>
      <c r="W103" s="53"/>
      <c r="Z103">
        <v>0</v>
      </c>
    </row>
    <row r="104" spans="1:26" ht="25.15" customHeight="1" x14ac:dyDescent="0.25">
      <c r="A104" s="178"/>
      <c r="B104" s="214">
        <v>20</v>
      </c>
      <c r="C104" s="179" t="s">
        <v>144</v>
      </c>
      <c r="D104" s="312" t="s">
        <v>145</v>
      </c>
      <c r="E104" s="312"/>
      <c r="F104" s="173" t="s">
        <v>116</v>
      </c>
      <c r="G104" s="174">
        <v>1859.2940000000001</v>
      </c>
      <c r="H104" s="173"/>
      <c r="I104" s="173">
        <f t="shared" si="0"/>
        <v>0</v>
      </c>
      <c r="J104" s="175">
        <f t="shared" si="1"/>
        <v>5763.81</v>
      </c>
      <c r="K104" s="176">
        <f t="shared" si="2"/>
        <v>0</v>
      </c>
      <c r="L104" s="176">
        <f t="shared" si="3"/>
        <v>0</v>
      </c>
      <c r="M104" s="176"/>
      <c r="N104" s="176">
        <v>3.1</v>
      </c>
      <c r="O104" s="176"/>
      <c r="P104" s="180"/>
      <c r="Q104" s="180"/>
      <c r="R104" s="180"/>
      <c r="S104" s="181">
        <f t="shared" si="4"/>
        <v>0</v>
      </c>
      <c r="T104" s="177"/>
      <c r="U104" s="177"/>
      <c r="V104" s="199"/>
      <c r="W104" s="53"/>
      <c r="Z104">
        <v>0</v>
      </c>
    </row>
    <row r="105" spans="1:26" ht="25.15" customHeight="1" x14ac:dyDescent="0.25">
      <c r="A105" s="178"/>
      <c r="B105" s="215">
        <v>21</v>
      </c>
      <c r="C105" s="188" t="s">
        <v>146</v>
      </c>
      <c r="D105" s="314" t="s">
        <v>147</v>
      </c>
      <c r="E105" s="314"/>
      <c r="F105" s="183" t="s">
        <v>116</v>
      </c>
      <c r="G105" s="184">
        <v>205.01900000000001</v>
      </c>
      <c r="H105" s="183"/>
      <c r="I105" s="183">
        <f t="shared" si="0"/>
        <v>0</v>
      </c>
      <c r="J105" s="185">
        <f t="shared" si="1"/>
        <v>4592.43</v>
      </c>
      <c r="K105" s="186">
        <f t="shared" si="2"/>
        <v>0</v>
      </c>
      <c r="L105" s="186"/>
      <c r="M105" s="186">
        <f>ROUND(G105*(H105),2)</f>
        <v>0</v>
      </c>
      <c r="N105" s="186">
        <v>22.4</v>
      </c>
      <c r="O105" s="186"/>
      <c r="P105" s="189">
        <v>1.67</v>
      </c>
      <c r="Q105" s="190"/>
      <c r="R105" s="190">
        <v>1.67</v>
      </c>
      <c r="S105" s="191">
        <f t="shared" si="4"/>
        <v>342.38200000000001</v>
      </c>
      <c r="T105" s="187"/>
      <c r="U105" s="187"/>
      <c r="V105" s="200"/>
      <c r="W105" s="53"/>
      <c r="Z105">
        <v>0</v>
      </c>
    </row>
    <row r="106" spans="1:26" ht="25.15" customHeight="1" x14ac:dyDescent="0.25">
      <c r="A106" s="178"/>
      <c r="B106" s="214">
        <v>22</v>
      </c>
      <c r="C106" s="179" t="s">
        <v>148</v>
      </c>
      <c r="D106" s="312" t="s">
        <v>149</v>
      </c>
      <c r="E106" s="312"/>
      <c r="F106" s="173" t="s">
        <v>121</v>
      </c>
      <c r="G106" s="174">
        <v>424.55599999999998</v>
      </c>
      <c r="H106" s="173"/>
      <c r="I106" s="173">
        <f t="shared" si="0"/>
        <v>0</v>
      </c>
      <c r="J106" s="175">
        <f t="shared" si="1"/>
        <v>4712.57</v>
      </c>
      <c r="K106" s="176">
        <f t="shared" si="2"/>
        <v>0</v>
      </c>
      <c r="L106" s="176">
        <f>ROUND(G106*(H106),2)</f>
        <v>0</v>
      </c>
      <c r="M106" s="176"/>
      <c r="N106" s="176">
        <v>11.1</v>
      </c>
      <c r="O106" s="176"/>
      <c r="P106" s="180"/>
      <c r="Q106" s="180"/>
      <c r="R106" s="180"/>
      <c r="S106" s="181">
        <f t="shared" si="4"/>
        <v>0</v>
      </c>
      <c r="T106" s="177"/>
      <c r="U106" s="177"/>
      <c r="V106" s="199"/>
      <c r="W106" s="53"/>
      <c r="Z106">
        <v>0</v>
      </c>
    </row>
    <row r="107" spans="1:26" ht="25.15" customHeight="1" x14ac:dyDescent="0.25">
      <c r="A107" s="178"/>
      <c r="B107" s="214">
        <v>23</v>
      </c>
      <c r="C107" s="179" t="s">
        <v>150</v>
      </c>
      <c r="D107" s="312" t="s">
        <v>151</v>
      </c>
      <c r="E107" s="312"/>
      <c r="F107" s="173" t="s">
        <v>121</v>
      </c>
      <c r="G107" s="174">
        <v>424.55599999999998</v>
      </c>
      <c r="H107" s="173"/>
      <c r="I107" s="173">
        <f t="shared" si="0"/>
        <v>0</v>
      </c>
      <c r="J107" s="175">
        <f t="shared" si="1"/>
        <v>2802.07</v>
      </c>
      <c r="K107" s="176">
        <f t="shared" si="2"/>
        <v>0</v>
      </c>
      <c r="L107" s="176">
        <f>ROUND(G107*(H107),2)</f>
        <v>0</v>
      </c>
      <c r="M107" s="176"/>
      <c r="N107" s="176">
        <v>6.6</v>
      </c>
      <c r="O107" s="176"/>
      <c r="P107" s="180"/>
      <c r="Q107" s="180"/>
      <c r="R107" s="180"/>
      <c r="S107" s="181">
        <f t="shared" si="4"/>
        <v>0</v>
      </c>
      <c r="T107" s="177"/>
      <c r="U107" s="177"/>
      <c r="V107" s="199"/>
      <c r="W107" s="53"/>
      <c r="Z107">
        <v>0</v>
      </c>
    </row>
    <row r="108" spans="1:26" ht="25.15" customHeight="1" x14ac:dyDescent="0.25">
      <c r="A108" s="178"/>
      <c r="B108" s="215">
        <v>24</v>
      </c>
      <c r="C108" s="188" t="s">
        <v>146</v>
      </c>
      <c r="D108" s="314" t="s">
        <v>147</v>
      </c>
      <c r="E108" s="314"/>
      <c r="F108" s="183" t="s">
        <v>116</v>
      </c>
      <c r="G108" s="184">
        <v>424.55599999999998</v>
      </c>
      <c r="H108" s="183"/>
      <c r="I108" s="183">
        <f t="shared" si="0"/>
        <v>0</v>
      </c>
      <c r="J108" s="185">
        <f t="shared" si="1"/>
        <v>9510.0499999999993</v>
      </c>
      <c r="K108" s="186">
        <f t="shared" si="2"/>
        <v>0</v>
      </c>
      <c r="L108" s="186"/>
      <c r="M108" s="186">
        <f>ROUND(G108*(H108),2)</f>
        <v>0</v>
      </c>
      <c r="N108" s="186">
        <v>22.4</v>
      </c>
      <c r="O108" s="186"/>
      <c r="P108" s="189">
        <v>1.67</v>
      </c>
      <c r="Q108" s="190"/>
      <c r="R108" s="190">
        <v>1.67</v>
      </c>
      <c r="S108" s="191">
        <f t="shared" si="4"/>
        <v>709.00900000000001</v>
      </c>
      <c r="T108" s="187"/>
      <c r="U108" s="187"/>
      <c r="V108" s="200"/>
      <c r="W108" s="53"/>
      <c r="Z108">
        <v>0</v>
      </c>
    </row>
    <row r="109" spans="1:26" ht="25.15" customHeight="1" x14ac:dyDescent="0.25">
      <c r="A109" s="178"/>
      <c r="B109" s="214">
        <v>25</v>
      </c>
      <c r="C109" s="179" t="s">
        <v>152</v>
      </c>
      <c r="D109" s="312" t="s">
        <v>153</v>
      </c>
      <c r="E109" s="312"/>
      <c r="F109" s="173" t="s">
        <v>100</v>
      </c>
      <c r="G109" s="174">
        <v>1118.5899999999999</v>
      </c>
      <c r="H109" s="173"/>
      <c r="I109" s="173">
        <f t="shared" si="0"/>
        <v>0</v>
      </c>
      <c r="J109" s="175">
        <f t="shared" si="1"/>
        <v>559.29999999999995</v>
      </c>
      <c r="K109" s="176">
        <f t="shared" si="2"/>
        <v>0</v>
      </c>
      <c r="L109" s="176">
        <f>ROUND(G109*(H109),2)</f>
        <v>0</v>
      </c>
      <c r="M109" s="176"/>
      <c r="N109" s="176">
        <v>0.5</v>
      </c>
      <c r="O109" s="176"/>
      <c r="P109" s="180"/>
      <c r="Q109" s="180"/>
      <c r="R109" s="180"/>
      <c r="S109" s="181">
        <f t="shared" si="4"/>
        <v>0</v>
      </c>
      <c r="T109" s="177"/>
      <c r="U109" s="177"/>
      <c r="V109" s="199"/>
      <c r="W109" s="53"/>
      <c r="Z109">
        <v>0</v>
      </c>
    </row>
    <row r="110" spans="1:26" x14ac:dyDescent="0.25">
      <c r="A110" s="10"/>
      <c r="B110" s="213"/>
      <c r="C110" s="172">
        <v>1</v>
      </c>
      <c r="D110" s="313" t="s">
        <v>74</v>
      </c>
      <c r="E110" s="313"/>
      <c r="F110" s="138"/>
      <c r="G110" s="171"/>
      <c r="H110" s="138"/>
      <c r="I110" s="140">
        <f>ROUND((SUM(I84:I109))/1,2)</f>
        <v>0</v>
      </c>
      <c r="J110" s="139"/>
      <c r="K110" s="139"/>
      <c r="L110" s="139">
        <f>ROUND((SUM(L84:L109))/1,2)</f>
        <v>0</v>
      </c>
      <c r="M110" s="139">
        <f>ROUND((SUM(M84:M109))/1,2)</f>
        <v>0</v>
      </c>
      <c r="N110" s="139"/>
      <c r="O110" s="139"/>
      <c r="P110" s="139"/>
      <c r="Q110" s="10"/>
      <c r="R110" s="10"/>
      <c r="S110" s="10">
        <f>ROUND((SUM(S84:S109))/1,2)</f>
        <v>1055</v>
      </c>
      <c r="T110" s="10"/>
      <c r="U110" s="10"/>
      <c r="V110" s="201">
        <f>ROUND((SUM(V84:V109))/1,2)</f>
        <v>0</v>
      </c>
      <c r="W110" s="218"/>
      <c r="X110" s="137"/>
      <c r="Y110" s="137"/>
      <c r="Z110" s="137"/>
    </row>
    <row r="111" spans="1:26" x14ac:dyDescent="0.25">
      <c r="A111" s="1"/>
      <c r="B111" s="209"/>
      <c r="C111" s="1"/>
      <c r="D111" s="1"/>
      <c r="E111" s="131"/>
      <c r="F111" s="131"/>
      <c r="G111" s="165"/>
      <c r="H111" s="131"/>
      <c r="I111" s="131"/>
      <c r="J111" s="132"/>
      <c r="K111" s="132"/>
      <c r="L111" s="132"/>
      <c r="M111" s="132"/>
      <c r="N111" s="132"/>
      <c r="O111" s="132"/>
      <c r="P111" s="132"/>
      <c r="Q111" s="1"/>
      <c r="R111" s="1"/>
      <c r="S111" s="1"/>
      <c r="T111" s="1"/>
      <c r="U111" s="1"/>
      <c r="V111" s="202"/>
      <c r="W111" s="53"/>
    </row>
    <row r="112" spans="1:26" x14ac:dyDescent="0.25">
      <c r="A112" s="10"/>
      <c r="B112" s="213"/>
      <c r="C112" s="172">
        <v>4</v>
      </c>
      <c r="D112" s="313" t="s">
        <v>75</v>
      </c>
      <c r="E112" s="313"/>
      <c r="F112" s="138"/>
      <c r="G112" s="171"/>
      <c r="H112" s="138"/>
      <c r="I112" s="138"/>
      <c r="J112" s="139"/>
      <c r="K112" s="139"/>
      <c r="L112" s="139"/>
      <c r="M112" s="139"/>
      <c r="N112" s="139"/>
      <c r="O112" s="139"/>
      <c r="P112" s="139"/>
      <c r="Q112" s="10"/>
      <c r="R112" s="10"/>
      <c r="S112" s="10"/>
      <c r="T112" s="10"/>
      <c r="U112" s="10"/>
      <c r="V112" s="198"/>
      <c r="W112" s="218"/>
      <c r="X112" s="137"/>
      <c r="Y112" s="137"/>
      <c r="Z112" s="137"/>
    </row>
    <row r="113" spans="1:26" ht="25.15" customHeight="1" x14ac:dyDescent="0.25">
      <c r="A113" s="178"/>
      <c r="B113" s="214">
        <v>26</v>
      </c>
      <c r="C113" s="179" t="s">
        <v>154</v>
      </c>
      <c r="D113" s="312" t="s">
        <v>155</v>
      </c>
      <c r="E113" s="312"/>
      <c r="F113" s="173" t="s">
        <v>116</v>
      </c>
      <c r="G113" s="174">
        <v>159.209</v>
      </c>
      <c r="H113" s="173"/>
      <c r="I113" s="173">
        <f>ROUND(G113*(H113),2)</f>
        <v>0</v>
      </c>
      <c r="J113" s="175">
        <f>ROUND(G113*(N113),2)</f>
        <v>6941.51</v>
      </c>
      <c r="K113" s="176">
        <f>ROUND(G113*(O113),2)</f>
        <v>0</v>
      </c>
      <c r="L113" s="176">
        <f>ROUND(G113*(H113),2)</f>
        <v>0</v>
      </c>
      <c r="M113" s="176"/>
      <c r="N113" s="176">
        <v>43.6</v>
      </c>
      <c r="O113" s="176"/>
      <c r="P113" s="182">
        <v>1.8907700000000001</v>
      </c>
      <c r="Q113" s="180"/>
      <c r="R113" s="180">
        <v>1.8907700000000001</v>
      </c>
      <c r="S113" s="181">
        <f>ROUND(G113*(P113),3)</f>
        <v>301.02800000000002</v>
      </c>
      <c r="T113" s="177"/>
      <c r="U113" s="177"/>
      <c r="V113" s="199"/>
      <c r="W113" s="53"/>
      <c r="Z113">
        <v>0</v>
      </c>
    </row>
    <row r="114" spans="1:26" ht="25.15" customHeight="1" x14ac:dyDescent="0.25">
      <c r="A114" s="178"/>
      <c r="B114" s="214">
        <v>27</v>
      </c>
      <c r="C114" s="179" t="s">
        <v>380</v>
      </c>
      <c r="D114" s="312" t="s">
        <v>381</v>
      </c>
      <c r="E114" s="312"/>
      <c r="F114" s="173" t="s">
        <v>158</v>
      </c>
      <c r="G114" s="174">
        <v>19</v>
      </c>
      <c r="H114" s="173"/>
      <c r="I114" s="173">
        <f>ROUND(G114*(H114),2)</f>
        <v>0</v>
      </c>
      <c r="J114" s="175">
        <f>ROUND(G114*(N114),2)</f>
        <v>666.9</v>
      </c>
      <c r="K114" s="176">
        <f>ROUND(G114*(O114),2)</f>
        <v>0</v>
      </c>
      <c r="L114" s="176">
        <f>ROUND(G114*(H114),2)</f>
        <v>0</v>
      </c>
      <c r="M114" s="176"/>
      <c r="N114" s="176">
        <v>35.1</v>
      </c>
      <c r="O114" s="176"/>
      <c r="P114" s="182">
        <v>1.65E-3</v>
      </c>
      <c r="Q114" s="180"/>
      <c r="R114" s="180">
        <v>1.65E-3</v>
      </c>
      <c r="S114" s="181">
        <f>ROUND(G114*(P114),3)</f>
        <v>3.1E-2</v>
      </c>
      <c r="T114" s="177"/>
      <c r="U114" s="177"/>
      <c r="V114" s="199"/>
      <c r="W114" s="53"/>
      <c r="Z114">
        <v>0</v>
      </c>
    </row>
    <row r="115" spans="1:26" ht="25.15" customHeight="1" x14ac:dyDescent="0.25">
      <c r="A115" s="178"/>
      <c r="B115" s="215">
        <v>28</v>
      </c>
      <c r="C115" s="188" t="s">
        <v>382</v>
      </c>
      <c r="D115" s="314" t="s">
        <v>383</v>
      </c>
      <c r="E115" s="314"/>
      <c r="F115" s="183" t="s">
        <v>158</v>
      </c>
      <c r="G115" s="184">
        <v>19</v>
      </c>
      <c r="H115" s="183"/>
      <c r="I115" s="183">
        <f>ROUND(G115*(H115),2)</f>
        <v>0</v>
      </c>
      <c r="J115" s="185">
        <f>ROUND(G115*(N115),2)</f>
        <v>14820</v>
      </c>
      <c r="K115" s="186">
        <f>ROUND(G115*(O115),2)</f>
        <v>0</v>
      </c>
      <c r="L115" s="186"/>
      <c r="M115" s="186">
        <f>ROUND(G115*(H115),2)</f>
        <v>0</v>
      </c>
      <c r="N115" s="186">
        <v>780</v>
      </c>
      <c r="O115" s="186"/>
      <c r="P115" s="189">
        <v>0.47</v>
      </c>
      <c r="Q115" s="190"/>
      <c r="R115" s="190">
        <v>0.47</v>
      </c>
      <c r="S115" s="191">
        <f>ROUND(G115*(P115),3)</f>
        <v>8.93</v>
      </c>
      <c r="T115" s="187"/>
      <c r="U115" s="187"/>
      <c r="V115" s="200"/>
      <c r="W115" s="53"/>
      <c r="Z115">
        <v>0</v>
      </c>
    </row>
    <row r="116" spans="1:26" ht="25.15" customHeight="1" x14ac:dyDescent="0.25">
      <c r="A116" s="178"/>
      <c r="B116" s="214">
        <v>29</v>
      </c>
      <c r="C116" s="179" t="s">
        <v>156</v>
      </c>
      <c r="D116" s="312" t="s">
        <v>157</v>
      </c>
      <c r="E116" s="312"/>
      <c r="F116" s="173" t="s">
        <v>158</v>
      </c>
      <c r="G116" s="174">
        <v>1</v>
      </c>
      <c r="H116" s="173"/>
      <c r="I116" s="173">
        <f>ROUND(G116*(H116),2)</f>
        <v>0</v>
      </c>
      <c r="J116" s="175">
        <f>ROUND(G116*(N116),2)</f>
        <v>6.3</v>
      </c>
      <c r="K116" s="176">
        <f>ROUND(G116*(O116),2)</f>
        <v>0</v>
      </c>
      <c r="L116" s="176">
        <f>ROUND(G116*(H116),2)</f>
        <v>0</v>
      </c>
      <c r="M116" s="176"/>
      <c r="N116" s="176">
        <v>6.3</v>
      </c>
      <c r="O116" s="176"/>
      <c r="P116" s="182">
        <v>6.6E-3</v>
      </c>
      <c r="Q116" s="180"/>
      <c r="R116" s="180">
        <v>6.6E-3</v>
      </c>
      <c r="S116" s="181">
        <f>ROUND(G116*(P116),3)</f>
        <v>7.0000000000000001E-3</v>
      </c>
      <c r="T116" s="177"/>
      <c r="U116" s="177"/>
      <c r="V116" s="199"/>
      <c r="W116" s="53"/>
      <c r="Z116">
        <v>0</v>
      </c>
    </row>
    <row r="117" spans="1:26" ht="25.15" customHeight="1" x14ac:dyDescent="0.25">
      <c r="A117" s="178"/>
      <c r="B117" s="215">
        <v>30</v>
      </c>
      <c r="C117" s="188" t="s">
        <v>163</v>
      </c>
      <c r="D117" s="314" t="s">
        <v>164</v>
      </c>
      <c r="E117" s="314"/>
      <c r="F117" s="183" t="s">
        <v>158</v>
      </c>
      <c r="G117" s="184">
        <v>1.01</v>
      </c>
      <c r="H117" s="183"/>
      <c r="I117" s="183">
        <f>ROUND(G117*(H117),2)</f>
        <v>0</v>
      </c>
      <c r="J117" s="185">
        <f>ROUND(G117*(N117),2)</f>
        <v>27.88</v>
      </c>
      <c r="K117" s="186">
        <f>ROUND(G117*(O117),2)</f>
        <v>0</v>
      </c>
      <c r="L117" s="186"/>
      <c r="M117" s="186">
        <f>ROUND(G117*(H117),2)</f>
        <v>0</v>
      </c>
      <c r="N117" s="186">
        <v>27.6</v>
      </c>
      <c r="O117" s="186"/>
      <c r="P117" s="189">
        <v>4.4999999999999998E-2</v>
      </c>
      <c r="Q117" s="190"/>
      <c r="R117" s="190">
        <v>4.4999999999999998E-2</v>
      </c>
      <c r="S117" s="191">
        <f>ROUND(G117*(P117),3)</f>
        <v>4.4999999999999998E-2</v>
      </c>
      <c r="T117" s="187"/>
      <c r="U117" s="187"/>
      <c r="V117" s="200"/>
      <c r="W117" s="53"/>
      <c r="Z117">
        <v>0</v>
      </c>
    </row>
    <row r="118" spans="1:26" x14ac:dyDescent="0.25">
      <c r="A118" s="10"/>
      <c r="B118" s="213"/>
      <c r="C118" s="172">
        <v>4</v>
      </c>
      <c r="D118" s="313" t="s">
        <v>75</v>
      </c>
      <c r="E118" s="313"/>
      <c r="F118" s="138"/>
      <c r="G118" s="171"/>
      <c r="H118" s="138"/>
      <c r="I118" s="140">
        <f>ROUND((SUM(I112:I117))/1,2)</f>
        <v>0</v>
      </c>
      <c r="J118" s="139"/>
      <c r="K118" s="139"/>
      <c r="L118" s="139">
        <f>ROUND((SUM(L112:L117))/1,2)</f>
        <v>0</v>
      </c>
      <c r="M118" s="139">
        <f>ROUND((SUM(M112:M117))/1,2)</f>
        <v>0</v>
      </c>
      <c r="N118" s="139"/>
      <c r="O118" s="139"/>
      <c r="P118" s="139"/>
      <c r="Q118" s="10"/>
      <c r="R118" s="10"/>
      <c r="S118" s="10">
        <f>ROUND((SUM(S112:S117))/1,2)</f>
        <v>310.04000000000002</v>
      </c>
      <c r="T118" s="10"/>
      <c r="U118" s="10"/>
      <c r="V118" s="201">
        <f>ROUND((SUM(V112:V117))/1,2)</f>
        <v>0</v>
      </c>
      <c r="W118" s="218"/>
      <c r="X118" s="137"/>
      <c r="Y118" s="137"/>
      <c r="Z118" s="137"/>
    </row>
    <row r="119" spans="1:26" x14ac:dyDescent="0.25">
      <c r="A119" s="1"/>
      <c r="B119" s="209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202"/>
      <c r="W119" s="53"/>
    </row>
    <row r="120" spans="1:26" x14ac:dyDescent="0.25">
      <c r="A120" s="10"/>
      <c r="B120" s="213"/>
      <c r="C120" s="172">
        <v>5</v>
      </c>
      <c r="D120" s="313" t="s">
        <v>76</v>
      </c>
      <c r="E120" s="313"/>
      <c r="F120" s="138"/>
      <c r="G120" s="171"/>
      <c r="H120" s="138"/>
      <c r="I120" s="138"/>
      <c r="J120" s="139"/>
      <c r="K120" s="139"/>
      <c r="L120" s="139"/>
      <c r="M120" s="139"/>
      <c r="N120" s="139"/>
      <c r="O120" s="139"/>
      <c r="P120" s="139"/>
      <c r="Q120" s="10"/>
      <c r="R120" s="10"/>
      <c r="S120" s="10"/>
      <c r="T120" s="10"/>
      <c r="U120" s="10"/>
      <c r="V120" s="198"/>
      <c r="W120" s="218"/>
      <c r="X120" s="137"/>
      <c r="Y120" s="137"/>
      <c r="Z120" s="137"/>
    </row>
    <row r="121" spans="1:26" ht="25.15" customHeight="1" x14ac:dyDescent="0.25">
      <c r="A121" s="178"/>
      <c r="B121" s="214">
        <v>31</v>
      </c>
      <c r="C121" s="179" t="s">
        <v>169</v>
      </c>
      <c r="D121" s="312" t="s">
        <v>170</v>
      </c>
      <c r="E121" s="312"/>
      <c r="F121" s="173" t="s">
        <v>100</v>
      </c>
      <c r="G121" s="174">
        <v>352</v>
      </c>
      <c r="H121" s="173"/>
      <c r="I121" s="173">
        <f>ROUND(G121*(H121),2)</f>
        <v>0</v>
      </c>
      <c r="J121" s="175">
        <f>ROUND(G121*(N121),2)</f>
        <v>2921.6</v>
      </c>
      <c r="K121" s="176">
        <f>ROUND(G121*(O121),2)</f>
        <v>0</v>
      </c>
      <c r="L121" s="176">
        <f>ROUND(G121*(H121),2)</f>
        <v>0</v>
      </c>
      <c r="M121" s="176"/>
      <c r="N121" s="176">
        <v>8.3000000000000007</v>
      </c>
      <c r="O121" s="176"/>
      <c r="P121" s="182">
        <v>0.36834</v>
      </c>
      <c r="Q121" s="180"/>
      <c r="R121" s="180">
        <v>0.36834</v>
      </c>
      <c r="S121" s="181">
        <f>ROUND(G121*(P121),3)</f>
        <v>129.65600000000001</v>
      </c>
      <c r="T121" s="177"/>
      <c r="U121" s="177"/>
      <c r="V121" s="199"/>
      <c r="W121" s="53"/>
      <c r="Z121">
        <v>0</v>
      </c>
    </row>
    <row r="122" spans="1:26" ht="25.15" customHeight="1" x14ac:dyDescent="0.25">
      <c r="A122" s="178"/>
      <c r="B122" s="214">
        <v>32</v>
      </c>
      <c r="C122" s="179" t="s">
        <v>171</v>
      </c>
      <c r="D122" s="312" t="s">
        <v>172</v>
      </c>
      <c r="E122" s="312"/>
      <c r="F122" s="173" t="s">
        <v>100</v>
      </c>
      <c r="G122" s="174">
        <v>352</v>
      </c>
      <c r="H122" s="173"/>
      <c r="I122" s="173">
        <f>ROUND(G122*(H122),2)</f>
        <v>0</v>
      </c>
      <c r="J122" s="175">
        <f>ROUND(G122*(N122),2)</f>
        <v>6969.6</v>
      </c>
      <c r="K122" s="176">
        <f>ROUND(G122*(O122),2)</f>
        <v>0</v>
      </c>
      <c r="L122" s="176">
        <f>ROUND(G122*(H122),2)</f>
        <v>0</v>
      </c>
      <c r="M122" s="176"/>
      <c r="N122" s="176">
        <v>19.8</v>
      </c>
      <c r="O122" s="176"/>
      <c r="P122" s="182">
        <v>0.32379000000000002</v>
      </c>
      <c r="Q122" s="180"/>
      <c r="R122" s="180">
        <v>0.32379000000000002</v>
      </c>
      <c r="S122" s="181">
        <f>ROUND(G122*(P122),3)</f>
        <v>113.974</v>
      </c>
      <c r="T122" s="177"/>
      <c r="U122" s="177"/>
      <c r="V122" s="199"/>
      <c r="W122" s="53"/>
      <c r="Z122">
        <v>0</v>
      </c>
    </row>
    <row r="123" spans="1:26" ht="25.15" customHeight="1" x14ac:dyDescent="0.25">
      <c r="A123" s="178"/>
      <c r="B123" s="214">
        <v>33</v>
      </c>
      <c r="C123" s="179" t="s">
        <v>173</v>
      </c>
      <c r="D123" s="312" t="s">
        <v>174</v>
      </c>
      <c r="E123" s="312"/>
      <c r="F123" s="173" t="s">
        <v>100</v>
      </c>
      <c r="G123" s="174">
        <v>352</v>
      </c>
      <c r="H123" s="173"/>
      <c r="I123" s="173">
        <f>ROUND(G123*(H123),2)</f>
        <v>0</v>
      </c>
      <c r="J123" s="175">
        <f>ROUND(G123*(N123),2)</f>
        <v>3977.6</v>
      </c>
      <c r="K123" s="176">
        <f>ROUND(G123*(O123),2)</f>
        <v>0</v>
      </c>
      <c r="L123" s="176">
        <f>ROUND(G123*(H123),2)</f>
        <v>0</v>
      </c>
      <c r="M123" s="176"/>
      <c r="N123" s="176">
        <v>11.3</v>
      </c>
      <c r="O123" s="176"/>
      <c r="P123" s="182">
        <v>0.13238</v>
      </c>
      <c r="Q123" s="180"/>
      <c r="R123" s="180">
        <v>0.13238</v>
      </c>
      <c r="S123" s="181">
        <f>ROUND(G123*(P123),3)</f>
        <v>46.597999999999999</v>
      </c>
      <c r="T123" s="177"/>
      <c r="U123" s="177"/>
      <c r="V123" s="199"/>
      <c r="W123" s="53"/>
      <c r="Z123">
        <v>0</v>
      </c>
    </row>
    <row r="124" spans="1:26" x14ac:dyDescent="0.25">
      <c r="A124" s="10"/>
      <c r="B124" s="213"/>
      <c r="C124" s="172">
        <v>5</v>
      </c>
      <c r="D124" s="313" t="s">
        <v>76</v>
      </c>
      <c r="E124" s="313"/>
      <c r="F124" s="138"/>
      <c r="G124" s="171"/>
      <c r="H124" s="138"/>
      <c r="I124" s="140">
        <f>ROUND((SUM(I120:I123))/1,2)</f>
        <v>0</v>
      </c>
      <c r="J124" s="139"/>
      <c r="K124" s="139"/>
      <c r="L124" s="139">
        <f>ROUND((SUM(L120:L123))/1,2)</f>
        <v>0</v>
      </c>
      <c r="M124" s="139">
        <f>ROUND((SUM(M120:M123))/1,2)</f>
        <v>0</v>
      </c>
      <c r="N124" s="139"/>
      <c r="O124" s="139"/>
      <c r="P124" s="139"/>
      <c r="Q124" s="10"/>
      <c r="R124" s="10"/>
      <c r="S124" s="10">
        <f>ROUND((SUM(S120:S123))/1,2)</f>
        <v>290.23</v>
      </c>
      <c r="T124" s="10"/>
      <c r="U124" s="10"/>
      <c r="V124" s="201">
        <f>ROUND((SUM(V120:V123))/1,2)</f>
        <v>0</v>
      </c>
      <c r="W124" s="218"/>
      <c r="X124" s="137"/>
      <c r="Y124" s="137"/>
      <c r="Z124" s="137"/>
    </row>
    <row r="125" spans="1:26" x14ac:dyDescent="0.25">
      <c r="A125" s="1"/>
      <c r="B125" s="209"/>
      <c r="C125" s="1"/>
      <c r="D125" s="1"/>
      <c r="E125" s="131"/>
      <c r="F125" s="131"/>
      <c r="G125" s="165"/>
      <c r="H125" s="131"/>
      <c r="I125" s="131"/>
      <c r="J125" s="132"/>
      <c r="K125" s="132"/>
      <c r="L125" s="132"/>
      <c r="M125" s="132"/>
      <c r="N125" s="132"/>
      <c r="O125" s="132"/>
      <c r="P125" s="132"/>
      <c r="Q125" s="1"/>
      <c r="R125" s="1"/>
      <c r="S125" s="1"/>
      <c r="T125" s="1"/>
      <c r="U125" s="1"/>
      <c r="V125" s="202"/>
      <c r="W125" s="53"/>
    </row>
    <row r="126" spans="1:26" x14ac:dyDescent="0.25">
      <c r="A126" s="10"/>
      <c r="B126" s="213"/>
      <c r="C126" s="172">
        <v>8</v>
      </c>
      <c r="D126" s="313" t="s">
        <v>77</v>
      </c>
      <c r="E126" s="313"/>
      <c r="F126" s="138"/>
      <c r="G126" s="171"/>
      <c r="H126" s="138"/>
      <c r="I126" s="138"/>
      <c r="J126" s="139"/>
      <c r="K126" s="139"/>
      <c r="L126" s="139"/>
      <c r="M126" s="139"/>
      <c r="N126" s="139"/>
      <c r="O126" s="139"/>
      <c r="P126" s="139"/>
      <c r="Q126" s="10"/>
      <c r="R126" s="10"/>
      <c r="S126" s="10"/>
      <c r="T126" s="10"/>
      <c r="U126" s="10"/>
      <c r="V126" s="198"/>
      <c r="W126" s="218"/>
      <c r="X126" s="137"/>
      <c r="Y126" s="137"/>
      <c r="Z126" s="137"/>
    </row>
    <row r="127" spans="1:26" ht="25.15" customHeight="1" x14ac:dyDescent="0.25">
      <c r="A127" s="178"/>
      <c r="B127" s="214">
        <v>34</v>
      </c>
      <c r="C127" s="179" t="s">
        <v>384</v>
      </c>
      <c r="D127" s="312" t="s">
        <v>385</v>
      </c>
      <c r="E127" s="312"/>
      <c r="F127" s="173" t="s">
        <v>107</v>
      </c>
      <c r="G127" s="174">
        <v>964.9</v>
      </c>
      <c r="H127" s="173"/>
      <c r="I127" s="173">
        <f t="shared" ref="I127:I141" si="5">ROUND(G127*(H127),2)</f>
        <v>0</v>
      </c>
      <c r="J127" s="175">
        <f t="shared" ref="J127:J141" si="6">ROUND(G127*(N127),2)</f>
        <v>2122.7800000000002</v>
      </c>
      <c r="K127" s="176">
        <f t="shared" ref="K127:K141" si="7">ROUND(G127*(O127),2)</f>
        <v>0</v>
      </c>
      <c r="L127" s="176">
        <f>ROUND(G127*(H127),2)</f>
        <v>0</v>
      </c>
      <c r="M127" s="176"/>
      <c r="N127" s="176">
        <v>2.2000000000000002</v>
      </c>
      <c r="O127" s="176"/>
      <c r="P127" s="182">
        <v>2.0000000000000002E-5</v>
      </c>
      <c r="Q127" s="180"/>
      <c r="R127" s="180">
        <v>2.0000000000000002E-5</v>
      </c>
      <c r="S127" s="181">
        <f t="shared" ref="S127:S141" si="8">ROUND(G127*(P127),3)</f>
        <v>1.9E-2</v>
      </c>
      <c r="T127" s="177"/>
      <c r="U127" s="177"/>
      <c r="V127" s="199"/>
      <c r="W127" s="53"/>
      <c r="Z127">
        <v>0</v>
      </c>
    </row>
    <row r="128" spans="1:26" ht="25.15" customHeight="1" x14ac:dyDescent="0.25">
      <c r="A128" s="178"/>
      <c r="B128" s="215">
        <v>35</v>
      </c>
      <c r="C128" s="188" t="s">
        <v>386</v>
      </c>
      <c r="D128" s="314" t="s">
        <v>387</v>
      </c>
      <c r="E128" s="314"/>
      <c r="F128" s="183" t="s">
        <v>107</v>
      </c>
      <c r="G128" s="184">
        <v>1051.741</v>
      </c>
      <c r="H128" s="183"/>
      <c r="I128" s="183">
        <f t="shared" si="5"/>
        <v>0</v>
      </c>
      <c r="J128" s="185">
        <f t="shared" si="6"/>
        <v>12200.2</v>
      </c>
      <c r="K128" s="186">
        <f t="shared" si="7"/>
        <v>0</v>
      </c>
      <c r="L128" s="186"/>
      <c r="M128" s="186">
        <f>ROUND(G128*(H128),2)</f>
        <v>0</v>
      </c>
      <c r="N128" s="186">
        <v>11.6</v>
      </c>
      <c r="O128" s="186"/>
      <c r="P128" s="189">
        <v>1.4599999999999999E-3</v>
      </c>
      <c r="Q128" s="190"/>
      <c r="R128" s="190">
        <v>1.4599999999999999E-3</v>
      </c>
      <c r="S128" s="191">
        <f t="shared" si="8"/>
        <v>1.536</v>
      </c>
      <c r="T128" s="187"/>
      <c r="U128" s="187"/>
      <c r="V128" s="200"/>
      <c r="W128" s="53"/>
      <c r="Z128">
        <v>0</v>
      </c>
    </row>
    <row r="129" spans="1:26" ht="25.15" customHeight="1" x14ac:dyDescent="0.25">
      <c r="A129" s="178"/>
      <c r="B129" s="214">
        <v>36</v>
      </c>
      <c r="C129" s="179" t="s">
        <v>388</v>
      </c>
      <c r="D129" s="312" t="s">
        <v>389</v>
      </c>
      <c r="E129" s="312"/>
      <c r="F129" s="173" t="s">
        <v>107</v>
      </c>
      <c r="G129" s="174">
        <v>964.9</v>
      </c>
      <c r="H129" s="173"/>
      <c r="I129" s="173">
        <f t="shared" si="5"/>
        <v>0</v>
      </c>
      <c r="J129" s="175">
        <f t="shared" si="6"/>
        <v>1447.35</v>
      </c>
      <c r="K129" s="176">
        <f t="shared" si="7"/>
        <v>0</v>
      </c>
      <c r="L129" s="176">
        <f>ROUND(G129*(H129),2)</f>
        <v>0</v>
      </c>
      <c r="M129" s="176"/>
      <c r="N129" s="176">
        <v>1.5</v>
      </c>
      <c r="O129" s="176"/>
      <c r="P129" s="180"/>
      <c r="Q129" s="180"/>
      <c r="R129" s="180"/>
      <c r="S129" s="181">
        <f t="shared" si="8"/>
        <v>0</v>
      </c>
      <c r="T129" s="177"/>
      <c r="U129" s="177"/>
      <c r="V129" s="199"/>
      <c r="W129" s="53"/>
      <c r="Z129">
        <v>0</v>
      </c>
    </row>
    <row r="130" spans="1:26" ht="25.15" customHeight="1" x14ac:dyDescent="0.25">
      <c r="A130" s="178"/>
      <c r="B130" s="214">
        <v>37</v>
      </c>
      <c r="C130" s="179" t="s">
        <v>184</v>
      </c>
      <c r="D130" s="312" t="s">
        <v>185</v>
      </c>
      <c r="E130" s="312"/>
      <c r="F130" s="173" t="s">
        <v>186</v>
      </c>
      <c r="G130" s="174">
        <v>2</v>
      </c>
      <c r="H130" s="173"/>
      <c r="I130" s="173">
        <f t="shared" si="5"/>
        <v>0</v>
      </c>
      <c r="J130" s="175">
        <f t="shared" si="6"/>
        <v>42.2</v>
      </c>
      <c r="K130" s="176">
        <f t="shared" si="7"/>
        <v>0</v>
      </c>
      <c r="L130" s="176">
        <f>ROUND(G130*(H130),2)</f>
        <v>0</v>
      </c>
      <c r="M130" s="176"/>
      <c r="N130" s="176">
        <v>21.1</v>
      </c>
      <c r="O130" s="176"/>
      <c r="P130" s="182">
        <v>1.6670000000000001E-2</v>
      </c>
      <c r="Q130" s="180"/>
      <c r="R130" s="180">
        <v>1.6670000000000001E-2</v>
      </c>
      <c r="S130" s="181">
        <f t="shared" si="8"/>
        <v>3.3000000000000002E-2</v>
      </c>
      <c r="T130" s="177"/>
      <c r="U130" s="177"/>
      <c r="V130" s="199"/>
      <c r="W130" s="53"/>
      <c r="Z130">
        <v>0</v>
      </c>
    </row>
    <row r="131" spans="1:26" ht="25.15" customHeight="1" x14ac:dyDescent="0.25">
      <c r="A131" s="178"/>
      <c r="B131" s="215">
        <v>38</v>
      </c>
      <c r="C131" s="188" t="s">
        <v>189</v>
      </c>
      <c r="D131" s="314" t="s">
        <v>390</v>
      </c>
      <c r="E131" s="314"/>
      <c r="F131" s="183" t="s">
        <v>158</v>
      </c>
      <c r="G131" s="184">
        <v>1.01</v>
      </c>
      <c r="H131" s="183"/>
      <c r="I131" s="183">
        <f t="shared" si="5"/>
        <v>0</v>
      </c>
      <c r="J131" s="185">
        <f t="shared" si="6"/>
        <v>236.64</v>
      </c>
      <c r="K131" s="186">
        <f t="shared" si="7"/>
        <v>0</v>
      </c>
      <c r="L131" s="186"/>
      <c r="M131" s="186">
        <f>ROUND(G131*(H131),2)</f>
        <v>0</v>
      </c>
      <c r="N131" s="186">
        <v>234.3</v>
      </c>
      <c r="O131" s="186"/>
      <c r="P131" s="189">
        <v>1.01</v>
      </c>
      <c r="Q131" s="190"/>
      <c r="R131" s="190">
        <v>1.01</v>
      </c>
      <c r="S131" s="191">
        <f t="shared" si="8"/>
        <v>1.02</v>
      </c>
      <c r="T131" s="187"/>
      <c r="U131" s="187"/>
      <c r="V131" s="200"/>
      <c r="W131" s="53"/>
      <c r="Z131">
        <v>0</v>
      </c>
    </row>
    <row r="132" spans="1:26" ht="25.15" customHeight="1" x14ac:dyDescent="0.25">
      <c r="A132" s="178"/>
      <c r="B132" s="215">
        <v>39</v>
      </c>
      <c r="C132" s="188" t="s">
        <v>191</v>
      </c>
      <c r="D132" s="314" t="s">
        <v>246</v>
      </c>
      <c r="E132" s="314"/>
      <c r="F132" s="183" t="s">
        <v>158</v>
      </c>
      <c r="G132" s="184">
        <v>1.01</v>
      </c>
      <c r="H132" s="183"/>
      <c r="I132" s="183">
        <f t="shared" si="5"/>
        <v>0</v>
      </c>
      <c r="J132" s="185">
        <f t="shared" si="6"/>
        <v>145.13999999999999</v>
      </c>
      <c r="K132" s="186">
        <f t="shared" si="7"/>
        <v>0</v>
      </c>
      <c r="L132" s="186"/>
      <c r="M132" s="186">
        <f>ROUND(G132*(H132),2)</f>
        <v>0</v>
      </c>
      <c r="N132" s="186">
        <v>143.69999999999999</v>
      </c>
      <c r="O132" s="186"/>
      <c r="P132" s="189">
        <v>0.52</v>
      </c>
      <c r="Q132" s="190"/>
      <c r="R132" s="190">
        <v>0.52</v>
      </c>
      <c r="S132" s="191">
        <f t="shared" si="8"/>
        <v>0.52500000000000002</v>
      </c>
      <c r="T132" s="187"/>
      <c r="U132" s="187"/>
      <c r="V132" s="200"/>
      <c r="W132" s="53"/>
      <c r="Z132">
        <v>0</v>
      </c>
    </row>
    <row r="133" spans="1:26" ht="25.15" customHeight="1" x14ac:dyDescent="0.25">
      <c r="A133" s="178"/>
      <c r="B133" s="214">
        <v>40</v>
      </c>
      <c r="C133" s="179" t="s">
        <v>195</v>
      </c>
      <c r="D133" s="312" t="s">
        <v>196</v>
      </c>
      <c r="E133" s="312"/>
      <c r="F133" s="173" t="s">
        <v>158</v>
      </c>
      <c r="G133" s="174">
        <v>2</v>
      </c>
      <c r="H133" s="173"/>
      <c r="I133" s="173">
        <f t="shared" si="5"/>
        <v>0</v>
      </c>
      <c r="J133" s="175">
        <f t="shared" si="6"/>
        <v>908.2</v>
      </c>
      <c r="K133" s="176">
        <f t="shared" si="7"/>
        <v>0</v>
      </c>
      <c r="L133" s="176">
        <f>ROUND(G133*(H133),2)</f>
        <v>0</v>
      </c>
      <c r="M133" s="176"/>
      <c r="N133" s="176">
        <v>454.1</v>
      </c>
      <c r="O133" s="176"/>
      <c r="P133" s="182">
        <v>1.9707700000000001</v>
      </c>
      <c r="Q133" s="180"/>
      <c r="R133" s="180">
        <v>1.9707700000000001</v>
      </c>
      <c r="S133" s="181">
        <f t="shared" si="8"/>
        <v>3.9420000000000002</v>
      </c>
      <c r="T133" s="177"/>
      <c r="U133" s="177"/>
      <c r="V133" s="199"/>
      <c r="W133" s="53"/>
      <c r="Z133">
        <v>0</v>
      </c>
    </row>
    <row r="134" spans="1:26" ht="25.15" customHeight="1" x14ac:dyDescent="0.25">
      <c r="A134" s="178"/>
      <c r="B134" s="215">
        <v>41</v>
      </c>
      <c r="C134" s="188" t="s">
        <v>391</v>
      </c>
      <c r="D134" s="314" t="s">
        <v>392</v>
      </c>
      <c r="E134" s="314"/>
      <c r="F134" s="183" t="s">
        <v>158</v>
      </c>
      <c r="G134" s="184">
        <v>2.02</v>
      </c>
      <c r="H134" s="183"/>
      <c r="I134" s="183">
        <f t="shared" si="5"/>
        <v>0</v>
      </c>
      <c r="J134" s="185">
        <f t="shared" si="6"/>
        <v>1159.28</v>
      </c>
      <c r="K134" s="186">
        <f t="shared" si="7"/>
        <v>0</v>
      </c>
      <c r="L134" s="186"/>
      <c r="M134" s="186">
        <f>ROUND(G134*(H134),2)</f>
        <v>0</v>
      </c>
      <c r="N134" s="186">
        <v>573.9</v>
      </c>
      <c r="O134" s="186"/>
      <c r="P134" s="190"/>
      <c r="Q134" s="190"/>
      <c r="R134" s="190"/>
      <c r="S134" s="191">
        <f t="shared" si="8"/>
        <v>0</v>
      </c>
      <c r="T134" s="187"/>
      <c r="U134" s="187"/>
      <c r="V134" s="200"/>
      <c r="W134" s="53"/>
      <c r="Z134">
        <v>0</v>
      </c>
    </row>
    <row r="135" spans="1:26" ht="25.15" customHeight="1" x14ac:dyDescent="0.25">
      <c r="A135" s="178"/>
      <c r="B135" s="215">
        <v>42</v>
      </c>
      <c r="C135" s="188" t="s">
        <v>393</v>
      </c>
      <c r="D135" s="314" t="s">
        <v>394</v>
      </c>
      <c r="E135" s="314"/>
      <c r="F135" s="183" t="s">
        <v>158</v>
      </c>
      <c r="G135" s="184">
        <v>4.04</v>
      </c>
      <c r="H135" s="183"/>
      <c r="I135" s="183">
        <f t="shared" si="5"/>
        <v>0</v>
      </c>
      <c r="J135" s="185">
        <f t="shared" si="6"/>
        <v>16.16</v>
      </c>
      <c r="K135" s="186">
        <f t="shared" si="7"/>
        <v>0</v>
      </c>
      <c r="L135" s="186"/>
      <c r="M135" s="186">
        <f>ROUND(G135*(H135),2)</f>
        <v>0</v>
      </c>
      <c r="N135" s="186">
        <v>4</v>
      </c>
      <c r="O135" s="186"/>
      <c r="P135" s="189">
        <v>7.6999999999999996E-4</v>
      </c>
      <c r="Q135" s="190"/>
      <c r="R135" s="190">
        <v>7.6999999999999996E-4</v>
      </c>
      <c r="S135" s="191">
        <f t="shared" si="8"/>
        <v>3.0000000000000001E-3</v>
      </c>
      <c r="T135" s="187"/>
      <c r="U135" s="187"/>
      <c r="V135" s="200"/>
      <c r="W135" s="53"/>
      <c r="Z135">
        <v>0</v>
      </c>
    </row>
    <row r="136" spans="1:26" ht="25.15" customHeight="1" x14ac:dyDescent="0.25">
      <c r="A136" s="178"/>
      <c r="B136" s="214">
        <v>43</v>
      </c>
      <c r="C136" s="179" t="s">
        <v>204</v>
      </c>
      <c r="D136" s="312" t="s">
        <v>205</v>
      </c>
      <c r="E136" s="312"/>
      <c r="F136" s="173" t="s">
        <v>158</v>
      </c>
      <c r="G136" s="174">
        <v>2</v>
      </c>
      <c r="H136" s="173"/>
      <c r="I136" s="173">
        <f t="shared" si="5"/>
        <v>0</v>
      </c>
      <c r="J136" s="175">
        <f t="shared" si="6"/>
        <v>59</v>
      </c>
      <c r="K136" s="176">
        <f t="shared" si="7"/>
        <v>0</v>
      </c>
      <c r="L136" s="176">
        <f>ROUND(G136*(H136),2)</f>
        <v>0</v>
      </c>
      <c r="M136" s="176"/>
      <c r="N136" s="176">
        <v>29.5</v>
      </c>
      <c r="O136" s="176"/>
      <c r="P136" s="182">
        <v>6.3400000000000001E-3</v>
      </c>
      <c r="Q136" s="180"/>
      <c r="R136" s="180">
        <v>6.3400000000000001E-3</v>
      </c>
      <c r="S136" s="181">
        <f t="shared" si="8"/>
        <v>1.2999999999999999E-2</v>
      </c>
      <c r="T136" s="177"/>
      <c r="U136" s="177"/>
      <c r="V136" s="199"/>
      <c r="W136" s="53"/>
      <c r="Z136">
        <v>0</v>
      </c>
    </row>
    <row r="137" spans="1:26" ht="25.15" customHeight="1" x14ac:dyDescent="0.25">
      <c r="A137" s="178"/>
      <c r="B137" s="215">
        <v>44</v>
      </c>
      <c r="C137" s="188" t="s">
        <v>206</v>
      </c>
      <c r="D137" s="314" t="s">
        <v>207</v>
      </c>
      <c r="E137" s="314"/>
      <c r="F137" s="183" t="s">
        <v>158</v>
      </c>
      <c r="G137" s="184">
        <v>2</v>
      </c>
      <c r="H137" s="183"/>
      <c r="I137" s="183">
        <f t="shared" si="5"/>
        <v>0</v>
      </c>
      <c r="J137" s="185">
        <f t="shared" si="6"/>
        <v>525.6</v>
      </c>
      <c r="K137" s="186">
        <f t="shared" si="7"/>
        <v>0</v>
      </c>
      <c r="L137" s="186"/>
      <c r="M137" s="186">
        <f>ROUND(G137*(H137),2)</f>
        <v>0</v>
      </c>
      <c r="N137" s="186">
        <v>262.8</v>
      </c>
      <c r="O137" s="186"/>
      <c r="P137" s="189">
        <v>0.158</v>
      </c>
      <c r="Q137" s="190"/>
      <c r="R137" s="190">
        <v>0.158</v>
      </c>
      <c r="S137" s="191">
        <f t="shared" si="8"/>
        <v>0.316</v>
      </c>
      <c r="T137" s="187"/>
      <c r="U137" s="187"/>
      <c r="V137" s="200"/>
      <c r="W137" s="53"/>
      <c r="Z137">
        <v>0</v>
      </c>
    </row>
    <row r="138" spans="1:26" ht="25.15" customHeight="1" x14ac:dyDescent="0.25">
      <c r="A138" s="178"/>
      <c r="B138" s="214">
        <v>45</v>
      </c>
      <c r="C138" s="179" t="s">
        <v>210</v>
      </c>
      <c r="D138" s="312" t="s">
        <v>211</v>
      </c>
      <c r="E138" s="312"/>
      <c r="F138" s="173" t="s">
        <v>107</v>
      </c>
      <c r="G138" s="174">
        <v>964.9</v>
      </c>
      <c r="H138" s="173"/>
      <c r="I138" s="173">
        <f t="shared" si="5"/>
        <v>0</v>
      </c>
      <c r="J138" s="175">
        <f t="shared" si="6"/>
        <v>1350.86</v>
      </c>
      <c r="K138" s="176">
        <f t="shared" si="7"/>
        <v>0</v>
      </c>
      <c r="L138" s="176">
        <f>ROUND(G138*(H138),2)</f>
        <v>0</v>
      </c>
      <c r="M138" s="176"/>
      <c r="N138" s="176">
        <v>1.4</v>
      </c>
      <c r="O138" s="176"/>
      <c r="P138" s="180"/>
      <c r="Q138" s="180"/>
      <c r="R138" s="180"/>
      <c r="S138" s="181">
        <f t="shared" si="8"/>
        <v>0</v>
      </c>
      <c r="T138" s="177"/>
      <c r="U138" s="177"/>
      <c r="V138" s="199"/>
      <c r="W138" s="53"/>
      <c r="Z138">
        <v>0</v>
      </c>
    </row>
    <row r="139" spans="1:26" ht="25.15" customHeight="1" x14ac:dyDescent="0.25">
      <c r="A139" s="178"/>
      <c r="B139" s="214">
        <v>46</v>
      </c>
      <c r="C139" s="179" t="s">
        <v>395</v>
      </c>
      <c r="D139" s="312" t="s">
        <v>396</v>
      </c>
      <c r="E139" s="312"/>
      <c r="F139" s="173" t="s">
        <v>107</v>
      </c>
      <c r="G139" s="174">
        <v>964.9</v>
      </c>
      <c r="H139" s="173"/>
      <c r="I139" s="173">
        <f t="shared" si="5"/>
        <v>0</v>
      </c>
      <c r="J139" s="175">
        <f t="shared" si="6"/>
        <v>675.43</v>
      </c>
      <c r="K139" s="176">
        <f t="shared" si="7"/>
        <v>0</v>
      </c>
      <c r="L139" s="176">
        <f>ROUND(G139*(H139),2)</f>
        <v>0</v>
      </c>
      <c r="M139" s="176"/>
      <c r="N139" s="176">
        <v>0.7</v>
      </c>
      <c r="O139" s="176"/>
      <c r="P139" s="180"/>
      <c r="Q139" s="180"/>
      <c r="R139" s="180"/>
      <c r="S139" s="181">
        <f t="shared" si="8"/>
        <v>0</v>
      </c>
      <c r="T139" s="177"/>
      <c r="U139" s="177"/>
      <c r="V139" s="199"/>
      <c r="W139" s="53"/>
      <c r="Z139">
        <v>0</v>
      </c>
    </row>
    <row r="140" spans="1:26" ht="25.15" customHeight="1" x14ac:dyDescent="0.25">
      <c r="A140" s="178"/>
      <c r="B140" s="214">
        <v>47</v>
      </c>
      <c r="C140" s="179" t="s">
        <v>397</v>
      </c>
      <c r="D140" s="312" t="s">
        <v>398</v>
      </c>
      <c r="E140" s="312"/>
      <c r="F140" s="173" t="s">
        <v>107</v>
      </c>
      <c r="G140" s="174">
        <v>20</v>
      </c>
      <c r="H140" s="173"/>
      <c r="I140" s="173">
        <f t="shared" si="5"/>
        <v>0</v>
      </c>
      <c r="J140" s="175">
        <f t="shared" si="6"/>
        <v>258</v>
      </c>
      <c r="K140" s="176">
        <f t="shared" si="7"/>
        <v>0</v>
      </c>
      <c r="L140" s="176">
        <f>ROUND(G140*(H140),2)</f>
        <v>0</v>
      </c>
      <c r="M140" s="176"/>
      <c r="N140" s="176">
        <v>12.9</v>
      </c>
      <c r="O140" s="176"/>
      <c r="P140" s="182">
        <v>3.3000000000000005E-4</v>
      </c>
      <c r="Q140" s="180"/>
      <c r="R140" s="180">
        <v>3.3000000000000005E-4</v>
      </c>
      <c r="S140" s="181">
        <f t="shared" si="8"/>
        <v>7.0000000000000001E-3</v>
      </c>
      <c r="T140" s="177"/>
      <c r="U140" s="177"/>
      <c r="V140" s="199"/>
      <c r="W140" s="53"/>
      <c r="Z140">
        <v>0</v>
      </c>
    </row>
    <row r="141" spans="1:26" ht="25.15" customHeight="1" x14ac:dyDescent="0.25">
      <c r="A141" s="178"/>
      <c r="B141" s="215">
        <v>48</v>
      </c>
      <c r="C141" s="188" t="s">
        <v>399</v>
      </c>
      <c r="D141" s="314" t="s">
        <v>400</v>
      </c>
      <c r="E141" s="314"/>
      <c r="F141" s="183" t="s">
        <v>158</v>
      </c>
      <c r="G141" s="184">
        <v>20</v>
      </c>
      <c r="H141" s="183"/>
      <c r="I141" s="183">
        <f t="shared" si="5"/>
        <v>0</v>
      </c>
      <c r="J141" s="185">
        <f t="shared" si="6"/>
        <v>268</v>
      </c>
      <c r="K141" s="186">
        <f t="shared" si="7"/>
        <v>0</v>
      </c>
      <c r="L141" s="186"/>
      <c r="M141" s="186">
        <f>ROUND(G141*(H141),2)</f>
        <v>0</v>
      </c>
      <c r="N141" s="186">
        <v>13.4</v>
      </c>
      <c r="O141" s="186"/>
      <c r="P141" s="189">
        <v>3.0799999999999998E-3</v>
      </c>
      <c r="Q141" s="190"/>
      <c r="R141" s="190">
        <v>3.0799999999999998E-3</v>
      </c>
      <c r="S141" s="191">
        <f t="shared" si="8"/>
        <v>6.2E-2</v>
      </c>
      <c r="T141" s="187"/>
      <c r="U141" s="187"/>
      <c r="V141" s="200"/>
      <c r="W141" s="53"/>
      <c r="Z141">
        <v>0</v>
      </c>
    </row>
    <row r="142" spans="1:26" x14ac:dyDescent="0.25">
      <c r="A142" s="10"/>
      <c r="B142" s="213"/>
      <c r="C142" s="172">
        <v>8</v>
      </c>
      <c r="D142" s="313" t="s">
        <v>77</v>
      </c>
      <c r="E142" s="313"/>
      <c r="F142" s="138"/>
      <c r="G142" s="171"/>
      <c r="H142" s="138"/>
      <c r="I142" s="140">
        <f>ROUND((SUM(I126:I141))/1,2)</f>
        <v>0</v>
      </c>
      <c r="J142" s="139"/>
      <c r="K142" s="139"/>
      <c r="L142" s="139">
        <f>ROUND((SUM(L126:L141))/1,2)</f>
        <v>0</v>
      </c>
      <c r="M142" s="139">
        <f>ROUND((SUM(M126:M141))/1,2)</f>
        <v>0</v>
      </c>
      <c r="N142" s="139"/>
      <c r="O142" s="139"/>
      <c r="P142" s="139"/>
      <c r="Q142" s="10"/>
      <c r="R142" s="10"/>
      <c r="S142" s="10">
        <f>ROUND((SUM(S126:S141))/1,2)</f>
        <v>7.48</v>
      </c>
      <c r="T142" s="10"/>
      <c r="U142" s="10"/>
      <c r="V142" s="201">
        <f>ROUND((SUM(V126:V141))/1,2)</f>
        <v>0</v>
      </c>
      <c r="W142" s="218"/>
      <c r="X142" s="137"/>
      <c r="Y142" s="137"/>
      <c r="Z142" s="137"/>
    </row>
    <row r="143" spans="1:26" x14ac:dyDescent="0.25">
      <c r="A143" s="1"/>
      <c r="B143" s="209"/>
      <c r="C143" s="1"/>
      <c r="D143" s="1"/>
      <c r="E143" s="131"/>
      <c r="F143" s="131"/>
      <c r="G143" s="165"/>
      <c r="H143" s="131"/>
      <c r="I143" s="131"/>
      <c r="J143" s="132"/>
      <c r="K143" s="132"/>
      <c r="L143" s="132"/>
      <c r="M143" s="132"/>
      <c r="N143" s="132"/>
      <c r="O143" s="132"/>
      <c r="P143" s="132"/>
      <c r="Q143" s="1"/>
      <c r="R143" s="1"/>
      <c r="S143" s="1"/>
      <c r="T143" s="1"/>
      <c r="U143" s="1"/>
      <c r="V143" s="202"/>
      <c r="W143" s="53"/>
    </row>
    <row r="144" spans="1:26" x14ac:dyDescent="0.25">
      <c r="A144" s="10"/>
      <c r="B144" s="213"/>
      <c r="C144" s="172">
        <v>9</v>
      </c>
      <c r="D144" s="313" t="s">
        <v>78</v>
      </c>
      <c r="E144" s="313"/>
      <c r="F144" s="138"/>
      <c r="G144" s="171"/>
      <c r="H144" s="138"/>
      <c r="I144" s="138"/>
      <c r="J144" s="139"/>
      <c r="K144" s="139"/>
      <c r="L144" s="139"/>
      <c r="M144" s="139"/>
      <c r="N144" s="139"/>
      <c r="O144" s="139"/>
      <c r="P144" s="139"/>
      <c r="Q144" s="10"/>
      <c r="R144" s="10"/>
      <c r="S144" s="10"/>
      <c r="T144" s="10"/>
      <c r="U144" s="10"/>
      <c r="V144" s="198"/>
      <c r="W144" s="218"/>
      <c r="X144" s="137"/>
      <c r="Y144" s="137"/>
      <c r="Z144" s="137"/>
    </row>
    <row r="145" spans="1:26" ht="25.15" customHeight="1" x14ac:dyDescent="0.25">
      <c r="A145" s="178"/>
      <c r="B145" s="214">
        <v>49</v>
      </c>
      <c r="C145" s="179" t="s">
        <v>222</v>
      </c>
      <c r="D145" s="312" t="s">
        <v>223</v>
      </c>
      <c r="E145" s="312"/>
      <c r="F145" s="173" t="s">
        <v>107</v>
      </c>
      <c r="G145" s="174">
        <v>640</v>
      </c>
      <c r="H145" s="173"/>
      <c r="I145" s="173">
        <f>ROUND(G145*(H145),2)</f>
        <v>0</v>
      </c>
      <c r="J145" s="175">
        <f>ROUND(G145*(N145),2)</f>
        <v>7552</v>
      </c>
      <c r="K145" s="176">
        <f>ROUND(G145*(O145),2)</f>
        <v>0</v>
      </c>
      <c r="L145" s="176">
        <f>ROUND(G145*(H145),2)</f>
        <v>0</v>
      </c>
      <c r="M145" s="176"/>
      <c r="N145" s="176">
        <v>11.8</v>
      </c>
      <c r="O145" s="176"/>
      <c r="P145" s="182">
        <v>2.0000000000000002E-5</v>
      </c>
      <c r="Q145" s="180"/>
      <c r="R145" s="180">
        <v>2.0000000000000002E-5</v>
      </c>
      <c r="S145" s="181">
        <f>ROUND(G145*(P145),3)</f>
        <v>1.2999999999999999E-2</v>
      </c>
      <c r="T145" s="177"/>
      <c r="U145" s="177"/>
      <c r="V145" s="199"/>
      <c r="W145" s="53"/>
      <c r="Z145">
        <v>0</v>
      </c>
    </row>
    <row r="146" spans="1:26" ht="25.15" customHeight="1" x14ac:dyDescent="0.25">
      <c r="A146" s="178"/>
      <c r="B146" s="214">
        <v>50</v>
      </c>
      <c r="C146" s="179" t="s">
        <v>224</v>
      </c>
      <c r="D146" s="312" t="s">
        <v>225</v>
      </c>
      <c r="E146" s="312"/>
      <c r="F146" s="173" t="s">
        <v>226</v>
      </c>
      <c r="G146" s="174">
        <v>59.136000000000003</v>
      </c>
      <c r="H146" s="173"/>
      <c r="I146" s="173">
        <f>ROUND(G146*(H146),2)</f>
        <v>0</v>
      </c>
      <c r="J146" s="175">
        <f>ROUND(G146*(N146),2)</f>
        <v>1584.84</v>
      </c>
      <c r="K146" s="176">
        <f>ROUND(G146*(O146),2)</f>
        <v>0</v>
      </c>
      <c r="L146" s="176">
        <f>ROUND(G146*(H146),2)</f>
        <v>0</v>
      </c>
      <c r="M146" s="176"/>
      <c r="N146" s="176">
        <v>26.8</v>
      </c>
      <c r="O146" s="176"/>
      <c r="P146" s="180"/>
      <c r="Q146" s="180"/>
      <c r="R146" s="180"/>
      <c r="S146" s="181">
        <f>ROUND(G146*(P146),3)</f>
        <v>0</v>
      </c>
      <c r="T146" s="177"/>
      <c r="U146" s="177"/>
      <c r="V146" s="199"/>
      <c r="W146" s="53"/>
      <c r="Z146">
        <v>0</v>
      </c>
    </row>
    <row r="147" spans="1:26" ht="25.15" customHeight="1" x14ac:dyDescent="0.25">
      <c r="A147" s="178"/>
      <c r="B147" s="214">
        <v>51</v>
      </c>
      <c r="C147" s="179" t="s">
        <v>227</v>
      </c>
      <c r="D147" s="312" t="s">
        <v>228</v>
      </c>
      <c r="E147" s="312"/>
      <c r="F147" s="173" t="s">
        <v>226</v>
      </c>
      <c r="G147" s="174">
        <v>59.136000000000003</v>
      </c>
      <c r="H147" s="173"/>
      <c r="I147" s="173">
        <f>ROUND(G147*(H147),2)</f>
        <v>0</v>
      </c>
      <c r="J147" s="175">
        <f>ROUND(G147*(N147),2)</f>
        <v>76.88</v>
      </c>
      <c r="K147" s="176">
        <f>ROUND(G147*(O147),2)</f>
        <v>0</v>
      </c>
      <c r="L147" s="176">
        <f>ROUND(G147*(H147),2)</f>
        <v>0</v>
      </c>
      <c r="M147" s="176"/>
      <c r="N147" s="176">
        <v>1.3</v>
      </c>
      <c r="O147" s="176"/>
      <c r="P147" s="180"/>
      <c r="Q147" s="180"/>
      <c r="R147" s="180"/>
      <c r="S147" s="181">
        <f>ROUND(G147*(P147),3)</f>
        <v>0</v>
      </c>
      <c r="T147" s="177"/>
      <c r="U147" s="177"/>
      <c r="V147" s="199"/>
      <c r="W147" s="53"/>
      <c r="Z147">
        <v>0</v>
      </c>
    </row>
    <row r="148" spans="1:26" ht="25.15" customHeight="1" x14ac:dyDescent="0.25">
      <c r="A148" s="178"/>
      <c r="B148" s="214">
        <v>52</v>
      </c>
      <c r="C148" s="179" t="s">
        <v>229</v>
      </c>
      <c r="D148" s="312" t="s">
        <v>230</v>
      </c>
      <c r="E148" s="312"/>
      <c r="F148" s="173" t="s">
        <v>226</v>
      </c>
      <c r="G148" s="174">
        <v>59.136000000000003</v>
      </c>
      <c r="H148" s="173"/>
      <c r="I148" s="173">
        <f>ROUND(G148*(H148),2)</f>
        <v>0</v>
      </c>
      <c r="J148" s="175">
        <f>ROUND(G148*(N148),2)</f>
        <v>348.9</v>
      </c>
      <c r="K148" s="176">
        <f>ROUND(G148*(O148),2)</f>
        <v>0</v>
      </c>
      <c r="L148" s="176">
        <f>ROUND(G148*(H148),2)</f>
        <v>0</v>
      </c>
      <c r="M148" s="176"/>
      <c r="N148" s="176">
        <v>5.9</v>
      </c>
      <c r="O148" s="176"/>
      <c r="P148" s="180"/>
      <c r="Q148" s="180"/>
      <c r="R148" s="180"/>
      <c r="S148" s="181">
        <f>ROUND(G148*(P148),3)</f>
        <v>0</v>
      </c>
      <c r="T148" s="177"/>
      <c r="U148" s="177"/>
      <c r="V148" s="199"/>
      <c r="W148" s="53"/>
      <c r="Z148">
        <v>0</v>
      </c>
    </row>
    <row r="149" spans="1:26" ht="25.15" customHeight="1" x14ac:dyDescent="0.25">
      <c r="A149" s="178"/>
      <c r="B149" s="214">
        <v>53</v>
      </c>
      <c r="C149" s="179" t="s">
        <v>231</v>
      </c>
      <c r="D149" s="312" t="s">
        <v>232</v>
      </c>
      <c r="E149" s="312"/>
      <c r="F149" s="173" t="s">
        <v>226</v>
      </c>
      <c r="G149" s="174">
        <v>59.136000000000003</v>
      </c>
      <c r="H149" s="173"/>
      <c r="I149" s="173">
        <f>ROUND(G149*(H149),2)</f>
        <v>0</v>
      </c>
      <c r="J149" s="175">
        <f>ROUND(G149*(N149),2)</f>
        <v>3063.24</v>
      </c>
      <c r="K149" s="176">
        <f>ROUND(G149*(O149),2)</f>
        <v>0</v>
      </c>
      <c r="L149" s="176">
        <f>ROUND(G149*(H149),2)</f>
        <v>0</v>
      </c>
      <c r="M149" s="176"/>
      <c r="N149" s="176">
        <v>51.8</v>
      </c>
      <c r="O149" s="176"/>
      <c r="P149" s="180"/>
      <c r="Q149" s="180"/>
      <c r="R149" s="180"/>
      <c r="S149" s="181">
        <f>ROUND(G149*(P149),3)</f>
        <v>0</v>
      </c>
      <c r="T149" s="177"/>
      <c r="U149" s="177"/>
      <c r="V149" s="199"/>
      <c r="W149" s="53"/>
      <c r="Z149">
        <v>0</v>
      </c>
    </row>
    <row r="150" spans="1:26" x14ac:dyDescent="0.25">
      <c r="A150" s="10"/>
      <c r="B150" s="213"/>
      <c r="C150" s="172">
        <v>9</v>
      </c>
      <c r="D150" s="313" t="s">
        <v>78</v>
      </c>
      <c r="E150" s="313"/>
      <c r="F150" s="138"/>
      <c r="G150" s="171"/>
      <c r="H150" s="138"/>
      <c r="I150" s="140">
        <f>ROUND((SUM(I144:I149))/1,2)</f>
        <v>0</v>
      </c>
      <c r="J150" s="139"/>
      <c r="K150" s="139"/>
      <c r="L150" s="139">
        <f>ROUND((SUM(L144:L149))/1,2)</f>
        <v>0</v>
      </c>
      <c r="M150" s="139">
        <f>ROUND((SUM(M144:M149))/1,2)</f>
        <v>0</v>
      </c>
      <c r="N150" s="139"/>
      <c r="O150" s="139"/>
      <c r="P150" s="139"/>
      <c r="Q150" s="10"/>
      <c r="R150" s="10"/>
      <c r="S150" s="10">
        <f>ROUND((SUM(S144:S149))/1,2)</f>
        <v>0.01</v>
      </c>
      <c r="T150" s="10"/>
      <c r="U150" s="10"/>
      <c r="V150" s="201">
        <f>ROUND((SUM(V144:V149))/1,2)</f>
        <v>0</v>
      </c>
      <c r="W150" s="218"/>
      <c r="X150" s="137"/>
      <c r="Y150" s="137"/>
      <c r="Z150" s="137"/>
    </row>
    <row r="151" spans="1:26" x14ac:dyDescent="0.25">
      <c r="A151" s="1"/>
      <c r="B151" s="209"/>
      <c r="C151" s="1"/>
      <c r="D151" s="1"/>
      <c r="E151" s="131"/>
      <c r="F151" s="131"/>
      <c r="G151" s="165"/>
      <c r="H151" s="131"/>
      <c r="I151" s="131"/>
      <c r="J151" s="132"/>
      <c r="K151" s="132"/>
      <c r="L151" s="132"/>
      <c r="M151" s="132"/>
      <c r="N151" s="132"/>
      <c r="O151" s="132"/>
      <c r="P151" s="132"/>
      <c r="Q151" s="1"/>
      <c r="R151" s="1"/>
      <c r="S151" s="1"/>
      <c r="T151" s="1"/>
      <c r="U151" s="1"/>
      <c r="V151" s="202"/>
      <c r="W151" s="53"/>
    </row>
    <row r="152" spans="1:26" x14ac:dyDescent="0.25">
      <c r="A152" s="10"/>
      <c r="B152" s="213"/>
      <c r="C152" s="172">
        <v>99</v>
      </c>
      <c r="D152" s="313" t="s">
        <v>79</v>
      </c>
      <c r="E152" s="313"/>
      <c r="F152" s="138"/>
      <c r="G152" s="171"/>
      <c r="H152" s="138"/>
      <c r="I152" s="138"/>
      <c r="J152" s="139"/>
      <c r="K152" s="139"/>
      <c r="L152" s="139"/>
      <c r="M152" s="139"/>
      <c r="N152" s="139"/>
      <c r="O152" s="139"/>
      <c r="P152" s="139"/>
      <c r="Q152" s="10"/>
      <c r="R152" s="10"/>
      <c r="S152" s="10"/>
      <c r="T152" s="10"/>
      <c r="U152" s="10"/>
      <c r="V152" s="198"/>
      <c r="W152" s="218"/>
      <c r="X152" s="137"/>
      <c r="Y152" s="137"/>
      <c r="Z152" s="137"/>
    </row>
    <row r="153" spans="1:26" ht="25.15" customHeight="1" x14ac:dyDescent="0.25">
      <c r="A153" s="178"/>
      <c r="B153" s="214">
        <v>54</v>
      </c>
      <c r="C153" s="179" t="s">
        <v>233</v>
      </c>
      <c r="D153" s="312" t="s">
        <v>234</v>
      </c>
      <c r="E153" s="312"/>
      <c r="F153" s="173" t="s">
        <v>226</v>
      </c>
      <c r="G153" s="174">
        <v>1676.6669999999999</v>
      </c>
      <c r="H153" s="173"/>
      <c r="I153" s="173">
        <f>ROUND(G153*(H153),2)</f>
        <v>0</v>
      </c>
      <c r="J153" s="175">
        <f>ROUND(G153*(N153),2)</f>
        <v>18108</v>
      </c>
      <c r="K153" s="176">
        <f>ROUND(G153*(O153),2)</f>
        <v>0</v>
      </c>
      <c r="L153" s="176">
        <f>ROUND(G153*(H153),2)</f>
        <v>0</v>
      </c>
      <c r="M153" s="176"/>
      <c r="N153" s="176">
        <v>10.8</v>
      </c>
      <c r="O153" s="176"/>
      <c r="P153" s="180"/>
      <c r="Q153" s="180"/>
      <c r="R153" s="180"/>
      <c r="S153" s="181">
        <f>ROUND(G153*(P153),3)</f>
        <v>0</v>
      </c>
      <c r="T153" s="177"/>
      <c r="U153" s="177"/>
      <c r="V153" s="199"/>
      <c r="W153" s="53"/>
      <c r="Z153">
        <v>0</v>
      </c>
    </row>
    <row r="154" spans="1:26" x14ac:dyDescent="0.25">
      <c r="A154" s="10"/>
      <c r="B154" s="213"/>
      <c r="C154" s="172">
        <v>99</v>
      </c>
      <c r="D154" s="313" t="s">
        <v>79</v>
      </c>
      <c r="E154" s="313"/>
      <c r="F154" s="138"/>
      <c r="G154" s="171"/>
      <c r="H154" s="138"/>
      <c r="I154" s="140">
        <f>ROUND((SUM(I152:I153))/1,2)</f>
        <v>0</v>
      </c>
      <c r="J154" s="139"/>
      <c r="K154" s="139"/>
      <c r="L154" s="139">
        <f>ROUND((SUM(L152:L153))/1,2)</f>
        <v>0</v>
      </c>
      <c r="M154" s="139">
        <f>ROUND((SUM(M152:M153))/1,2)</f>
        <v>0</v>
      </c>
      <c r="N154" s="139"/>
      <c r="O154" s="139"/>
      <c r="P154" s="139"/>
      <c r="Q154" s="10"/>
      <c r="R154" s="10"/>
      <c r="S154" s="10">
        <f>ROUND((SUM(S152:S153))/1,2)</f>
        <v>0</v>
      </c>
      <c r="T154" s="10"/>
      <c r="U154" s="10"/>
      <c r="V154" s="201">
        <f>ROUND((SUM(V152:V153))/1,2)</f>
        <v>0</v>
      </c>
      <c r="W154" s="218"/>
      <c r="X154" s="137"/>
      <c r="Y154" s="137"/>
      <c r="Z154" s="137"/>
    </row>
    <row r="155" spans="1:26" x14ac:dyDescent="0.25">
      <c r="A155" s="1"/>
      <c r="B155" s="209"/>
      <c r="C155" s="1"/>
      <c r="D155" s="1"/>
      <c r="E155" s="131"/>
      <c r="F155" s="131"/>
      <c r="G155" s="165"/>
      <c r="H155" s="131"/>
      <c r="I155" s="131"/>
      <c r="J155" s="132"/>
      <c r="K155" s="132"/>
      <c r="L155" s="132"/>
      <c r="M155" s="132"/>
      <c r="N155" s="132"/>
      <c r="O155" s="132"/>
      <c r="P155" s="132"/>
      <c r="Q155" s="1"/>
      <c r="R155" s="1"/>
      <c r="S155" s="1"/>
      <c r="T155" s="1"/>
      <c r="U155" s="1"/>
      <c r="V155" s="202"/>
      <c r="W155" s="53"/>
    </row>
    <row r="156" spans="1:26" x14ac:dyDescent="0.25">
      <c r="A156" s="10"/>
      <c r="B156" s="213"/>
      <c r="C156" s="10"/>
      <c r="D156" s="301" t="s">
        <v>73</v>
      </c>
      <c r="E156" s="301"/>
      <c r="F156" s="138"/>
      <c r="G156" s="171"/>
      <c r="H156" s="138"/>
      <c r="I156" s="140">
        <f>ROUND((SUM(I83:I155))/2,2)</f>
        <v>0</v>
      </c>
      <c r="J156" s="139"/>
      <c r="K156" s="139"/>
      <c r="L156" s="138">
        <f>ROUND((SUM(L83:L155))/2,2)</f>
        <v>0</v>
      </c>
      <c r="M156" s="138">
        <f>ROUND((SUM(M83:M155))/2,2)</f>
        <v>0</v>
      </c>
      <c r="N156" s="139"/>
      <c r="O156" s="139"/>
      <c r="P156" s="192"/>
      <c r="Q156" s="10"/>
      <c r="R156" s="10"/>
      <c r="S156" s="192">
        <f>ROUND((SUM(S83:S155))/2,2)</f>
        <v>1662.76</v>
      </c>
      <c r="T156" s="10"/>
      <c r="U156" s="10"/>
      <c r="V156" s="201">
        <f>ROUND((SUM(V83:V155))/2,2)</f>
        <v>0</v>
      </c>
      <c r="W156" s="53"/>
    </row>
    <row r="157" spans="1:26" x14ac:dyDescent="0.25">
      <c r="A157" s="1"/>
      <c r="B157" s="209"/>
      <c r="C157" s="1"/>
      <c r="D157" s="1"/>
      <c r="E157" s="131"/>
      <c r="F157" s="131"/>
      <c r="G157" s="165"/>
      <c r="H157" s="131"/>
      <c r="I157" s="131"/>
      <c r="J157" s="132"/>
      <c r="K157" s="132"/>
      <c r="L157" s="132"/>
      <c r="M157" s="132"/>
      <c r="N157" s="132"/>
      <c r="O157" s="132"/>
      <c r="P157" s="132"/>
      <c r="Q157" s="1"/>
      <c r="R157" s="1"/>
      <c r="S157" s="1"/>
      <c r="T157" s="1"/>
      <c r="U157" s="1"/>
      <c r="V157" s="202"/>
      <c r="W157" s="53"/>
    </row>
    <row r="158" spans="1:26" x14ac:dyDescent="0.25">
      <c r="A158" s="10"/>
      <c r="B158" s="213"/>
      <c r="C158" s="10"/>
      <c r="D158" s="301" t="s">
        <v>80</v>
      </c>
      <c r="E158" s="301"/>
      <c r="F158" s="138"/>
      <c r="G158" s="171"/>
      <c r="H158" s="138"/>
      <c r="I158" s="138"/>
      <c r="J158" s="139"/>
      <c r="K158" s="139"/>
      <c r="L158" s="139"/>
      <c r="M158" s="139"/>
      <c r="N158" s="139"/>
      <c r="O158" s="139"/>
      <c r="P158" s="139"/>
      <c r="Q158" s="10"/>
      <c r="R158" s="10"/>
      <c r="S158" s="10"/>
      <c r="T158" s="10"/>
      <c r="U158" s="10"/>
      <c r="V158" s="198"/>
      <c r="W158" s="218"/>
      <c r="X158" s="137"/>
      <c r="Y158" s="137"/>
      <c r="Z158" s="137"/>
    </row>
    <row r="159" spans="1:26" x14ac:dyDescent="0.25">
      <c r="A159" s="10"/>
      <c r="B159" s="213"/>
      <c r="C159" s="172">
        <v>923</v>
      </c>
      <c r="D159" s="313" t="s">
        <v>81</v>
      </c>
      <c r="E159" s="313"/>
      <c r="F159" s="138"/>
      <c r="G159" s="171"/>
      <c r="H159" s="138"/>
      <c r="I159" s="138"/>
      <c r="J159" s="139"/>
      <c r="K159" s="139"/>
      <c r="L159" s="139"/>
      <c r="M159" s="139"/>
      <c r="N159" s="139"/>
      <c r="O159" s="139"/>
      <c r="P159" s="139"/>
      <c r="Q159" s="10"/>
      <c r="R159" s="10"/>
      <c r="S159" s="10"/>
      <c r="T159" s="10"/>
      <c r="U159" s="10"/>
      <c r="V159" s="198"/>
      <c r="W159" s="218"/>
      <c r="X159" s="137"/>
      <c r="Y159" s="137"/>
      <c r="Z159" s="137"/>
    </row>
    <row r="160" spans="1:26" ht="25.15" customHeight="1" x14ac:dyDescent="0.25">
      <c r="A160" s="178"/>
      <c r="B160" s="214">
        <v>55</v>
      </c>
      <c r="C160" s="179" t="s">
        <v>401</v>
      </c>
      <c r="D160" s="312" t="s">
        <v>402</v>
      </c>
      <c r="E160" s="312"/>
      <c r="F160" s="173" t="s">
        <v>107</v>
      </c>
      <c r="G160" s="174">
        <v>4</v>
      </c>
      <c r="H160" s="173"/>
      <c r="I160" s="173">
        <f>ROUND(G160*(H160),2)</f>
        <v>0</v>
      </c>
      <c r="J160" s="175">
        <f>ROUND(G160*(N160),2)</f>
        <v>2600</v>
      </c>
      <c r="K160" s="176">
        <f>ROUND(G160*(O160),2)</f>
        <v>0</v>
      </c>
      <c r="L160" s="176">
        <f>ROUND(G160*(H160),2)</f>
        <v>0</v>
      </c>
      <c r="M160" s="176"/>
      <c r="N160" s="176">
        <v>650</v>
      </c>
      <c r="O160" s="176"/>
      <c r="P160" s="180"/>
      <c r="Q160" s="180"/>
      <c r="R160" s="180"/>
      <c r="S160" s="181">
        <f>ROUND(G160*(P160),3)</f>
        <v>0</v>
      </c>
      <c r="T160" s="177"/>
      <c r="U160" s="177"/>
      <c r="V160" s="199"/>
      <c r="W160" s="53"/>
      <c r="Z160">
        <v>0</v>
      </c>
    </row>
    <row r="161" spans="1:26" ht="25.15" customHeight="1" x14ac:dyDescent="0.25">
      <c r="A161" s="178"/>
      <c r="B161" s="214">
        <v>56</v>
      </c>
      <c r="C161" s="179" t="s">
        <v>403</v>
      </c>
      <c r="D161" s="312" t="s">
        <v>404</v>
      </c>
      <c r="E161" s="312"/>
      <c r="F161" s="173" t="s">
        <v>107</v>
      </c>
      <c r="G161" s="174">
        <v>595.29999999999995</v>
      </c>
      <c r="H161" s="173"/>
      <c r="I161" s="173">
        <f>ROUND(G161*(H161),2)</f>
        <v>0</v>
      </c>
      <c r="J161" s="175">
        <f>ROUND(G161*(N161),2)</f>
        <v>22383.279999999999</v>
      </c>
      <c r="K161" s="176">
        <f>ROUND(G161*(O161),2)</f>
        <v>0</v>
      </c>
      <c r="L161" s="176">
        <f>ROUND(G161*(H161),2)</f>
        <v>0</v>
      </c>
      <c r="M161" s="176"/>
      <c r="N161" s="176">
        <v>37.6</v>
      </c>
      <c r="O161" s="176"/>
      <c r="P161" s="182">
        <v>3.0000000000000001E-5</v>
      </c>
      <c r="Q161" s="180"/>
      <c r="R161" s="180">
        <v>3.0000000000000001E-5</v>
      </c>
      <c r="S161" s="181">
        <f>ROUND(G161*(P161),3)</f>
        <v>1.7999999999999999E-2</v>
      </c>
      <c r="T161" s="177"/>
      <c r="U161" s="177"/>
      <c r="V161" s="199"/>
      <c r="W161" s="53"/>
      <c r="Z161">
        <v>0</v>
      </c>
    </row>
    <row r="162" spans="1:26" ht="25.15" customHeight="1" x14ac:dyDescent="0.25">
      <c r="A162" s="178"/>
      <c r="B162" s="214">
        <v>57</v>
      </c>
      <c r="C162" s="179" t="s">
        <v>405</v>
      </c>
      <c r="D162" s="312" t="s">
        <v>406</v>
      </c>
      <c r="E162" s="312"/>
      <c r="F162" s="173" t="s">
        <v>107</v>
      </c>
      <c r="G162" s="174">
        <v>595.29999999999995</v>
      </c>
      <c r="H162" s="173"/>
      <c r="I162" s="173">
        <f>ROUND(G162*(H162),2)</f>
        <v>0</v>
      </c>
      <c r="J162" s="175">
        <f>ROUND(G162*(N162),2)</f>
        <v>69650.100000000006</v>
      </c>
      <c r="K162" s="176">
        <f>ROUND(G162*(O162),2)</f>
        <v>0</v>
      </c>
      <c r="L162" s="176">
        <f>ROUND(G162*(H162),2)</f>
        <v>0</v>
      </c>
      <c r="M162" s="176"/>
      <c r="N162" s="176">
        <v>117</v>
      </c>
      <c r="O162" s="176"/>
      <c r="P162" s="180"/>
      <c r="Q162" s="180"/>
      <c r="R162" s="180"/>
      <c r="S162" s="181">
        <f>ROUND(G162*(P162),3)</f>
        <v>0</v>
      </c>
      <c r="T162" s="177"/>
      <c r="U162" s="177"/>
      <c r="V162" s="199"/>
      <c r="W162" s="53"/>
      <c r="Z162">
        <v>0</v>
      </c>
    </row>
    <row r="163" spans="1:26" ht="25.15" customHeight="1" x14ac:dyDescent="0.25">
      <c r="A163" s="178"/>
      <c r="B163" s="214">
        <v>58</v>
      </c>
      <c r="C163" s="179" t="s">
        <v>407</v>
      </c>
      <c r="D163" s="312" t="s">
        <v>408</v>
      </c>
      <c r="E163" s="312"/>
      <c r="F163" s="173" t="s">
        <v>107</v>
      </c>
      <c r="G163" s="174">
        <v>20</v>
      </c>
      <c r="H163" s="173"/>
      <c r="I163" s="173">
        <f>ROUND(G163*(H163),2)</f>
        <v>0</v>
      </c>
      <c r="J163" s="175">
        <f>ROUND(G163*(N163),2)</f>
        <v>260</v>
      </c>
      <c r="K163" s="176">
        <f>ROUND(G163*(O163),2)</f>
        <v>0</v>
      </c>
      <c r="L163" s="176">
        <f>ROUND(G163*(H163),2)</f>
        <v>0</v>
      </c>
      <c r="M163" s="176"/>
      <c r="N163" s="176">
        <v>13</v>
      </c>
      <c r="O163" s="176"/>
      <c r="P163" s="182">
        <v>2.4730000000000002E-2</v>
      </c>
      <c r="Q163" s="180"/>
      <c r="R163" s="180">
        <v>2.4730000000000002E-2</v>
      </c>
      <c r="S163" s="181">
        <f>ROUND(G163*(P163),3)</f>
        <v>0.495</v>
      </c>
      <c r="T163" s="177"/>
      <c r="U163" s="177"/>
      <c r="V163" s="199"/>
      <c r="W163" s="53"/>
      <c r="Z163">
        <v>0</v>
      </c>
    </row>
    <row r="164" spans="1:26" x14ac:dyDescent="0.25">
      <c r="A164" s="10"/>
      <c r="B164" s="213"/>
      <c r="C164" s="172">
        <v>923</v>
      </c>
      <c r="D164" s="313" t="s">
        <v>81</v>
      </c>
      <c r="E164" s="313"/>
      <c r="F164" s="138"/>
      <c r="G164" s="171"/>
      <c r="H164" s="138"/>
      <c r="I164" s="140">
        <f>ROUND((SUM(I159:I163))/1,2)</f>
        <v>0</v>
      </c>
      <c r="J164" s="139"/>
      <c r="K164" s="139"/>
      <c r="L164" s="139">
        <f>ROUND((SUM(L159:L163))/1,2)</f>
        <v>0</v>
      </c>
      <c r="M164" s="139">
        <f>ROUND((SUM(M159:M163))/1,2)</f>
        <v>0</v>
      </c>
      <c r="N164" s="139"/>
      <c r="O164" s="139"/>
      <c r="P164" s="192"/>
      <c r="Q164" s="1"/>
      <c r="R164" s="1"/>
      <c r="S164" s="192">
        <f>ROUND((SUM(S159:S163))/1,2)</f>
        <v>0.51</v>
      </c>
      <c r="T164" s="2"/>
      <c r="U164" s="2"/>
      <c r="V164" s="201">
        <f>ROUND((SUM(V159:V163))/1,2)</f>
        <v>0</v>
      </c>
      <c r="W164" s="53"/>
    </row>
    <row r="165" spans="1:26" x14ac:dyDescent="0.25">
      <c r="A165" s="1"/>
      <c r="B165" s="209"/>
      <c r="C165" s="1"/>
      <c r="D165" s="1"/>
      <c r="E165" s="131"/>
      <c r="F165" s="131"/>
      <c r="G165" s="165"/>
      <c r="H165" s="131"/>
      <c r="I165" s="131"/>
      <c r="J165" s="132"/>
      <c r="K165" s="132"/>
      <c r="L165" s="132"/>
      <c r="M165" s="132"/>
      <c r="N165" s="132"/>
      <c r="O165" s="132"/>
      <c r="P165" s="132"/>
      <c r="Q165" s="1"/>
      <c r="R165" s="1"/>
      <c r="S165" s="1"/>
      <c r="T165" s="1"/>
      <c r="U165" s="1"/>
      <c r="V165" s="202"/>
      <c r="W165" s="53"/>
    </row>
    <row r="166" spans="1:26" x14ac:dyDescent="0.25">
      <c r="A166" s="10"/>
      <c r="B166" s="213"/>
      <c r="C166" s="10"/>
      <c r="D166" s="301" t="s">
        <v>80</v>
      </c>
      <c r="E166" s="301"/>
      <c r="F166" s="138"/>
      <c r="G166" s="171"/>
      <c r="H166" s="138"/>
      <c r="I166" s="140">
        <f>ROUND((SUM(I158:I165))/2,2)</f>
        <v>0</v>
      </c>
      <c r="J166" s="139"/>
      <c r="K166" s="139"/>
      <c r="L166" s="139">
        <f>ROUND((SUM(L158:L165))/2,2)</f>
        <v>0</v>
      </c>
      <c r="M166" s="139">
        <f>ROUND((SUM(M158:M165))/2,2)</f>
        <v>0</v>
      </c>
      <c r="N166" s="139"/>
      <c r="O166" s="139"/>
      <c r="P166" s="192"/>
      <c r="Q166" s="1"/>
      <c r="R166" s="1"/>
      <c r="S166" s="192">
        <f>ROUND((SUM(S158:S165))/2,2)</f>
        <v>0.51</v>
      </c>
      <c r="T166" s="1"/>
      <c r="U166" s="1"/>
      <c r="V166" s="201">
        <f>ROUND((SUM(V158:V165))/2,2)</f>
        <v>0</v>
      </c>
      <c r="W166" s="53"/>
    </row>
    <row r="167" spans="1:26" x14ac:dyDescent="0.25">
      <c r="A167" s="1"/>
      <c r="B167" s="216"/>
      <c r="C167" s="193"/>
      <c r="D167" s="315" t="s">
        <v>82</v>
      </c>
      <c r="E167" s="315"/>
      <c r="F167" s="194"/>
      <c r="G167" s="195"/>
      <c r="H167" s="194"/>
      <c r="I167" s="194">
        <f>ROUND((SUM(I83:I166))/3,2)</f>
        <v>0</v>
      </c>
      <c r="J167" s="196"/>
      <c r="K167" s="196">
        <f>ROUND((SUM(K83:K166))/3,2)</f>
        <v>0</v>
      </c>
      <c r="L167" s="196">
        <f>ROUND((SUM(L83:L166))/3,2)</f>
        <v>0</v>
      </c>
      <c r="M167" s="196">
        <f>ROUND((SUM(M83:M166))/3,2)</f>
        <v>0</v>
      </c>
      <c r="N167" s="196"/>
      <c r="O167" s="196"/>
      <c r="P167" s="195"/>
      <c r="Q167" s="193"/>
      <c r="R167" s="193"/>
      <c r="S167" s="195">
        <f>ROUND((SUM(S83:S166))/3,2)</f>
        <v>1663.27</v>
      </c>
      <c r="T167" s="193"/>
      <c r="U167" s="193"/>
      <c r="V167" s="203">
        <f>ROUND((SUM(V83:V166))/3,2)</f>
        <v>0</v>
      </c>
      <c r="W167" s="53"/>
      <c r="Z167">
        <f>(SUM(Z83:Z166))</f>
        <v>0</v>
      </c>
    </row>
  </sheetData>
  <mergeCells count="129">
    <mergeCell ref="D162:E162"/>
    <mergeCell ref="D163:E163"/>
    <mergeCell ref="D164:E164"/>
    <mergeCell ref="D166:E166"/>
    <mergeCell ref="D167:E167"/>
    <mergeCell ref="D154:E154"/>
    <mergeCell ref="D156:E156"/>
    <mergeCell ref="D158:E158"/>
    <mergeCell ref="D159:E159"/>
    <mergeCell ref="D160:E160"/>
    <mergeCell ref="D161:E161"/>
    <mergeCell ref="D147:E147"/>
    <mergeCell ref="D148:E148"/>
    <mergeCell ref="D149:E149"/>
    <mergeCell ref="D150:E150"/>
    <mergeCell ref="D152:E152"/>
    <mergeCell ref="D153:E153"/>
    <mergeCell ref="D140:E140"/>
    <mergeCell ref="D141:E141"/>
    <mergeCell ref="D142:E142"/>
    <mergeCell ref="D144:E144"/>
    <mergeCell ref="D145:E145"/>
    <mergeCell ref="D146:E146"/>
    <mergeCell ref="D134:E134"/>
    <mergeCell ref="D135:E135"/>
    <mergeCell ref="D136:E136"/>
    <mergeCell ref="D137:E137"/>
    <mergeCell ref="D138:E138"/>
    <mergeCell ref="D139:E139"/>
    <mergeCell ref="D128:E128"/>
    <mergeCell ref="D129:E129"/>
    <mergeCell ref="D130:E130"/>
    <mergeCell ref="D131:E131"/>
    <mergeCell ref="D132:E132"/>
    <mergeCell ref="D133:E133"/>
    <mergeCell ref="D121:E121"/>
    <mergeCell ref="D122:E122"/>
    <mergeCell ref="D123:E123"/>
    <mergeCell ref="D124:E124"/>
    <mergeCell ref="D126:E126"/>
    <mergeCell ref="D127:E127"/>
    <mergeCell ref="D114:E114"/>
    <mergeCell ref="D115:E115"/>
    <mergeCell ref="D116:E116"/>
    <mergeCell ref="D117:E117"/>
    <mergeCell ref="D118:E118"/>
    <mergeCell ref="D120:E120"/>
    <mergeCell ref="D107:E107"/>
    <mergeCell ref="D108:E108"/>
    <mergeCell ref="D109:E109"/>
    <mergeCell ref="D110:E110"/>
    <mergeCell ref="D112:E112"/>
    <mergeCell ref="D113:E113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1:D61"/>
    <mergeCell ref="B62:D62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03 Výtlačné potrubie z PČS 1,2 - Výtlak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8"/>
  <sheetViews>
    <sheetView workbookViewId="0">
      <pane ySplit="1" topLeftCell="A120" activePane="bottomLeft" state="frozen"/>
      <selection pane="bottomLeft" activeCell="H81" sqref="H81:H136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409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15028'!E62</f>
        <v>0</v>
      </c>
      <c r="D15" s="58">
        <f>'SO 15028'!F62</f>
        <v>0</v>
      </c>
      <c r="E15" s="67">
        <f>'SO 15028'!G62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(SUM(Z79:Z137))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/>
      <c r="D17" s="58"/>
      <c r="E17" s="67"/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15028'!K79:'SO 15028'!K137)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15028'!K79:'SO 15028'!K137)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409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15028'!L101</f>
        <v>0</v>
      </c>
      <c r="F56" s="138">
        <f>'SO 15028'!M101</f>
        <v>0</v>
      </c>
      <c r="G56" s="138">
        <f>'SO 15028'!I101</f>
        <v>0</v>
      </c>
      <c r="H56" s="139">
        <f>'SO 15028'!S101</f>
        <v>463.58</v>
      </c>
      <c r="I56" s="139">
        <f>'SO 15028'!V101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15028'!L105</f>
        <v>0</v>
      </c>
      <c r="F57" s="138">
        <f>'SO 15028'!M105</f>
        <v>0</v>
      </c>
      <c r="G57" s="138">
        <f>'SO 15028'!I105</f>
        <v>0</v>
      </c>
      <c r="H57" s="139">
        <f>'SO 15028'!S105</f>
        <v>78.11</v>
      </c>
      <c r="I57" s="139">
        <f>'SO 15028'!V105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76</v>
      </c>
      <c r="C58" s="299"/>
      <c r="D58" s="299"/>
      <c r="E58" s="138">
        <f>'SO 15028'!L111</f>
        <v>0</v>
      </c>
      <c r="F58" s="138">
        <f>'SO 15028'!M111</f>
        <v>0</v>
      </c>
      <c r="G58" s="138">
        <f>'SO 15028'!I111</f>
        <v>0</v>
      </c>
      <c r="H58" s="139">
        <f>'SO 15028'!S111</f>
        <v>98.94</v>
      </c>
      <c r="I58" s="139">
        <f>'SO 15028'!V111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77</v>
      </c>
      <c r="C59" s="299"/>
      <c r="D59" s="299"/>
      <c r="E59" s="138">
        <f>'SO 15028'!L123</f>
        <v>0</v>
      </c>
      <c r="F59" s="138">
        <f>'SO 15028'!M123</f>
        <v>0</v>
      </c>
      <c r="G59" s="138">
        <f>'SO 15028'!I123</f>
        <v>0</v>
      </c>
      <c r="H59" s="139">
        <f>'SO 15028'!S123</f>
        <v>2.5</v>
      </c>
      <c r="I59" s="139">
        <f>'SO 15028'!V123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15028'!L131</f>
        <v>0</v>
      </c>
      <c r="F60" s="138">
        <f>'SO 15028'!M131</f>
        <v>0</v>
      </c>
      <c r="G60" s="138">
        <f>'SO 15028'!I131</f>
        <v>0</v>
      </c>
      <c r="H60" s="139">
        <f>'SO 15028'!S131</f>
        <v>0.01</v>
      </c>
      <c r="I60" s="139">
        <f>'SO 15028'!V131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15028'!L135</f>
        <v>0</v>
      </c>
      <c r="F61" s="138">
        <f>'SO 15028'!M135</f>
        <v>0</v>
      </c>
      <c r="G61" s="138">
        <f>'SO 15028'!I135</f>
        <v>0</v>
      </c>
      <c r="H61" s="139">
        <f>'SO 15028'!S135</f>
        <v>0</v>
      </c>
      <c r="I61" s="139">
        <f>'SO 15028'!V135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15028'!L137</f>
        <v>0</v>
      </c>
      <c r="F62" s="140">
        <f>'SO 15028'!M137</f>
        <v>0</v>
      </c>
      <c r="G62" s="140">
        <f>'SO 15028'!I137</f>
        <v>0</v>
      </c>
      <c r="H62" s="141">
        <f>'SO 15028'!S137</f>
        <v>643.14</v>
      </c>
      <c r="I62" s="141">
        <f>'SO 15028'!V137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42"/>
      <c r="B64" s="302" t="s">
        <v>82</v>
      </c>
      <c r="C64" s="303"/>
      <c r="D64" s="303"/>
      <c r="E64" s="144">
        <f>'SO 15028'!L138</f>
        <v>0</v>
      </c>
      <c r="F64" s="144">
        <f>'SO 15028'!M138</f>
        <v>0</v>
      </c>
      <c r="G64" s="144">
        <f>'SO 15028'!I138</f>
        <v>0</v>
      </c>
      <c r="H64" s="145">
        <f>'SO 15028'!S138</f>
        <v>643.14</v>
      </c>
      <c r="I64" s="145">
        <f>'SO 15028'!V138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8"/>
      <c r="X64" s="143"/>
      <c r="Y64" s="143"/>
      <c r="Z64" s="143"/>
    </row>
    <row r="65" spans="1:26" x14ac:dyDescent="0.25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" customHeight="1" x14ac:dyDescent="0.25">
      <c r="A68" s="1"/>
      <c r="B68" s="288" t="s">
        <v>83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53"/>
    </row>
    <row r="69" spans="1:26" x14ac:dyDescent="0.25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899999999999999" customHeight="1" x14ac:dyDescent="0.25">
      <c r="A70" s="204"/>
      <c r="B70" s="291" t="s">
        <v>36</v>
      </c>
      <c r="C70" s="292"/>
      <c r="D70" s="292"/>
      <c r="E70" s="293"/>
      <c r="F70" s="166"/>
      <c r="G70" s="166"/>
      <c r="H70" s="167" t="s">
        <v>94</v>
      </c>
      <c r="I70" s="295" t="s">
        <v>95</v>
      </c>
      <c r="J70" s="296"/>
      <c r="K70" s="296"/>
      <c r="L70" s="296"/>
      <c r="M70" s="296"/>
      <c r="N70" s="296"/>
      <c r="O70" s="296"/>
      <c r="P70" s="297"/>
      <c r="Q70" s="18"/>
      <c r="R70" s="18"/>
      <c r="S70" s="18"/>
      <c r="T70" s="18"/>
      <c r="U70" s="18"/>
      <c r="V70" s="18"/>
      <c r="W70" s="53"/>
    </row>
    <row r="71" spans="1:26" ht="19.899999999999999" customHeight="1" x14ac:dyDescent="0.25">
      <c r="A71" s="204"/>
      <c r="B71" s="294" t="s">
        <v>37</v>
      </c>
      <c r="C71" s="271"/>
      <c r="D71" s="271"/>
      <c r="E71" s="272"/>
      <c r="F71" s="162"/>
      <c r="G71" s="162"/>
      <c r="H71" s="163" t="s">
        <v>31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204"/>
      <c r="B72" s="294" t="s">
        <v>38</v>
      </c>
      <c r="C72" s="271"/>
      <c r="D72" s="271"/>
      <c r="E72" s="272"/>
      <c r="F72" s="162"/>
      <c r="G72" s="162"/>
      <c r="H72" s="163" t="s">
        <v>96</v>
      </c>
      <c r="I72" s="163" t="s">
        <v>35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08" t="s">
        <v>97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8" t="s">
        <v>409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10" t="s">
        <v>72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25">
      <c r="A78" s="2"/>
      <c r="B78" s="211" t="s">
        <v>84</v>
      </c>
      <c r="C78" s="128" t="s">
        <v>85</v>
      </c>
      <c r="D78" s="128" t="s">
        <v>86</v>
      </c>
      <c r="E78" s="155"/>
      <c r="F78" s="155" t="s">
        <v>87</v>
      </c>
      <c r="G78" s="155" t="s">
        <v>88</v>
      </c>
      <c r="H78" s="156" t="s">
        <v>89</v>
      </c>
      <c r="I78" s="156" t="s">
        <v>90</v>
      </c>
      <c r="J78" s="156"/>
      <c r="K78" s="156"/>
      <c r="L78" s="156"/>
      <c r="M78" s="156"/>
      <c r="N78" s="156"/>
      <c r="O78" s="156"/>
      <c r="P78" s="156" t="s">
        <v>91</v>
      </c>
      <c r="Q78" s="157"/>
      <c r="R78" s="157"/>
      <c r="S78" s="128" t="s">
        <v>92</v>
      </c>
      <c r="T78" s="158"/>
      <c r="U78" s="158"/>
      <c r="V78" s="128" t="s">
        <v>93</v>
      </c>
      <c r="W78" s="53"/>
    </row>
    <row r="79" spans="1:26" x14ac:dyDescent="0.25">
      <c r="A79" s="10"/>
      <c r="B79" s="212"/>
      <c r="C79" s="169"/>
      <c r="D79" s="305" t="s">
        <v>73</v>
      </c>
      <c r="E79" s="305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7"/>
      <c r="W79" s="218"/>
      <c r="X79" s="137"/>
      <c r="Y79" s="137"/>
      <c r="Z79" s="137"/>
    </row>
    <row r="80" spans="1:26" x14ac:dyDescent="0.25">
      <c r="A80" s="10"/>
      <c r="B80" s="213"/>
      <c r="C80" s="172">
        <v>1</v>
      </c>
      <c r="D80" s="313" t="s">
        <v>74</v>
      </c>
      <c r="E80" s="313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8"/>
      <c r="W80" s="218"/>
      <c r="X80" s="137"/>
      <c r="Y80" s="137"/>
      <c r="Z80" s="137"/>
    </row>
    <row r="81" spans="1:26" ht="25.15" customHeight="1" x14ac:dyDescent="0.25">
      <c r="A81" s="178"/>
      <c r="B81" s="214">
        <v>1</v>
      </c>
      <c r="C81" s="179" t="s">
        <v>98</v>
      </c>
      <c r="D81" s="312" t="s">
        <v>99</v>
      </c>
      <c r="E81" s="312"/>
      <c r="F81" s="173" t="s">
        <v>100</v>
      </c>
      <c r="G81" s="174">
        <v>120</v>
      </c>
      <c r="H81" s="173"/>
      <c r="I81" s="173">
        <f t="shared" ref="I81:I100" si="0">ROUND(G81*(H81),2)</f>
        <v>0</v>
      </c>
      <c r="J81" s="175">
        <f t="shared" ref="J81:J100" si="1">ROUND(G81*(N81),2)</f>
        <v>888</v>
      </c>
      <c r="K81" s="176">
        <f t="shared" ref="K81:K100" si="2">ROUND(G81*(O81),2)</f>
        <v>0</v>
      </c>
      <c r="L81" s="176">
        <f t="shared" ref="L81:L95" si="3">ROUND(G81*(H81),2)</f>
        <v>0</v>
      </c>
      <c r="M81" s="176"/>
      <c r="N81" s="176">
        <v>7.4</v>
      </c>
      <c r="O81" s="176"/>
      <c r="P81" s="180"/>
      <c r="Q81" s="180"/>
      <c r="R81" s="180"/>
      <c r="S81" s="181">
        <f t="shared" ref="S81:S100" si="4">ROUND(G81*(P81),3)</f>
        <v>0</v>
      </c>
      <c r="T81" s="177"/>
      <c r="U81" s="177"/>
      <c r="V81" s="199"/>
      <c r="W81" s="53"/>
      <c r="Z81">
        <v>0</v>
      </c>
    </row>
    <row r="82" spans="1:26" ht="25.15" customHeight="1" x14ac:dyDescent="0.25">
      <c r="A82" s="178"/>
      <c r="B82" s="214">
        <v>2</v>
      </c>
      <c r="C82" s="179" t="s">
        <v>101</v>
      </c>
      <c r="D82" s="312" t="s">
        <v>102</v>
      </c>
      <c r="E82" s="312"/>
      <c r="F82" s="173" t="s">
        <v>100</v>
      </c>
      <c r="G82" s="174">
        <v>120</v>
      </c>
      <c r="H82" s="173"/>
      <c r="I82" s="173">
        <f t="shared" si="0"/>
        <v>0</v>
      </c>
      <c r="J82" s="175">
        <f t="shared" si="1"/>
        <v>420</v>
      </c>
      <c r="K82" s="176">
        <f t="shared" si="2"/>
        <v>0</v>
      </c>
      <c r="L82" s="176">
        <f t="shared" si="3"/>
        <v>0</v>
      </c>
      <c r="M82" s="176"/>
      <c r="N82" s="176">
        <v>3.5</v>
      </c>
      <c r="O82" s="176"/>
      <c r="P82" s="180"/>
      <c r="Q82" s="180"/>
      <c r="R82" s="180"/>
      <c r="S82" s="181">
        <f t="shared" si="4"/>
        <v>0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4">
        <v>3</v>
      </c>
      <c r="C83" s="179" t="s">
        <v>103</v>
      </c>
      <c r="D83" s="312" t="s">
        <v>104</v>
      </c>
      <c r="E83" s="312"/>
      <c r="F83" s="173" t="s">
        <v>100</v>
      </c>
      <c r="G83" s="174">
        <v>120</v>
      </c>
      <c r="H83" s="173"/>
      <c r="I83" s="173">
        <f t="shared" si="0"/>
        <v>0</v>
      </c>
      <c r="J83" s="175">
        <f t="shared" si="1"/>
        <v>1584</v>
      </c>
      <c r="K83" s="176">
        <f t="shared" si="2"/>
        <v>0</v>
      </c>
      <c r="L83" s="176">
        <f t="shared" si="3"/>
        <v>0</v>
      </c>
      <c r="M83" s="176"/>
      <c r="N83" s="176">
        <v>13.2</v>
      </c>
      <c r="O83" s="176"/>
      <c r="P83" s="182">
        <v>1.0000000000000001E-5</v>
      </c>
      <c r="Q83" s="180"/>
      <c r="R83" s="180">
        <v>1.0000000000000001E-5</v>
      </c>
      <c r="S83" s="181">
        <f t="shared" si="4"/>
        <v>1E-3</v>
      </c>
      <c r="T83" s="177"/>
      <c r="U83" s="177"/>
      <c r="V83" s="199"/>
      <c r="W83" s="53"/>
      <c r="Z83">
        <v>0</v>
      </c>
    </row>
    <row r="84" spans="1:26" ht="25.15" customHeight="1" x14ac:dyDescent="0.25">
      <c r="A84" s="178"/>
      <c r="B84" s="214">
        <v>4</v>
      </c>
      <c r="C84" s="179" t="s">
        <v>114</v>
      </c>
      <c r="D84" s="312" t="s">
        <v>115</v>
      </c>
      <c r="E84" s="312"/>
      <c r="F84" s="173" t="s">
        <v>116</v>
      </c>
      <c r="G84" s="174">
        <v>55.08</v>
      </c>
      <c r="H84" s="173"/>
      <c r="I84" s="173">
        <f t="shared" si="0"/>
        <v>0</v>
      </c>
      <c r="J84" s="175">
        <f t="shared" si="1"/>
        <v>82.62</v>
      </c>
      <c r="K84" s="176">
        <f t="shared" si="2"/>
        <v>0</v>
      </c>
      <c r="L84" s="176">
        <f t="shared" si="3"/>
        <v>0</v>
      </c>
      <c r="M84" s="176"/>
      <c r="N84" s="176">
        <v>1.5</v>
      </c>
      <c r="O84" s="176"/>
      <c r="P84" s="180"/>
      <c r="Q84" s="180"/>
      <c r="R84" s="180"/>
      <c r="S84" s="181">
        <f t="shared" si="4"/>
        <v>0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4">
        <v>5</v>
      </c>
      <c r="C85" s="179" t="s">
        <v>410</v>
      </c>
      <c r="D85" s="312" t="s">
        <v>411</v>
      </c>
      <c r="E85" s="312"/>
      <c r="F85" s="173" t="s">
        <v>116</v>
      </c>
      <c r="G85" s="174">
        <v>468.18</v>
      </c>
      <c r="H85" s="173"/>
      <c r="I85" s="173">
        <f t="shared" si="0"/>
        <v>0</v>
      </c>
      <c r="J85" s="175">
        <f t="shared" si="1"/>
        <v>10861.78</v>
      </c>
      <c r="K85" s="176">
        <f t="shared" si="2"/>
        <v>0</v>
      </c>
      <c r="L85" s="176">
        <f t="shared" si="3"/>
        <v>0</v>
      </c>
      <c r="M85" s="176"/>
      <c r="N85" s="176">
        <v>23.2</v>
      </c>
      <c r="O85" s="176"/>
      <c r="P85" s="180"/>
      <c r="Q85" s="180"/>
      <c r="R85" s="180"/>
      <c r="S85" s="181">
        <f t="shared" si="4"/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6</v>
      </c>
      <c r="C86" s="179" t="s">
        <v>412</v>
      </c>
      <c r="D86" s="312" t="s">
        <v>413</v>
      </c>
      <c r="E86" s="312"/>
      <c r="F86" s="173" t="s">
        <v>116</v>
      </c>
      <c r="G86" s="174">
        <v>468.18</v>
      </c>
      <c r="H86" s="173"/>
      <c r="I86" s="173">
        <f t="shared" si="0"/>
        <v>0</v>
      </c>
      <c r="J86" s="175">
        <f t="shared" si="1"/>
        <v>3089.99</v>
      </c>
      <c r="K86" s="176">
        <f t="shared" si="2"/>
        <v>0</v>
      </c>
      <c r="L86" s="176">
        <f t="shared" si="3"/>
        <v>0</v>
      </c>
      <c r="M86" s="176"/>
      <c r="N86" s="176">
        <v>6.6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7</v>
      </c>
      <c r="C87" s="179" t="s">
        <v>414</v>
      </c>
      <c r="D87" s="312" t="s">
        <v>415</v>
      </c>
      <c r="E87" s="312"/>
      <c r="F87" s="173" t="s">
        <v>100</v>
      </c>
      <c r="G87" s="174">
        <v>1560.6</v>
      </c>
      <c r="H87" s="173"/>
      <c r="I87" s="173">
        <f t="shared" si="0"/>
        <v>0</v>
      </c>
      <c r="J87" s="175">
        <f t="shared" si="1"/>
        <v>4993.92</v>
      </c>
      <c r="K87" s="176">
        <f t="shared" si="2"/>
        <v>0</v>
      </c>
      <c r="L87" s="176">
        <f t="shared" si="3"/>
        <v>0</v>
      </c>
      <c r="M87" s="176"/>
      <c r="N87" s="176">
        <v>3.2</v>
      </c>
      <c r="O87" s="176"/>
      <c r="P87" s="182">
        <v>9.6999999999999994E-4</v>
      </c>
      <c r="Q87" s="180"/>
      <c r="R87" s="180">
        <v>9.6999999999999994E-4</v>
      </c>
      <c r="S87" s="181">
        <f t="shared" si="4"/>
        <v>1.514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8</v>
      </c>
      <c r="C88" s="179" t="s">
        <v>416</v>
      </c>
      <c r="D88" s="312" t="s">
        <v>417</v>
      </c>
      <c r="E88" s="312"/>
      <c r="F88" s="173" t="s">
        <v>418</v>
      </c>
      <c r="G88" s="174">
        <v>1560.6</v>
      </c>
      <c r="H88" s="173"/>
      <c r="I88" s="173">
        <f t="shared" si="0"/>
        <v>0</v>
      </c>
      <c r="J88" s="175">
        <f t="shared" si="1"/>
        <v>2496.96</v>
      </c>
      <c r="K88" s="176">
        <f t="shared" si="2"/>
        <v>0</v>
      </c>
      <c r="L88" s="176">
        <f t="shared" si="3"/>
        <v>0</v>
      </c>
      <c r="M88" s="176"/>
      <c r="N88" s="176">
        <v>1.6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9</v>
      </c>
      <c r="C89" s="179" t="s">
        <v>132</v>
      </c>
      <c r="D89" s="312" t="s">
        <v>133</v>
      </c>
      <c r="E89" s="312"/>
      <c r="F89" s="173" t="s">
        <v>121</v>
      </c>
      <c r="G89" s="174">
        <v>468.18</v>
      </c>
      <c r="H89" s="173"/>
      <c r="I89" s="173">
        <f t="shared" si="0"/>
        <v>0</v>
      </c>
      <c r="J89" s="175">
        <f t="shared" si="1"/>
        <v>3043.17</v>
      </c>
      <c r="K89" s="176">
        <f t="shared" si="2"/>
        <v>0</v>
      </c>
      <c r="L89" s="176">
        <f t="shared" si="3"/>
        <v>0</v>
      </c>
      <c r="M89" s="176"/>
      <c r="N89" s="176">
        <v>6.5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10</v>
      </c>
      <c r="C90" s="179" t="s">
        <v>134</v>
      </c>
      <c r="D90" s="312" t="s">
        <v>135</v>
      </c>
      <c r="E90" s="312"/>
      <c r="F90" s="173" t="s">
        <v>121</v>
      </c>
      <c r="G90" s="174">
        <v>468.18</v>
      </c>
      <c r="H90" s="173"/>
      <c r="I90" s="173">
        <f t="shared" si="0"/>
        <v>0</v>
      </c>
      <c r="J90" s="175">
        <f t="shared" si="1"/>
        <v>1825.9</v>
      </c>
      <c r="K90" s="176">
        <f t="shared" si="2"/>
        <v>0</v>
      </c>
      <c r="L90" s="176">
        <f t="shared" si="3"/>
        <v>0</v>
      </c>
      <c r="M90" s="176"/>
      <c r="N90" s="176">
        <v>3.9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11</v>
      </c>
      <c r="C91" s="179" t="s">
        <v>136</v>
      </c>
      <c r="D91" s="312" t="s">
        <v>137</v>
      </c>
      <c r="E91" s="312"/>
      <c r="F91" s="173" t="s">
        <v>116</v>
      </c>
      <c r="G91" s="174">
        <v>317.99400000000003</v>
      </c>
      <c r="H91" s="173"/>
      <c r="I91" s="173">
        <f t="shared" si="0"/>
        <v>0</v>
      </c>
      <c r="J91" s="175">
        <f t="shared" si="1"/>
        <v>4388.32</v>
      </c>
      <c r="K91" s="176">
        <f t="shared" si="2"/>
        <v>0</v>
      </c>
      <c r="L91" s="176">
        <f t="shared" si="3"/>
        <v>0</v>
      </c>
      <c r="M91" s="176"/>
      <c r="N91" s="176">
        <v>13.8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12</v>
      </c>
      <c r="C92" s="179" t="s">
        <v>138</v>
      </c>
      <c r="D92" s="312" t="s">
        <v>139</v>
      </c>
      <c r="E92" s="312"/>
      <c r="F92" s="173" t="s">
        <v>116</v>
      </c>
      <c r="G92" s="174">
        <v>786.17399999999998</v>
      </c>
      <c r="H92" s="173"/>
      <c r="I92" s="173">
        <f t="shared" si="0"/>
        <v>0</v>
      </c>
      <c r="J92" s="175">
        <f t="shared" si="1"/>
        <v>1022.03</v>
      </c>
      <c r="K92" s="176">
        <f t="shared" si="2"/>
        <v>0</v>
      </c>
      <c r="L92" s="176">
        <f t="shared" si="3"/>
        <v>0</v>
      </c>
      <c r="M92" s="176"/>
      <c r="N92" s="176">
        <v>1.3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13</v>
      </c>
      <c r="C93" s="179" t="s">
        <v>140</v>
      </c>
      <c r="D93" s="312" t="s">
        <v>141</v>
      </c>
      <c r="E93" s="312"/>
      <c r="F93" s="173" t="s">
        <v>116</v>
      </c>
      <c r="G93" s="174">
        <v>513.26</v>
      </c>
      <c r="H93" s="173"/>
      <c r="I93" s="173">
        <f t="shared" si="0"/>
        <v>0</v>
      </c>
      <c r="J93" s="175">
        <f t="shared" si="1"/>
        <v>667.24</v>
      </c>
      <c r="K93" s="176">
        <f t="shared" si="2"/>
        <v>0</v>
      </c>
      <c r="L93" s="176">
        <f t="shared" si="3"/>
        <v>0</v>
      </c>
      <c r="M93" s="176"/>
      <c r="N93" s="176">
        <v>1.3</v>
      </c>
      <c r="O93" s="176"/>
      <c r="P93" s="180"/>
      <c r="Q93" s="180"/>
      <c r="R93" s="180"/>
      <c r="S93" s="181">
        <f t="shared" si="4"/>
        <v>0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4">
        <v>14</v>
      </c>
      <c r="C94" s="179" t="s">
        <v>142</v>
      </c>
      <c r="D94" s="312" t="s">
        <v>143</v>
      </c>
      <c r="E94" s="312"/>
      <c r="F94" s="173" t="s">
        <v>116</v>
      </c>
      <c r="G94" s="174">
        <v>513.26</v>
      </c>
      <c r="H94" s="173"/>
      <c r="I94" s="173">
        <f t="shared" si="0"/>
        <v>0</v>
      </c>
      <c r="J94" s="175">
        <f t="shared" si="1"/>
        <v>1129.17</v>
      </c>
      <c r="K94" s="176">
        <f t="shared" si="2"/>
        <v>0</v>
      </c>
      <c r="L94" s="176">
        <f t="shared" si="3"/>
        <v>0</v>
      </c>
      <c r="M94" s="176"/>
      <c r="N94" s="176">
        <v>2.2000000000000002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15</v>
      </c>
      <c r="C95" s="179" t="s">
        <v>144</v>
      </c>
      <c r="D95" s="312" t="s">
        <v>145</v>
      </c>
      <c r="E95" s="312"/>
      <c r="F95" s="173" t="s">
        <v>116</v>
      </c>
      <c r="G95" s="174">
        <v>344.25</v>
      </c>
      <c r="H95" s="173"/>
      <c r="I95" s="173">
        <f t="shared" si="0"/>
        <v>0</v>
      </c>
      <c r="J95" s="175">
        <f t="shared" si="1"/>
        <v>1067.18</v>
      </c>
      <c r="K95" s="176">
        <f t="shared" si="2"/>
        <v>0</v>
      </c>
      <c r="L95" s="176">
        <f t="shared" si="3"/>
        <v>0</v>
      </c>
      <c r="M95" s="176"/>
      <c r="N95" s="176">
        <v>3.1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5">
        <v>16</v>
      </c>
      <c r="C96" s="188" t="s">
        <v>146</v>
      </c>
      <c r="D96" s="314" t="s">
        <v>147</v>
      </c>
      <c r="E96" s="314"/>
      <c r="F96" s="183" t="s">
        <v>116</v>
      </c>
      <c r="G96" s="184">
        <v>150</v>
      </c>
      <c r="H96" s="183"/>
      <c r="I96" s="183">
        <f t="shared" si="0"/>
        <v>0</v>
      </c>
      <c r="J96" s="185">
        <f t="shared" si="1"/>
        <v>3360</v>
      </c>
      <c r="K96" s="186">
        <f t="shared" si="2"/>
        <v>0</v>
      </c>
      <c r="L96" s="186"/>
      <c r="M96" s="186">
        <f>ROUND(G96*(H96),2)</f>
        <v>0</v>
      </c>
      <c r="N96" s="186">
        <v>22.4</v>
      </c>
      <c r="O96" s="186"/>
      <c r="P96" s="189">
        <v>1.67</v>
      </c>
      <c r="Q96" s="190"/>
      <c r="R96" s="190">
        <v>1.67</v>
      </c>
      <c r="S96" s="191">
        <f t="shared" si="4"/>
        <v>250.5</v>
      </c>
      <c r="T96" s="187"/>
      <c r="U96" s="187"/>
      <c r="V96" s="200"/>
      <c r="W96" s="53"/>
      <c r="Z96">
        <v>0</v>
      </c>
    </row>
    <row r="97" spans="1:26" ht="25.15" customHeight="1" x14ac:dyDescent="0.25">
      <c r="A97" s="178"/>
      <c r="B97" s="214">
        <v>17</v>
      </c>
      <c r="C97" s="179" t="s">
        <v>148</v>
      </c>
      <c r="D97" s="312" t="s">
        <v>149</v>
      </c>
      <c r="E97" s="312"/>
      <c r="F97" s="173" t="s">
        <v>121</v>
      </c>
      <c r="G97" s="174">
        <v>126.684</v>
      </c>
      <c r="H97" s="173"/>
      <c r="I97" s="173">
        <f t="shared" si="0"/>
        <v>0</v>
      </c>
      <c r="J97" s="175">
        <f t="shared" si="1"/>
        <v>1406.19</v>
      </c>
      <c r="K97" s="176">
        <f t="shared" si="2"/>
        <v>0</v>
      </c>
      <c r="L97" s="176">
        <f>ROUND(G97*(H97),2)</f>
        <v>0</v>
      </c>
      <c r="M97" s="176"/>
      <c r="N97" s="176">
        <v>11.1</v>
      </c>
      <c r="O97" s="176"/>
      <c r="P97" s="180"/>
      <c r="Q97" s="180"/>
      <c r="R97" s="180"/>
      <c r="S97" s="181">
        <f t="shared" si="4"/>
        <v>0</v>
      </c>
      <c r="T97" s="177"/>
      <c r="U97" s="177"/>
      <c r="V97" s="199"/>
      <c r="W97" s="53"/>
      <c r="Z97">
        <v>0</v>
      </c>
    </row>
    <row r="98" spans="1:26" ht="25.15" customHeight="1" x14ac:dyDescent="0.25">
      <c r="A98" s="178"/>
      <c r="B98" s="214">
        <v>18</v>
      </c>
      <c r="C98" s="179" t="s">
        <v>150</v>
      </c>
      <c r="D98" s="312" t="s">
        <v>151</v>
      </c>
      <c r="E98" s="312"/>
      <c r="F98" s="173" t="s">
        <v>121</v>
      </c>
      <c r="G98" s="174">
        <v>126.684</v>
      </c>
      <c r="H98" s="173"/>
      <c r="I98" s="173">
        <f t="shared" si="0"/>
        <v>0</v>
      </c>
      <c r="J98" s="175">
        <f t="shared" si="1"/>
        <v>836.11</v>
      </c>
      <c r="K98" s="176">
        <f t="shared" si="2"/>
        <v>0</v>
      </c>
      <c r="L98" s="176">
        <f>ROUND(G98*(H98),2)</f>
        <v>0</v>
      </c>
      <c r="M98" s="176"/>
      <c r="N98" s="176">
        <v>6.6</v>
      </c>
      <c r="O98" s="176"/>
      <c r="P98" s="180"/>
      <c r="Q98" s="180"/>
      <c r="R98" s="180"/>
      <c r="S98" s="181">
        <f t="shared" si="4"/>
        <v>0</v>
      </c>
      <c r="T98" s="177"/>
      <c r="U98" s="177"/>
      <c r="V98" s="199"/>
      <c r="W98" s="53"/>
      <c r="Z98">
        <v>0</v>
      </c>
    </row>
    <row r="99" spans="1:26" ht="25.15" customHeight="1" x14ac:dyDescent="0.25">
      <c r="A99" s="178"/>
      <c r="B99" s="215">
        <v>19</v>
      </c>
      <c r="C99" s="188" t="s">
        <v>146</v>
      </c>
      <c r="D99" s="314" t="s">
        <v>147</v>
      </c>
      <c r="E99" s="314"/>
      <c r="F99" s="183" t="s">
        <v>116</v>
      </c>
      <c r="G99" s="184">
        <v>126.684</v>
      </c>
      <c r="H99" s="183"/>
      <c r="I99" s="183">
        <f t="shared" si="0"/>
        <v>0</v>
      </c>
      <c r="J99" s="185">
        <f t="shared" si="1"/>
        <v>2837.72</v>
      </c>
      <c r="K99" s="186">
        <f t="shared" si="2"/>
        <v>0</v>
      </c>
      <c r="L99" s="186"/>
      <c r="M99" s="186">
        <f>ROUND(G99*(H99),2)</f>
        <v>0</v>
      </c>
      <c r="N99" s="186">
        <v>22.4</v>
      </c>
      <c r="O99" s="186"/>
      <c r="P99" s="189">
        <v>1.67</v>
      </c>
      <c r="Q99" s="190"/>
      <c r="R99" s="190">
        <v>1.67</v>
      </c>
      <c r="S99" s="191">
        <f t="shared" si="4"/>
        <v>211.56200000000001</v>
      </c>
      <c r="T99" s="187"/>
      <c r="U99" s="187"/>
      <c r="V99" s="200"/>
      <c r="W99" s="53"/>
      <c r="Z99">
        <v>0</v>
      </c>
    </row>
    <row r="100" spans="1:26" ht="25.15" customHeight="1" x14ac:dyDescent="0.25">
      <c r="A100" s="178"/>
      <c r="B100" s="214">
        <v>20</v>
      </c>
      <c r="C100" s="179" t="s">
        <v>152</v>
      </c>
      <c r="D100" s="312" t="s">
        <v>153</v>
      </c>
      <c r="E100" s="312"/>
      <c r="F100" s="173" t="s">
        <v>100</v>
      </c>
      <c r="G100" s="174">
        <v>275.39999999999998</v>
      </c>
      <c r="H100" s="173"/>
      <c r="I100" s="173">
        <f t="shared" si="0"/>
        <v>0</v>
      </c>
      <c r="J100" s="175">
        <f t="shared" si="1"/>
        <v>137.69999999999999</v>
      </c>
      <c r="K100" s="176">
        <f t="shared" si="2"/>
        <v>0</v>
      </c>
      <c r="L100" s="176">
        <f>ROUND(G100*(H100),2)</f>
        <v>0</v>
      </c>
      <c r="M100" s="176"/>
      <c r="N100" s="176">
        <v>0.5</v>
      </c>
      <c r="O100" s="176"/>
      <c r="P100" s="180"/>
      <c r="Q100" s="180"/>
      <c r="R100" s="180"/>
      <c r="S100" s="181">
        <f t="shared" si="4"/>
        <v>0</v>
      </c>
      <c r="T100" s="177"/>
      <c r="U100" s="177"/>
      <c r="V100" s="199"/>
      <c r="W100" s="53"/>
      <c r="Z100">
        <v>0</v>
      </c>
    </row>
    <row r="101" spans="1:26" x14ac:dyDescent="0.25">
      <c r="A101" s="10"/>
      <c r="B101" s="213"/>
      <c r="C101" s="172">
        <v>1</v>
      </c>
      <c r="D101" s="313" t="s">
        <v>74</v>
      </c>
      <c r="E101" s="313"/>
      <c r="F101" s="138"/>
      <c r="G101" s="171"/>
      <c r="H101" s="138"/>
      <c r="I101" s="140">
        <f>ROUND((SUM(I80:I100))/1,2)</f>
        <v>0</v>
      </c>
      <c r="J101" s="139"/>
      <c r="K101" s="139"/>
      <c r="L101" s="139">
        <f>ROUND((SUM(L80:L100))/1,2)</f>
        <v>0</v>
      </c>
      <c r="M101" s="139">
        <f>ROUND((SUM(M80:M100))/1,2)</f>
        <v>0</v>
      </c>
      <c r="N101" s="139"/>
      <c r="O101" s="139"/>
      <c r="P101" s="139"/>
      <c r="Q101" s="10"/>
      <c r="R101" s="10"/>
      <c r="S101" s="10">
        <f>ROUND((SUM(S80:S100))/1,2)</f>
        <v>463.58</v>
      </c>
      <c r="T101" s="10"/>
      <c r="U101" s="10"/>
      <c r="V101" s="201">
        <f>ROUND((SUM(V80:V100))/1,2)</f>
        <v>0</v>
      </c>
      <c r="W101" s="218"/>
      <c r="X101" s="137"/>
      <c r="Y101" s="137"/>
      <c r="Z101" s="137"/>
    </row>
    <row r="102" spans="1:26" x14ac:dyDescent="0.25">
      <c r="A102" s="1"/>
      <c r="B102" s="209"/>
      <c r="C102" s="1"/>
      <c r="D102" s="1"/>
      <c r="E102" s="131"/>
      <c r="F102" s="131"/>
      <c r="G102" s="165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202"/>
      <c r="W102" s="53"/>
    </row>
    <row r="103" spans="1:26" x14ac:dyDescent="0.25">
      <c r="A103" s="10"/>
      <c r="B103" s="213"/>
      <c r="C103" s="172">
        <v>4</v>
      </c>
      <c r="D103" s="313" t="s">
        <v>75</v>
      </c>
      <c r="E103" s="313"/>
      <c r="F103" s="138"/>
      <c r="G103" s="171"/>
      <c r="H103" s="138"/>
      <c r="I103" s="138"/>
      <c r="J103" s="139"/>
      <c r="K103" s="139"/>
      <c r="L103" s="139"/>
      <c r="M103" s="139"/>
      <c r="N103" s="139"/>
      <c r="O103" s="139"/>
      <c r="P103" s="139"/>
      <c r="Q103" s="10"/>
      <c r="R103" s="10"/>
      <c r="S103" s="10"/>
      <c r="T103" s="10"/>
      <c r="U103" s="10"/>
      <c r="V103" s="198"/>
      <c r="W103" s="218"/>
      <c r="X103" s="137"/>
      <c r="Y103" s="137"/>
      <c r="Z103" s="137"/>
    </row>
    <row r="104" spans="1:26" ht="25.15" customHeight="1" x14ac:dyDescent="0.25">
      <c r="A104" s="178"/>
      <c r="B104" s="214">
        <v>21</v>
      </c>
      <c r="C104" s="179" t="s">
        <v>154</v>
      </c>
      <c r="D104" s="312" t="s">
        <v>155</v>
      </c>
      <c r="E104" s="312"/>
      <c r="F104" s="173" t="s">
        <v>116</v>
      </c>
      <c r="G104" s="174">
        <v>41.31</v>
      </c>
      <c r="H104" s="173"/>
      <c r="I104" s="173">
        <f>ROUND(G104*(H104),2)</f>
        <v>0</v>
      </c>
      <c r="J104" s="175">
        <f>ROUND(G104*(N104),2)</f>
        <v>1801.12</v>
      </c>
      <c r="K104" s="176">
        <f>ROUND(G104*(O104),2)</f>
        <v>0</v>
      </c>
      <c r="L104" s="176">
        <f>ROUND(G104*(H104),2)</f>
        <v>0</v>
      </c>
      <c r="M104" s="176"/>
      <c r="N104" s="176">
        <v>43.6</v>
      </c>
      <c r="O104" s="176"/>
      <c r="P104" s="182">
        <v>1.8907700000000001</v>
      </c>
      <c r="Q104" s="180"/>
      <c r="R104" s="180">
        <v>1.8907700000000001</v>
      </c>
      <c r="S104" s="181">
        <f>ROUND(G104*(P104),3)</f>
        <v>78.108000000000004</v>
      </c>
      <c r="T104" s="177"/>
      <c r="U104" s="177"/>
      <c r="V104" s="199"/>
      <c r="W104" s="53"/>
      <c r="Z104">
        <v>0</v>
      </c>
    </row>
    <row r="105" spans="1:26" x14ac:dyDescent="0.25">
      <c r="A105" s="10"/>
      <c r="B105" s="213"/>
      <c r="C105" s="172">
        <v>4</v>
      </c>
      <c r="D105" s="313" t="s">
        <v>75</v>
      </c>
      <c r="E105" s="313"/>
      <c r="F105" s="138"/>
      <c r="G105" s="171"/>
      <c r="H105" s="138"/>
      <c r="I105" s="140">
        <f>ROUND((SUM(I103:I104))/1,2)</f>
        <v>0</v>
      </c>
      <c r="J105" s="139"/>
      <c r="K105" s="139"/>
      <c r="L105" s="139">
        <f>ROUND((SUM(L103:L104))/1,2)</f>
        <v>0</v>
      </c>
      <c r="M105" s="139">
        <f>ROUND((SUM(M103:M104))/1,2)</f>
        <v>0</v>
      </c>
      <c r="N105" s="139"/>
      <c r="O105" s="139"/>
      <c r="P105" s="139"/>
      <c r="Q105" s="10"/>
      <c r="R105" s="10"/>
      <c r="S105" s="10">
        <f>ROUND((SUM(S103:S104))/1,2)</f>
        <v>78.11</v>
      </c>
      <c r="T105" s="10"/>
      <c r="U105" s="10"/>
      <c r="V105" s="201">
        <f>ROUND((SUM(V103:V104))/1,2)</f>
        <v>0</v>
      </c>
      <c r="W105" s="218"/>
      <c r="X105" s="137"/>
      <c r="Y105" s="137"/>
      <c r="Z105" s="137"/>
    </row>
    <row r="106" spans="1:26" x14ac:dyDescent="0.25">
      <c r="A106" s="1"/>
      <c r="B106" s="209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202"/>
      <c r="W106" s="53"/>
    </row>
    <row r="107" spans="1:26" x14ac:dyDescent="0.25">
      <c r="A107" s="10"/>
      <c r="B107" s="213"/>
      <c r="C107" s="172">
        <v>5</v>
      </c>
      <c r="D107" s="313" t="s">
        <v>76</v>
      </c>
      <c r="E107" s="313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10"/>
      <c r="R107" s="10"/>
      <c r="S107" s="10"/>
      <c r="T107" s="10"/>
      <c r="U107" s="10"/>
      <c r="V107" s="198"/>
      <c r="W107" s="218"/>
      <c r="X107" s="137"/>
      <c r="Y107" s="137"/>
      <c r="Z107" s="137"/>
    </row>
    <row r="108" spans="1:26" ht="25.15" customHeight="1" x14ac:dyDescent="0.25">
      <c r="A108" s="178"/>
      <c r="B108" s="214">
        <v>22</v>
      </c>
      <c r="C108" s="179" t="s">
        <v>169</v>
      </c>
      <c r="D108" s="312" t="s">
        <v>170</v>
      </c>
      <c r="E108" s="312"/>
      <c r="F108" s="173" t="s">
        <v>100</v>
      </c>
      <c r="G108" s="174">
        <v>120</v>
      </c>
      <c r="H108" s="173"/>
      <c r="I108" s="173">
        <f>ROUND(G108*(H108),2)</f>
        <v>0</v>
      </c>
      <c r="J108" s="175">
        <f>ROUND(G108*(N108),2)</f>
        <v>996</v>
      </c>
      <c r="K108" s="176">
        <f>ROUND(G108*(O108),2)</f>
        <v>0</v>
      </c>
      <c r="L108" s="176">
        <f>ROUND(G108*(H108),2)</f>
        <v>0</v>
      </c>
      <c r="M108" s="176"/>
      <c r="N108" s="176">
        <v>8.3000000000000007</v>
      </c>
      <c r="O108" s="176"/>
      <c r="P108" s="182">
        <v>0.36834</v>
      </c>
      <c r="Q108" s="180"/>
      <c r="R108" s="180">
        <v>0.36834</v>
      </c>
      <c r="S108" s="181">
        <f>ROUND(G108*(P108),3)</f>
        <v>44.201000000000001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4">
        <v>23</v>
      </c>
      <c r="C109" s="179" t="s">
        <v>171</v>
      </c>
      <c r="D109" s="312" t="s">
        <v>172</v>
      </c>
      <c r="E109" s="312"/>
      <c r="F109" s="173" t="s">
        <v>100</v>
      </c>
      <c r="G109" s="174">
        <v>120</v>
      </c>
      <c r="H109" s="173"/>
      <c r="I109" s="173">
        <f>ROUND(G109*(H109),2)</f>
        <v>0</v>
      </c>
      <c r="J109" s="175">
        <f>ROUND(G109*(N109),2)</f>
        <v>2376</v>
      </c>
      <c r="K109" s="176">
        <f>ROUND(G109*(O109),2)</f>
        <v>0</v>
      </c>
      <c r="L109" s="176">
        <f>ROUND(G109*(H109),2)</f>
        <v>0</v>
      </c>
      <c r="M109" s="176"/>
      <c r="N109" s="176">
        <v>19.8</v>
      </c>
      <c r="O109" s="176"/>
      <c r="P109" s="182">
        <v>0.32379000000000002</v>
      </c>
      <c r="Q109" s="180"/>
      <c r="R109" s="180">
        <v>0.32379000000000002</v>
      </c>
      <c r="S109" s="181">
        <f>ROUND(G109*(P109),3)</f>
        <v>38.854999999999997</v>
      </c>
      <c r="T109" s="177"/>
      <c r="U109" s="177"/>
      <c r="V109" s="199"/>
      <c r="W109" s="53"/>
      <c r="Z109">
        <v>0</v>
      </c>
    </row>
    <row r="110" spans="1:26" ht="25.15" customHeight="1" x14ac:dyDescent="0.25">
      <c r="A110" s="178"/>
      <c r="B110" s="214">
        <v>24</v>
      </c>
      <c r="C110" s="179" t="s">
        <v>173</v>
      </c>
      <c r="D110" s="312" t="s">
        <v>174</v>
      </c>
      <c r="E110" s="312"/>
      <c r="F110" s="173" t="s">
        <v>100</v>
      </c>
      <c r="G110" s="174">
        <v>120</v>
      </c>
      <c r="H110" s="173"/>
      <c r="I110" s="173">
        <f>ROUND(G110*(H110),2)</f>
        <v>0</v>
      </c>
      <c r="J110" s="175">
        <f>ROUND(G110*(N110),2)</f>
        <v>1356</v>
      </c>
      <c r="K110" s="176">
        <f>ROUND(G110*(O110),2)</f>
        <v>0</v>
      </c>
      <c r="L110" s="176">
        <f>ROUND(G110*(H110),2)</f>
        <v>0</v>
      </c>
      <c r="M110" s="176"/>
      <c r="N110" s="176">
        <v>11.3</v>
      </c>
      <c r="O110" s="176"/>
      <c r="P110" s="182">
        <v>0.13238</v>
      </c>
      <c r="Q110" s="180"/>
      <c r="R110" s="180">
        <v>0.13238</v>
      </c>
      <c r="S110" s="181">
        <f>ROUND(G110*(P110),3)</f>
        <v>15.885999999999999</v>
      </c>
      <c r="T110" s="177"/>
      <c r="U110" s="177"/>
      <c r="V110" s="199"/>
      <c r="W110" s="53"/>
      <c r="Z110">
        <v>0</v>
      </c>
    </row>
    <row r="111" spans="1:26" x14ac:dyDescent="0.25">
      <c r="A111" s="10"/>
      <c r="B111" s="213"/>
      <c r="C111" s="172">
        <v>5</v>
      </c>
      <c r="D111" s="313" t="s">
        <v>76</v>
      </c>
      <c r="E111" s="313"/>
      <c r="F111" s="138"/>
      <c r="G111" s="171"/>
      <c r="H111" s="138"/>
      <c r="I111" s="140">
        <f>ROUND((SUM(I107:I110))/1,2)</f>
        <v>0</v>
      </c>
      <c r="J111" s="139"/>
      <c r="K111" s="139"/>
      <c r="L111" s="139">
        <f>ROUND((SUM(L107:L110))/1,2)</f>
        <v>0</v>
      </c>
      <c r="M111" s="139">
        <f>ROUND((SUM(M107:M110))/1,2)</f>
        <v>0</v>
      </c>
      <c r="N111" s="139"/>
      <c r="O111" s="139"/>
      <c r="P111" s="139"/>
      <c r="Q111" s="10"/>
      <c r="R111" s="10"/>
      <c r="S111" s="10">
        <f>ROUND((SUM(S107:S110))/1,2)</f>
        <v>98.94</v>
      </c>
      <c r="T111" s="10"/>
      <c r="U111" s="10"/>
      <c r="V111" s="201">
        <f>ROUND((SUM(V107:V110))/1,2)</f>
        <v>0</v>
      </c>
      <c r="W111" s="218"/>
      <c r="X111" s="137"/>
      <c r="Y111" s="137"/>
      <c r="Z111" s="137"/>
    </row>
    <row r="112" spans="1:26" x14ac:dyDescent="0.25">
      <c r="A112" s="1"/>
      <c r="B112" s="209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202"/>
      <c r="W112" s="53"/>
    </row>
    <row r="113" spans="1:26" x14ac:dyDescent="0.25">
      <c r="A113" s="10"/>
      <c r="B113" s="213"/>
      <c r="C113" s="172">
        <v>8</v>
      </c>
      <c r="D113" s="313" t="s">
        <v>77</v>
      </c>
      <c r="E113" s="313"/>
      <c r="F113" s="138"/>
      <c r="G113" s="171"/>
      <c r="H113" s="138"/>
      <c r="I113" s="138"/>
      <c r="J113" s="139"/>
      <c r="K113" s="139"/>
      <c r="L113" s="139"/>
      <c r="M113" s="139"/>
      <c r="N113" s="139"/>
      <c r="O113" s="139"/>
      <c r="P113" s="139"/>
      <c r="Q113" s="10"/>
      <c r="R113" s="10"/>
      <c r="S113" s="10"/>
      <c r="T113" s="10"/>
      <c r="U113" s="10"/>
      <c r="V113" s="198"/>
      <c r="W113" s="218"/>
      <c r="X113" s="137"/>
      <c r="Y113" s="137"/>
      <c r="Z113" s="137"/>
    </row>
    <row r="114" spans="1:26" ht="25.15" customHeight="1" x14ac:dyDescent="0.25">
      <c r="A114" s="178"/>
      <c r="B114" s="214">
        <v>25</v>
      </c>
      <c r="C114" s="179" t="s">
        <v>419</v>
      </c>
      <c r="D114" s="312" t="s">
        <v>420</v>
      </c>
      <c r="E114" s="312"/>
      <c r="F114" s="173" t="s">
        <v>107</v>
      </c>
      <c r="G114" s="174">
        <v>459</v>
      </c>
      <c r="H114" s="173"/>
      <c r="I114" s="173">
        <f t="shared" ref="I114:I122" si="5">ROUND(G114*(H114),2)</f>
        <v>0</v>
      </c>
      <c r="J114" s="175">
        <f t="shared" ref="J114:J122" si="6">ROUND(G114*(N114),2)</f>
        <v>413.1</v>
      </c>
      <c r="K114" s="176">
        <f t="shared" ref="K114:K122" si="7">ROUND(G114*(O114),2)</f>
        <v>0</v>
      </c>
      <c r="L114" s="176">
        <f>ROUND(G114*(H114),2)</f>
        <v>0</v>
      </c>
      <c r="M114" s="176"/>
      <c r="N114" s="176">
        <v>0.9</v>
      </c>
      <c r="O114" s="176"/>
      <c r="P114" s="182">
        <v>1.0000000000000001E-5</v>
      </c>
      <c r="Q114" s="180"/>
      <c r="R114" s="180">
        <v>1.0000000000000001E-5</v>
      </c>
      <c r="S114" s="181">
        <f t="shared" ref="S114:S122" si="8">ROUND(G114*(P114),3)</f>
        <v>5.0000000000000001E-3</v>
      </c>
      <c r="T114" s="177"/>
      <c r="U114" s="177"/>
      <c r="V114" s="199"/>
      <c r="W114" s="53"/>
      <c r="Z114">
        <v>0</v>
      </c>
    </row>
    <row r="115" spans="1:26" ht="25.15" customHeight="1" x14ac:dyDescent="0.25">
      <c r="A115" s="178"/>
      <c r="B115" s="215">
        <v>26</v>
      </c>
      <c r="C115" s="188" t="s">
        <v>421</v>
      </c>
      <c r="D115" s="314" t="s">
        <v>422</v>
      </c>
      <c r="E115" s="314"/>
      <c r="F115" s="183" t="s">
        <v>158</v>
      </c>
      <c r="G115" s="184">
        <v>91.8</v>
      </c>
      <c r="H115" s="183"/>
      <c r="I115" s="183">
        <f t="shared" si="5"/>
        <v>0</v>
      </c>
      <c r="J115" s="185">
        <f t="shared" si="6"/>
        <v>3561.84</v>
      </c>
      <c r="K115" s="186">
        <f t="shared" si="7"/>
        <v>0</v>
      </c>
      <c r="L115" s="186"/>
      <c r="M115" s="186">
        <f>ROUND(G115*(H115),2)</f>
        <v>0</v>
      </c>
      <c r="N115" s="186">
        <v>38.799999999999997</v>
      </c>
      <c r="O115" s="186"/>
      <c r="P115" s="189">
        <v>1.4919999999999999E-2</v>
      </c>
      <c r="Q115" s="190"/>
      <c r="R115" s="190">
        <v>1.4919999999999999E-2</v>
      </c>
      <c r="S115" s="191">
        <f t="shared" si="8"/>
        <v>1.37</v>
      </c>
      <c r="T115" s="187"/>
      <c r="U115" s="187"/>
      <c r="V115" s="200"/>
      <c r="W115" s="53"/>
      <c r="Z115">
        <v>0</v>
      </c>
    </row>
    <row r="116" spans="1:26" ht="25.15" customHeight="1" x14ac:dyDescent="0.25">
      <c r="A116" s="178"/>
      <c r="B116" s="214">
        <v>27</v>
      </c>
      <c r="C116" s="179" t="s">
        <v>423</v>
      </c>
      <c r="D116" s="312" t="s">
        <v>424</v>
      </c>
      <c r="E116" s="312"/>
      <c r="F116" s="173" t="s">
        <v>158</v>
      </c>
      <c r="G116" s="174">
        <v>99</v>
      </c>
      <c r="H116" s="173"/>
      <c r="I116" s="173">
        <f t="shared" si="5"/>
        <v>0</v>
      </c>
      <c r="J116" s="175">
        <f t="shared" si="6"/>
        <v>534.6</v>
      </c>
      <c r="K116" s="176">
        <f t="shared" si="7"/>
        <v>0</v>
      </c>
      <c r="L116" s="176">
        <f>ROUND(G116*(H116),2)</f>
        <v>0</v>
      </c>
      <c r="M116" s="176"/>
      <c r="N116" s="176">
        <v>5.4</v>
      </c>
      <c r="O116" s="176"/>
      <c r="P116" s="182">
        <v>6.9999999999999994E-5</v>
      </c>
      <c r="Q116" s="180"/>
      <c r="R116" s="180">
        <v>6.9999999999999994E-5</v>
      </c>
      <c r="S116" s="181">
        <f t="shared" si="8"/>
        <v>7.0000000000000001E-3</v>
      </c>
      <c r="T116" s="177"/>
      <c r="U116" s="177"/>
      <c r="V116" s="199"/>
      <c r="W116" s="53"/>
      <c r="Z116">
        <v>0</v>
      </c>
    </row>
    <row r="117" spans="1:26" ht="25.15" customHeight="1" x14ac:dyDescent="0.25">
      <c r="A117" s="178"/>
      <c r="B117" s="215">
        <v>28</v>
      </c>
      <c r="C117" s="188" t="s">
        <v>425</v>
      </c>
      <c r="D117" s="314" t="s">
        <v>426</v>
      </c>
      <c r="E117" s="314"/>
      <c r="F117" s="183" t="s">
        <v>199</v>
      </c>
      <c r="G117" s="184">
        <v>99</v>
      </c>
      <c r="H117" s="183"/>
      <c r="I117" s="183">
        <f t="shared" si="5"/>
        <v>0</v>
      </c>
      <c r="J117" s="185">
        <f t="shared" si="6"/>
        <v>11573.1</v>
      </c>
      <c r="K117" s="186">
        <f t="shared" si="7"/>
        <v>0</v>
      </c>
      <c r="L117" s="186"/>
      <c r="M117" s="186">
        <f>ROUND(G117*(H117),2)</f>
        <v>0</v>
      </c>
      <c r="N117" s="186">
        <v>116.9</v>
      </c>
      <c r="O117" s="186"/>
      <c r="P117" s="189">
        <v>1.12E-2</v>
      </c>
      <c r="Q117" s="190"/>
      <c r="R117" s="190">
        <v>1.12E-2</v>
      </c>
      <c r="S117" s="191">
        <f t="shared" si="8"/>
        <v>1.109</v>
      </c>
      <c r="T117" s="187"/>
      <c r="U117" s="187"/>
      <c r="V117" s="200"/>
      <c r="W117" s="53"/>
      <c r="Z117">
        <v>0</v>
      </c>
    </row>
    <row r="118" spans="1:26" ht="25.15" customHeight="1" x14ac:dyDescent="0.25">
      <c r="A118" s="178"/>
      <c r="B118" s="214">
        <v>29</v>
      </c>
      <c r="C118" s="179" t="s">
        <v>388</v>
      </c>
      <c r="D118" s="312" t="s">
        <v>389</v>
      </c>
      <c r="E118" s="312"/>
      <c r="F118" s="173" t="s">
        <v>107</v>
      </c>
      <c r="G118" s="174">
        <v>459</v>
      </c>
      <c r="H118" s="173"/>
      <c r="I118" s="173">
        <f t="shared" si="5"/>
        <v>0</v>
      </c>
      <c r="J118" s="175">
        <f t="shared" si="6"/>
        <v>688.5</v>
      </c>
      <c r="K118" s="176">
        <f t="shared" si="7"/>
        <v>0</v>
      </c>
      <c r="L118" s="176">
        <f>ROUND(G118*(H118),2)</f>
        <v>0</v>
      </c>
      <c r="M118" s="176"/>
      <c r="N118" s="176">
        <v>1.5</v>
      </c>
      <c r="O118" s="176"/>
      <c r="P118" s="180"/>
      <c r="Q118" s="180"/>
      <c r="R118" s="180"/>
      <c r="S118" s="181">
        <f t="shared" si="8"/>
        <v>0</v>
      </c>
      <c r="T118" s="177"/>
      <c r="U118" s="177"/>
      <c r="V118" s="199"/>
      <c r="W118" s="53"/>
      <c r="Z118">
        <v>0</v>
      </c>
    </row>
    <row r="119" spans="1:26" ht="25.15" customHeight="1" x14ac:dyDescent="0.25">
      <c r="A119" s="178"/>
      <c r="B119" s="214">
        <v>30</v>
      </c>
      <c r="C119" s="179" t="s">
        <v>427</v>
      </c>
      <c r="D119" s="312" t="s">
        <v>428</v>
      </c>
      <c r="E119" s="312"/>
      <c r="F119" s="173" t="s">
        <v>158</v>
      </c>
      <c r="G119" s="174">
        <v>99</v>
      </c>
      <c r="H119" s="173"/>
      <c r="I119" s="173">
        <f t="shared" si="5"/>
        <v>0</v>
      </c>
      <c r="J119" s="175">
        <f t="shared" si="6"/>
        <v>3009.6</v>
      </c>
      <c r="K119" s="176">
        <f t="shared" si="7"/>
        <v>0</v>
      </c>
      <c r="L119" s="176">
        <f>ROUND(G119*(H119),2)</f>
        <v>0</v>
      </c>
      <c r="M119" s="176"/>
      <c r="N119" s="176">
        <v>30.4</v>
      </c>
      <c r="O119" s="176"/>
      <c r="P119" s="182">
        <v>2.0000000000000002E-5</v>
      </c>
      <c r="Q119" s="180"/>
      <c r="R119" s="180">
        <v>2.0000000000000002E-5</v>
      </c>
      <c r="S119" s="181">
        <f t="shared" si="8"/>
        <v>2E-3</v>
      </c>
      <c r="T119" s="177"/>
      <c r="U119" s="177"/>
      <c r="V119" s="199"/>
      <c r="W119" s="53"/>
      <c r="Z119">
        <v>0</v>
      </c>
    </row>
    <row r="120" spans="1:26" ht="25.15" customHeight="1" x14ac:dyDescent="0.25">
      <c r="A120" s="178"/>
      <c r="B120" s="215">
        <v>31</v>
      </c>
      <c r="C120" s="188" t="s">
        <v>429</v>
      </c>
      <c r="D120" s="314" t="s">
        <v>430</v>
      </c>
      <c r="E120" s="314"/>
      <c r="F120" s="183" t="s">
        <v>158</v>
      </c>
      <c r="G120" s="184">
        <v>99</v>
      </c>
      <c r="H120" s="183"/>
      <c r="I120" s="183">
        <f t="shared" si="5"/>
        <v>0</v>
      </c>
      <c r="J120" s="185">
        <f t="shared" si="6"/>
        <v>6435</v>
      </c>
      <c r="K120" s="186">
        <f t="shared" si="7"/>
        <v>0</v>
      </c>
      <c r="L120" s="186"/>
      <c r="M120" s="186">
        <f>ROUND(G120*(H120),2)</f>
        <v>0</v>
      </c>
      <c r="N120" s="186">
        <v>65</v>
      </c>
      <c r="O120" s="186"/>
      <c r="P120" s="190"/>
      <c r="Q120" s="190"/>
      <c r="R120" s="190"/>
      <c r="S120" s="191">
        <f t="shared" si="8"/>
        <v>0</v>
      </c>
      <c r="T120" s="187"/>
      <c r="U120" s="187"/>
      <c r="V120" s="200"/>
      <c r="W120" s="53"/>
      <c r="Z120">
        <v>0</v>
      </c>
    </row>
    <row r="121" spans="1:26" ht="25.15" customHeight="1" x14ac:dyDescent="0.25">
      <c r="A121" s="178"/>
      <c r="B121" s="214">
        <v>32</v>
      </c>
      <c r="C121" s="179" t="s">
        <v>210</v>
      </c>
      <c r="D121" s="312" t="s">
        <v>211</v>
      </c>
      <c r="E121" s="312"/>
      <c r="F121" s="173" t="s">
        <v>107</v>
      </c>
      <c r="G121" s="174">
        <v>637.5</v>
      </c>
      <c r="H121" s="173"/>
      <c r="I121" s="173">
        <f t="shared" si="5"/>
        <v>0</v>
      </c>
      <c r="J121" s="175">
        <f t="shared" si="6"/>
        <v>892.5</v>
      </c>
      <c r="K121" s="176">
        <f t="shared" si="7"/>
        <v>0</v>
      </c>
      <c r="L121" s="176">
        <f>ROUND(G121*(H121),2)</f>
        <v>0</v>
      </c>
      <c r="M121" s="176"/>
      <c r="N121" s="176">
        <v>1.4</v>
      </c>
      <c r="O121" s="176"/>
      <c r="P121" s="180"/>
      <c r="Q121" s="180"/>
      <c r="R121" s="180"/>
      <c r="S121" s="181">
        <f t="shared" si="8"/>
        <v>0</v>
      </c>
      <c r="T121" s="177"/>
      <c r="U121" s="177"/>
      <c r="V121" s="199"/>
      <c r="W121" s="53"/>
      <c r="Z121">
        <v>0</v>
      </c>
    </row>
    <row r="122" spans="1:26" ht="25.15" customHeight="1" x14ac:dyDescent="0.25">
      <c r="A122" s="178"/>
      <c r="B122" s="214">
        <v>33</v>
      </c>
      <c r="C122" s="179" t="s">
        <v>212</v>
      </c>
      <c r="D122" s="312" t="s">
        <v>213</v>
      </c>
      <c r="E122" s="312"/>
      <c r="F122" s="173" t="s">
        <v>183</v>
      </c>
      <c r="G122" s="174">
        <v>637.5</v>
      </c>
      <c r="H122" s="173"/>
      <c r="I122" s="173">
        <f t="shared" si="5"/>
        <v>0</v>
      </c>
      <c r="J122" s="175">
        <f t="shared" si="6"/>
        <v>382.5</v>
      </c>
      <c r="K122" s="176">
        <f t="shared" si="7"/>
        <v>0</v>
      </c>
      <c r="L122" s="176">
        <f>ROUND(G122*(H122),2)</f>
        <v>0</v>
      </c>
      <c r="M122" s="176"/>
      <c r="N122" s="176">
        <v>0.6</v>
      </c>
      <c r="O122" s="176"/>
      <c r="P122" s="182">
        <v>1.0000000000000001E-5</v>
      </c>
      <c r="Q122" s="180"/>
      <c r="R122" s="180">
        <v>1.0000000000000001E-5</v>
      </c>
      <c r="S122" s="181">
        <f t="shared" si="8"/>
        <v>6.0000000000000001E-3</v>
      </c>
      <c r="T122" s="177"/>
      <c r="U122" s="177"/>
      <c r="V122" s="199"/>
      <c r="W122" s="53"/>
      <c r="Z122">
        <v>0</v>
      </c>
    </row>
    <row r="123" spans="1:26" x14ac:dyDescent="0.25">
      <c r="A123" s="10"/>
      <c r="B123" s="213"/>
      <c r="C123" s="172">
        <v>8</v>
      </c>
      <c r="D123" s="313" t="s">
        <v>77</v>
      </c>
      <c r="E123" s="313"/>
      <c r="F123" s="138"/>
      <c r="G123" s="171"/>
      <c r="H123" s="138"/>
      <c r="I123" s="140">
        <f>ROUND((SUM(I113:I122))/1,2)</f>
        <v>0</v>
      </c>
      <c r="J123" s="139"/>
      <c r="K123" s="139"/>
      <c r="L123" s="139">
        <f>ROUND((SUM(L113:L122))/1,2)</f>
        <v>0</v>
      </c>
      <c r="M123" s="139">
        <f>ROUND((SUM(M113:M122))/1,2)</f>
        <v>0</v>
      </c>
      <c r="N123" s="139"/>
      <c r="O123" s="139"/>
      <c r="P123" s="139"/>
      <c r="Q123" s="10"/>
      <c r="R123" s="10"/>
      <c r="S123" s="10">
        <f>ROUND((SUM(S113:S122))/1,2)</f>
        <v>2.5</v>
      </c>
      <c r="T123" s="10"/>
      <c r="U123" s="10"/>
      <c r="V123" s="201">
        <f>ROUND((SUM(V113:V122))/1,2)</f>
        <v>0</v>
      </c>
      <c r="W123" s="218"/>
      <c r="X123" s="137"/>
      <c r="Y123" s="137"/>
      <c r="Z123" s="137"/>
    </row>
    <row r="124" spans="1:26" x14ac:dyDescent="0.25">
      <c r="A124" s="1"/>
      <c r="B124" s="209"/>
      <c r="C124" s="1"/>
      <c r="D124" s="1"/>
      <c r="E124" s="131"/>
      <c r="F124" s="131"/>
      <c r="G124" s="165"/>
      <c r="H124" s="131"/>
      <c r="I124" s="131"/>
      <c r="J124" s="132"/>
      <c r="K124" s="132"/>
      <c r="L124" s="132"/>
      <c r="M124" s="132"/>
      <c r="N124" s="132"/>
      <c r="O124" s="132"/>
      <c r="P124" s="132"/>
      <c r="Q124" s="1"/>
      <c r="R124" s="1"/>
      <c r="S124" s="1"/>
      <c r="T124" s="1"/>
      <c r="U124" s="1"/>
      <c r="V124" s="202"/>
      <c r="W124" s="53"/>
    </row>
    <row r="125" spans="1:26" x14ac:dyDescent="0.25">
      <c r="A125" s="10"/>
      <c r="B125" s="213"/>
      <c r="C125" s="172">
        <v>9</v>
      </c>
      <c r="D125" s="313" t="s">
        <v>78</v>
      </c>
      <c r="E125" s="313"/>
      <c r="F125" s="138"/>
      <c r="G125" s="171"/>
      <c r="H125" s="138"/>
      <c r="I125" s="138"/>
      <c r="J125" s="139"/>
      <c r="K125" s="139"/>
      <c r="L125" s="139"/>
      <c r="M125" s="139"/>
      <c r="N125" s="139"/>
      <c r="O125" s="139"/>
      <c r="P125" s="139"/>
      <c r="Q125" s="10"/>
      <c r="R125" s="10"/>
      <c r="S125" s="10"/>
      <c r="T125" s="10"/>
      <c r="U125" s="10"/>
      <c r="V125" s="198"/>
      <c r="W125" s="218"/>
      <c r="X125" s="137"/>
      <c r="Y125" s="137"/>
      <c r="Z125" s="137"/>
    </row>
    <row r="126" spans="1:26" ht="25.15" customHeight="1" x14ac:dyDescent="0.25">
      <c r="A126" s="178"/>
      <c r="B126" s="214">
        <v>34</v>
      </c>
      <c r="C126" s="179" t="s">
        <v>222</v>
      </c>
      <c r="D126" s="312" t="s">
        <v>223</v>
      </c>
      <c r="E126" s="312"/>
      <c r="F126" s="173" t="s">
        <v>107</v>
      </c>
      <c r="G126" s="174">
        <v>400</v>
      </c>
      <c r="H126" s="173"/>
      <c r="I126" s="173">
        <f>ROUND(G126*(H126),2)</f>
        <v>0</v>
      </c>
      <c r="J126" s="175">
        <f>ROUND(G126*(N126),2)</f>
        <v>2360</v>
      </c>
      <c r="K126" s="176">
        <f>ROUND(G126*(O126),2)</f>
        <v>0</v>
      </c>
      <c r="L126" s="176">
        <f>ROUND(G126*(H126),2)</f>
        <v>0</v>
      </c>
      <c r="M126" s="176"/>
      <c r="N126" s="176">
        <v>5.9</v>
      </c>
      <c r="O126" s="176"/>
      <c r="P126" s="182">
        <v>2.0000000000000002E-5</v>
      </c>
      <c r="Q126" s="180"/>
      <c r="R126" s="180">
        <v>2.0000000000000002E-5</v>
      </c>
      <c r="S126" s="181">
        <f>ROUND(G126*(P126),3)</f>
        <v>8.0000000000000002E-3</v>
      </c>
      <c r="T126" s="177"/>
      <c r="U126" s="177"/>
      <c r="V126" s="199"/>
      <c r="W126" s="53"/>
      <c r="Z126">
        <v>0</v>
      </c>
    </row>
    <row r="127" spans="1:26" ht="25.15" customHeight="1" x14ac:dyDescent="0.25">
      <c r="A127" s="178"/>
      <c r="B127" s="214">
        <v>35</v>
      </c>
      <c r="C127" s="179" t="s">
        <v>224</v>
      </c>
      <c r="D127" s="312" t="s">
        <v>225</v>
      </c>
      <c r="E127" s="312"/>
      <c r="F127" s="173" t="s">
        <v>226</v>
      </c>
      <c r="G127" s="174">
        <v>20.16</v>
      </c>
      <c r="H127" s="173"/>
      <c r="I127" s="173">
        <f>ROUND(G127*(H127),2)</f>
        <v>0</v>
      </c>
      <c r="J127" s="175">
        <f>ROUND(G127*(N127),2)</f>
        <v>540.29</v>
      </c>
      <c r="K127" s="176">
        <f>ROUND(G127*(O127),2)</f>
        <v>0</v>
      </c>
      <c r="L127" s="176">
        <f>ROUND(G127*(H127),2)</f>
        <v>0</v>
      </c>
      <c r="M127" s="176"/>
      <c r="N127" s="176">
        <v>26.8</v>
      </c>
      <c r="O127" s="176"/>
      <c r="P127" s="180"/>
      <c r="Q127" s="180"/>
      <c r="R127" s="180"/>
      <c r="S127" s="181">
        <f>ROUND(G127*(P127),3)</f>
        <v>0</v>
      </c>
      <c r="T127" s="177"/>
      <c r="U127" s="177"/>
      <c r="V127" s="199"/>
      <c r="W127" s="53"/>
      <c r="Z127">
        <v>0</v>
      </c>
    </row>
    <row r="128" spans="1:26" ht="25.15" customHeight="1" x14ac:dyDescent="0.25">
      <c r="A128" s="178"/>
      <c r="B128" s="214">
        <v>36</v>
      </c>
      <c r="C128" s="179" t="s">
        <v>227</v>
      </c>
      <c r="D128" s="312" t="s">
        <v>228</v>
      </c>
      <c r="E128" s="312"/>
      <c r="F128" s="173" t="s">
        <v>226</v>
      </c>
      <c r="G128" s="174">
        <v>40.32</v>
      </c>
      <c r="H128" s="173"/>
      <c r="I128" s="173">
        <f>ROUND(G128*(H128),2)</f>
        <v>0</v>
      </c>
      <c r="J128" s="175">
        <f>ROUND(G128*(N128),2)</f>
        <v>52.42</v>
      </c>
      <c r="K128" s="176">
        <f>ROUND(G128*(O128),2)</f>
        <v>0</v>
      </c>
      <c r="L128" s="176">
        <f>ROUND(G128*(H128),2)</f>
        <v>0</v>
      </c>
      <c r="M128" s="176"/>
      <c r="N128" s="176">
        <v>1.3</v>
      </c>
      <c r="O128" s="176"/>
      <c r="P128" s="180"/>
      <c r="Q128" s="180"/>
      <c r="R128" s="180"/>
      <c r="S128" s="181">
        <f>ROUND(G128*(P128),3)</f>
        <v>0</v>
      </c>
      <c r="T128" s="177"/>
      <c r="U128" s="177"/>
      <c r="V128" s="199"/>
      <c r="W128" s="53"/>
      <c r="Z128">
        <v>0</v>
      </c>
    </row>
    <row r="129" spans="1:26" ht="25.15" customHeight="1" x14ac:dyDescent="0.25">
      <c r="A129" s="178"/>
      <c r="B129" s="214">
        <v>37</v>
      </c>
      <c r="C129" s="179" t="s">
        <v>229</v>
      </c>
      <c r="D129" s="312" t="s">
        <v>230</v>
      </c>
      <c r="E129" s="312"/>
      <c r="F129" s="173" t="s">
        <v>226</v>
      </c>
      <c r="G129" s="174">
        <v>20.16</v>
      </c>
      <c r="H129" s="173"/>
      <c r="I129" s="173">
        <f>ROUND(G129*(H129),2)</f>
        <v>0</v>
      </c>
      <c r="J129" s="175">
        <f>ROUND(G129*(N129),2)</f>
        <v>118.94</v>
      </c>
      <c r="K129" s="176">
        <f>ROUND(G129*(O129),2)</f>
        <v>0</v>
      </c>
      <c r="L129" s="176">
        <f>ROUND(G129*(H129),2)</f>
        <v>0</v>
      </c>
      <c r="M129" s="176"/>
      <c r="N129" s="176">
        <v>5.9</v>
      </c>
      <c r="O129" s="176"/>
      <c r="P129" s="180"/>
      <c r="Q129" s="180"/>
      <c r="R129" s="180"/>
      <c r="S129" s="181">
        <f>ROUND(G129*(P129),3)</f>
        <v>0</v>
      </c>
      <c r="T129" s="177"/>
      <c r="U129" s="177"/>
      <c r="V129" s="199"/>
      <c r="W129" s="53"/>
      <c r="Z129">
        <v>0</v>
      </c>
    </row>
    <row r="130" spans="1:26" ht="25.15" customHeight="1" x14ac:dyDescent="0.25">
      <c r="A130" s="178"/>
      <c r="B130" s="214">
        <v>38</v>
      </c>
      <c r="C130" s="179" t="s">
        <v>231</v>
      </c>
      <c r="D130" s="312" t="s">
        <v>232</v>
      </c>
      <c r="E130" s="312"/>
      <c r="F130" s="173" t="s">
        <v>226</v>
      </c>
      <c r="G130" s="174">
        <v>20.16</v>
      </c>
      <c r="H130" s="173"/>
      <c r="I130" s="173">
        <f>ROUND(G130*(H130),2)</f>
        <v>0</v>
      </c>
      <c r="J130" s="175">
        <f>ROUND(G130*(N130),2)</f>
        <v>276.19</v>
      </c>
      <c r="K130" s="176">
        <f>ROUND(G130*(O130),2)</f>
        <v>0</v>
      </c>
      <c r="L130" s="176">
        <f>ROUND(G130*(H130),2)</f>
        <v>0</v>
      </c>
      <c r="M130" s="176"/>
      <c r="N130" s="176">
        <v>13.7</v>
      </c>
      <c r="O130" s="176"/>
      <c r="P130" s="180"/>
      <c r="Q130" s="180"/>
      <c r="R130" s="180"/>
      <c r="S130" s="181">
        <f>ROUND(G130*(P130),3)</f>
        <v>0</v>
      </c>
      <c r="T130" s="177"/>
      <c r="U130" s="177"/>
      <c r="V130" s="199"/>
      <c r="W130" s="53"/>
      <c r="Z130">
        <v>0</v>
      </c>
    </row>
    <row r="131" spans="1:26" x14ac:dyDescent="0.25">
      <c r="A131" s="10"/>
      <c r="B131" s="213"/>
      <c r="C131" s="172">
        <v>9</v>
      </c>
      <c r="D131" s="313" t="s">
        <v>78</v>
      </c>
      <c r="E131" s="313"/>
      <c r="F131" s="138"/>
      <c r="G131" s="171"/>
      <c r="H131" s="138"/>
      <c r="I131" s="140">
        <f>ROUND((SUM(I125:I130))/1,2)</f>
        <v>0</v>
      </c>
      <c r="J131" s="139"/>
      <c r="K131" s="139"/>
      <c r="L131" s="139">
        <f>ROUND((SUM(L125:L130))/1,2)</f>
        <v>0</v>
      </c>
      <c r="M131" s="139">
        <f>ROUND((SUM(M125:M130))/1,2)</f>
        <v>0</v>
      </c>
      <c r="N131" s="139"/>
      <c r="O131" s="139"/>
      <c r="P131" s="139"/>
      <c r="Q131" s="10"/>
      <c r="R131" s="10"/>
      <c r="S131" s="10">
        <f>ROUND((SUM(S125:S130))/1,2)</f>
        <v>0.01</v>
      </c>
      <c r="T131" s="10"/>
      <c r="U131" s="10"/>
      <c r="V131" s="201">
        <f>ROUND((SUM(V125:V130))/1,2)</f>
        <v>0</v>
      </c>
      <c r="W131" s="218"/>
      <c r="X131" s="137"/>
      <c r="Y131" s="137"/>
      <c r="Z131" s="137"/>
    </row>
    <row r="132" spans="1:26" x14ac:dyDescent="0.25">
      <c r="A132" s="1"/>
      <c r="B132" s="209"/>
      <c r="C132" s="1"/>
      <c r="D132" s="1"/>
      <c r="E132" s="131"/>
      <c r="F132" s="131"/>
      <c r="G132" s="165"/>
      <c r="H132" s="131"/>
      <c r="I132" s="131"/>
      <c r="J132" s="132"/>
      <c r="K132" s="132"/>
      <c r="L132" s="132"/>
      <c r="M132" s="132"/>
      <c r="N132" s="132"/>
      <c r="O132" s="132"/>
      <c r="P132" s="132"/>
      <c r="Q132" s="1"/>
      <c r="R132" s="1"/>
      <c r="S132" s="1"/>
      <c r="T132" s="1"/>
      <c r="U132" s="1"/>
      <c r="V132" s="202"/>
      <c r="W132" s="53"/>
    </row>
    <row r="133" spans="1:26" x14ac:dyDescent="0.25">
      <c r="A133" s="10"/>
      <c r="B133" s="213"/>
      <c r="C133" s="172">
        <v>99</v>
      </c>
      <c r="D133" s="313" t="s">
        <v>79</v>
      </c>
      <c r="E133" s="313"/>
      <c r="F133" s="138"/>
      <c r="G133" s="171"/>
      <c r="H133" s="138"/>
      <c r="I133" s="138"/>
      <c r="J133" s="139"/>
      <c r="K133" s="139"/>
      <c r="L133" s="139"/>
      <c r="M133" s="139"/>
      <c r="N133" s="139"/>
      <c r="O133" s="139"/>
      <c r="P133" s="139"/>
      <c r="Q133" s="10"/>
      <c r="R133" s="10"/>
      <c r="S133" s="10"/>
      <c r="T133" s="10"/>
      <c r="U133" s="10"/>
      <c r="V133" s="198"/>
      <c r="W133" s="218"/>
      <c r="X133" s="137"/>
      <c r="Y133" s="137"/>
      <c r="Z133" s="137"/>
    </row>
    <row r="134" spans="1:26" ht="25.15" customHeight="1" x14ac:dyDescent="0.25">
      <c r="A134" s="178"/>
      <c r="B134" s="214">
        <v>39</v>
      </c>
      <c r="C134" s="179" t="s">
        <v>233</v>
      </c>
      <c r="D134" s="312" t="s">
        <v>234</v>
      </c>
      <c r="E134" s="312"/>
      <c r="F134" s="173" t="s">
        <v>226</v>
      </c>
      <c r="G134" s="174">
        <v>646.26199999999994</v>
      </c>
      <c r="H134" s="173"/>
      <c r="I134" s="173">
        <f>ROUND(G134*(H134),2)</f>
        <v>0</v>
      </c>
      <c r="J134" s="175">
        <f>ROUND(G134*(N134),2)</f>
        <v>6979.63</v>
      </c>
      <c r="K134" s="176">
        <f>ROUND(G134*(O134),2)</f>
        <v>0</v>
      </c>
      <c r="L134" s="176">
        <f>ROUND(G134*(H134),2)</f>
        <v>0</v>
      </c>
      <c r="M134" s="176"/>
      <c r="N134" s="176">
        <v>10.8</v>
      </c>
      <c r="O134" s="176"/>
      <c r="P134" s="180"/>
      <c r="Q134" s="180"/>
      <c r="R134" s="180"/>
      <c r="S134" s="181">
        <f>ROUND(G134*(P134),3)</f>
        <v>0</v>
      </c>
      <c r="T134" s="177"/>
      <c r="U134" s="177"/>
      <c r="V134" s="199"/>
      <c r="W134" s="53"/>
      <c r="Z134">
        <v>0</v>
      </c>
    </row>
    <row r="135" spans="1:26" x14ac:dyDescent="0.25">
      <c r="A135" s="10"/>
      <c r="B135" s="213"/>
      <c r="C135" s="172">
        <v>99</v>
      </c>
      <c r="D135" s="313" t="s">
        <v>79</v>
      </c>
      <c r="E135" s="313"/>
      <c r="F135" s="138"/>
      <c r="G135" s="171"/>
      <c r="H135" s="138"/>
      <c r="I135" s="140">
        <f>ROUND((SUM(I133:I134))/1,2)</f>
        <v>0</v>
      </c>
      <c r="J135" s="139"/>
      <c r="K135" s="139"/>
      <c r="L135" s="139">
        <f>ROUND((SUM(L133:L134))/1,2)</f>
        <v>0</v>
      </c>
      <c r="M135" s="139">
        <f>ROUND((SUM(M133:M134))/1,2)</f>
        <v>0</v>
      </c>
      <c r="N135" s="139"/>
      <c r="O135" s="139"/>
      <c r="P135" s="192"/>
      <c r="Q135" s="1"/>
      <c r="R135" s="1"/>
      <c r="S135" s="192">
        <f>ROUND((SUM(S133:S134))/1,2)</f>
        <v>0</v>
      </c>
      <c r="T135" s="2"/>
      <c r="U135" s="2"/>
      <c r="V135" s="201">
        <f>ROUND((SUM(V133:V134))/1,2)</f>
        <v>0</v>
      </c>
      <c r="W135" s="53"/>
    </row>
    <row r="136" spans="1:26" x14ac:dyDescent="0.25">
      <c r="A136" s="1"/>
      <c r="B136" s="209"/>
      <c r="C136" s="1"/>
      <c r="D136" s="1"/>
      <c r="E136" s="131"/>
      <c r="F136" s="131"/>
      <c r="G136" s="165"/>
      <c r="H136" s="131"/>
      <c r="I136" s="131"/>
      <c r="J136" s="132"/>
      <c r="K136" s="132"/>
      <c r="L136" s="132"/>
      <c r="M136" s="132"/>
      <c r="N136" s="132"/>
      <c r="O136" s="132"/>
      <c r="P136" s="132"/>
      <c r="Q136" s="1"/>
      <c r="R136" s="1"/>
      <c r="S136" s="1"/>
      <c r="T136" s="1"/>
      <c r="U136" s="1"/>
      <c r="V136" s="202"/>
      <c r="W136" s="53"/>
    </row>
    <row r="137" spans="1:26" x14ac:dyDescent="0.25">
      <c r="A137" s="10"/>
      <c r="B137" s="213"/>
      <c r="C137" s="10"/>
      <c r="D137" s="301" t="s">
        <v>73</v>
      </c>
      <c r="E137" s="301"/>
      <c r="F137" s="138"/>
      <c r="G137" s="171"/>
      <c r="H137" s="138"/>
      <c r="I137" s="140">
        <f>ROUND((SUM(I79:I136))/2,2)</f>
        <v>0</v>
      </c>
      <c r="J137" s="139"/>
      <c r="K137" s="139"/>
      <c r="L137" s="139">
        <f>ROUND((SUM(L79:L136))/2,2)</f>
        <v>0</v>
      </c>
      <c r="M137" s="139">
        <f>ROUND((SUM(M79:M136))/2,2)</f>
        <v>0</v>
      </c>
      <c r="N137" s="139"/>
      <c r="O137" s="139"/>
      <c r="P137" s="192"/>
      <c r="Q137" s="1"/>
      <c r="R137" s="1"/>
      <c r="S137" s="192">
        <f>ROUND((SUM(S79:S136))/2,2)</f>
        <v>643.14</v>
      </c>
      <c r="T137" s="1"/>
      <c r="U137" s="1"/>
      <c r="V137" s="201">
        <f>ROUND((SUM(V79:V136))/2,2)</f>
        <v>0</v>
      </c>
      <c r="W137" s="53"/>
    </row>
    <row r="138" spans="1:26" x14ac:dyDescent="0.25">
      <c r="A138" s="1"/>
      <c r="B138" s="216"/>
      <c r="C138" s="193"/>
      <c r="D138" s="315" t="s">
        <v>82</v>
      </c>
      <c r="E138" s="315"/>
      <c r="F138" s="194"/>
      <c r="G138" s="195"/>
      <c r="H138" s="194"/>
      <c r="I138" s="194">
        <f>ROUND((SUM(I79:I137))/3,2)</f>
        <v>0</v>
      </c>
      <c r="J138" s="196"/>
      <c r="K138" s="196">
        <f>ROUND((SUM(K79:K137))/3,2)</f>
        <v>0</v>
      </c>
      <c r="L138" s="196">
        <f>ROUND((SUM(L79:L137))/3,2)</f>
        <v>0</v>
      </c>
      <c r="M138" s="196">
        <f>ROUND((SUM(M79:M137))/3,2)</f>
        <v>0</v>
      </c>
      <c r="N138" s="196"/>
      <c r="O138" s="196"/>
      <c r="P138" s="195"/>
      <c r="Q138" s="193"/>
      <c r="R138" s="193"/>
      <c r="S138" s="195">
        <f>ROUND((SUM(S79:S137))/3,2)</f>
        <v>643.14</v>
      </c>
      <c r="T138" s="193"/>
      <c r="U138" s="193"/>
      <c r="V138" s="203">
        <f>ROUND((SUM(V79:V137))/3,2)</f>
        <v>0</v>
      </c>
      <c r="W138" s="53"/>
      <c r="Z138">
        <f>(SUM(Z79:Z137))</f>
        <v>0</v>
      </c>
    </row>
  </sheetData>
  <mergeCells count="103">
    <mergeCell ref="D135:E135"/>
    <mergeCell ref="D137:E137"/>
    <mergeCell ref="D138:E138"/>
    <mergeCell ref="D128:E128"/>
    <mergeCell ref="D129:E129"/>
    <mergeCell ref="D130:E130"/>
    <mergeCell ref="D131:E131"/>
    <mergeCell ref="D133:E133"/>
    <mergeCell ref="D134:E134"/>
    <mergeCell ref="D121:E121"/>
    <mergeCell ref="D122:E122"/>
    <mergeCell ref="D123:E123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0:E110"/>
    <mergeCell ref="D111:E111"/>
    <mergeCell ref="D113:E113"/>
    <mergeCell ref="D114:E114"/>
    <mergeCell ref="D100:E100"/>
    <mergeCell ref="D101:E101"/>
    <mergeCell ref="D103:E103"/>
    <mergeCell ref="D104:E104"/>
    <mergeCell ref="D105:E105"/>
    <mergeCell ref="D107:E107"/>
    <mergeCell ref="D94:E94"/>
    <mergeCell ref="D95:E95"/>
    <mergeCell ref="D96:E96"/>
    <mergeCell ref="D97:E97"/>
    <mergeCell ref="D98:E98"/>
    <mergeCell ref="D99:E99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B71:E71"/>
    <mergeCell ref="B72:E72"/>
    <mergeCell ref="I70:P70"/>
    <mergeCell ref="D79:E79"/>
    <mergeCell ref="D80:E80"/>
    <mergeCell ref="D81:E81"/>
    <mergeCell ref="B61:D61"/>
    <mergeCell ref="B62:D62"/>
    <mergeCell ref="B64:D64"/>
    <mergeCell ref="B68:V68"/>
    <mergeCell ref="H1:I1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04 Kanalizačné prípojky k RD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workbookViewId="0">
      <pane ySplit="1" topLeftCell="A96" activePane="bottomLeft" state="frozen"/>
      <selection pane="bottomLeft" activeCell="H82" sqref="H82:H113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431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15029'!E58</f>
        <v>0</v>
      </c>
      <c r="D15" s="58">
        <f>'SO 15029'!F58</f>
        <v>0</v>
      </c>
      <c r="E15" s="67">
        <f>'SO 15029'!G58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(SUM(Z80:Z114))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>
        <f>'SO 15029'!E63</f>
        <v>0</v>
      </c>
      <c r="D17" s="58">
        <f>'SO 15029'!F63</f>
        <v>0</v>
      </c>
      <c r="E17" s="67">
        <f>'SO 15029'!G63</f>
        <v>0</v>
      </c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15029'!K80:'SO 15029'!K114)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15029'!K80:'SO 15029'!K114)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431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77</v>
      </c>
      <c r="C56" s="299"/>
      <c r="D56" s="299"/>
      <c r="E56" s="138">
        <f>'SO 15029'!L93</f>
        <v>0</v>
      </c>
      <c r="F56" s="138">
        <f>'SO 15029'!M93</f>
        <v>0</v>
      </c>
      <c r="G56" s="138">
        <f>'SO 15029'!I93</f>
        <v>0</v>
      </c>
      <c r="H56" s="139">
        <f>'SO 15029'!S93</f>
        <v>0.14000000000000001</v>
      </c>
      <c r="I56" s="139">
        <f>'SO 15029'!V93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79</v>
      </c>
      <c r="C57" s="299"/>
      <c r="D57" s="299"/>
      <c r="E57" s="138">
        <f>'SO 15029'!L97</f>
        <v>0</v>
      </c>
      <c r="F57" s="138">
        <f>'SO 15029'!M97</f>
        <v>0</v>
      </c>
      <c r="G57" s="138">
        <f>'SO 15029'!I97</f>
        <v>0</v>
      </c>
      <c r="H57" s="139">
        <f>'SO 15029'!S97</f>
        <v>0</v>
      </c>
      <c r="I57" s="139">
        <f>'SO 15029'!V97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300" t="s">
        <v>73</v>
      </c>
      <c r="C58" s="301"/>
      <c r="D58" s="301"/>
      <c r="E58" s="140">
        <f>'SO 15029'!L99</f>
        <v>0</v>
      </c>
      <c r="F58" s="140">
        <f>'SO 15029'!M99</f>
        <v>0</v>
      </c>
      <c r="G58" s="140">
        <f>'SO 15029'!I99</f>
        <v>0</v>
      </c>
      <c r="H58" s="141">
        <f>'SO 15029'!S99</f>
        <v>0.14000000000000001</v>
      </c>
      <c r="I58" s="141">
        <f>'SO 15029'!V99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"/>
      <c r="B59" s="209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0"/>
      <c r="B60" s="300" t="s">
        <v>80</v>
      </c>
      <c r="C60" s="301"/>
      <c r="D60" s="301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81</v>
      </c>
      <c r="C61" s="299"/>
      <c r="D61" s="299"/>
      <c r="E61" s="138">
        <f>'SO 15029'!L105</f>
        <v>0</v>
      </c>
      <c r="F61" s="138">
        <f>'SO 15029'!M105</f>
        <v>0</v>
      </c>
      <c r="G61" s="138">
        <f>'SO 15029'!I105</f>
        <v>0</v>
      </c>
      <c r="H61" s="139">
        <f>'SO 15029'!S105</f>
        <v>0.02</v>
      </c>
      <c r="I61" s="139">
        <f>'SO 15029'!V105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298" t="s">
        <v>432</v>
      </c>
      <c r="C62" s="299"/>
      <c r="D62" s="299"/>
      <c r="E62" s="138">
        <f>'SO 15029'!L112</f>
        <v>0</v>
      </c>
      <c r="F62" s="138">
        <f>'SO 15029'!M112</f>
        <v>0</v>
      </c>
      <c r="G62" s="138">
        <f>'SO 15029'!I112</f>
        <v>0</v>
      </c>
      <c r="H62" s="139">
        <f>'SO 15029'!S112</f>
        <v>0.04</v>
      </c>
      <c r="I62" s="139">
        <f>'SO 15029'!V112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0"/>
      <c r="B63" s="300" t="s">
        <v>80</v>
      </c>
      <c r="C63" s="301"/>
      <c r="D63" s="301"/>
      <c r="E63" s="140">
        <f>'SO 15029'!L114</f>
        <v>0</v>
      </c>
      <c r="F63" s="140">
        <f>'SO 15029'!M114</f>
        <v>0</v>
      </c>
      <c r="G63" s="140">
        <f>'SO 15029'!I114</f>
        <v>0</v>
      </c>
      <c r="H63" s="141">
        <f>'SO 15029'!S114</f>
        <v>0.06</v>
      </c>
      <c r="I63" s="141">
        <f>'SO 15029'!V114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8"/>
      <c r="X63" s="137"/>
      <c r="Y63" s="137"/>
      <c r="Z63" s="137"/>
    </row>
    <row r="64" spans="1:26" x14ac:dyDescent="0.25">
      <c r="A64" s="1"/>
      <c r="B64" s="209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3"/>
    </row>
    <row r="65" spans="1:26" x14ac:dyDescent="0.25">
      <c r="A65" s="142"/>
      <c r="B65" s="302" t="s">
        <v>82</v>
      </c>
      <c r="C65" s="303"/>
      <c r="D65" s="303"/>
      <c r="E65" s="144">
        <f>'SO 15029'!L115</f>
        <v>0</v>
      </c>
      <c r="F65" s="144">
        <f>'SO 15029'!M115</f>
        <v>0</v>
      </c>
      <c r="G65" s="144">
        <f>'SO 15029'!I115</f>
        <v>0</v>
      </c>
      <c r="H65" s="145">
        <f>'SO 15029'!S115</f>
        <v>0.2</v>
      </c>
      <c r="I65" s="145">
        <f>'SO 15029'!V115</f>
        <v>0</v>
      </c>
      <c r="J65" s="146"/>
      <c r="K65" s="146"/>
      <c r="L65" s="146"/>
      <c r="M65" s="146"/>
      <c r="N65" s="146"/>
      <c r="O65" s="146"/>
      <c r="P65" s="146"/>
      <c r="Q65" s="147"/>
      <c r="R65" s="147"/>
      <c r="S65" s="147"/>
      <c r="T65" s="147"/>
      <c r="U65" s="147"/>
      <c r="V65" s="152"/>
      <c r="W65" s="218"/>
      <c r="X65" s="143"/>
      <c r="Y65" s="143"/>
      <c r="Z65" s="14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42"/>
      <c r="C67" s="3"/>
      <c r="D67" s="3"/>
      <c r="E67" s="14"/>
      <c r="F67" s="14"/>
      <c r="G67" s="14"/>
      <c r="H67" s="153"/>
      <c r="I67" s="15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x14ac:dyDescent="0.25">
      <c r="A68" s="15"/>
      <c r="B68" s="38"/>
      <c r="C68" s="8"/>
      <c r="D68" s="8"/>
      <c r="E68" s="27"/>
      <c r="F68" s="27"/>
      <c r="G68" s="27"/>
      <c r="H68" s="154"/>
      <c r="I68" s="154"/>
      <c r="J68" s="154"/>
      <c r="K68" s="154"/>
      <c r="L68" s="154"/>
      <c r="M68" s="154"/>
      <c r="N68" s="154"/>
      <c r="O68" s="154"/>
      <c r="P68" s="154"/>
      <c r="Q68" s="16"/>
      <c r="R68" s="16"/>
      <c r="S68" s="16"/>
      <c r="T68" s="16"/>
      <c r="U68" s="16"/>
      <c r="V68" s="16"/>
      <c r="W68" s="53"/>
    </row>
    <row r="69" spans="1:26" ht="34.9" customHeight="1" x14ac:dyDescent="0.25">
      <c r="A69" s="1"/>
      <c r="B69" s="288" t="s">
        <v>83</v>
      </c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53"/>
    </row>
    <row r="70" spans="1:26" x14ac:dyDescent="0.25">
      <c r="A70" s="15"/>
      <c r="B70" s="97"/>
      <c r="C70" s="19"/>
      <c r="D70" s="19"/>
      <c r="E70" s="99"/>
      <c r="F70" s="99"/>
      <c r="G70" s="99"/>
      <c r="H70" s="168"/>
      <c r="I70" s="168"/>
      <c r="J70" s="168"/>
      <c r="K70" s="168"/>
      <c r="L70" s="168"/>
      <c r="M70" s="168"/>
      <c r="N70" s="168"/>
      <c r="O70" s="168"/>
      <c r="P70" s="168"/>
      <c r="Q70" s="20"/>
      <c r="R70" s="20"/>
      <c r="S70" s="20"/>
      <c r="T70" s="20"/>
      <c r="U70" s="20"/>
      <c r="V70" s="20"/>
      <c r="W70" s="53"/>
    </row>
    <row r="71" spans="1:26" ht="19.899999999999999" customHeight="1" x14ac:dyDescent="0.25">
      <c r="A71" s="204"/>
      <c r="B71" s="291" t="s">
        <v>36</v>
      </c>
      <c r="C71" s="292"/>
      <c r="D71" s="292"/>
      <c r="E71" s="293"/>
      <c r="F71" s="166"/>
      <c r="G71" s="166"/>
      <c r="H71" s="167" t="s">
        <v>94</v>
      </c>
      <c r="I71" s="295" t="s">
        <v>95</v>
      </c>
      <c r="J71" s="296"/>
      <c r="K71" s="296"/>
      <c r="L71" s="296"/>
      <c r="M71" s="296"/>
      <c r="N71" s="296"/>
      <c r="O71" s="296"/>
      <c r="P71" s="297"/>
      <c r="Q71" s="18"/>
      <c r="R71" s="18"/>
      <c r="S71" s="18"/>
      <c r="T71" s="18"/>
      <c r="U71" s="18"/>
      <c r="V71" s="18"/>
      <c r="W71" s="53"/>
    </row>
    <row r="72" spans="1:26" ht="19.899999999999999" customHeight="1" x14ac:dyDescent="0.25">
      <c r="A72" s="204"/>
      <c r="B72" s="294" t="s">
        <v>37</v>
      </c>
      <c r="C72" s="271"/>
      <c r="D72" s="271"/>
      <c r="E72" s="272"/>
      <c r="F72" s="162"/>
      <c r="G72" s="162"/>
      <c r="H72" s="163" t="s">
        <v>31</v>
      </c>
      <c r="I72" s="16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204"/>
      <c r="B73" s="294" t="s">
        <v>38</v>
      </c>
      <c r="C73" s="271"/>
      <c r="D73" s="271"/>
      <c r="E73" s="272"/>
      <c r="F73" s="162"/>
      <c r="G73" s="162"/>
      <c r="H73" s="163" t="s">
        <v>96</v>
      </c>
      <c r="I73" s="163" t="s">
        <v>35</v>
      </c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8" t="s">
        <v>97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208" t="s">
        <v>431</v>
      </c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42"/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10" t="s">
        <v>72</v>
      </c>
      <c r="C78" s="164"/>
      <c r="D78" s="164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x14ac:dyDescent="0.25">
      <c r="A79" s="2"/>
      <c r="B79" s="211" t="s">
        <v>84</v>
      </c>
      <c r="C79" s="128" t="s">
        <v>85</v>
      </c>
      <c r="D79" s="128" t="s">
        <v>86</v>
      </c>
      <c r="E79" s="155"/>
      <c r="F79" s="155" t="s">
        <v>87</v>
      </c>
      <c r="G79" s="155" t="s">
        <v>88</v>
      </c>
      <c r="H79" s="156" t="s">
        <v>89</v>
      </c>
      <c r="I79" s="156" t="s">
        <v>90</v>
      </c>
      <c r="J79" s="156"/>
      <c r="K79" s="156"/>
      <c r="L79" s="156"/>
      <c r="M79" s="156"/>
      <c r="N79" s="156"/>
      <c r="O79" s="156"/>
      <c r="P79" s="156" t="s">
        <v>91</v>
      </c>
      <c r="Q79" s="157"/>
      <c r="R79" s="157"/>
      <c r="S79" s="128" t="s">
        <v>92</v>
      </c>
      <c r="T79" s="158"/>
      <c r="U79" s="158"/>
      <c r="V79" s="128" t="s">
        <v>93</v>
      </c>
      <c r="W79" s="53"/>
    </row>
    <row r="80" spans="1:26" x14ac:dyDescent="0.25">
      <c r="A80" s="10"/>
      <c r="B80" s="212"/>
      <c r="C80" s="169"/>
      <c r="D80" s="305" t="s">
        <v>73</v>
      </c>
      <c r="E80" s="305"/>
      <c r="F80" s="134"/>
      <c r="G80" s="170"/>
      <c r="H80" s="134"/>
      <c r="I80" s="134"/>
      <c r="J80" s="135"/>
      <c r="K80" s="135"/>
      <c r="L80" s="135"/>
      <c r="M80" s="135"/>
      <c r="N80" s="135"/>
      <c r="O80" s="135"/>
      <c r="P80" s="135"/>
      <c r="Q80" s="133"/>
      <c r="R80" s="133"/>
      <c r="S80" s="133"/>
      <c r="T80" s="133"/>
      <c r="U80" s="133"/>
      <c r="V80" s="197"/>
      <c r="W80" s="218"/>
      <c r="X80" s="137"/>
      <c r="Y80" s="137"/>
      <c r="Z80" s="137"/>
    </row>
    <row r="81" spans="1:26" x14ac:dyDescent="0.25">
      <c r="A81" s="10"/>
      <c r="B81" s="213"/>
      <c r="C81" s="172">
        <v>8</v>
      </c>
      <c r="D81" s="313" t="s">
        <v>77</v>
      </c>
      <c r="E81" s="313"/>
      <c r="F81" s="138"/>
      <c r="G81" s="171"/>
      <c r="H81" s="138"/>
      <c r="I81" s="138"/>
      <c r="J81" s="139"/>
      <c r="K81" s="139"/>
      <c r="L81" s="139"/>
      <c r="M81" s="139"/>
      <c r="N81" s="139"/>
      <c r="O81" s="139"/>
      <c r="P81" s="139"/>
      <c r="Q81" s="10"/>
      <c r="R81" s="10"/>
      <c r="S81" s="10"/>
      <c r="T81" s="10"/>
      <c r="U81" s="10"/>
      <c r="V81" s="198"/>
      <c r="W81" s="218"/>
      <c r="X81" s="137"/>
      <c r="Y81" s="137"/>
      <c r="Z81" s="137"/>
    </row>
    <row r="82" spans="1:26" ht="25.15" customHeight="1" x14ac:dyDescent="0.25">
      <c r="A82" s="178"/>
      <c r="B82" s="214">
        <v>1</v>
      </c>
      <c r="C82" s="179" t="s">
        <v>433</v>
      </c>
      <c r="D82" s="312" t="s">
        <v>434</v>
      </c>
      <c r="E82" s="312"/>
      <c r="F82" s="173" t="s">
        <v>158</v>
      </c>
      <c r="G82" s="174">
        <v>6.5</v>
      </c>
      <c r="H82" s="173"/>
      <c r="I82" s="173">
        <f t="shared" ref="I82:I92" si="0">ROUND(G82*(H82),2)</f>
        <v>0</v>
      </c>
      <c r="J82" s="175">
        <f t="shared" ref="J82:J92" si="1">ROUND(G82*(N82),2)</f>
        <v>110.5</v>
      </c>
      <c r="K82" s="176">
        <f t="shared" ref="K82:K92" si="2">ROUND(G82*(O82),2)</f>
        <v>0</v>
      </c>
      <c r="L82" s="176">
        <f>ROUND(G82*(H82),2)</f>
        <v>0</v>
      </c>
      <c r="M82" s="176"/>
      <c r="N82" s="176">
        <v>17</v>
      </c>
      <c r="O82" s="176"/>
      <c r="P82" s="182">
        <v>8.1999999999999987E-4</v>
      </c>
      <c r="Q82" s="180"/>
      <c r="R82" s="180">
        <v>8.1999999999999987E-4</v>
      </c>
      <c r="S82" s="181">
        <f t="shared" ref="S82:S92" si="3">ROUND(G82*(P82),3)</f>
        <v>5.0000000000000001E-3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5">
        <v>2</v>
      </c>
      <c r="C83" s="188" t="s">
        <v>435</v>
      </c>
      <c r="D83" s="314" t="s">
        <v>436</v>
      </c>
      <c r="E83" s="314"/>
      <c r="F83" s="183" t="s">
        <v>158</v>
      </c>
      <c r="G83" s="184">
        <v>1.01</v>
      </c>
      <c r="H83" s="183"/>
      <c r="I83" s="183">
        <f t="shared" si="0"/>
        <v>0</v>
      </c>
      <c r="J83" s="185">
        <f t="shared" si="1"/>
        <v>95.85</v>
      </c>
      <c r="K83" s="186">
        <f t="shared" si="2"/>
        <v>0</v>
      </c>
      <c r="L83" s="186"/>
      <c r="M83" s="186">
        <f>ROUND(G83*(H83),2)</f>
        <v>0</v>
      </c>
      <c r="N83" s="186">
        <v>94.9</v>
      </c>
      <c r="O83" s="186"/>
      <c r="P83" s="189">
        <v>0.02</v>
      </c>
      <c r="Q83" s="190"/>
      <c r="R83" s="190">
        <v>0.02</v>
      </c>
      <c r="S83" s="191">
        <f t="shared" si="3"/>
        <v>0.02</v>
      </c>
      <c r="T83" s="187"/>
      <c r="U83" s="187"/>
      <c r="V83" s="200"/>
      <c r="W83" s="53"/>
      <c r="Z83">
        <v>0</v>
      </c>
    </row>
    <row r="84" spans="1:26" ht="25.15" customHeight="1" x14ac:dyDescent="0.25">
      <c r="A84" s="178"/>
      <c r="B84" s="214">
        <v>3</v>
      </c>
      <c r="C84" s="179" t="s">
        <v>437</v>
      </c>
      <c r="D84" s="312" t="s">
        <v>438</v>
      </c>
      <c r="E84" s="312"/>
      <c r="F84" s="173" t="s">
        <v>158</v>
      </c>
      <c r="G84" s="174">
        <v>3</v>
      </c>
      <c r="H84" s="173"/>
      <c r="I84" s="173">
        <f t="shared" si="0"/>
        <v>0</v>
      </c>
      <c r="J84" s="175">
        <f t="shared" si="1"/>
        <v>68.099999999999994</v>
      </c>
      <c r="K84" s="176">
        <f t="shared" si="2"/>
        <v>0</v>
      </c>
      <c r="L84" s="176">
        <f>ROUND(G84*(H84),2)</f>
        <v>0</v>
      </c>
      <c r="M84" s="176"/>
      <c r="N84" s="176">
        <v>22.7</v>
      </c>
      <c r="O84" s="176"/>
      <c r="P84" s="182">
        <v>1E-4</v>
      </c>
      <c r="Q84" s="180"/>
      <c r="R84" s="180">
        <v>1E-4</v>
      </c>
      <c r="S84" s="181">
        <f t="shared" si="3"/>
        <v>0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5">
        <v>4</v>
      </c>
      <c r="C85" s="188" t="s">
        <v>439</v>
      </c>
      <c r="D85" s="314" t="s">
        <v>440</v>
      </c>
      <c r="E85" s="314"/>
      <c r="F85" s="183" t="s">
        <v>158</v>
      </c>
      <c r="G85" s="184">
        <v>2.02</v>
      </c>
      <c r="H85" s="183"/>
      <c r="I85" s="183">
        <f t="shared" si="0"/>
        <v>0</v>
      </c>
      <c r="J85" s="185">
        <f t="shared" si="1"/>
        <v>235.33</v>
      </c>
      <c r="K85" s="186">
        <f t="shared" si="2"/>
        <v>0</v>
      </c>
      <c r="L85" s="186"/>
      <c r="M85" s="186">
        <f>ROUND(G85*(H85),2)</f>
        <v>0</v>
      </c>
      <c r="N85" s="186">
        <v>116.5</v>
      </c>
      <c r="O85" s="186"/>
      <c r="P85" s="189">
        <v>5.0000000000000001E-3</v>
      </c>
      <c r="Q85" s="190"/>
      <c r="R85" s="190">
        <v>5.0000000000000001E-3</v>
      </c>
      <c r="S85" s="191">
        <f t="shared" si="3"/>
        <v>0.01</v>
      </c>
      <c r="T85" s="187"/>
      <c r="U85" s="187"/>
      <c r="V85" s="200"/>
      <c r="W85" s="53"/>
      <c r="Z85">
        <v>0</v>
      </c>
    </row>
    <row r="86" spans="1:26" ht="25.15" customHeight="1" x14ac:dyDescent="0.25">
      <c r="A86" s="178"/>
      <c r="B86" s="215">
        <v>5</v>
      </c>
      <c r="C86" s="188" t="s">
        <v>441</v>
      </c>
      <c r="D86" s="314" t="s">
        <v>442</v>
      </c>
      <c r="E86" s="314"/>
      <c r="F86" s="183" t="s">
        <v>158</v>
      </c>
      <c r="G86" s="184">
        <v>1.01</v>
      </c>
      <c r="H86" s="183"/>
      <c r="I86" s="183">
        <f t="shared" si="0"/>
        <v>0</v>
      </c>
      <c r="J86" s="185">
        <f t="shared" si="1"/>
        <v>100.7</v>
      </c>
      <c r="K86" s="186">
        <f t="shared" si="2"/>
        <v>0</v>
      </c>
      <c r="L86" s="186"/>
      <c r="M86" s="186">
        <f>ROUND(G86*(H86),2)</f>
        <v>0</v>
      </c>
      <c r="N86" s="186">
        <v>99.7</v>
      </c>
      <c r="O86" s="186"/>
      <c r="P86" s="189">
        <v>1.7999999999999999E-2</v>
      </c>
      <c r="Q86" s="190"/>
      <c r="R86" s="190">
        <v>1.7999999999999999E-2</v>
      </c>
      <c r="S86" s="191">
        <f t="shared" si="3"/>
        <v>1.7999999999999999E-2</v>
      </c>
      <c r="T86" s="187"/>
      <c r="U86" s="187"/>
      <c r="V86" s="200"/>
      <c r="W86" s="53"/>
      <c r="Z86">
        <v>0</v>
      </c>
    </row>
    <row r="87" spans="1:26" ht="25.15" customHeight="1" x14ac:dyDescent="0.25">
      <c r="A87" s="178"/>
      <c r="B87" s="214">
        <v>6</v>
      </c>
      <c r="C87" s="179" t="s">
        <v>443</v>
      </c>
      <c r="D87" s="312" t="s">
        <v>444</v>
      </c>
      <c r="E87" s="312"/>
      <c r="F87" s="173" t="s">
        <v>158</v>
      </c>
      <c r="G87" s="174">
        <v>2</v>
      </c>
      <c r="H87" s="173"/>
      <c r="I87" s="173">
        <f t="shared" si="0"/>
        <v>0</v>
      </c>
      <c r="J87" s="175">
        <f t="shared" si="1"/>
        <v>21</v>
      </c>
      <c r="K87" s="176">
        <f t="shared" si="2"/>
        <v>0</v>
      </c>
      <c r="L87" s="176">
        <f>ROUND(G87*(H87),2)</f>
        <v>0</v>
      </c>
      <c r="M87" s="176"/>
      <c r="N87" s="176">
        <v>10.5</v>
      </c>
      <c r="O87" s="176"/>
      <c r="P87" s="182">
        <v>8.1999999999999987E-4</v>
      </c>
      <c r="Q87" s="180"/>
      <c r="R87" s="180">
        <v>8.1999999999999987E-4</v>
      </c>
      <c r="S87" s="181">
        <f t="shared" si="3"/>
        <v>2E-3</v>
      </c>
      <c r="T87" s="177"/>
      <c r="U87" s="177"/>
      <c r="V87" s="199"/>
      <c r="W87" s="53"/>
      <c r="Z87">
        <v>0</v>
      </c>
    </row>
    <row r="88" spans="1:26" ht="34.9" customHeight="1" x14ac:dyDescent="0.25">
      <c r="A88" s="178"/>
      <c r="B88" s="215">
        <v>7</v>
      </c>
      <c r="C88" s="188" t="s">
        <v>445</v>
      </c>
      <c r="D88" s="314" t="s">
        <v>446</v>
      </c>
      <c r="E88" s="314"/>
      <c r="F88" s="183" t="s">
        <v>158</v>
      </c>
      <c r="G88" s="184">
        <v>2.02</v>
      </c>
      <c r="H88" s="183"/>
      <c r="I88" s="183">
        <f t="shared" si="0"/>
        <v>0</v>
      </c>
      <c r="J88" s="185">
        <f t="shared" si="1"/>
        <v>103.83</v>
      </c>
      <c r="K88" s="186">
        <f t="shared" si="2"/>
        <v>0</v>
      </c>
      <c r="L88" s="186"/>
      <c r="M88" s="186">
        <f>ROUND(G88*(H88),2)</f>
        <v>0</v>
      </c>
      <c r="N88" s="186">
        <v>51.4</v>
      </c>
      <c r="O88" s="186"/>
      <c r="P88" s="190"/>
      <c r="Q88" s="190"/>
      <c r="R88" s="190"/>
      <c r="S88" s="191">
        <f t="shared" si="3"/>
        <v>0</v>
      </c>
      <c r="T88" s="187"/>
      <c r="U88" s="187"/>
      <c r="V88" s="200"/>
      <c r="W88" s="53"/>
      <c r="Z88">
        <v>0</v>
      </c>
    </row>
    <row r="89" spans="1:26" ht="25.15" customHeight="1" x14ac:dyDescent="0.25">
      <c r="A89" s="178"/>
      <c r="B89" s="214">
        <v>8</v>
      </c>
      <c r="C89" s="179" t="s">
        <v>447</v>
      </c>
      <c r="D89" s="312" t="s">
        <v>448</v>
      </c>
      <c r="E89" s="312"/>
      <c r="F89" s="173" t="s">
        <v>158</v>
      </c>
      <c r="G89" s="174">
        <v>2</v>
      </c>
      <c r="H89" s="173"/>
      <c r="I89" s="173">
        <f t="shared" si="0"/>
        <v>0</v>
      </c>
      <c r="J89" s="175">
        <f t="shared" si="1"/>
        <v>23.8</v>
      </c>
      <c r="K89" s="176">
        <f t="shared" si="2"/>
        <v>0</v>
      </c>
      <c r="L89" s="176">
        <f>ROUND(G89*(H89),2)</f>
        <v>0</v>
      </c>
      <c r="M89" s="176"/>
      <c r="N89" s="176">
        <v>11.9</v>
      </c>
      <c r="O89" s="176"/>
      <c r="P89" s="182">
        <v>8.1999999999999987E-4</v>
      </c>
      <c r="Q89" s="180"/>
      <c r="R89" s="180">
        <v>8.1999999999999987E-4</v>
      </c>
      <c r="S89" s="181">
        <f t="shared" si="3"/>
        <v>2E-3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5">
        <v>9</v>
      </c>
      <c r="C90" s="188" t="s">
        <v>449</v>
      </c>
      <c r="D90" s="314" t="s">
        <v>450</v>
      </c>
      <c r="E90" s="314"/>
      <c r="F90" s="183" t="s">
        <v>158</v>
      </c>
      <c r="G90" s="184">
        <v>2.02</v>
      </c>
      <c r="H90" s="183"/>
      <c r="I90" s="183">
        <f t="shared" si="0"/>
        <v>0</v>
      </c>
      <c r="J90" s="185">
        <f t="shared" si="1"/>
        <v>581.36</v>
      </c>
      <c r="K90" s="186">
        <f t="shared" si="2"/>
        <v>0</v>
      </c>
      <c r="L90" s="186"/>
      <c r="M90" s="186">
        <f>ROUND(G90*(H90),2)</f>
        <v>0</v>
      </c>
      <c r="N90" s="186">
        <v>287.8</v>
      </c>
      <c r="O90" s="186"/>
      <c r="P90" s="189">
        <v>2.4E-2</v>
      </c>
      <c r="Q90" s="190"/>
      <c r="R90" s="190">
        <v>2.4E-2</v>
      </c>
      <c r="S90" s="191">
        <f t="shared" si="3"/>
        <v>4.8000000000000001E-2</v>
      </c>
      <c r="T90" s="187"/>
      <c r="U90" s="187"/>
      <c r="V90" s="200"/>
      <c r="W90" s="53"/>
      <c r="Z90">
        <v>0</v>
      </c>
    </row>
    <row r="91" spans="1:26" ht="25.15" customHeight="1" x14ac:dyDescent="0.25">
      <c r="A91" s="178"/>
      <c r="B91" s="214">
        <v>10</v>
      </c>
      <c r="C91" s="179" t="s">
        <v>451</v>
      </c>
      <c r="D91" s="312" t="s">
        <v>452</v>
      </c>
      <c r="E91" s="312"/>
      <c r="F91" s="173" t="s">
        <v>158</v>
      </c>
      <c r="G91" s="174">
        <v>2</v>
      </c>
      <c r="H91" s="173"/>
      <c r="I91" s="173">
        <f t="shared" si="0"/>
        <v>0</v>
      </c>
      <c r="J91" s="175">
        <f t="shared" si="1"/>
        <v>22.2</v>
      </c>
      <c r="K91" s="176">
        <f t="shared" si="2"/>
        <v>0</v>
      </c>
      <c r="L91" s="176">
        <f>ROUND(G91*(H91),2)</f>
        <v>0</v>
      </c>
      <c r="M91" s="176"/>
      <c r="N91" s="176">
        <v>11.1</v>
      </c>
      <c r="O91" s="176"/>
      <c r="P91" s="182">
        <v>8.1999999999999987E-4</v>
      </c>
      <c r="Q91" s="180"/>
      <c r="R91" s="180">
        <v>8.1999999999999987E-4</v>
      </c>
      <c r="S91" s="181">
        <f t="shared" si="3"/>
        <v>2E-3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5">
        <v>11</v>
      </c>
      <c r="C92" s="188" t="s">
        <v>453</v>
      </c>
      <c r="D92" s="314" t="s">
        <v>454</v>
      </c>
      <c r="E92" s="314"/>
      <c r="F92" s="183" t="s">
        <v>158</v>
      </c>
      <c r="G92" s="184">
        <v>2.02</v>
      </c>
      <c r="H92" s="183"/>
      <c r="I92" s="183">
        <f t="shared" si="0"/>
        <v>0</v>
      </c>
      <c r="J92" s="185">
        <f t="shared" si="1"/>
        <v>367.03</v>
      </c>
      <c r="K92" s="186">
        <f t="shared" si="2"/>
        <v>0</v>
      </c>
      <c r="L92" s="186"/>
      <c r="M92" s="186">
        <f>ROUND(G92*(H92),2)</f>
        <v>0</v>
      </c>
      <c r="N92" s="186">
        <v>181.7</v>
      </c>
      <c r="O92" s="186"/>
      <c r="P92" s="189">
        <v>1.7999999999999999E-2</v>
      </c>
      <c r="Q92" s="190"/>
      <c r="R92" s="190">
        <v>1.7999999999999999E-2</v>
      </c>
      <c r="S92" s="191">
        <f t="shared" si="3"/>
        <v>3.5999999999999997E-2</v>
      </c>
      <c r="T92" s="187"/>
      <c r="U92" s="187"/>
      <c r="V92" s="200"/>
      <c r="W92" s="53"/>
      <c r="Z92">
        <v>0</v>
      </c>
    </row>
    <row r="93" spans="1:26" x14ac:dyDescent="0.25">
      <c r="A93" s="10"/>
      <c r="B93" s="213"/>
      <c r="C93" s="172">
        <v>8</v>
      </c>
      <c r="D93" s="313" t="s">
        <v>77</v>
      </c>
      <c r="E93" s="313"/>
      <c r="F93" s="138"/>
      <c r="G93" s="171"/>
      <c r="H93" s="138"/>
      <c r="I93" s="140">
        <f>ROUND((SUM(I81:I92))/1,2)</f>
        <v>0</v>
      </c>
      <c r="J93" s="139"/>
      <c r="K93" s="139"/>
      <c r="L93" s="139">
        <f>ROUND((SUM(L81:L92))/1,2)</f>
        <v>0</v>
      </c>
      <c r="M93" s="139">
        <f>ROUND((SUM(M81:M92))/1,2)</f>
        <v>0</v>
      </c>
      <c r="N93" s="139"/>
      <c r="O93" s="139"/>
      <c r="P93" s="139"/>
      <c r="Q93" s="10"/>
      <c r="R93" s="10"/>
      <c r="S93" s="10">
        <f>ROUND((SUM(S81:S92))/1,2)</f>
        <v>0.14000000000000001</v>
      </c>
      <c r="T93" s="10"/>
      <c r="U93" s="10"/>
      <c r="V93" s="201">
        <f>ROUND((SUM(V81:V92))/1,2)</f>
        <v>0</v>
      </c>
      <c r="W93" s="218"/>
      <c r="X93" s="137"/>
      <c r="Y93" s="137"/>
      <c r="Z93" s="137"/>
    </row>
    <row r="94" spans="1:26" x14ac:dyDescent="0.25">
      <c r="A94" s="1"/>
      <c r="B94" s="209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2"/>
      <c r="W94" s="53"/>
    </row>
    <row r="95" spans="1:26" x14ac:dyDescent="0.25">
      <c r="A95" s="10"/>
      <c r="B95" s="213"/>
      <c r="C95" s="172">
        <v>99</v>
      </c>
      <c r="D95" s="313" t="s">
        <v>79</v>
      </c>
      <c r="E95" s="313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8"/>
      <c r="W95" s="218"/>
      <c r="X95" s="137"/>
      <c r="Y95" s="137"/>
      <c r="Z95" s="137"/>
    </row>
    <row r="96" spans="1:26" ht="25.15" customHeight="1" x14ac:dyDescent="0.25">
      <c r="A96" s="178"/>
      <c r="B96" s="214">
        <v>12</v>
      </c>
      <c r="C96" s="179" t="s">
        <v>455</v>
      </c>
      <c r="D96" s="312" t="s">
        <v>456</v>
      </c>
      <c r="E96" s="312"/>
      <c r="F96" s="173" t="s">
        <v>226</v>
      </c>
      <c r="G96" s="174">
        <v>0.17100000000000001</v>
      </c>
      <c r="H96" s="173"/>
      <c r="I96" s="173">
        <f>ROUND(G96*(H96),2)</f>
        <v>0</v>
      </c>
      <c r="J96" s="175">
        <f>ROUND(G96*(N96),2)</f>
        <v>5.97</v>
      </c>
      <c r="K96" s="176">
        <f>ROUND(G96*(O96),2)</f>
        <v>0</v>
      </c>
      <c r="L96" s="176">
        <f>ROUND(G96*(H96),2)</f>
        <v>0</v>
      </c>
      <c r="M96" s="176"/>
      <c r="N96" s="176">
        <v>34.9</v>
      </c>
      <c r="O96" s="176"/>
      <c r="P96" s="180"/>
      <c r="Q96" s="180"/>
      <c r="R96" s="180"/>
      <c r="S96" s="181">
        <f>ROUND(G96*(P96),3)</f>
        <v>0</v>
      </c>
      <c r="T96" s="177"/>
      <c r="U96" s="177"/>
      <c r="V96" s="199"/>
      <c r="W96" s="53"/>
      <c r="Z96">
        <v>0</v>
      </c>
    </row>
    <row r="97" spans="1:26" x14ac:dyDescent="0.25">
      <c r="A97" s="10"/>
      <c r="B97" s="213"/>
      <c r="C97" s="172">
        <v>99</v>
      </c>
      <c r="D97" s="313" t="s">
        <v>79</v>
      </c>
      <c r="E97" s="313"/>
      <c r="F97" s="138"/>
      <c r="G97" s="171"/>
      <c r="H97" s="138"/>
      <c r="I97" s="140">
        <f>ROUND((SUM(I95:I96))/1,2)</f>
        <v>0</v>
      </c>
      <c r="J97" s="139"/>
      <c r="K97" s="139"/>
      <c r="L97" s="139">
        <f>ROUND((SUM(L95:L96))/1,2)</f>
        <v>0</v>
      </c>
      <c r="M97" s="139">
        <f>ROUND((SUM(M95:M96))/1,2)</f>
        <v>0</v>
      </c>
      <c r="N97" s="139"/>
      <c r="O97" s="139"/>
      <c r="P97" s="139"/>
      <c r="Q97" s="10"/>
      <c r="R97" s="10"/>
      <c r="S97" s="10">
        <f>ROUND((SUM(S95:S96))/1,2)</f>
        <v>0</v>
      </c>
      <c r="T97" s="10"/>
      <c r="U97" s="10"/>
      <c r="V97" s="201">
        <f>ROUND((SUM(V95:V96))/1,2)</f>
        <v>0</v>
      </c>
      <c r="W97" s="218"/>
      <c r="X97" s="137"/>
      <c r="Y97" s="137"/>
      <c r="Z97" s="137"/>
    </row>
    <row r="98" spans="1:26" x14ac:dyDescent="0.25">
      <c r="A98" s="1"/>
      <c r="B98" s="209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202"/>
      <c r="W98" s="53"/>
    </row>
    <row r="99" spans="1:26" x14ac:dyDescent="0.25">
      <c r="A99" s="10"/>
      <c r="B99" s="213"/>
      <c r="C99" s="10"/>
      <c r="D99" s="301" t="s">
        <v>73</v>
      </c>
      <c r="E99" s="301"/>
      <c r="F99" s="138"/>
      <c r="G99" s="171"/>
      <c r="H99" s="138"/>
      <c r="I99" s="140">
        <f>ROUND((SUM(I80:I98))/2,2)</f>
        <v>0</v>
      </c>
      <c r="J99" s="139"/>
      <c r="K99" s="139"/>
      <c r="L99" s="138">
        <f>ROUND((SUM(L80:L98))/2,2)</f>
        <v>0</v>
      </c>
      <c r="M99" s="138">
        <f>ROUND((SUM(M80:M98))/2,2)</f>
        <v>0</v>
      </c>
      <c r="N99" s="139"/>
      <c r="O99" s="139"/>
      <c r="P99" s="192"/>
      <c r="Q99" s="10"/>
      <c r="R99" s="10"/>
      <c r="S99" s="192">
        <f>ROUND((SUM(S80:S98))/2,2)</f>
        <v>0.14000000000000001</v>
      </c>
      <c r="T99" s="10"/>
      <c r="U99" s="10"/>
      <c r="V99" s="201">
        <f>ROUND((SUM(V80:V98))/2,2)</f>
        <v>0</v>
      </c>
      <c r="W99" s="53"/>
    </row>
    <row r="100" spans="1:26" x14ac:dyDescent="0.25">
      <c r="A100" s="1"/>
      <c r="B100" s="209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202"/>
      <c r="W100" s="53"/>
    </row>
    <row r="101" spans="1:26" x14ac:dyDescent="0.25">
      <c r="A101" s="10"/>
      <c r="B101" s="213"/>
      <c r="C101" s="10"/>
      <c r="D101" s="301" t="s">
        <v>80</v>
      </c>
      <c r="E101" s="301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10"/>
      <c r="R101" s="10"/>
      <c r="S101" s="10"/>
      <c r="T101" s="10"/>
      <c r="U101" s="10"/>
      <c r="V101" s="198"/>
      <c r="W101" s="218"/>
      <c r="X101" s="137"/>
      <c r="Y101" s="137"/>
      <c r="Z101" s="137"/>
    </row>
    <row r="102" spans="1:26" x14ac:dyDescent="0.25">
      <c r="A102" s="10"/>
      <c r="B102" s="213"/>
      <c r="C102" s="172">
        <v>923</v>
      </c>
      <c r="D102" s="313" t="s">
        <v>81</v>
      </c>
      <c r="E102" s="313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10"/>
      <c r="R102" s="10"/>
      <c r="S102" s="10"/>
      <c r="T102" s="10"/>
      <c r="U102" s="10"/>
      <c r="V102" s="198"/>
      <c r="W102" s="218"/>
      <c r="X102" s="137"/>
      <c r="Y102" s="137"/>
      <c r="Z102" s="137"/>
    </row>
    <row r="103" spans="1:26" ht="25.15" customHeight="1" x14ac:dyDescent="0.25">
      <c r="A103" s="178"/>
      <c r="B103" s="214">
        <v>13</v>
      </c>
      <c r="C103" s="179" t="s">
        <v>457</v>
      </c>
      <c r="D103" s="312" t="s">
        <v>458</v>
      </c>
      <c r="E103" s="312"/>
      <c r="F103" s="173" t="s">
        <v>107</v>
      </c>
      <c r="G103" s="174">
        <v>4.5</v>
      </c>
      <c r="H103" s="173"/>
      <c r="I103" s="173">
        <f>ROUND(G103*(H103),2)</f>
        <v>0</v>
      </c>
      <c r="J103" s="175">
        <f>ROUND(G103*(N103),2)</f>
        <v>13.5</v>
      </c>
      <c r="K103" s="176">
        <f>ROUND(G103*(O103),2)</f>
        <v>0</v>
      </c>
      <c r="L103" s="176">
        <f>ROUND(G103*(H103),2)</f>
        <v>0</v>
      </c>
      <c r="M103" s="176"/>
      <c r="N103" s="176">
        <v>3</v>
      </c>
      <c r="O103" s="176"/>
      <c r="P103" s="182">
        <v>1.0000000000000001E-5</v>
      </c>
      <c r="Q103" s="180"/>
      <c r="R103" s="180">
        <v>1.0000000000000001E-5</v>
      </c>
      <c r="S103" s="181">
        <f>ROUND(G103*(P103),3)</f>
        <v>0</v>
      </c>
      <c r="T103" s="177"/>
      <c r="U103" s="177"/>
      <c r="V103" s="199"/>
      <c r="W103" s="53"/>
      <c r="Z103">
        <v>0</v>
      </c>
    </row>
    <row r="104" spans="1:26" ht="25.15" customHeight="1" x14ac:dyDescent="0.25">
      <c r="A104" s="178"/>
      <c r="B104" s="215">
        <v>14</v>
      </c>
      <c r="C104" s="188" t="s">
        <v>459</v>
      </c>
      <c r="D104" s="314" t="s">
        <v>460</v>
      </c>
      <c r="E104" s="314"/>
      <c r="F104" s="183" t="s">
        <v>107</v>
      </c>
      <c r="G104" s="184">
        <v>4.5449999999999999</v>
      </c>
      <c r="H104" s="183"/>
      <c r="I104" s="183">
        <f>ROUND(G104*(H104),2)</f>
        <v>0</v>
      </c>
      <c r="J104" s="185">
        <f>ROUND(G104*(N104),2)</f>
        <v>36.81</v>
      </c>
      <c r="K104" s="186">
        <f>ROUND(G104*(O104),2)</f>
        <v>0</v>
      </c>
      <c r="L104" s="186"/>
      <c r="M104" s="186">
        <f>ROUND(G104*(H104),2)</f>
        <v>0</v>
      </c>
      <c r="N104" s="186">
        <v>8.1</v>
      </c>
      <c r="O104" s="186"/>
      <c r="P104" s="189">
        <v>4.8599999999999997E-3</v>
      </c>
      <c r="Q104" s="190"/>
      <c r="R104" s="190">
        <v>4.8599999999999997E-3</v>
      </c>
      <c r="S104" s="191">
        <f>ROUND(G104*(P104),3)</f>
        <v>2.1999999999999999E-2</v>
      </c>
      <c r="T104" s="187"/>
      <c r="U104" s="187"/>
      <c r="V104" s="200"/>
      <c r="W104" s="53"/>
      <c r="Z104">
        <v>0</v>
      </c>
    </row>
    <row r="105" spans="1:26" x14ac:dyDescent="0.25">
      <c r="A105" s="10"/>
      <c r="B105" s="213"/>
      <c r="C105" s="172">
        <v>923</v>
      </c>
      <c r="D105" s="313" t="s">
        <v>81</v>
      </c>
      <c r="E105" s="313"/>
      <c r="F105" s="138"/>
      <c r="G105" s="171"/>
      <c r="H105" s="138"/>
      <c r="I105" s="140">
        <f>ROUND((SUM(I102:I104))/1,2)</f>
        <v>0</v>
      </c>
      <c r="J105" s="139"/>
      <c r="K105" s="139"/>
      <c r="L105" s="139">
        <f>ROUND((SUM(L102:L104))/1,2)</f>
        <v>0</v>
      </c>
      <c r="M105" s="139">
        <f>ROUND((SUM(M102:M104))/1,2)</f>
        <v>0</v>
      </c>
      <c r="N105" s="139"/>
      <c r="O105" s="139"/>
      <c r="P105" s="139"/>
      <c r="Q105" s="10"/>
      <c r="R105" s="10"/>
      <c r="S105" s="10">
        <f>ROUND((SUM(S102:S104))/1,2)</f>
        <v>0.02</v>
      </c>
      <c r="T105" s="10"/>
      <c r="U105" s="10"/>
      <c r="V105" s="201">
        <f>ROUND((SUM(V102:V104))/1,2)</f>
        <v>0</v>
      </c>
      <c r="W105" s="218"/>
      <c r="X105" s="137"/>
      <c r="Y105" s="137"/>
      <c r="Z105" s="137"/>
    </row>
    <row r="106" spans="1:26" x14ac:dyDescent="0.25">
      <c r="A106" s="1"/>
      <c r="B106" s="209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202"/>
      <c r="W106" s="53"/>
    </row>
    <row r="107" spans="1:26" x14ac:dyDescent="0.25">
      <c r="A107" s="10"/>
      <c r="B107" s="213"/>
      <c r="C107" s="172">
        <v>935</v>
      </c>
      <c r="D107" s="313" t="s">
        <v>432</v>
      </c>
      <c r="E107" s="313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10"/>
      <c r="R107" s="10"/>
      <c r="S107" s="10"/>
      <c r="T107" s="10"/>
      <c r="U107" s="10"/>
      <c r="V107" s="198"/>
      <c r="W107" s="218"/>
      <c r="X107" s="137"/>
      <c r="Y107" s="137"/>
      <c r="Z107" s="137"/>
    </row>
    <row r="108" spans="1:26" ht="25.15" customHeight="1" x14ac:dyDescent="0.25">
      <c r="A108" s="178"/>
      <c r="B108" s="214">
        <v>15</v>
      </c>
      <c r="C108" s="179" t="s">
        <v>461</v>
      </c>
      <c r="D108" s="312" t="s">
        <v>462</v>
      </c>
      <c r="E108" s="312"/>
      <c r="F108" s="173" t="s">
        <v>158</v>
      </c>
      <c r="G108" s="174">
        <v>2</v>
      </c>
      <c r="H108" s="173"/>
      <c r="I108" s="173">
        <f>ROUND(G108*(H108),2)</f>
        <v>0</v>
      </c>
      <c r="J108" s="175">
        <f>ROUND(G108*(N108),2)</f>
        <v>51.6</v>
      </c>
      <c r="K108" s="176">
        <f>ROUND(G108*(O108),2)</f>
        <v>0</v>
      </c>
      <c r="L108" s="176">
        <f>ROUND(G108*(H108),2)</f>
        <v>0</v>
      </c>
      <c r="M108" s="176"/>
      <c r="N108" s="176">
        <v>25.8</v>
      </c>
      <c r="O108" s="176"/>
      <c r="P108" s="180"/>
      <c r="Q108" s="180"/>
      <c r="R108" s="180"/>
      <c r="S108" s="181">
        <f>ROUND(G108*(P108),3)</f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5">
        <v>16</v>
      </c>
      <c r="C109" s="188" t="s">
        <v>463</v>
      </c>
      <c r="D109" s="314" t="s">
        <v>464</v>
      </c>
      <c r="E109" s="314"/>
      <c r="F109" s="183" t="s">
        <v>158</v>
      </c>
      <c r="G109" s="184">
        <v>2.02</v>
      </c>
      <c r="H109" s="183"/>
      <c r="I109" s="183">
        <f>ROUND(G109*(H109),2)</f>
        <v>0</v>
      </c>
      <c r="J109" s="185">
        <f>ROUND(G109*(N109),2)</f>
        <v>1760.83</v>
      </c>
      <c r="K109" s="186">
        <f>ROUND(G109*(O109),2)</f>
        <v>0</v>
      </c>
      <c r="L109" s="186"/>
      <c r="M109" s="186">
        <f>ROUND(G109*(H109),2)</f>
        <v>0</v>
      </c>
      <c r="N109" s="186">
        <v>871.7</v>
      </c>
      <c r="O109" s="186"/>
      <c r="P109" s="189">
        <v>2.1499999999999998E-2</v>
      </c>
      <c r="Q109" s="190"/>
      <c r="R109" s="190">
        <v>2.1499999999999998E-2</v>
      </c>
      <c r="S109" s="191">
        <f>ROUND(G109*(P109),3)</f>
        <v>4.2999999999999997E-2</v>
      </c>
      <c r="T109" s="187"/>
      <c r="U109" s="187"/>
      <c r="V109" s="200"/>
      <c r="W109" s="53"/>
      <c r="Z109">
        <v>0</v>
      </c>
    </row>
    <row r="110" spans="1:26" ht="25.15" customHeight="1" x14ac:dyDescent="0.25">
      <c r="A110" s="178"/>
      <c r="B110" s="215">
        <v>17</v>
      </c>
      <c r="C110" s="188" t="s">
        <v>465</v>
      </c>
      <c r="D110" s="314" t="s">
        <v>466</v>
      </c>
      <c r="E110" s="314"/>
      <c r="F110" s="183" t="s">
        <v>158</v>
      </c>
      <c r="G110" s="184">
        <v>3.03</v>
      </c>
      <c r="H110" s="183"/>
      <c r="I110" s="183">
        <f>ROUND(G110*(H110),2)</f>
        <v>0</v>
      </c>
      <c r="J110" s="185">
        <f>ROUND(G110*(N110),2)</f>
        <v>153.02000000000001</v>
      </c>
      <c r="K110" s="186">
        <f>ROUND(G110*(O110),2)</f>
        <v>0</v>
      </c>
      <c r="L110" s="186"/>
      <c r="M110" s="186">
        <f>ROUND(G110*(H110),2)</f>
        <v>0</v>
      </c>
      <c r="N110" s="186">
        <v>50.5</v>
      </c>
      <c r="O110" s="186"/>
      <c r="P110" s="190"/>
      <c r="Q110" s="190"/>
      <c r="R110" s="190"/>
      <c r="S110" s="191">
        <f>ROUND(G110*(P110),3)</f>
        <v>0</v>
      </c>
      <c r="T110" s="187"/>
      <c r="U110" s="187"/>
      <c r="V110" s="200"/>
      <c r="W110" s="53"/>
      <c r="Z110">
        <v>0</v>
      </c>
    </row>
    <row r="111" spans="1:26" ht="25.15" customHeight="1" x14ac:dyDescent="0.25">
      <c r="A111" s="178"/>
      <c r="B111" s="214">
        <v>18</v>
      </c>
      <c r="C111" s="179" t="s">
        <v>467</v>
      </c>
      <c r="D111" s="312" t="s">
        <v>468</v>
      </c>
      <c r="E111" s="312"/>
      <c r="F111" s="173" t="s">
        <v>469</v>
      </c>
      <c r="G111" s="174">
        <v>1</v>
      </c>
      <c r="H111" s="173"/>
      <c r="I111" s="173">
        <f>ROUND(G111*(H111),2)</f>
        <v>0</v>
      </c>
      <c r="J111" s="175">
        <f>ROUND(G111*(N111),2)</f>
        <v>65000</v>
      </c>
      <c r="K111" s="176">
        <f>ROUND(G111*(O111),2)</f>
        <v>0</v>
      </c>
      <c r="L111" s="176">
        <f>ROUND(G111*(H111),2)</f>
        <v>0</v>
      </c>
      <c r="M111" s="176"/>
      <c r="N111" s="176">
        <v>65000</v>
      </c>
      <c r="O111" s="176"/>
      <c r="P111" s="180"/>
      <c r="Q111" s="180"/>
      <c r="R111" s="180"/>
      <c r="S111" s="181">
        <f>ROUND(G111*(P111),3)</f>
        <v>0</v>
      </c>
      <c r="T111" s="177"/>
      <c r="U111" s="177"/>
      <c r="V111" s="199"/>
      <c r="W111" s="53"/>
      <c r="Z111">
        <v>0</v>
      </c>
    </row>
    <row r="112" spans="1:26" x14ac:dyDescent="0.25">
      <c r="A112" s="10"/>
      <c r="B112" s="213"/>
      <c r="C112" s="172">
        <v>935</v>
      </c>
      <c r="D112" s="313" t="s">
        <v>432</v>
      </c>
      <c r="E112" s="313"/>
      <c r="F112" s="138"/>
      <c r="G112" s="171"/>
      <c r="H112" s="138"/>
      <c r="I112" s="140">
        <f>ROUND((SUM(I107:I111))/1,2)</f>
        <v>0</v>
      </c>
      <c r="J112" s="139"/>
      <c r="K112" s="139"/>
      <c r="L112" s="139">
        <f>ROUND((SUM(L107:L111))/1,2)</f>
        <v>0</v>
      </c>
      <c r="M112" s="139">
        <f>ROUND((SUM(M107:M111))/1,2)</f>
        <v>0</v>
      </c>
      <c r="N112" s="139"/>
      <c r="O112" s="139"/>
      <c r="P112" s="192"/>
      <c r="Q112" s="1"/>
      <c r="R112" s="1"/>
      <c r="S112" s="192">
        <f>ROUND((SUM(S107:S111))/1,2)</f>
        <v>0.04</v>
      </c>
      <c r="T112" s="2"/>
      <c r="U112" s="2"/>
      <c r="V112" s="201">
        <f>ROUND((SUM(V107:V111))/1,2)</f>
        <v>0</v>
      </c>
      <c r="W112" s="53"/>
    </row>
    <row r="113" spans="1:26" x14ac:dyDescent="0.25">
      <c r="A113" s="1"/>
      <c r="B113" s="209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202"/>
      <c r="W113" s="53"/>
    </row>
    <row r="114" spans="1:26" x14ac:dyDescent="0.25">
      <c r="A114" s="10"/>
      <c r="B114" s="213"/>
      <c r="C114" s="10"/>
      <c r="D114" s="301" t="s">
        <v>80</v>
      </c>
      <c r="E114" s="301"/>
      <c r="F114" s="138"/>
      <c r="G114" s="171"/>
      <c r="H114" s="138"/>
      <c r="I114" s="140">
        <f>ROUND((SUM(I101:I113))/2,2)</f>
        <v>0</v>
      </c>
      <c r="J114" s="139"/>
      <c r="K114" s="139"/>
      <c r="L114" s="139">
        <f>ROUND((SUM(L101:L113))/2,2)</f>
        <v>0</v>
      </c>
      <c r="M114" s="139">
        <f>ROUND((SUM(M101:M113))/2,2)</f>
        <v>0</v>
      </c>
      <c r="N114" s="139"/>
      <c r="O114" s="139"/>
      <c r="P114" s="192"/>
      <c r="Q114" s="1"/>
      <c r="R114" s="1"/>
      <c r="S114" s="192">
        <f>ROUND((SUM(S101:S113))/2,2)</f>
        <v>0.06</v>
      </c>
      <c r="T114" s="1"/>
      <c r="U114" s="1"/>
      <c r="V114" s="201">
        <f>ROUND((SUM(V101:V113))/2,2)</f>
        <v>0</v>
      </c>
      <c r="W114" s="53"/>
    </row>
    <row r="115" spans="1:26" x14ac:dyDescent="0.25">
      <c r="A115" s="1"/>
      <c r="B115" s="216"/>
      <c r="C115" s="193"/>
      <c r="D115" s="315" t="s">
        <v>82</v>
      </c>
      <c r="E115" s="315"/>
      <c r="F115" s="194"/>
      <c r="G115" s="195"/>
      <c r="H115" s="194"/>
      <c r="I115" s="194">
        <f>ROUND((SUM(I80:I114))/3,2)</f>
        <v>0</v>
      </c>
      <c r="J115" s="196"/>
      <c r="K115" s="196">
        <f>ROUND((SUM(K80:K114))/3,2)</f>
        <v>0</v>
      </c>
      <c r="L115" s="196">
        <f>ROUND((SUM(L80:L114))/3,2)</f>
        <v>0</v>
      </c>
      <c r="M115" s="196">
        <f>ROUND((SUM(M80:M114))/3,2)</f>
        <v>0</v>
      </c>
      <c r="N115" s="196"/>
      <c r="O115" s="196"/>
      <c r="P115" s="195"/>
      <c r="Q115" s="193"/>
      <c r="R115" s="193"/>
      <c r="S115" s="195">
        <f>ROUND((SUM(S80:S114))/3,2)</f>
        <v>0.2</v>
      </c>
      <c r="T115" s="193"/>
      <c r="U115" s="193"/>
      <c r="V115" s="203">
        <f>ROUND((SUM(V80:V114))/3,2)</f>
        <v>0</v>
      </c>
      <c r="W115" s="53"/>
      <c r="Z115">
        <f>(SUM(Z80:Z114))</f>
        <v>0</v>
      </c>
    </row>
  </sheetData>
  <mergeCells count="80">
    <mergeCell ref="D111:E111"/>
    <mergeCell ref="D112:E112"/>
    <mergeCell ref="D114:E114"/>
    <mergeCell ref="D115:E115"/>
    <mergeCell ref="D104:E104"/>
    <mergeCell ref="D105:E105"/>
    <mergeCell ref="D107:E107"/>
    <mergeCell ref="D108:E108"/>
    <mergeCell ref="D109:E109"/>
    <mergeCell ref="D110:E110"/>
    <mergeCell ref="D103:E103"/>
    <mergeCell ref="D89:E89"/>
    <mergeCell ref="D90:E90"/>
    <mergeCell ref="D91:E91"/>
    <mergeCell ref="D92:E92"/>
    <mergeCell ref="D93:E93"/>
    <mergeCell ref="D95:E95"/>
    <mergeCell ref="D96:E96"/>
    <mergeCell ref="D97:E97"/>
    <mergeCell ref="D99:E99"/>
    <mergeCell ref="D101:E101"/>
    <mergeCell ref="D102:E102"/>
    <mergeCell ref="D88:E88"/>
    <mergeCell ref="B72:E72"/>
    <mergeCell ref="B73:E73"/>
    <mergeCell ref="I71:P71"/>
    <mergeCell ref="D80:E80"/>
    <mergeCell ref="D81:E81"/>
    <mergeCell ref="D82:E82"/>
    <mergeCell ref="B71:E71"/>
    <mergeCell ref="D83:E83"/>
    <mergeCell ref="D84:E84"/>
    <mergeCell ref="D85:E85"/>
    <mergeCell ref="D86:E86"/>
    <mergeCell ref="D87:E87"/>
    <mergeCell ref="B62:D62"/>
    <mergeCell ref="B63:D63"/>
    <mergeCell ref="B65:D65"/>
    <mergeCell ref="B69:V69"/>
    <mergeCell ref="H1:I1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9:B79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PS 01 - Technológia a zariadenie PČS 1</oddHeader>
    <oddFooter>&amp;RStrana &amp;P z &amp;N    &amp;L&amp;7Spracované systémom Systematic® Kalkulus, tel.: 051 77 10 585</oddFooter>
  </headerFooter>
  <rowBreaks count="2" manualBreakCount="2">
    <brk id="40" max="16383" man="1"/>
    <brk id="6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4"/>
  <sheetViews>
    <sheetView workbookViewId="0">
      <pane ySplit="1" topLeftCell="A94" activePane="bottomLeft" state="frozen"/>
      <selection pane="bottomLeft" activeCell="H82" sqref="H82:H112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470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15030'!E58</f>
        <v>0</v>
      </c>
      <c r="D15" s="58">
        <f>'SO 15030'!F58</f>
        <v>0</v>
      </c>
      <c r="E15" s="67">
        <f>'SO 15030'!G58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(SUM(Z80:Z113))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>
        <f>'SO 15030'!E63</f>
        <v>0</v>
      </c>
      <c r="D17" s="58">
        <f>'SO 15030'!F63</f>
        <v>0</v>
      </c>
      <c r="E17" s="67">
        <f>'SO 15030'!G63</f>
        <v>0</v>
      </c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15030'!K80:'SO 15030'!K113)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15030'!K80:'SO 15030'!K113)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470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77</v>
      </c>
      <c r="C56" s="299"/>
      <c r="D56" s="299"/>
      <c r="E56" s="138">
        <f>'SO 15030'!L93</f>
        <v>0</v>
      </c>
      <c r="F56" s="138">
        <f>'SO 15030'!M93</f>
        <v>0</v>
      </c>
      <c r="G56" s="138">
        <f>'SO 15030'!I93</f>
        <v>0</v>
      </c>
      <c r="H56" s="139">
        <f>'SO 15030'!S93</f>
        <v>0.14000000000000001</v>
      </c>
      <c r="I56" s="139">
        <f>'SO 15030'!V93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79</v>
      </c>
      <c r="C57" s="299"/>
      <c r="D57" s="299"/>
      <c r="E57" s="138">
        <f>'SO 15030'!L97</f>
        <v>0</v>
      </c>
      <c r="F57" s="138">
        <f>'SO 15030'!M97</f>
        <v>0</v>
      </c>
      <c r="G57" s="138">
        <f>'SO 15030'!I97</f>
        <v>0</v>
      </c>
      <c r="H57" s="139">
        <f>'SO 15030'!S97</f>
        <v>0</v>
      </c>
      <c r="I57" s="139">
        <f>'SO 15030'!V97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300" t="s">
        <v>73</v>
      </c>
      <c r="C58" s="301"/>
      <c r="D58" s="301"/>
      <c r="E58" s="140">
        <f>'SO 15030'!L99</f>
        <v>0</v>
      </c>
      <c r="F58" s="140">
        <f>'SO 15030'!M99</f>
        <v>0</v>
      </c>
      <c r="G58" s="140">
        <f>'SO 15030'!I99</f>
        <v>0</v>
      </c>
      <c r="H58" s="141">
        <f>'SO 15030'!S99</f>
        <v>0.14000000000000001</v>
      </c>
      <c r="I58" s="141">
        <f>'SO 15030'!V99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"/>
      <c r="B59" s="209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0"/>
      <c r="B60" s="300" t="s">
        <v>80</v>
      </c>
      <c r="C60" s="301"/>
      <c r="D60" s="301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81</v>
      </c>
      <c r="C61" s="299"/>
      <c r="D61" s="299"/>
      <c r="E61" s="138">
        <f>'SO 15030'!L105</f>
        <v>0</v>
      </c>
      <c r="F61" s="138">
        <f>'SO 15030'!M105</f>
        <v>0</v>
      </c>
      <c r="G61" s="138">
        <f>'SO 15030'!I105</f>
        <v>0</v>
      </c>
      <c r="H61" s="139">
        <f>'SO 15030'!S105</f>
        <v>0.02</v>
      </c>
      <c r="I61" s="139">
        <f>'SO 15030'!V105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298" t="s">
        <v>432</v>
      </c>
      <c r="C62" s="299"/>
      <c r="D62" s="299"/>
      <c r="E62" s="138">
        <f>'SO 15030'!L111</f>
        <v>0</v>
      </c>
      <c r="F62" s="138">
        <f>'SO 15030'!M111</f>
        <v>0</v>
      </c>
      <c r="G62" s="138">
        <f>'SO 15030'!I111</f>
        <v>0</v>
      </c>
      <c r="H62" s="139">
        <f>'SO 15030'!S111</f>
        <v>0.04</v>
      </c>
      <c r="I62" s="139">
        <f>'SO 15030'!V111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0"/>
      <c r="B63" s="300" t="s">
        <v>80</v>
      </c>
      <c r="C63" s="301"/>
      <c r="D63" s="301"/>
      <c r="E63" s="140">
        <f>'SO 15030'!L113</f>
        <v>0</v>
      </c>
      <c r="F63" s="140">
        <f>'SO 15030'!M113</f>
        <v>0</v>
      </c>
      <c r="G63" s="140">
        <f>'SO 15030'!I113</f>
        <v>0</v>
      </c>
      <c r="H63" s="141">
        <f>'SO 15030'!S113</f>
        <v>0.06</v>
      </c>
      <c r="I63" s="141">
        <f>'SO 15030'!V113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8"/>
      <c r="X63" s="137"/>
      <c r="Y63" s="137"/>
      <c r="Z63" s="137"/>
    </row>
    <row r="64" spans="1:26" x14ac:dyDescent="0.25">
      <c r="A64" s="1"/>
      <c r="B64" s="209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3"/>
    </row>
    <row r="65" spans="1:26" x14ac:dyDescent="0.25">
      <c r="A65" s="142"/>
      <c r="B65" s="302" t="s">
        <v>82</v>
      </c>
      <c r="C65" s="303"/>
      <c r="D65" s="303"/>
      <c r="E65" s="144">
        <f>'SO 15030'!L114</f>
        <v>0</v>
      </c>
      <c r="F65" s="144">
        <f>'SO 15030'!M114</f>
        <v>0</v>
      </c>
      <c r="G65" s="144">
        <f>'SO 15030'!I114</f>
        <v>0</v>
      </c>
      <c r="H65" s="145">
        <f>'SO 15030'!S114</f>
        <v>0.2</v>
      </c>
      <c r="I65" s="145">
        <f>'SO 15030'!V114</f>
        <v>0</v>
      </c>
      <c r="J65" s="146"/>
      <c r="K65" s="146"/>
      <c r="L65" s="146"/>
      <c r="M65" s="146"/>
      <c r="N65" s="146"/>
      <c r="O65" s="146"/>
      <c r="P65" s="146"/>
      <c r="Q65" s="147"/>
      <c r="R65" s="147"/>
      <c r="S65" s="147"/>
      <c r="T65" s="147"/>
      <c r="U65" s="147"/>
      <c r="V65" s="152"/>
      <c r="W65" s="218"/>
      <c r="X65" s="143"/>
      <c r="Y65" s="143"/>
      <c r="Z65" s="14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42"/>
      <c r="C67" s="3"/>
      <c r="D67" s="3"/>
      <c r="E67" s="14"/>
      <c r="F67" s="14"/>
      <c r="G67" s="14"/>
      <c r="H67" s="153"/>
      <c r="I67" s="15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x14ac:dyDescent="0.25">
      <c r="A68" s="15"/>
      <c r="B68" s="38"/>
      <c r="C68" s="8"/>
      <c r="D68" s="8"/>
      <c r="E68" s="27"/>
      <c r="F68" s="27"/>
      <c r="G68" s="27"/>
      <c r="H68" s="154"/>
      <c r="I68" s="154"/>
      <c r="J68" s="154"/>
      <c r="K68" s="154"/>
      <c r="L68" s="154"/>
      <c r="M68" s="154"/>
      <c r="N68" s="154"/>
      <c r="O68" s="154"/>
      <c r="P68" s="154"/>
      <c r="Q68" s="16"/>
      <c r="R68" s="16"/>
      <c r="S68" s="16"/>
      <c r="T68" s="16"/>
      <c r="U68" s="16"/>
      <c r="V68" s="16"/>
      <c r="W68" s="53"/>
    </row>
    <row r="69" spans="1:26" ht="34.9" customHeight="1" x14ac:dyDescent="0.25">
      <c r="A69" s="1"/>
      <c r="B69" s="288" t="s">
        <v>83</v>
      </c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53"/>
    </row>
    <row r="70" spans="1:26" x14ac:dyDescent="0.25">
      <c r="A70" s="15"/>
      <c r="B70" s="97"/>
      <c r="C70" s="19"/>
      <c r="D70" s="19"/>
      <c r="E70" s="99"/>
      <c r="F70" s="99"/>
      <c r="G70" s="99"/>
      <c r="H70" s="168"/>
      <c r="I70" s="168"/>
      <c r="J70" s="168"/>
      <c r="K70" s="168"/>
      <c r="L70" s="168"/>
      <c r="M70" s="168"/>
      <c r="N70" s="168"/>
      <c r="O70" s="168"/>
      <c r="P70" s="168"/>
      <c r="Q70" s="20"/>
      <c r="R70" s="20"/>
      <c r="S70" s="20"/>
      <c r="T70" s="20"/>
      <c r="U70" s="20"/>
      <c r="V70" s="20"/>
      <c r="W70" s="53"/>
    </row>
    <row r="71" spans="1:26" ht="19.899999999999999" customHeight="1" x14ac:dyDescent="0.25">
      <c r="A71" s="204"/>
      <c r="B71" s="291" t="s">
        <v>36</v>
      </c>
      <c r="C71" s="292"/>
      <c r="D71" s="292"/>
      <c r="E71" s="293"/>
      <c r="F71" s="166"/>
      <c r="G71" s="166"/>
      <c r="H71" s="167" t="s">
        <v>94</v>
      </c>
      <c r="I71" s="295" t="s">
        <v>95</v>
      </c>
      <c r="J71" s="296"/>
      <c r="K71" s="296"/>
      <c r="L71" s="296"/>
      <c r="M71" s="296"/>
      <c r="N71" s="296"/>
      <c r="O71" s="296"/>
      <c r="P71" s="297"/>
      <c r="Q71" s="18"/>
      <c r="R71" s="18"/>
      <c r="S71" s="18"/>
      <c r="T71" s="18"/>
      <c r="U71" s="18"/>
      <c r="V71" s="18"/>
      <c r="W71" s="53"/>
    </row>
    <row r="72" spans="1:26" ht="19.899999999999999" customHeight="1" x14ac:dyDescent="0.25">
      <c r="A72" s="204"/>
      <c r="B72" s="294" t="s">
        <v>37</v>
      </c>
      <c r="C72" s="271"/>
      <c r="D72" s="271"/>
      <c r="E72" s="272"/>
      <c r="F72" s="162"/>
      <c r="G72" s="162"/>
      <c r="H72" s="163" t="s">
        <v>31</v>
      </c>
      <c r="I72" s="16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204"/>
      <c r="B73" s="294" t="s">
        <v>38</v>
      </c>
      <c r="C73" s="271"/>
      <c r="D73" s="271"/>
      <c r="E73" s="272"/>
      <c r="F73" s="162"/>
      <c r="G73" s="162"/>
      <c r="H73" s="163" t="s">
        <v>96</v>
      </c>
      <c r="I73" s="163" t="s">
        <v>35</v>
      </c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8" t="s">
        <v>97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208" t="s">
        <v>470</v>
      </c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42"/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10" t="s">
        <v>72</v>
      </c>
      <c r="C78" s="164"/>
      <c r="D78" s="164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x14ac:dyDescent="0.25">
      <c r="A79" s="2"/>
      <c r="B79" s="211" t="s">
        <v>84</v>
      </c>
      <c r="C79" s="128" t="s">
        <v>85</v>
      </c>
      <c r="D79" s="128" t="s">
        <v>86</v>
      </c>
      <c r="E79" s="155"/>
      <c r="F79" s="155" t="s">
        <v>87</v>
      </c>
      <c r="G79" s="155" t="s">
        <v>88</v>
      </c>
      <c r="H79" s="156" t="s">
        <v>89</v>
      </c>
      <c r="I79" s="156" t="s">
        <v>90</v>
      </c>
      <c r="J79" s="156"/>
      <c r="K79" s="156"/>
      <c r="L79" s="156"/>
      <c r="M79" s="156"/>
      <c r="N79" s="156"/>
      <c r="O79" s="156"/>
      <c r="P79" s="156" t="s">
        <v>91</v>
      </c>
      <c r="Q79" s="157"/>
      <c r="R79" s="157"/>
      <c r="S79" s="128" t="s">
        <v>92</v>
      </c>
      <c r="T79" s="158"/>
      <c r="U79" s="158"/>
      <c r="V79" s="128" t="s">
        <v>93</v>
      </c>
      <c r="W79" s="53"/>
    </row>
    <row r="80" spans="1:26" x14ac:dyDescent="0.25">
      <c r="A80" s="10"/>
      <c r="B80" s="212"/>
      <c r="C80" s="169"/>
      <c r="D80" s="305" t="s">
        <v>73</v>
      </c>
      <c r="E80" s="305"/>
      <c r="F80" s="134"/>
      <c r="G80" s="170"/>
      <c r="H80" s="134"/>
      <c r="I80" s="134"/>
      <c r="J80" s="135"/>
      <c r="K80" s="135"/>
      <c r="L80" s="135"/>
      <c r="M80" s="135"/>
      <c r="N80" s="135"/>
      <c r="O80" s="135"/>
      <c r="P80" s="135"/>
      <c r="Q80" s="133"/>
      <c r="R80" s="133"/>
      <c r="S80" s="133"/>
      <c r="T80" s="133"/>
      <c r="U80" s="133"/>
      <c r="V80" s="197"/>
      <c r="W80" s="218"/>
      <c r="X80" s="137"/>
      <c r="Y80" s="137"/>
      <c r="Z80" s="137"/>
    </row>
    <row r="81" spans="1:26" x14ac:dyDescent="0.25">
      <c r="A81" s="10"/>
      <c r="B81" s="213"/>
      <c r="C81" s="172">
        <v>8</v>
      </c>
      <c r="D81" s="313" t="s">
        <v>77</v>
      </c>
      <c r="E81" s="313"/>
      <c r="F81" s="138"/>
      <c r="G81" s="171"/>
      <c r="H81" s="138"/>
      <c r="I81" s="138"/>
      <c r="J81" s="139"/>
      <c r="K81" s="139"/>
      <c r="L81" s="139"/>
      <c r="M81" s="139"/>
      <c r="N81" s="139"/>
      <c r="O81" s="139"/>
      <c r="P81" s="139"/>
      <c r="Q81" s="10"/>
      <c r="R81" s="10"/>
      <c r="S81" s="10"/>
      <c r="T81" s="10"/>
      <c r="U81" s="10"/>
      <c r="V81" s="198"/>
      <c r="W81" s="218"/>
      <c r="X81" s="137"/>
      <c r="Y81" s="137"/>
      <c r="Z81" s="137"/>
    </row>
    <row r="82" spans="1:26" ht="25.15" customHeight="1" x14ac:dyDescent="0.25">
      <c r="A82" s="178"/>
      <c r="B82" s="214">
        <v>1</v>
      </c>
      <c r="C82" s="179" t="s">
        <v>433</v>
      </c>
      <c r="D82" s="312" t="s">
        <v>434</v>
      </c>
      <c r="E82" s="312"/>
      <c r="F82" s="173" t="s">
        <v>158</v>
      </c>
      <c r="G82" s="174">
        <v>6</v>
      </c>
      <c r="H82" s="173"/>
      <c r="I82" s="173">
        <f t="shared" ref="I82:I92" si="0">ROUND(G82*(H82),2)</f>
        <v>0</v>
      </c>
      <c r="J82" s="175">
        <f t="shared" ref="J82:J92" si="1">ROUND(G82*(N82),2)</f>
        <v>102</v>
      </c>
      <c r="K82" s="176">
        <f t="shared" ref="K82:K92" si="2">ROUND(G82*(O82),2)</f>
        <v>0</v>
      </c>
      <c r="L82" s="176">
        <f>ROUND(G82*(H82),2)</f>
        <v>0</v>
      </c>
      <c r="M82" s="176"/>
      <c r="N82" s="176">
        <v>17</v>
      </c>
      <c r="O82" s="176"/>
      <c r="P82" s="182">
        <v>8.1999999999999987E-4</v>
      </c>
      <c r="Q82" s="180"/>
      <c r="R82" s="180">
        <v>8.1999999999999987E-4</v>
      </c>
      <c r="S82" s="181">
        <f t="shared" ref="S82:S92" si="3">ROUND(G82*(P82),3)</f>
        <v>5.0000000000000001E-3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5">
        <v>2</v>
      </c>
      <c r="C83" s="188" t="s">
        <v>435</v>
      </c>
      <c r="D83" s="314" t="s">
        <v>436</v>
      </c>
      <c r="E83" s="314"/>
      <c r="F83" s="183" t="s">
        <v>158</v>
      </c>
      <c r="G83" s="184">
        <v>1.01</v>
      </c>
      <c r="H83" s="183"/>
      <c r="I83" s="183">
        <f t="shared" si="0"/>
        <v>0</v>
      </c>
      <c r="J83" s="185">
        <f t="shared" si="1"/>
        <v>95.85</v>
      </c>
      <c r="K83" s="186">
        <f t="shared" si="2"/>
        <v>0</v>
      </c>
      <c r="L83" s="186"/>
      <c r="M83" s="186">
        <f>ROUND(G83*(H83),2)</f>
        <v>0</v>
      </c>
      <c r="N83" s="186">
        <v>94.9</v>
      </c>
      <c r="O83" s="186"/>
      <c r="P83" s="189">
        <v>0.02</v>
      </c>
      <c r="Q83" s="190"/>
      <c r="R83" s="190">
        <v>0.02</v>
      </c>
      <c r="S83" s="191">
        <f t="shared" si="3"/>
        <v>0.02</v>
      </c>
      <c r="T83" s="187"/>
      <c r="U83" s="187"/>
      <c r="V83" s="200"/>
      <c r="W83" s="53"/>
      <c r="Z83">
        <v>0</v>
      </c>
    </row>
    <row r="84" spans="1:26" ht="25.15" customHeight="1" x14ac:dyDescent="0.25">
      <c r="A84" s="178"/>
      <c r="B84" s="214">
        <v>3</v>
      </c>
      <c r="C84" s="179" t="s">
        <v>437</v>
      </c>
      <c r="D84" s="312" t="s">
        <v>438</v>
      </c>
      <c r="E84" s="312"/>
      <c r="F84" s="173" t="s">
        <v>158</v>
      </c>
      <c r="G84" s="174">
        <v>3</v>
      </c>
      <c r="H84" s="173"/>
      <c r="I84" s="173">
        <f t="shared" si="0"/>
        <v>0</v>
      </c>
      <c r="J84" s="175">
        <f t="shared" si="1"/>
        <v>68.099999999999994</v>
      </c>
      <c r="K84" s="176">
        <f t="shared" si="2"/>
        <v>0</v>
      </c>
      <c r="L84" s="176">
        <f>ROUND(G84*(H84),2)</f>
        <v>0</v>
      </c>
      <c r="M84" s="176"/>
      <c r="N84" s="176">
        <v>22.7</v>
      </c>
      <c r="O84" s="176"/>
      <c r="P84" s="182">
        <v>1E-4</v>
      </c>
      <c r="Q84" s="180"/>
      <c r="R84" s="180">
        <v>1E-4</v>
      </c>
      <c r="S84" s="181">
        <f t="shared" si="3"/>
        <v>0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5">
        <v>4</v>
      </c>
      <c r="C85" s="188" t="s">
        <v>439</v>
      </c>
      <c r="D85" s="314" t="s">
        <v>440</v>
      </c>
      <c r="E85" s="314"/>
      <c r="F85" s="183" t="s">
        <v>158</v>
      </c>
      <c r="G85" s="184">
        <v>2.02</v>
      </c>
      <c r="H85" s="183"/>
      <c r="I85" s="183">
        <f t="shared" si="0"/>
        <v>0</v>
      </c>
      <c r="J85" s="185">
        <f t="shared" si="1"/>
        <v>235.33</v>
      </c>
      <c r="K85" s="186">
        <f t="shared" si="2"/>
        <v>0</v>
      </c>
      <c r="L85" s="186"/>
      <c r="M85" s="186">
        <f>ROUND(G85*(H85),2)</f>
        <v>0</v>
      </c>
      <c r="N85" s="186">
        <v>116.5</v>
      </c>
      <c r="O85" s="186"/>
      <c r="P85" s="189">
        <v>5.0000000000000001E-3</v>
      </c>
      <c r="Q85" s="190"/>
      <c r="R85" s="190">
        <v>5.0000000000000001E-3</v>
      </c>
      <c r="S85" s="191">
        <f t="shared" si="3"/>
        <v>0.01</v>
      </c>
      <c r="T85" s="187"/>
      <c r="U85" s="187"/>
      <c r="V85" s="200"/>
      <c r="W85" s="53"/>
      <c r="Z85">
        <v>0</v>
      </c>
    </row>
    <row r="86" spans="1:26" ht="25.15" customHeight="1" x14ac:dyDescent="0.25">
      <c r="A86" s="178"/>
      <c r="B86" s="215">
        <v>5</v>
      </c>
      <c r="C86" s="188" t="s">
        <v>441</v>
      </c>
      <c r="D86" s="314" t="s">
        <v>442</v>
      </c>
      <c r="E86" s="314"/>
      <c r="F86" s="183" t="s">
        <v>158</v>
      </c>
      <c r="G86" s="184">
        <v>1.01</v>
      </c>
      <c r="H86" s="183"/>
      <c r="I86" s="183">
        <f t="shared" si="0"/>
        <v>0</v>
      </c>
      <c r="J86" s="185">
        <f t="shared" si="1"/>
        <v>100.7</v>
      </c>
      <c r="K86" s="186">
        <f t="shared" si="2"/>
        <v>0</v>
      </c>
      <c r="L86" s="186"/>
      <c r="M86" s="186">
        <f>ROUND(G86*(H86),2)</f>
        <v>0</v>
      </c>
      <c r="N86" s="186">
        <v>99.7</v>
      </c>
      <c r="O86" s="186"/>
      <c r="P86" s="189">
        <v>1.7999999999999999E-2</v>
      </c>
      <c r="Q86" s="190"/>
      <c r="R86" s="190">
        <v>1.7999999999999999E-2</v>
      </c>
      <c r="S86" s="191">
        <f t="shared" si="3"/>
        <v>1.7999999999999999E-2</v>
      </c>
      <c r="T86" s="187"/>
      <c r="U86" s="187"/>
      <c r="V86" s="200"/>
      <c r="W86" s="53"/>
      <c r="Z86">
        <v>0</v>
      </c>
    </row>
    <row r="87" spans="1:26" ht="25.15" customHeight="1" x14ac:dyDescent="0.25">
      <c r="A87" s="178"/>
      <c r="B87" s="214">
        <v>6</v>
      </c>
      <c r="C87" s="179" t="s">
        <v>443</v>
      </c>
      <c r="D87" s="312" t="s">
        <v>444</v>
      </c>
      <c r="E87" s="312"/>
      <c r="F87" s="173" t="s">
        <v>158</v>
      </c>
      <c r="G87" s="174">
        <v>2</v>
      </c>
      <c r="H87" s="173"/>
      <c r="I87" s="173">
        <f t="shared" si="0"/>
        <v>0</v>
      </c>
      <c r="J87" s="175">
        <f t="shared" si="1"/>
        <v>21</v>
      </c>
      <c r="K87" s="176">
        <f t="shared" si="2"/>
        <v>0</v>
      </c>
      <c r="L87" s="176">
        <f>ROUND(G87*(H87),2)</f>
        <v>0</v>
      </c>
      <c r="M87" s="176"/>
      <c r="N87" s="176">
        <v>10.5</v>
      </c>
      <c r="O87" s="176"/>
      <c r="P87" s="182">
        <v>8.1999999999999987E-4</v>
      </c>
      <c r="Q87" s="180"/>
      <c r="R87" s="180">
        <v>8.1999999999999987E-4</v>
      </c>
      <c r="S87" s="181">
        <f t="shared" si="3"/>
        <v>2E-3</v>
      </c>
      <c r="T87" s="177"/>
      <c r="U87" s="177"/>
      <c r="V87" s="199"/>
      <c r="W87" s="53"/>
      <c r="Z87">
        <v>0</v>
      </c>
    </row>
    <row r="88" spans="1:26" ht="34.9" customHeight="1" x14ac:dyDescent="0.25">
      <c r="A88" s="178"/>
      <c r="B88" s="215">
        <v>7</v>
      </c>
      <c r="C88" s="188" t="s">
        <v>445</v>
      </c>
      <c r="D88" s="314" t="s">
        <v>446</v>
      </c>
      <c r="E88" s="314"/>
      <c r="F88" s="183" t="s">
        <v>158</v>
      </c>
      <c r="G88" s="184">
        <v>2.02</v>
      </c>
      <c r="H88" s="183"/>
      <c r="I88" s="183">
        <f t="shared" si="0"/>
        <v>0</v>
      </c>
      <c r="J88" s="185">
        <f t="shared" si="1"/>
        <v>103.83</v>
      </c>
      <c r="K88" s="186">
        <f t="shared" si="2"/>
        <v>0</v>
      </c>
      <c r="L88" s="186"/>
      <c r="M88" s="186">
        <f>ROUND(G88*(H88),2)</f>
        <v>0</v>
      </c>
      <c r="N88" s="186">
        <v>51.4</v>
      </c>
      <c r="O88" s="186"/>
      <c r="P88" s="190"/>
      <c r="Q88" s="190"/>
      <c r="R88" s="190"/>
      <c r="S88" s="191">
        <f t="shared" si="3"/>
        <v>0</v>
      </c>
      <c r="T88" s="187"/>
      <c r="U88" s="187"/>
      <c r="V88" s="200"/>
      <c r="W88" s="53"/>
      <c r="Z88">
        <v>0</v>
      </c>
    </row>
    <row r="89" spans="1:26" ht="25.15" customHeight="1" x14ac:dyDescent="0.25">
      <c r="A89" s="178"/>
      <c r="B89" s="214">
        <v>8</v>
      </c>
      <c r="C89" s="179" t="s">
        <v>447</v>
      </c>
      <c r="D89" s="312" t="s">
        <v>448</v>
      </c>
      <c r="E89" s="312"/>
      <c r="F89" s="173" t="s">
        <v>158</v>
      </c>
      <c r="G89" s="174">
        <v>2</v>
      </c>
      <c r="H89" s="173"/>
      <c r="I89" s="173">
        <f t="shared" si="0"/>
        <v>0</v>
      </c>
      <c r="J89" s="175">
        <f t="shared" si="1"/>
        <v>23.8</v>
      </c>
      <c r="K89" s="176">
        <f t="shared" si="2"/>
        <v>0</v>
      </c>
      <c r="L89" s="176">
        <f>ROUND(G89*(H89),2)</f>
        <v>0</v>
      </c>
      <c r="M89" s="176"/>
      <c r="N89" s="176">
        <v>11.9</v>
      </c>
      <c r="O89" s="176"/>
      <c r="P89" s="182">
        <v>8.1999999999999987E-4</v>
      </c>
      <c r="Q89" s="180"/>
      <c r="R89" s="180">
        <v>8.1999999999999987E-4</v>
      </c>
      <c r="S89" s="181">
        <f t="shared" si="3"/>
        <v>2E-3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5">
        <v>9</v>
      </c>
      <c r="C90" s="188" t="s">
        <v>449</v>
      </c>
      <c r="D90" s="314" t="s">
        <v>450</v>
      </c>
      <c r="E90" s="314"/>
      <c r="F90" s="183" t="s">
        <v>158</v>
      </c>
      <c r="G90" s="184">
        <v>2.02</v>
      </c>
      <c r="H90" s="183"/>
      <c r="I90" s="183">
        <f t="shared" si="0"/>
        <v>0</v>
      </c>
      <c r="J90" s="185">
        <f t="shared" si="1"/>
        <v>581.36</v>
      </c>
      <c r="K90" s="186">
        <f t="shared" si="2"/>
        <v>0</v>
      </c>
      <c r="L90" s="186"/>
      <c r="M90" s="186">
        <f>ROUND(G90*(H90),2)</f>
        <v>0</v>
      </c>
      <c r="N90" s="186">
        <v>287.8</v>
      </c>
      <c r="O90" s="186"/>
      <c r="P90" s="189">
        <v>2.4E-2</v>
      </c>
      <c r="Q90" s="190"/>
      <c r="R90" s="190">
        <v>2.4E-2</v>
      </c>
      <c r="S90" s="191">
        <f t="shared" si="3"/>
        <v>4.8000000000000001E-2</v>
      </c>
      <c r="T90" s="187"/>
      <c r="U90" s="187"/>
      <c r="V90" s="200"/>
      <c r="W90" s="53"/>
      <c r="Z90">
        <v>0</v>
      </c>
    </row>
    <row r="91" spans="1:26" ht="25.15" customHeight="1" x14ac:dyDescent="0.25">
      <c r="A91" s="178"/>
      <c r="B91" s="214">
        <v>10</v>
      </c>
      <c r="C91" s="179" t="s">
        <v>451</v>
      </c>
      <c r="D91" s="312" t="s">
        <v>452</v>
      </c>
      <c r="E91" s="312"/>
      <c r="F91" s="173" t="s">
        <v>158</v>
      </c>
      <c r="G91" s="174">
        <v>2</v>
      </c>
      <c r="H91" s="173"/>
      <c r="I91" s="173">
        <f t="shared" si="0"/>
        <v>0</v>
      </c>
      <c r="J91" s="175">
        <f t="shared" si="1"/>
        <v>22.2</v>
      </c>
      <c r="K91" s="176">
        <f t="shared" si="2"/>
        <v>0</v>
      </c>
      <c r="L91" s="176">
        <f>ROUND(G91*(H91),2)</f>
        <v>0</v>
      </c>
      <c r="M91" s="176"/>
      <c r="N91" s="176">
        <v>11.1</v>
      </c>
      <c r="O91" s="176"/>
      <c r="P91" s="182">
        <v>8.1999999999999987E-4</v>
      </c>
      <c r="Q91" s="180"/>
      <c r="R91" s="180">
        <v>8.1999999999999987E-4</v>
      </c>
      <c r="S91" s="181">
        <f t="shared" si="3"/>
        <v>2E-3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5">
        <v>11</v>
      </c>
      <c r="C92" s="188" t="s">
        <v>453</v>
      </c>
      <c r="D92" s="314" t="s">
        <v>454</v>
      </c>
      <c r="E92" s="314"/>
      <c r="F92" s="183" t="s">
        <v>158</v>
      </c>
      <c r="G92" s="184">
        <v>2.02</v>
      </c>
      <c r="H92" s="183"/>
      <c r="I92" s="183">
        <f t="shared" si="0"/>
        <v>0</v>
      </c>
      <c r="J92" s="185">
        <f t="shared" si="1"/>
        <v>367.03</v>
      </c>
      <c r="K92" s="186">
        <f t="shared" si="2"/>
        <v>0</v>
      </c>
      <c r="L92" s="186"/>
      <c r="M92" s="186">
        <f>ROUND(G92*(H92),2)</f>
        <v>0</v>
      </c>
      <c r="N92" s="186">
        <v>181.7</v>
      </c>
      <c r="O92" s="186"/>
      <c r="P92" s="189">
        <v>1.7999999999999999E-2</v>
      </c>
      <c r="Q92" s="190"/>
      <c r="R92" s="190">
        <v>1.7999999999999999E-2</v>
      </c>
      <c r="S92" s="191">
        <f t="shared" si="3"/>
        <v>3.5999999999999997E-2</v>
      </c>
      <c r="T92" s="187"/>
      <c r="U92" s="187"/>
      <c r="V92" s="200"/>
      <c r="W92" s="53"/>
      <c r="Z92">
        <v>0</v>
      </c>
    </row>
    <row r="93" spans="1:26" x14ac:dyDescent="0.25">
      <c r="A93" s="10"/>
      <c r="B93" s="213"/>
      <c r="C93" s="172">
        <v>8</v>
      </c>
      <c r="D93" s="313" t="s">
        <v>77</v>
      </c>
      <c r="E93" s="313"/>
      <c r="F93" s="138"/>
      <c r="G93" s="171"/>
      <c r="H93" s="138"/>
      <c r="I93" s="140">
        <f>ROUND((SUM(I81:I92))/1,2)</f>
        <v>0</v>
      </c>
      <c r="J93" s="139"/>
      <c r="K93" s="139"/>
      <c r="L93" s="139">
        <f>ROUND((SUM(L81:L92))/1,2)</f>
        <v>0</v>
      </c>
      <c r="M93" s="139">
        <f>ROUND((SUM(M81:M92))/1,2)</f>
        <v>0</v>
      </c>
      <c r="N93" s="139"/>
      <c r="O93" s="139"/>
      <c r="P93" s="139"/>
      <c r="Q93" s="10"/>
      <c r="R93" s="10"/>
      <c r="S93" s="10">
        <f>ROUND((SUM(S81:S92))/1,2)</f>
        <v>0.14000000000000001</v>
      </c>
      <c r="T93" s="10"/>
      <c r="U93" s="10"/>
      <c r="V93" s="201">
        <f>ROUND((SUM(V81:V92))/1,2)</f>
        <v>0</v>
      </c>
      <c r="W93" s="218"/>
      <c r="X93" s="137"/>
      <c r="Y93" s="137"/>
      <c r="Z93" s="137"/>
    </row>
    <row r="94" spans="1:26" x14ac:dyDescent="0.25">
      <c r="A94" s="1"/>
      <c r="B94" s="209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2"/>
      <c r="W94" s="53"/>
    </row>
    <row r="95" spans="1:26" x14ac:dyDescent="0.25">
      <c r="A95" s="10"/>
      <c r="B95" s="213"/>
      <c r="C95" s="172">
        <v>99</v>
      </c>
      <c r="D95" s="313" t="s">
        <v>79</v>
      </c>
      <c r="E95" s="313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8"/>
      <c r="W95" s="218"/>
      <c r="X95" s="137"/>
      <c r="Y95" s="137"/>
      <c r="Z95" s="137"/>
    </row>
    <row r="96" spans="1:26" ht="25.15" customHeight="1" x14ac:dyDescent="0.25">
      <c r="A96" s="178"/>
      <c r="B96" s="214">
        <v>12</v>
      </c>
      <c r="C96" s="179" t="s">
        <v>455</v>
      </c>
      <c r="D96" s="312" t="s">
        <v>456</v>
      </c>
      <c r="E96" s="312"/>
      <c r="F96" s="173" t="s">
        <v>226</v>
      </c>
      <c r="G96" s="174">
        <v>0.17100000000000001</v>
      </c>
      <c r="H96" s="173"/>
      <c r="I96" s="173">
        <f>ROUND(G96*(H96),2)</f>
        <v>0</v>
      </c>
      <c r="J96" s="175">
        <f>ROUND(G96*(N96),2)</f>
        <v>5.97</v>
      </c>
      <c r="K96" s="176">
        <f>ROUND(G96*(O96),2)</f>
        <v>0</v>
      </c>
      <c r="L96" s="176">
        <f>ROUND(G96*(H96),2)</f>
        <v>0</v>
      </c>
      <c r="M96" s="176"/>
      <c r="N96" s="176">
        <v>34.9</v>
      </c>
      <c r="O96" s="176"/>
      <c r="P96" s="180"/>
      <c r="Q96" s="180"/>
      <c r="R96" s="180"/>
      <c r="S96" s="181">
        <f>ROUND(G96*(P96),3)</f>
        <v>0</v>
      </c>
      <c r="T96" s="177"/>
      <c r="U96" s="177"/>
      <c r="V96" s="199"/>
      <c r="W96" s="53"/>
      <c r="Z96">
        <v>0</v>
      </c>
    </row>
    <row r="97" spans="1:26" x14ac:dyDescent="0.25">
      <c r="A97" s="10"/>
      <c r="B97" s="213"/>
      <c r="C97" s="172">
        <v>99</v>
      </c>
      <c r="D97" s="313" t="s">
        <v>79</v>
      </c>
      <c r="E97" s="313"/>
      <c r="F97" s="138"/>
      <c r="G97" s="171"/>
      <c r="H97" s="138"/>
      <c r="I97" s="140">
        <f>ROUND((SUM(I95:I96))/1,2)</f>
        <v>0</v>
      </c>
      <c r="J97" s="139"/>
      <c r="K97" s="139"/>
      <c r="L97" s="139">
        <f>ROUND((SUM(L95:L96))/1,2)</f>
        <v>0</v>
      </c>
      <c r="M97" s="139">
        <f>ROUND((SUM(M95:M96))/1,2)</f>
        <v>0</v>
      </c>
      <c r="N97" s="139"/>
      <c r="O97" s="139"/>
      <c r="P97" s="139"/>
      <c r="Q97" s="10"/>
      <c r="R97" s="10"/>
      <c r="S97" s="10">
        <f>ROUND((SUM(S95:S96))/1,2)</f>
        <v>0</v>
      </c>
      <c r="T97" s="10"/>
      <c r="U97" s="10"/>
      <c r="V97" s="201">
        <f>ROUND((SUM(V95:V96))/1,2)</f>
        <v>0</v>
      </c>
      <c r="W97" s="218"/>
      <c r="X97" s="137"/>
      <c r="Y97" s="137"/>
      <c r="Z97" s="137"/>
    </row>
    <row r="98" spans="1:26" x14ac:dyDescent="0.25">
      <c r="A98" s="1"/>
      <c r="B98" s="209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202"/>
      <c r="W98" s="53"/>
    </row>
    <row r="99" spans="1:26" x14ac:dyDescent="0.25">
      <c r="A99" s="10"/>
      <c r="B99" s="213"/>
      <c r="C99" s="10"/>
      <c r="D99" s="301" t="s">
        <v>73</v>
      </c>
      <c r="E99" s="301"/>
      <c r="F99" s="138"/>
      <c r="G99" s="171"/>
      <c r="H99" s="138"/>
      <c r="I99" s="140">
        <f>ROUND((SUM(I80:I98))/2,2)</f>
        <v>0</v>
      </c>
      <c r="J99" s="139"/>
      <c r="K99" s="139"/>
      <c r="L99" s="138">
        <f>ROUND((SUM(L80:L98))/2,2)</f>
        <v>0</v>
      </c>
      <c r="M99" s="138">
        <f>ROUND((SUM(M80:M98))/2,2)</f>
        <v>0</v>
      </c>
      <c r="N99" s="139"/>
      <c r="O99" s="139"/>
      <c r="P99" s="192"/>
      <c r="Q99" s="10"/>
      <c r="R99" s="10"/>
      <c r="S99" s="192">
        <f>ROUND((SUM(S80:S98))/2,2)</f>
        <v>0.14000000000000001</v>
      </c>
      <c r="T99" s="10"/>
      <c r="U99" s="10"/>
      <c r="V99" s="201">
        <f>ROUND((SUM(V80:V98))/2,2)</f>
        <v>0</v>
      </c>
      <c r="W99" s="53"/>
    </row>
    <row r="100" spans="1:26" x14ac:dyDescent="0.25">
      <c r="A100" s="1"/>
      <c r="B100" s="209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202"/>
      <c r="W100" s="53"/>
    </row>
    <row r="101" spans="1:26" x14ac:dyDescent="0.25">
      <c r="A101" s="10"/>
      <c r="B101" s="213"/>
      <c r="C101" s="10"/>
      <c r="D101" s="301" t="s">
        <v>80</v>
      </c>
      <c r="E101" s="301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10"/>
      <c r="R101" s="10"/>
      <c r="S101" s="10"/>
      <c r="T101" s="10"/>
      <c r="U101" s="10"/>
      <c r="V101" s="198"/>
      <c r="W101" s="218"/>
      <c r="X101" s="137"/>
      <c r="Y101" s="137"/>
      <c r="Z101" s="137"/>
    </row>
    <row r="102" spans="1:26" x14ac:dyDescent="0.25">
      <c r="A102" s="10"/>
      <c r="B102" s="213"/>
      <c r="C102" s="172">
        <v>923</v>
      </c>
      <c r="D102" s="313" t="s">
        <v>81</v>
      </c>
      <c r="E102" s="313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10"/>
      <c r="R102" s="10"/>
      <c r="S102" s="10"/>
      <c r="T102" s="10"/>
      <c r="U102" s="10"/>
      <c r="V102" s="198"/>
      <c r="W102" s="218"/>
      <c r="X102" s="137"/>
      <c r="Y102" s="137"/>
      <c r="Z102" s="137"/>
    </row>
    <row r="103" spans="1:26" ht="25.15" customHeight="1" x14ac:dyDescent="0.25">
      <c r="A103" s="178"/>
      <c r="B103" s="214">
        <v>13</v>
      </c>
      <c r="C103" s="179" t="s">
        <v>457</v>
      </c>
      <c r="D103" s="312" t="s">
        <v>458</v>
      </c>
      <c r="E103" s="312"/>
      <c r="F103" s="173" t="s">
        <v>107</v>
      </c>
      <c r="G103" s="174">
        <v>4</v>
      </c>
      <c r="H103" s="173"/>
      <c r="I103" s="173">
        <f>ROUND(G103*(H103),2)</f>
        <v>0</v>
      </c>
      <c r="J103" s="175">
        <f>ROUND(G103*(N103),2)</f>
        <v>12</v>
      </c>
      <c r="K103" s="176">
        <f>ROUND(G103*(O103),2)</f>
        <v>0</v>
      </c>
      <c r="L103" s="176">
        <f>ROUND(G103*(H103),2)</f>
        <v>0</v>
      </c>
      <c r="M103" s="176"/>
      <c r="N103" s="176">
        <v>3</v>
      </c>
      <c r="O103" s="176"/>
      <c r="P103" s="182">
        <v>1.0000000000000001E-5</v>
      </c>
      <c r="Q103" s="180"/>
      <c r="R103" s="180">
        <v>1.0000000000000001E-5</v>
      </c>
      <c r="S103" s="181">
        <f>ROUND(G103*(P103),3)</f>
        <v>0</v>
      </c>
      <c r="T103" s="177"/>
      <c r="U103" s="177"/>
      <c r="V103" s="199"/>
      <c r="W103" s="53"/>
      <c r="Z103">
        <v>0</v>
      </c>
    </row>
    <row r="104" spans="1:26" ht="25.15" customHeight="1" x14ac:dyDescent="0.25">
      <c r="A104" s="178"/>
      <c r="B104" s="215">
        <v>14</v>
      </c>
      <c r="C104" s="188" t="s">
        <v>459</v>
      </c>
      <c r="D104" s="314" t="s">
        <v>460</v>
      </c>
      <c r="E104" s="314"/>
      <c r="F104" s="183" t="s">
        <v>107</v>
      </c>
      <c r="G104" s="184">
        <v>4</v>
      </c>
      <c r="H104" s="183"/>
      <c r="I104" s="183">
        <f>ROUND(G104*(H104),2)</f>
        <v>0</v>
      </c>
      <c r="J104" s="185">
        <f>ROUND(G104*(N104),2)</f>
        <v>32.4</v>
      </c>
      <c r="K104" s="186">
        <f>ROUND(G104*(O104),2)</f>
        <v>0</v>
      </c>
      <c r="L104" s="186"/>
      <c r="M104" s="186">
        <f>ROUND(G104*(H104),2)</f>
        <v>0</v>
      </c>
      <c r="N104" s="186">
        <v>8.1</v>
      </c>
      <c r="O104" s="186"/>
      <c r="P104" s="189">
        <v>4.8599999999999997E-3</v>
      </c>
      <c r="Q104" s="190"/>
      <c r="R104" s="190">
        <v>4.8599999999999997E-3</v>
      </c>
      <c r="S104" s="191">
        <f>ROUND(G104*(P104),3)</f>
        <v>1.9E-2</v>
      </c>
      <c r="T104" s="187"/>
      <c r="U104" s="187"/>
      <c r="V104" s="200"/>
      <c r="W104" s="53"/>
      <c r="Z104">
        <v>0</v>
      </c>
    </row>
    <row r="105" spans="1:26" x14ac:dyDescent="0.25">
      <c r="A105" s="10"/>
      <c r="B105" s="213"/>
      <c r="C105" s="172">
        <v>923</v>
      </c>
      <c r="D105" s="313" t="s">
        <v>81</v>
      </c>
      <c r="E105" s="313"/>
      <c r="F105" s="138"/>
      <c r="G105" s="171"/>
      <c r="H105" s="138"/>
      <c r="I105" s="140">
        <f>ROUND((SUM(I102:I104))/1,2)</f>
        <v>0</v>
      </c>
      <c r="J105" s="139"/>
      <c r="K105" s="139"/>
      <c r="L105" s="139">
        <f>ROUND((SUM(L102:L104))/1,2)</f>
        <v>0</v>
      </c>
      <c r="M105" s="139">
        <f>ROUND((SUM(M102:M104))/1,2)</f>
        <v>0</v>
      </c>
      <c r="N105" s="139"/>
      <c r="O105" s="139"/>
      <c r="P105" s="139"/>
      <c r="Q105" s="10"/>
      <c r="R105" s="10"/>
      <c r="S105" s="10">
        <f>ROUND((SUM(S102:S104))/1,2)</f>
        <v>0.02</v>
      </c>
      <c r="T105" s="10"/>
      <c r="U105" s="10"/>
      <c r="V105" s="201">
        <f>ROUND((SUM(V102:V104))/1,2)</f>
        <v>0</v>
      </c>
      <c r="W105" s="218"/>
      <c r="X105" s="137"/>
      <c r="Y105" s="137"/>
      <c r="Z105" s="137"/>
    </row>
    <row r="106" spans="1:26" x14ac:dyDescent="0.25">
      <c r="A106" s="1"/>
      <c r="B106" s="209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202"/>
      <c r="W106" s="53"/>
    </row>
    <row r="107" spans="1:26" x14ac:dyDescent="0.25">
      <c r="A107" s="10"/>
      <c r="B107" s="213"/>
      <c r="C107" s="172">
        <v>935</v>
      </c>
      <c r="D107" s="313" t="s">
        <v>432</v>
      </c>
      <c r="E107" s="313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10"/>
      <c r="R107" s="10"/>
      <c r="S107" s="10"/>
      <c r="T107" s="10"/>
      <c r="U107" s="10"/>
      <c r="V107" s="198"/>
      <c r="W107" s="218"/>
      <c r="X107" s="137"/>
      <c r="Y107" s="137"/>
      <c r="Z107" s="137"/>
    </row>
    <row r="108" spans="1:26" ht="25.15" customHeight="1" x14ac:dyDescent="0.25">
      <c r="A108" s="178"/>
      <c r="B108" s="214">
        <v>15</v>
      </c>
      <c r="C108" s="179" t="s">
        <v>461</v>
      </c>
      <c r="D108" s="312" t="s">
        <v>462</v>
      </c>
      <c r="E108" s="312"/>
      <c r="F108" s="173" t="s">
        <v>158</v>
      </c>
      <c r="G108" s="174">
        <v>2</v>
      </c>
      <c r="H108" s="173"/>
      <c r="I108" s="173">
        <f>ROUND(G108*(H108),2)</f>
        <v>0</v>
      </c>
      <c r="J108" s="175">
        <f>ROUND(G108*(N108),2)</f>
        <v>51.6</v>
      </c>
      <c r="K108" s="176">
        <f>ROUND(G108*(O108),2)</f>
        <v>0</v>
      </c>
      <c r="L108" s="176">
        <f>ROUND(G108*(H108),2)</f>
        <v>0</v>
      </c>
      <c r="M108" s="176"/>
      <c r="N108" s="176">
        <v>25.8</v>
      </c>
      <c r="O108" s="176"/>
      <c r="P108" s="180"/>
      <c r="Q108" s="180"/>
      <c r="R108" s="180"/>
      <c r="S108" s="181">
        <f>ROUND(G108*(P108),3)</f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5">
        <v>16</v>
      </c>
      <c r="C109" s="188" t="s">
        <v>463</v>
      </c>
      <c r="D109" s="314" t="s">
        <v>464</v>
      </c>
      <c r="E109" s="314"/>
      <c r="F109" s="183" t="s">
        <v>158</v>
      </c>
      <c r="G109" s="184">
        <v>2.02</v>
      </c>
      <c r="H109" s="183"/>
      <c r="I109" s="183">
        <f>ROUND(G109*(H109),2)</f>
        <v>0</v>
      </c>
      <c r="J109" s="185">
        <f>ROUND(G109*(N109),2)</f>
        <v>1760.83</v>
      </c>
      <c r="K109" s="186">
        <f>ROUND(G109*(O109),2)</f>
        <v>0</v>
      </c>
      <c r="L109" s="186"/>
      <c r="M109" s="186">
        <f>ROUND(G109*(H109),2)</f>
        <v>0</v>
      </c>
      <c r="N109" s="186">
        <v>871.7</v>
      </c>
      <c r="O109" s="186"/>
      <c r="P109" s="189">
        <v>2.1499999999999998E-2</v>
      </c>
      <c r="Q109" s="190"/>
      <c r="R109" s="190">
        <v>2.1499999999999998E-2</v>
      </c>
      <c r="S109" s="191">
        <f>ROUND(G109*(P109),3)</f>
        <v>4.2999999999999997E-2</v>
      </c>
      <c r="T109" s="187"/>
      <c r="U109" s="187"/>
      <c r="V109" s="200"/>
      <c r="W109" s="53"/>
      <c r="Z109">
        <v>0</v>
      </c>
    </row>
    <row r="110" spans="1:26" ht="25.15" customHeight="1" x14ac:dyDescent="0.25">
      <c r="A110" s="178"/>
      <c r="B110" s="215">
        <v>17</v>
      </c>
      <c r="C110" s="188" t="s">
        <v>465</v>
      </c>
      <c r="D110" s="314" t="s">
        <v>466</v>
      </c>
      <c r="E110" s="314"/>
      <c r="F110" s="183" t="s">
        <v>158</v>
      </c>
      <c r="G110" s="184">
        <v>3.03</v>
      </c>
      <c r="H110" s="183"/>
      <c r="I110" s="183">
        <f>ROUND(G110*(H110),2)</f>
        <v>0</v>
      </c>
      <c r="J110" s="185">
        <f>ROUND(G110*(N110),2)</f>
        <v>153.02000000000001</v>
      </c>
      <c r="K110" s="186">
        <f>ROUND(G110*(O110),2)</f>
        <v>0</v>
      </c>
      <c r="L110" s="186"/>
      <c r="M110" s="186">
        <f>ROUND(G110*(H110),2)</f>
        <v>0</v>
      </c>
      <c r="N110" s="186">
        <v>50.5</v>
      </c>
      <c r="O110" s="186"/>
      <c r="P110" s="190"/>
      <c r="Q110" s="190"/>
      <c r="R110" s="190"/>
      <c r="S110" s="191">
        <f>ROUND(G110*(P110),3)</f>
        <v>0</v>
      </c>
      <c r="T110" s="187"/>
      <c r="U110" s="187"/>
      <c r="V110" s="200"/>
      <c r="W110" s="53"/>
      <c r="Z110">
        <v>0</v>
      </c>
    </row>
    <row r="111" spans="1:26" x14ac:dyDescent="0.25">
      <c r="A111" s="10"/>
      <c r="B111" s="213"/>
      <c r="C111" s="172">
        <v>935</v>
      </c>
      <c r="D111" s="313" t="s">
        <v>432</v>
      </c>
      <c r="E111" s="313"/>
      <c r="F111" s="138"/>
      <c r="G111" s="171"/>
      <c r="H111" s="138"/>
      <c r="I111" s="140">
        <f>ROUND((SUM(I107:I110))/1,2)</f>
        <v>0</v>
      </c>
      <c r="J111" s="139"/>
      <c r="K111" s="139"/>
      <c r="L111" s="139">
        <f>ROUND((SUM(L107:L110))/1,2)</f>
        <v>0</v>
      </c>
      <c r="M111" s="139">
        <f>ROUND((SUM(M107:M110))/1,2)</f>
        <v>0</v>
      </c>
      <c r="N111" s="139"/>
      <c r="O111" s="139"/>
      <c r="P111" s="192"/>
      <c r="Q111" s="1"/>
      <c r="R111" s="1"/>
      <c r="S111" s="192">
        <f>ROUND((SUM(S107:S110))/1,2)</f>
        <v>0.04</v>
      </c>
      <c r="T111" s="2"/>
      <c r="U111" s="2"/>
      <c r="V111" s="201">
        <f>ROUND((SUM(V107:V110))/1,2)</f>
        <v>0</v>
      </c>
      <c r="W111" s="53"/>
    </row>
    <row r="112" spans="1:26" x14ac:dyDescent="0.25">
      <c r="A112" s="1"/>
      <c r="B112" s="209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202"/>
      <c r="W112" s="53"/>
    </row>
    <row r="113" spans="1:26" x14ac:dyDescent="0.25">
      <c r="A113" s="10"/>
      <c r="B113" s="213"/>
      <c r="C113" s="10"/>
      <c r="D113" s="301" t="s">
        <v>80</v>
      </c>
      <c r="E113" s="301"/>
      <c r="F113" s="138"/>
      <c r="G113" s="171"/>
      <c r="H113" s="138"/>
      <c r="I113" s="140">
        <f>ROUND((SUM(I101:I112))/2,2)</f>
        <v>0</v>
      </c>
      <c r="J113" s="139"/>
      <c r="K113" s="139"/>
      <c r="L113" s="139">
        <f>ROUND((SUM(L101:L112))/2,2)</f>
        <v>0</v>
      </c>
      <c r="M113" s="139">
        <f>ROUND((SUM(M101:M112))/2,2)</f>
        <v>0</v>
      </c>
      <c r="N113" s="139"/>
      <c r="O113" s="139"/>
      <c r="P113" s="192"/>
      <c r="Q113" s="1"/>
      <c r="R113" s="1"/>
      <c r="S113" s="192">
        <f>ROUND((SUM(S101:S112))/2,2)</f>
        <v>0.06</v>
      </c>
      <c r="T113" s="1"/>
      <c r="U113" s="1"/>
      <c r="V113" s="201">
        <f>ROUND((SUM(V101:V112))/2,2)</f>
        <v>0</v>
      </c>
      <c r="W113" s="53"/>
    </row>
    <row r="114" spans="1:26" x14ac:dyDescent="0.25">
      <c r="A114" s="1"/>
      <c r="B114" s="216"/>
      <c r="C114" s="193"/>
      <c r="D114" s="315" t="s">
        <v>82</v>
      </c>
      <c r="E114" s="315"/>
      <c r="F114" s="194"/>
      <c r="G114" s="195"/>
      <c r="H114" s="194"/>
      <c r="I114" s="194">
        <f>ROUND((SUM(I80:I113))/3,2)</f>
        <v>0</v>
      </c>
      <c r="J114" s="196"/>
      <c r="K114" s="196">
        <f>ROUND((SUM(K80:K113))/3,2)</f>
        <v>0</v>
      </c>
      <c r="L114" s="196">
        <f>ROUND((SUM(L80:L113))/3,2)</f>
        <v>0</v>
      </c>
      <c r="M114" s="196">
        <f>ROUND((SUM(M80:M113))/3,2)</f>
        <v>0</v>
      </c>
      <c r="N114" s="196"/>
      <c r="O114" s="196"/>
      <c r="P114" s="195"/>
      <c r="Q114" s="193"/>
      <c r="R114" s="193"/>
      <c r="S114" s="195">
        <f>ROUND((SUM(S80:S113))/3,2)</f>
        <v>0.2</v>
      </c>
      <c r="T114" s="193"/>
      <c r="U114" s="193"/>
      <c r="V114" s="203">
        <f>ROUND((SUM(V80:V113))/3,2)</f>
        <v>0</v>
      </c>
      <c r="W114" s="53"/>
      <c r="Z114">
        <f>(SUM(Z80:Z113))</f>
        <v>0</v>
      </c>
    </row>
  </sheetData>
  <mergeCells count="79">
    <mergeCell ref="D111:E111"/>
    <mergeCell ref="D113:E113"/>
    <mergeCell ref="D114:E114"/>
    <mergeCell ref="D104:E104"/>
    <mergeCell ref="D105:E105"/>
    <mergeCell ref="D107:E107"/>
    <mergeCell ref="D108:E108"/>
    <mergeCell ref="D109:E109"/>
    <mergeCell ref="D110:E110"/>
    <mergeCell ref="D103:E103"/>
    <mergeCell ref="D89:E89"/>
    <mergeCell ref="D90:E90"/>
    <mergeCell ref="D91:E91"/>
    <mergeCell ref="D92:E92"/>
    <mergeCell ref="D93:E93"/>
    <mergeCell ref="D95:E95"/>
    <mergeCell ref="D96:E96"/>
    <mergeCell ref="D97:E97"/>
    <mergeCell ref="D99:E99"/>
    <mergeCell ref="D101:E101"/>
    <mergeCell ref="D102:E102"/>
    <mergeCell ref="D88:E88"/>
    <mergeCell ref="B72:E72"/>
    <mergeCell ref="B73:E73"/>
    <mergeCell ref="I71:P71"/>
    <mergeCell ref="D80:E80"/>
    <mergeCell ref="D81:E81"/>
    <mergeCell ref="D82:E82"/>
    <mergeCell ref="B71:E71"/>
    <mergeCell ref="D83:E83"/>
    <mergeCell ref="D84:E84"/>
    <mergeCell ref="D85:E85"/>
    <mergeCell ref="D86:E86"/>
    <mergeCell ref="D87:E87"/>
    <mergeCell ref="B62:D62"/>
    <mergeCell ref="B63:D63"/>
    <mergeCell ref="B65:D65"/>
    <mergeCell ref="B69:V69"/>
    <mergeCell ref="H1:I1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9:B79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PS 02 - Technológia a zariadenie PČS 2</oddHeader>
    <oddFooter>&amp;RStrana &amp;P z &amp;N    &amp;L&amp;7Spracované systémom Systematic® Kalkulus, tel.: 051 77 10 585</oddFooter>
  </headerFooter>
  <rowBreaks count="2" manualBreakCount="2">
    <brk id="40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4"/>
  <sheetViews>
    <sheetView workbookViewId="0">
      <pane ySplit="1" topLeftCell="A154" activePane="bottomLeft" state="frozen"/>
      <selection pane="bottomLeft" activeCell="H85" sqref="H85:H172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8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29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15008'!E62</f>
        <v>0</v>
      </c>
      <c r="D15" s="58">
        <f>'SO 15008'!F62</f>
        <v>0</v>
      </c>
      <c r="E15" s="67">
        <f>'SO 15008'!G62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(SUM(Z83:Z173))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>
        <f>'SO 15008'!E66</f>
        <v>0</v>
      </c>
      <c r="D17" s="58">
        <f>'SO 15008'!F66</f>
        <v>0</v>
      </c>
      <c r="E17" s="67">
        <f>'SO 15008'!G66</f>
        <v>0</v>
      </c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15008'!K83:'SO 15008'!K173)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15008'!K83:'SO 15008'!K173)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15008'!L111</f>
        <v>0</v>
      </c>
      <c r="F56" s="138">
        <f>'SO 15008'!M111</f>
        <v>0</v>
      </c>
      <c r="G56" s="138">
        <f>'SO 15008'!I111</f>
        <v>0</v>
      </c>
      <c r="H56" s="139">
        <f>'SO 15008'!S111</f>
        <v>2962.21</v>
      </c>
      <c r="I56" s="139">
        <f>'SO 15008'!V111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15008'!L121</f>
        <v>0</v>
      </c>
      <c r="F57" s="138">
        <f>'SO 15008'!M121</f>
        <v>0</v>
      </c>
      <c r="G57" s="138">
        <f>'SO 15008'!I121</f>
        <v>0</v>
      </c>
      <c r="H57" s="139">
        <f>'SO 15008'!S121</f>
        <v>219.56</v>
      </c>
      <c r="I57" s="139">
        <f>'SO 15008'!V121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76</v>
      </c>
      <c r="C58" s="299"/>
      <c r="D58" s="299"/>
      <c r="E58" s="138">
        <f>'SO 15008'!L127</f>
        <v>0</v>
      </c>
      <c r="F58" s="138">
        <f>'SO 15008'!M127</f>
        <v>0</v>
      </c>
      <c r="G58" s="138">
        <f>'SO 15008'!I127</f>
        <v>0</v>
      </c>
      <c r="H58" s="139">
        <f>'SO 15008'!S127</f>
        <v>413.3</v>
      </c>
      <c r="I58" s="139">
        <f>'SO 15008'!V127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77</v>
      </c>
      <c r="C59" s="299"/>
      <c r="D59" s="299"/>
      <c r="E59" s="138">
        <f>'SO 15008'!L152</f>
        <v>0</v>
      </c>
      <c r="F59" s="138">
        <f>'SO 15008'!M152</f>
        <v>0</v>
      </c>
      <c r="G59" s="138">
        <f>'SO 15008'!I152</f>
        <v>0</v>
      </c>
      <c r="H59" s="139">
        <f>'SO 15008'!S152</f>
        <v>92.92</v>
      </c>
      <c r="I59" s="139">
        <f>'SO 15008'!V152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15008'!L160</f>
        <v>0</v>
      </c>
      <c r="F60" s="138">
        <f>'SO 15008'!M160</f>
        <v>0</v>
      </c>
      <c r="G60" s="138">
        <f>'SO 15008'!I160</f>
        <v>0</v>
      </c>
      <c r="H60" s="139">
        <f>'SO 15008'!S160</f>
        <v>0.01</v>
      </c>
      <c r="I60" s="139">
        <f>'SO 15008'!V160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15008'!L164</f>
        <v>0</v>
      </c>
      <c r="F61" s="138">
        <f>'SO 15008'!M164</f>
        <v>0</v>
      </c>
      <c r="G61" s="138">
        <f>'SO 15008'!I164</f>
        <v>0</v>
      </c>
      <c r="H61" s="139">
        <f>'SO 15008'!S164</f>
        <v>0</v>
      </c>
      <c r="I61" s="139">
        <f>'SO 15008'!V164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15008'!L166</f>
        <v>0</v>
      </c>
      <c r="F62" s="140">
        <f>'SO 15008'!M166</f>
        <v>0</v>
      </c>
      <c r="G62" s="140">
        <f>'SO 15008'!I166</f>
        <v>0</v>
      </c>
      <c r="H62" s="141">
        <f>'SO 15008'!S166</f>
        <v>3688</v>
      </c>
      <c r="I62" s="141">
        <f>'SO 15008'!V166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0"/>
      <c r="B64" s="300" t="s">
        <v>80</v>
      </c>
      <c r="C64" s="301"/>
      <c r="D64" s="301"/>
      <c r="E64" s="138"/>
      <c r="F64" s="138"/>
      <c r="G64" s="138"/>
      <c r="H64" s="139"/>
      <c r="I64" s="139"/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8"/>
      <c r="X64" s="137"/>
      <c r="Y64" s="137"/>
      <c r="Z64" s="137"/>
    </row>
    <row r="65" spans="1:26" x14ac:dyDescent="0.25">
      <c r="A65" s="10"/>
      <c r="B65" s="298" t="s">
        <v>81</v>
      </c>
      <c r="C65" s="299"/>
      <c r="D65" s="299"/>
      <c r="E65" s="138">
        <f>'SO 15008'!L171</f>
        <v>0</v>
      </c>
      <c r="F65" s="138">
        <f>'SO 15008'!M171</f>
        <v>0</v>
      </c>
      <c r="G65" s="138">
        <f>'SO 15008'!I171</f>
        <v>0</v>
      </c>
      <c r="H65" s="139">
        <f>'SO 15008'!S171</f>
        <v>0.48</v>
      </c>
      <c r="I65" s="139">
        <f>'SO 15008'!V171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8"/>
      <c r="X65" s="137"/>
      <c r="Y65" s="137"/>
      <c r="Z65" s="137"/>
    </row>
    <row r="66" spans="1:26" x14ac:dyDescent="0.25">
      <c r="A66" s="10"/>
      <c r="B66" s="300" t="s">
        <v>80</v>
      </c>
      <c r="C66" s="301"/>
      <c r="D66" s="301"/>
      <c r="E66" s="140">
        <f>'SO 15008'!L173</f>
        <v>0</v>
      </c>
      <c r="F66" s="140">
        <f>'SO 15008'!M173</f>
        <v>0</v>
      </c>
      <c r="G66" s="140">
        <f>'SO 15008'!I173</f>
        <v>0</v>
      </c>
      <c r="H66" s="141">
        <f>'SO 15008'!S173</f>
        <v>0.48</v>
      </c>
      <c r="I66" s="141">
        <f>'SO 15008'!V173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8"/>
      <c r="X66" s="137"/>
      <c r="Y66" s="137"/>
      <c r="Z66" s="137"/>
    </row>
    <row r="67" spans="1:26" x14ac:dyDescent="0.25">
      <c r="A67" s="1"/>
      <c r="B67" s="209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2" t="s">
        <v>82</v>
      </c>
      <c r="C68" s="303"/>
      <c r="D68" s="303"/>
      <c r="E68" s="144">
        <f>'SO 15008'!L174</f>
        <v>0</v>
      </c>
      <c r="F68" s="144">
        <f>'SO 15008'!M174</f>
        <v>0</v>
      </c>
      <c r="G68" s="144">
        <f>'SO 15008'!I174</f>
        <v>0</v>
      </c>
      <c r="H68" s="145">
        <f>'SO 15008'!S174</f>
        <v>3688.48</v>
      </c>
      <c r="I68" s="145">
        <f>'SO 15008'!V174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8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288" t="s">
        <v>83</v>
      </c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4"/>
      <c r="B74" s="291" t="s">
        <v>36</v>
      </c>
      <c r="C74" s="292"/>
      <c r="D74" s="292"/>
      <c r="E74" s="293"/>
      <c r="F74" s="166"/>
      <c r="G74" s="166"/>
      <c r="H74" s="167" t="s">
        <v>94</v>
      </c>
      <c r="I74" s="295" t="s">
        <v>95</v>
      </c>
      <c r="J74" s="296"/>
      <c r="K74" s="296"/>
      <c r="L74" s="296"/>
      <c r="M74" s="296"/>
      <c r="N74" s="296"/>
      <c r="O74" s="296"/>
      <c r="P74" s="297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4"/>
      <c r="B75" s="294" t="s">
        <v>37</v>
      </c>
      <c r="C75" s="271"/>
      <c r="D75" s="271"/>
      <c r="E75" s="272"/>
      <c r="F75" s="162"/>
      <c r="G75" s="162"/>
      <c r="H75" s="163" t="s">
        <v>31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4"/>
      <c r="B76" s="294" t="s">
        <v>38</v>
      </c>
      <c r="C76" s="271"/>
      <c r="D76" s="271"/>
      <c r="E76" s="272"/>
      <c r="F76" s="162"/>
      <c r="G76" s="162"/>
      <c r="H76" s="163" t="s">
        <v>96</v>
      </c>
      <c r="I76" s="163" t="s">
        <v>35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8" t="s">
        <v>97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8" t="s">
        <v>29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0" t="s">
        <v>72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1" t="s">
        <v>84</v>
      </c>
      <c r="C82" s="128" t="s">
        <v>85</v>
      </c>
      <c r="D82" s="128" t="s">
        <v>86</v>
      </c>
      <c r="E82" s="155"/>
      <c r="F82" s="155" t="s">
        <v>87</v>
      </c>
      <c r="G82" s="155" t="s">
        <v>88</v>
      </c>
      <c r="H82" s="156" t="s">
        <v>89</v>
      </c>
      <c r="I82" s="156" t="s">
        <v>90</v>
      </c>
      <c r="J82" s="156"/>
      <c r="K82" s="156"/>
      <c r="L82" s="156"/>
      <c r="M82" s="156"/>
      <c r="N82" s="156"/>
      <c r="O82" s="156"/>
      <c r="P82" s="156" t="s">
        <v>91</v>
      </c>
      <c r="Q82" s="157"/>
      <c r="R82" s="157"/>
      <c r="S82" s="128" t="s">
        <v>92</v>
      </c>
      <c r="T82" s="158"/>
      <c r="U82" s="158"/>
      <c r="V82" s="128" t="s">
        <v>93</v>
      </c>
      <c r="W82" s="53"/>
    </row>
    <row r="83" spans="1:26" x14ac:dyDescent="0.25">
      <c r="A83" s="10"/>
      <c r="B83" s="212"/>
      <c r="C83" s="169"/>
      <c r="D83" s="305" t="s">
        <v>73</v>
      </c>
      <c r="E83" s="305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7"/>
      <c r="W83" s="218"/>
      <c r="X83" s="137"/>
      <c r="Y83" s="137"/>
      <c r="Z83" s="137"/>
    </row>
    <row r="84" spans="1:26" x14ac:dyDescent="0.25">
      <c r="A84" s="10"/>
      <c r="B84" s="213"/>
      <c r="C84" s="172">
        <v>1</v>
      </c>
      <c r="D84" s="313" t="s">
        <v>74</v>
      </c>
      <c r="E84" s="313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8"/>
      <c r="W84" s="218"/>
      <c r="X84" s="137"/>
      <c r="Y84" s="137"/>
      <c r="Z84" s="137"/>
    </row>
    <row r="85" spans="1:26" ht="25.15" customHeight="1" x14ac:dyDescent="0.25">
      <c r="A85" s="178"/>
      <c r="B85" s="214">
        <v>1</v>
      </c>
      <c r="C85" s="179" t="s">
        <v>98</v>
      </c>
      <c r="D85" s="312" t="s">
        <v>99</v>
      </c>
      <c r="E85" s="312"/>
      <c r="F85" s="173" t="s">
        <v>100</v>
      </c>
      <c r="G85" s="174">
        <v>501.27</v>
      </c>
      <c r="H85" s="173"/>
      <c r="I85" s="173">
        <f t="shared" ref="I85:I110" si="0">ROUND(G85*(H85),2)</f>
        <v>0</v>
      </c>
      <c r="J85" s="175">
        <f t="shared" ref="J85:J110" si="1">ROUND(G85*(N85),2)</f>
        <v>3709.4</v>
      </c>
      <c r="K85" s="176">
        <f t="shared" ref="K85:K110" si="2">ROUND(G85*(O85),2)</f>
        <v>0</v>
      </c>
      <c r="L85" s="176">
        <f t="shared" ref="L85:L105" si="3">ROUND(G85*(H85),2)</f>
        <v>0</v>
      </c>
      <c r="M85" s="176"/>
      <c r="N85" s="176">
        <v>7.4</v>
      </c>
      <c r="O85" s="176"/>
      <c r="P85" s="180"/>
      <c r="Q85" s="180"/>
      <c r="R85" s="180"/>
      <c r="S85" s="181">
        <f t="shared" ref="S85:S110" si="4">ROUND(G85*(P85),3)</f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2</v>
      </c>
      <c r="C86" s="179" t="s">
        <v>101</v>
      </c>
      <c r="D86" s="312" t="s">
        <v>102</v>
      </c>
      <c r="E86" s="312"/>
      <c r="F86" s="173" t="s">
        <v>100</v>
      </c>
      <c r="G86" s="174">
        <v>501.27</v>
      </c>
      <c r="H86" s="173"/>
      <c r="I86" s="173">
        <f t="shared" si="0"/>
        <v>0</v>
      </c>
      <c r="J86" s="175">
        <f t="shared" si="1"/>
        <v>1754.45</v>
      </c>
      <c r="K86" s="176">
        <f t="shared" si="2"/>
        <v>0</v>
      </c>
      <c r="L86" s="176">
        <f t="shared" si="3"/>
        <v>0</v>
      </c>
      <c r="M86" s="176"/>
      <c r="N86" s="176">
        <v>3.5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3</v>
      </c>
      <c r="C87" s="179" t="s">
        <v>103</v>
      </c>
      <c r="D87" s="312" t="s">
        <v>104</v>
      </c>
      <c r="E87" s="312"/>
      <c r="F87" s="173" t="s">
        <v>100</v>
      </c>
      <c r="G87" s="174">
        <v>501.27</v>
      </c>
      <c r="H87" s="173"/>
      <c r="I87" s="173">
        <f t="shared" si="0"/>
        <v>0</v>
      </c>
      <c r="J87" s="175">
        <f t="shared" si="1"/>
        <v>6616.76</v>
      </c>
      <c r="K87" s="176">
        <f t="shared" si="2"/>
        <v>0</v>
      </c>
      <c r="L87" s="176">
        <f t="shared" si="3"/>
        <v>0</v>
      </c>
      <c r="M87" s="176"/>
      <c r="N87" s="176">
        <v>13.2</v>
      </c>
      <c r="O87" s="176"/>
      <c r="P87" s="182">
        <v>1.0000000000000001E-5</v>
      </c>
      <c r="Q87" s="180"/>
      <c r="R87" s="180">
        <v>1.0000000000000001E-5</v>
      </c>
      <c r="S87" s="181">
        <f t="shared" si="4"/>
        <v>5.0000000000000001E-3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4</v>
      </c>
      <c r="C88" s="179" t="s">
        <v>105</v>
      </c>
      <c r="D88" s="312" t="s">
        <v>106</v>
      </c>
      <c r="E88" s="312"/>
      <c r="F88" s="173" t="s">
        <v>107</v>
      </c>
      <c r="G88" s="174">
        <v>50</v>
      </c>
      <c r="H88" s="173"/>
      <c r="I88" s="173">
        <f t="shared" si="0"/>
        <v>0</v>
      </c>
      <c r="J88" s="175">
        <f t="shared" si="1"/>
        <v>520</v>
      </c>
      <c r="K88" s="176">
        <f t="shared" si="2"/>
        <v>0</v>
      </c>
      <c r="L88" s="176">
        <f t="shared" si="3"/>
        <v>0</v>
      </c>
      <c r="M88" s="176"/>
      <c r="N88" s="176">
        <v>10.4</v>
      </c>
      <c r="O88" s="176"/>
      <c r="P88" s="182">
        <v>7.3899999999999999E-3</v>
      </c>
      <c r="Q88" s="180"/>
      <c r="R88" s="180">
        <v>7.3899999999999999E-3</v>
      </c>
      <c r="S88" s="181">
        <f t="shared" si="4"/>
        <v>0.37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5</v>
      </c>
      <c r="C89" s="179" t="s">
        <v>108</v>
      </c>
      <c r="D89" s="312" t="s">
        <v>109</v>
      </c>
      <c r="E89" s="312"/>
      <c r="F89" s="173" t="s">
        <v>110</v>
      </c>
      <c r="G89" s="174">
        <v>100</v>
      </c>
      <c r="H89" s="173"/>
      <c r="I89" s="173">
        <f t="shared" si="0"/>
        <v>0</v>
      </c>
      <c r="J89" s="175">
        <f t="shared" si="1"/>
        <v>340</v>
      </c>
      <c r="K89" s="176">
        <f t="shared" si="2"/>
        <v>0</v>
      </c>
      <c r="L89" s="176">
        <f t="shared" si="3"/>
        <v>0</v>
      </c>
      <c r="M89" s="176"/>
      <c r="N89" s="176">
        <v>3.4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6</v>
      </c>
      <c r="C90" s="179" t="s">
        <v>111</v>
      </c>
      <c r="D90" s="312" t="s">
        <v>112</v>
      </c>
      <c r="E90" s="312"/>
      <c r="F90" s="173" t="s">
        <v>113</v>
      </c>
      <c r="G90" s="174">
        <v>50</v>
      </c>
      <c r="H90" s="173"/>
      <c r="I90" s="173">
        <f t="shared" si="0"/>
        <v>0</v>
      </c>
      <c r="J90" s="175">
        <f t="shared" si="1"/>
        <v>110</v>
      </c>
      <c r="K90" s="176">
        <f t="shared" si="2"/>
        <v>0</v>
      </c>
      <c r="L90" s="176">
        <f t="shared" si="3"/>
        <v>0</v>
      </c>
      <c r="M90" s="176"/>
      <c r="N90" s="176">
        <v>2.2000000000000002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7</v>
      </c>
      <c r="C91" s="179" t="s">
        <v>114</v>
      </c>
      <c r="D91" s="312" t="s">
        <v>115</v>
      </c>
      <c r="E91" s="312"/>
      <c r="F91" s="173" t="s">
        <v>116</v>
      </c>
      <c r="G91" s="174">
        <v>132.94</v>
      </c>
      <c r="H91" s="173"/>
      <c r="I91" s="173">
        <f t="shared" si="0"/>
        <v>0</v>
      </c>
      <c r="J91" s="175">
        <f t="shared" si="1"/>
        <v>199.41</v>
      </c>
      <c r="K91" s="176">
        <f t="shared" si="2"/>
        <v>0</v>
      </c>
      <c r="L91" s="176">
        <f t="shared" si="3"/>
        <v>0</v>
      </c>
      <c r="M91" s="176"/>
      <c r="N91" s="176">
        <v>1.5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8</v>
      </c>
      <c r="C92" s="179" t="s">
        <v>117</v>
      </c>
      <c r="D92" s="312" t="s">
        <v>118</v>
      </c>
      <c r="E92" s="312"/>
      <c r="F92" s="173" t="s">
        <v>116</v>
      </c>
      <c r="G92" s="174">
        <v>2581.0300000000002</v>
      </c>
      <c r="H92" s="173"/>
      <c r="I92" s="173">
        <f t="shared" si="0"/>
        <v>0</v>
      </c>
      <c r="J92" s="175">
        <f t="shared" si="1"/>
        <v>17551</v>
      </c>
      <c r="K92" s="176">
        <f t="shared" si="2"/>
        <v>0</v>
      </c>
      <c r="L92" s="176">
        <f t="shared" si="3"/>
        <v>0</v>
      </c>
      <c r="M92" s="176"/>
      <c r="N92" s="176">
        <v>6.8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9</v>
      </c>
      <c r="C93" s="179" t="s">
        <v>119</v>
      </c>
      <c r="D93" s="312" t="s">
        <v>120</v>
      </c>
      <c r="E93" s="312"/>
      <c r="F93" s="173" t="s">
        <v>121</v>
      </c>
      <c r="G93" s="174">
        <v>2581.0300000000002</v>
      </c>
      <c r="H93" s="173"/>
      <c r="I93" s="173">
        <f t="shared" si="0"/>
        <v>0</v>
      </c>
      <c r="J93" s="175">
        <f t="shared" si="1"/>
        <v>1806.72</v>
      </c>
      <c r="K93" s="176">
        <f t="shared" si="2"/>
        <v>0</v>
      </c>
      <c r="L93" s="176">
        <f t="shared" si="3"/>
        <v>0</v>
      </c>
      <c r="M93" s="176"/>
      <c r="N93" s="176">
        <v>0.7</v>
      </c>
      <c r="O93" s="176"/>
      <c r="P93" s="180"/>
      <c r="Q93" s="180"/>
      <c r="R93" s="180"/>
      <c r="S93" s="181">
        <f t="shared" si="4"/>
        <v>0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4">
        <v>10</v>
      </c>
      <c r="C94" s="179" t="s">
        <v>122</v>
      </c>
      <c r="D94" s="312" t="s">
        <v>123</v>
      </c>
      <c r="E94" s="312"/>
      <c r="F94" s="173" t="s">
        <v>116</v>
      </c>
      <c r="G94" s="174">
        <v>425.25</v>
      </c>
      <c r="H94" s="173"/>
      <c r="I94" s="173">
        <f t="shared" si="0"/>
        <v>0</v>
      </c>
      <c r="J94" s="175">
        <f t="shared" si="1"/>
        <v>9483.08</v>
      </c>
      <c r="K94" s="176">
        <f t="shared" si="2"/>
        <v>0</v>
      </c>
      <c r="L94" s="176">
        <f t="shared" si="3"/>
        <v>0</v>
      </c>
      <c r="M94" s="176"/>
      <c r="N94" s="176">
        <v>22.3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11</v>
      </c>
      <c r="C95" s="179" t="s">
        <v>124</v>
      </c>
      <c r="D95" s="312" t="s">
        <v>125</v>
      </c>
      <c r="E95" s="312"/>
      <c r="F95" s="173" t="s">
        <v>116</v>
      </c>
      <c r="G95" s="174">
        <v>425.25</v>
      </c>
      <c r="H95" s="173"/>
      <c r="I95" s="173">
        <f t="shared" si="0"/>
        <v>0</v>
      </c>
      <c r="J95" s="175">
        <f t="shared" si="1"/>
        <v>2083.73</v>
      </c>
      <c r="K95" s="176">
        <f t="shared" si="2"/>
        <v>0</v>
      </c>
      <c r="L95" s="176">
        <f t="shared" si="3"/>
        <v>0</v>
      </c>
      <c r="M95" s="176"/>
      <c r="N95" s="176">
        <v>4.9000000000000004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4">
        <v>12</v>
      </c>
      <c r="C96" s="179" t="s">
        <v>126</v>
      </c>
      <c r="D96" s="312" t="s">
        <v>127</v>
      </c>
      <c r="E96" s="312"/>
      <c r="F96" s="173" t="s">
        <v>107</v>
      </c>
      <c r="G96" s="174">
        <v>17</v>
      </c>
      <c r="H96" s="173"/>
      <c r="I96" s="173">
        <f t="shared" si="0"/>
        <v>0</v>
      </c>
      <c r="J96" s="175">
        <f t="shared" si="1"/>
        <v>11974.8</v>
      </c>
      <c r="K96" s="176">
        <f t="shared" si="2"/>
        <v>0</v>
      </c>
      <c r="L96" s="176">
        <f t="shared" si="3"/>
        <v>0</v>
      </c>
      <c r="M96" s="176"/>
      <c r="N96" s="176">
        <v>704.4</v>
      </c>
      <c r="O96" s="176"/>
      <c r="P96" s="182">
        <v>2.9020000000000001E-2</v>
      </c>
      <c r="Q96" s="180"/>
      <c r="R96" s="180">
        <v>2.9020000000000001E-2</v>
      </c>
      <c r="S96" s="181">
        <f t="shared" si="4"/>
        <v>0.49299999999999999</v>
      </c>
      <c r="T96" s="177"/>
      <c r="U96" s="177"/>
      <c r="V96" s="199"/>
      <c r="W96" s="53"/>
      <c r="Z96">
        <v>0</v>
      </c>
    </row>
    <row r="97" spans="1:26" ht="25.15" customHeight="1" x14ac:dyDescent="0.25">
      <c r="A97" s="178"/>
      <c r="B97" s="214">
        <v>13</v>
      </c>
      <c r="C97" s="179" t="s">
        <v>128</v>
      </c>
      <c r="D97" s="312" t="s">
        <v>129</v>
      </c>
      <c r="E97" s="312"/>
      <c r="F97" s="173" t="s">
        <v>100</v>
      </c>
      <c r="G97" s="174">
        <v>4692.7820000000002</v>
      </c>
      <c r="H97" s="173"/>
      <c r="I97" s="173">
        <f t="shared" si="0"/>
        <v>0</v>
      </c>
      <c r="J97" s="175">
        <f t="shared" si="1"/>
        <v>29564.53</v>
      </c>
      <c r="K97" s="176">
        <f t="shared" si="2"/>
        <v>0</v>
      </c>
      <c r="L97" s="176">
        <f t="shared" si="3"/>
        <v>0</v>
      </c>
      <c r="M97" s="176"/>
      <c r="N97" s="176">
        <v>6.3</v>
      </c>
      <c r="O97" s="176"/>
      <c r="P97" s="182">
        <v>8.5000000000000006E-4</v>
      </c>
      <c r="Q97" s="180"/>
      <c r="R97" s="180">
        <v>8.5000000000000006E-4</v>
      </c>
      <c r="S97" s="181">
        <f t="shared" si="4"/>
        <v>3.9889999999999999</v>
      </c>
      <c r="T97" s="177"/>
      <c r="U97" s="177"/>
      <c r="V97" s="199"/>
      <c r="W97" s="53"/>
      <c r="Z97">
        <v>0</v>
      </c>
    </row>
    <row r="98" spans="1:26" ht="25.15" customHeight="1" x14ac:dyDescent="0.25">
      <c r="A98" s="178"/>
      <c r="B98" s="214">
        <v>14</v>
      </c>
      <c r="C98" s="179" t="s">
        <v>130</v>
      </c>
      <c r="D98" s="312" t="s">
        <v>131</v>
      </c>
      <c r="E98" s="312"/>
      <c r="F98" s="173" t="s">
        <v>100</v>
      </c>
      <c r="G98" s="174">
        <v>4692.7820000000002</v>
      </c>
      <c r="H98" s="173"/>
      <c r="I98" s="173">
        <f t="shared" si="0"/>
        <v>0</v>
      </c>
      <c r="J98" s="175">
        <f t="shared" si="1"/>
        <v>15486.18</v>
      </c>
      <c r="K98" s="176">
        <f t="shared" si="2"/>
        <v>0</v>
      </c>
      <c r="L98" s="176">
        <f t="shared" si="3"/>
        <v>0</v>
      </c>
      <c r="M98" s="176"/>
      <c r="N98" s="176">
        <v>3.3</v>
      </c>
      <c r="O98" s="176"/>
      <c r="P98" s="180"/>
      <c r="Q98" s="180"/>
      <c r="R98" s="180"/>
      <c r="S98" s="181">
        <f t="shared" si="4"/>
        <v>0</v>
      </c>
      <c r="T98" s="177"/>
      <c r="U98" s="177"/>
      <c r="V98" s="199"/>
      <c r="W98" s="53"/>
      <c r="Z98">
        <v>0</v>
      </c>
    </row>
    <row r="99" spans="1:26" ht="25.15" customHeight="1" x14ac:dyDescent="0.25">
      <c r="A99" s="178"/>
      <c r="B99" s="214">
        <v>15</v>
      </c>
      <c r="C99" s="179" t="s">
        <v>132</v>
      </c>
      <c r="D99" s="312" t="s">
        <v>133</v>
      </c>
      <c r="E99" s="312"/>
      <c r="F99" s="173" t="s">
        <v>121</v>
      </c>
      <c r="G99" s="174">
        <v>3006.28</v>
      </c>
      <c r="H99" s="173"/>
      <c r="I99" s="173">
        <f t="shared" si="0"/>
        <v>0</v>
      </c>
      <c r="J99" s="175">
        <f t="shared" si="1"/>
        <v>19540.82</v>
      </c>
      <c r="K99" s="176">
        <f t="shared" si="2"/>
        <v>0</v>
      </c>
      <c r="L99" s="176">
        <f t="shared" si="3"/>
        <v>0</v>
      </c>
      <c r="M99" s="176"/>
      <c r="N99" s="176">
        <v>6.5</v>
      </c>
      <c r="O99" s="176"/>
      <c r="P99" s="180"/>
      <c r="Q99" s="180"/>
      <c r="R99" s="180"/>
      <c r="S99" s="181">
        <f t="shared" si="4"/>
        <v>0</v>
      </c>
      <c r="T99" s="177"/>
      <c r="U99" s="177"/>
      <c r="V99" s="199"/>
      <c r="W99" s="53"/>
      <c r="Z99">
        <v>0</v>
      </c>
    </row>
    <row r="100" spans="1:26" ht="25.15" customHeight="1" x14ac:dyDescent="0.25">
      <c r="A100" s="178"/>
      <c r="B100" s="214">
        <v>16</v>
      </c>
      <c r="C100" s="179" t="s">
        <v>134</v>
      </c>
      <c r="D100" s="312" t="s">
        <v>135</v>
      </c>
      <c r="E100" s="312"/>
      <c r="F100" s="173" t="s">
        <v>121</v>
      </c>
      <c r="G100" s="174">
        <v>4227.8680000000004</v>
      </c>
      <c r="H100" s="173"/>
      <c r="I100" s="173">
        <f t="shared" si="0"/>
        <v>0</v>
      </c>
      <c r="J100" s="175">
        <f t="shared" si="1"/>
        <v>16488.689999999999</v>
      </c>
      <c r="K100" s="176">
        <f t="shared" si="2"/>
        <v>0</v>
      </c>
      <c r="L100" s="176">
        <f t="shared" si="3"/>
        <v>0</v>
      </c>
      <c r="M100" s="176"/>
      <c r="N100" s="176">
        <v>3.9</v>
      </c>
      <c r="O100" s="176"/>
      <c r="P100" s="180"/>
      <c r="Q100" s="180"/>
      <c r="R100" s="180"/>
      <c r="S100" s="181">
        <f t="shared" si="4"/>
        <v>0</v>
      </c>
      <c r="T100" s="177"/>
      <c r="U100" s="177"/>
      <c r="V100" s="199"/>
      <c r="W100" s="53"/>
      <c r="Z100">
        <v>0</v>
      </c>
    </row>
    <row r="101" spans="1:26" ht="25.15" customHeight="1" x14ac:dyDescent="0.25">
      <c r="A101" s="178"/>
      <c r="B101" s="214">
        <v>17</v>
      </c>
      <c r="C101" s="179" t="s">
        <v>136</v>
      </c>
      <c r="D101" s="312" t="s">
        <v>137</v>
      </c>
      <c r="E101" s="312"/>
      <c r="F101" s="173" t="s">
        <v>116</v>
      </c>
      <c r="G101" s="174">
        <v>1880.5429999999999</v>
      </c>
      <c r="H101" s="173"/>
      <c r="I101" s="173">
        <f t="shared" si="0"/>
        <v>0</v>
      </c>
      <c r="J101" s="175">
        <f t="shared" si="1"/>
        <v>25951.49</v>
      </c>
      <c r="K101" s="176">
        <f t="shared" si="2"/>
        <v>0</v>
      </c>
      <c r="L101" s="176">
        <f t="shared" si="3"/>
        <v>0</v>
      </c>
      <c r="M101" s="176"/>
      <c r="N101" s="176">
        <v>13.8</v>
      </c>
      <c r="O101" s="176"/>
      <c r="P101" s="180"/>
      <c r="Q101" s="180"/>
      <c r="R101" s="180"/>
      <c r="S101" s="181">
        <f t="shared" si="4"/>
        <v>0</v>
      </c>
      <c r="T101" s="177"/>
      <c r="U101" s="177"/>
      <c r="V101" s="199"/>
      <c r="W101" s="53"/>
      <c r="Z101">
        <v>0</v>
      </c>
    </row>
    <row r="102" spans="1:26" ht="25.15" customHeight="1" x14ac:dyDescent="0.25">
      <c r="A102" s="178"/>
      <c r="B102" s="214">
        <v>18</v>
      </c>
      <c r="C102" s="179" t="s">
        <v>138</v>
      </c>
      <c r="D102" s="312" t="s">
        <v>139</v>
      </c>
      <c r="E102" s="312"/>
      <c r="F102" s="173" t="s">
        <v>116</v>
      </c>
      <c r="G102" s="174">
        <v>6108.4110000000001</v>
      </c>
      <c r="H102" s="173"/>
      <c r="I102" s="173">
        <f t="shared" si="0"/>
        <v>0</v>
      </c>
      <c r="J102" s="175">
        <f t="shared" si="1"/>
        <v>7940.93</v>
      </c>
      <c r="K102" s="176">
        <f t="shared" si="2"/>
        <v>0</v>
      </c>
      <c r="L102" s="176">
        <f t="shared" si="3"/>
        <v>0</v>
      </c>
      <c r="M102" s="176"/>
      <c r="N102" s="176">
        <v>1.3</v>
      </c>
      <c r="O102" s="176"/>
      <c r="P102" s="180"/>
      <c r="Q102" s="180"/>
      <c r="R102" s="180"/>
      <c r="S102" s="181">
        <f t="shared" si="4"/>
        <v>0</v>
      </c>
      <c r="T102" s="177"/>
      <c r="U102" s="177"/>
      <c r="V102" s="199"/>
      <c r="W102" s="53"/>
      <c r="Z102">
        <v>0</v>
      </c>
    </row>
    <row r="103" spans="1:26" ht="25.15" customHeight="1" x14ac:dyDescent="0.25">
      <c r="A103" s="178"/>
      <c r="B103" s="214">
        <v>19</v>
      </c>
      <c r="C103" s="179" t="s">
        <v>140</v>
      </c>
      <c r="D103" s="312" t="s">
        <v>141</v>
      </c>
      <c r="E103" s="312"/>
      <c r="F103" s="173" t="s">
        <v>116</v>
      </c>
      <c r="G103" s="174">
        <v>3139.22</v>
      </c>
      <c r="H103" s="173"/>
      <c r="I103" s="173">
        <f t="shared" si="0"/>
        <v>0</v>
      </c>
      <c r="J103" s="175">
        <f t="shared" si="1"/>
        <v>4080.99</v>
      </c>
      <c r="K103" s="176">
        <f t="shared" si="2"/>
        <v>0</v>
      </c>
      <c r="L103" s="176">
        <f t="shared" si="3"/>
        <v>0</v>
      </c>
      <c r="M103" s="176"/>
      <c r="N103" s="176">
        <v>1.3</v>
      </c>
      <c r="O103" s="176"/>
      <c r="P103" s="180"/>
      <c r="Q103" s="180"/>
      <c r="R103" s="180"/>
      <c r="S103" s="181">
        <f t="shared" si="4"/>
        <v>0</v>
      </c>
      <c r="T103" s="177"/>
      <c r="U103" s="177"/>
      <c r="V103" s="199"/>
      <c r="W103" s="53"/>
      <c r="Z103">
        <v>0</v>
      </c>
    </row>
    <row r="104" spans="1:26" ht="25.15" customHeight="1" x14ac:dyDescent="0.25">
      <c r="A104" s="178"/>
      <c r="B104" s="214">
        <v>20</v>
      </c>
      <c r="C104" s="179" t="s">
        <v>142</v>
      </c>
      <c r="D104" s="312" t="s">
        <v>143</v>
      </c>
      <c r="E104" s="312"/>
      <c r="F104" s="173" t="s">
        <v>116</v>
      </c>
      <c r="G104" s="174">
        <v>3139.22</v>
      </c>
      <c r="H104" s="173"/>
      <c r="I104" s="173">
        <f t="shared" si="0"/>
        <v>0</v>
      </c>
      <c r="J104" s="175">
        <f t="shared" si="1"/>
        <v>6906.28</v>
      </c>
      <c r="K104" s="176">
        <f t="shared" si="2"/>
        <v>0</v>
      </c>
      <c r="L104" s="176">
        <f t="shared" si="3"/>
        <v>0</v>
      </c>
      <c r="M104" s="176"/>
      <c r="N104" s="176">
        <v>2.2000000000000002</v>
      </c>
      <c r="O104" s="176"/>
      <c r="P104" s="180"/>
      <c r="Q104" s="180"/>
      <c r="R104" s="180"/>
      <c r="S104" s="181">
        <f t="shared" si="4"/>
        <v>0</v>
      </c>
      <c r="T104" s="177"/>
      <c r="U104" s="177"/>
      <c r="V104" s="199"/>
      <c r="W104" s="53"/>
      <c r="Z104">
        <v>0</v>
      </c>
    </row>
    <row r="105" spans="1:26" ht="25.15" customHeight="1" x14ac:dyDescent="0.25">
      <c r="A105" s="178"/>
      <c r="B105" s="214">
        <v>21</v>
      </c>
      <c r="C105" s="179" t="s">
        <v>144</v>
      </c>
      <c r="D105" s="312" t="s">
        <v>145</v>
      </c>
      <c r="E105" s="312"/>
      <c r="F105" s="173" t="s">
        <v>116</v>
      </c>
      <c r="G105" s="174">
        <v>2420.8130000000001</v>
      </c>
      <c r="H105" s="173"/>
      <c r="I105" s="173">
        <f t="shared" si="0"/>
        <v>0</v>
      </c>
      <c r="J105" s="175">
        <f t="shared" si="1"/>
        <v>7504.52</v>
      </c>
      <c r="K105" s="176">
        <f t="shared" si="2"/>
        <v>0</v>
      </c>
      <c r="L105" s="176">
        <f t="shared" si="3"/>
        <v>0</v>
      </c>
      <c r="M105" s="176"/>
      <c r="N105" s="176">
        <v>3.1</v>
      </c>
      <c r="O105" s="176"/>
      <c r="P105" s="180"/>
      <c r="Q105" s="180"/>
      <c r="R105" s="180"/>
      <c r="S105" s="181">
        <f t="shared" si="4"/>
        <v>0</v>
      </c>
      <c r="T105" s="177"/>
      <c r="U105" s="177"/>
      <c r="V105" s="199"/>
      <c r="W105" s="53"/>
      <c r="Z105">
        <v>0</v>
      </c>
    </row>
    <row r="106" spans="1:26" ht="25.15" customHeight="1" x14ac:dyDescent="0.25">
      <c r="A106" s="178"/>
      <c r="B106" s="215">
        <v>22</v>
      </c>
      <c r="C106" s="188" t="s">
        <v>146</v>
      </c>
      <c r="D106" s="314" t="s">
        <v>147</v>
      </c>
      <c r="E106" s="314"/>
      <c r="F106" s="183" t="s">
        <v>116</v>
      </c>
      <c r="G106" s="184">
        <v>1332.165</v>
      </c>
      <c r="H106" s="183"/>
      <c r="I106" s="183">
        <f t="shared" si="0"/>
        <v>0</v>
      </c>
      <c r="J106" s="185">
        <f t="shared" si="1"/>
        <v>29840.5</v>
      </c>
      <c r="K106" s="186">
        <f t="shared" si="2"/>
        <v>0</v>
      </c>
      <c r="L106" s="186"/>
      <c r="M106" s="186">
        <f>ROUND(G106*(H106),2)</f>
        <v>0</v>
      </c>
      <c r="N106" s="186">
        <v>22.4</v>
      </c>
      <c r="O106" s="186"/>
      <c r="P106" s="189">
        <v>1.67</v>
      </c>
      <c r="Q106" s="190"/>
      <c r="R106" s="190">
        <v>1.67</v>
      </c>
      <c r="S106" s="191">
        <f t="shared" si="4"/>
        <v>2224.7159999999999</v>
      </c>
      <c r="T106" s="187"/>
      <c r="U106" s="187"/>
      <c r="V106" s="200"/>
      <c r="W106" s="53"/>
      <c r="Z106">
        <v>0</v>
      </c>
    </row>
    <row r="107" spans="1:26" ht="25.15" customHeight="1" x14ac:dyDescent="0.25">
      <c r="A107" s="178"/>
      <c r="B107" s="214">
        <v>23</v>
      </c>
      <c r="C107" s="179" t="s">
        <v>148</v>
      </c>
      <c r="D107" s="312" t="s">
        <v>149</v>
      </c>
      <c r="E107" s="312"/>
      <c r="F107" s="173" t="s">
        <v>121</v>
      </c>
      <c r="G107" s="174">
        <v>438.702</v>
      </c>
      <c r="H107" s="173"/>
      <c r="I107" s="173">
        <f t="shared" si="0"/>
        <v>0</v>
      </c>
      <c r="J107" s="175">
        <f t="shared" si="1"/>
        <v>4869.59</v>
      </c>
      <c r="K107" s="176">
        <f t="shared" si="2"/>
        <v>0</v>
      </c>
      <c r="L107" s="176">
        <f>ROUND(G107*(H107),2)</f>
        <v>0</v>
      </c>
      <c r="M107" s="176"/>
      <c r="N107" s="176">
        <v>11.1</v>
      </c>
      <c r="O107" s="176"/>
      <c r="P107" s="180"/>
      <c r="Q107" s="180"/>
      <c r="R107" s="180"/>
      <c r="S107" s="181">
        <f t="shared" si="4"/>
        <v>0</v>
      </c>
      <c r="T107" s="177"/>
      <c r="U107" s="177"/>
      <c r="V107" s="199"/>
      <c r="W107" s="53"/>
      <c r="Z107">
        <v>0</v>
      </c>
    </row>
    <row r="108" spans="1:26" ht="25.15" customHeight="1" x14ac:dyDescent="0.25">
      <c r="A108" s="178"/>
      <c r="B108" s="214">
        <v>24</v>
      </c>
      <c r="C108" s="179" t="s">
        <v>150</v>
      </c>
      <c r="D108" s="312" t="s">
        <v>151</v>
      </c>
      <c r="E108" s="312"/>
      <c r="F108" s="173" t="s">
        <v>121</v>
      </c>
      <c r="G108" s="174">
        <v>438.702</v>
      </c>
      <c r="H108" s="173"/>
      <c r="I108" s="173">
        <f t="shared" si="0"/>
        <v>0</v>
      </c>
      <c r="J108" s="175">
        <f t="shared" si="1"/>
        <v>2895.43</v>
      </c>
      <c r="K108" s="176">
        <f t="shared" si="2"/>
        <v>0</v>
      </c>
      <c r="L108" s="176">
        <f>ROUND(G108*(H108),2)</f>
        <v>0</v>
      </c>
      <c r="M108" s="176"/>
      <c r="N108" s="176">
        <v>6.6</v>
      </c>
      <c r="O108" s="176"/>
      <c r="P108" s="180"/>
      <c r="Q108" s="180"/>
      <c r="R108" s="180"/>
      <c r="S108" s="181">
        <f t="shared" si="4"/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5">
        <v>25</v>
      </c>
      <c r="C109" s="188" t="s">
        <v>146</v>
      </c>
      <c r="D109" s="314" t="s">
        <v>147</v>
      </c>
      <c r="E109" s="314"/>
      <c r="F109" s="183" t="s">
        <v>116</v>
      </c>
      <c r="G109" s="184">
        <v>438.702</v>
      </c>
      <c r="H109" s="183"/>
      <c r="I109" s="183">
        <f t="shared" si="0"/>
        <v>0</v>
      </c>
      <c r="J109" s="185">
        <f t="shared" si="1"/>
        <v>9826.92</v>
      </c>
      <c r="K109" s="186">
        <f t="shared" si="2"/>
        <v>0</v>
      </c>
      <c r="L109" s="186"/>
      <c r="M109" s="186">
        <f>ROUND(G109*(H109),2)</f>
        <v>0</v>
      </c>
      <c r="N109" s="186">
        <v>22.4</v>
      </c>
      <c r="O109" s="186"/>
      <c r="P109" s="189">
        <v>1.67</v>
      </c>
      <c r="Q109" s="190"/>
      <c r="R109" s="190">
        <v>1.67</v>
      </c>
      <c r="S109" s="191">
        <f t="shared" si="4"/>
        <v>732.63199999999995</v>
      </c>
      <c r="T109" s="187"/>
      <c r="U109" s="187"/>
      <c r="V109" s="200"/>
      <c r="W109" s="53"/>
      <c r="Z109">
        <v>0</v>
      </c>
    </row>
    <row r="110" spans="1:26" ht="25.15" customHeight="1" x14ac:dyDescent="0.25">
      <c r="A110" s="178"/>
      <c r="B110" s="214">
        <v>26</v>
      </c>
      <c r="C110" s="179" t="s">
        <v>152</v>
      </c>
      <c r="D110" s="312" t="s">
        <v>153</v>
      </c>
      <c r="E110" s="312"/>
      <c r="F110" s="173" t="s">
        <v>100</v>
      </c>
      <c r="G110" s="174">
        <v>731.17</v>
      </c>
      <c r="H110" s="173"/>
      <c r="I110" s="173">
        <f t="shared" si="0"/>
        <v>0</v>
      </c>
      <c r="J110" s="175">
        <f t="shared" si="1"/>
        <v>365.59</v>
      </c>
      <c r="K110" s="176">
        <f t="shared" si="2"/>
        <v>0</v>
      </c>
      <c r="L110" s="176">
        <f>ROUND(G110*(H110),2)</f>
        <v>0</v>
      </c>
      <c r="M110" s="176"/>
      <c r="N110" s="176">
        <v>0.5</v>
      </c>
      <c r="O110" s="176"/>
      <c r="P110" s="180"/>
      <c r="Q110" s="180"/>
      <c r="R110" s="180"/>
      <c r="S110" s="181">
        <f t="shared" si="4"/>
        <v>0</v>
      </c>
      <c r="T110" s="177"/>
      <c r="U110" s="177"/>
      <c r="V110" s="199"/>
      <c r="W110" s="53"/>
      <c r="Z110">
        <v>0</v>
      </c>
    </row>
    <row r="111" spans="1:26" x14ac:dyDescent="0.25">
      <c r="A111" s="10"/>
      <c r="B111" s="213"/>
      <c r="C111" s="172">
        <v>1</v>
      </c>
      <c r="D111" s="313" t="s">
        <v>74</v>
      </c>
      <c r="E111" s="313"/>
      <c r="F111" s="138"/>
      <c r="G111" s="171"/>
      <c r="H111" s="138"/>
      <c r="I111" s="140">
        <f>ROUND((SUM(I84:I110))/1,2)</f>
        <v>0</v>
      </c>
      <c r="J111" s="139"/>
      <c r="K111" s="139"/>
      <c r="L111" s="139">
        <f>ROUND((SUM(L84:L110))/1,2)</f>
        <v>0</v>
      </c>
      <c r="M111" s="139">
        <f>ROUND((SUM(M84:M110))/1,2)</f>
        <v>0</v>
      </c>
      <c r="N111" s="139"/>
      <c r="O111" s="139"/>
      <c r="P111" s="139"/>
      <c r="Q111" s="10"/>
      <c r="R111" s="10"/>
      <c r="S111" s="10">
        <f>ROUND((SUM(S84:S110))/1,2)</f>
        <v>2962.21</v>
      </c>
      <c r="T111" s="10"/>
      <c r="U111" s="10"/>
      <c r="V111" s="201">
        <f>ROUND((SUM(V84:V110))/1,2)</f>
        <v>0</v>
      </c>
      <c r="W111" s="218"/>
      <c r="X111" s="137"/>
      <c r="Y111" s="137"/>
      <c r="Z111" s="137"/>
    </row>
    <row r="112" spans="1:26" x14ac:dyDescent="0.25">
      <c r="A112" s="1"/>
      <c r="B112" s="209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202"/>
      <c r="W112" s="53"/>
    </row>
    <row r="113" spans="1:26" x14ac:dyDescent="0.25">
      <c r="A113" s="10"/>
      <c r="B113" s="213"/>
      <c r="C113" s="172">
        <v>4</v>
      </c>
      <c r="D113" s="313" t="s">
        <v>75</v>
      </c>
      <c r="E113" s="313"/>
      <c r="F113" s="138"/>
      <c r="G113" s="171"/>
      <c r="H113" s="138"/>
      <c r="I113" s="138"/>
      <c r="J113" s="139"/>
      <c r="K113" s="139"/>
      <c r="L113" s="139"/>
      <c r="M113" s="139"/>
      <c r="N113" s="139"/>
      <c r="O113" s="139"/>
      <c r="P113" s="139"/>
      <c r="Q113" s="10"/>
      <c r="R113" s="10"/>
      <c r="S113" s="10"/>
      <c r="T113" s="10"/>
      <c r="U113" s="10"/>
      <c r="V113" s="198"/>
      <c r="W113" s="218"/>
      <c r="X113" s="137"/>
      <c r="Y113" s="137"/>
      <c r="Z113" s="137"/>
    </row>
    <row r="114" spans="1:26" ht="25.15" customHeight="1" x14ac:dyDescent="0.25">
      <c r="A114" s="178"/>
      <c r="B114" s="214">
        <v>27</v>
      </c>
      <c r="C114" s="179" t="s">
        <v>154</v>
      </c>
      <c r="D114" s="312" t="s">
        <v>155</v>
      </c>
      <c r="E114" s="312"/>
      <c r="F114" s="173" t="s">
        <v>116</v>
      </c>
      <c r="G114" s="174">
        <v>109.676</v>
      </c>
      <c r="H114" s="173"/>
      <c r="I114" s="173">
        <f t="shared" ref="I114:I120" si="5">ROUND(G114*(H114),2)</f>
        <v>0</v>
      </c>
      <c r="J114" s="175">
        <f t="shared" ref="J114:J120" si="6">ROUND(G114*(N114),2)</f>
        <v>4781.87</v>
      </c>
      <c r="K114" s="176">
        <f t="shared" ref="K114:K120" si="7">ROUND(G114*(O114),2)</f>
        <v>0</v>
      </c>
      <c r="L114" s="176">
        <f>ROUND(G114*(H114),2)</f>
        <v>0</v>
      </c>
      <c r="M114" s="176"/>
      <c r="N114" s="176">
        <v>43.6</v>
      </c>
      <c r="O114" s="176"/>
      <c r="P114" s="182">
        <v>1.8907700000000001</v>
      </c>
      <c r="Q114" s="180"/>
      <c r="R114" s="180">
        <v>1.8907700000000001</v>
      </c>
      <c r="S114" s="181">
        <f t="shared" ref="S114:S120" si="8">ROUND(G114*(P114),3)</f>
        <v>207.37200000000001</v>
      </c>
      <c r="T114" s="177"/>
      <c r="U114" s="177"/>
      <c r="V114" s="199"/>
      <c r="W114" s="53"/>
      <c r="Z114">
        <v>0</v>
      </c>
    </row>
    <row r="115" spans="1:26" ht="25.15" customHeight="1" x14ac:dyDescent="0.25">
      <c r="A115" s="178"/>
      <c r="B115" s="214">
        <v>28</v>
      </c>
      <c r="C115" s="179" t="s">
        <v>156</v>
      </c>
      <c r="D115" s="312" t="s">
        <v>157</v>
      </c>
      <c r="E115" s="312"/>
      <c r="F115" s="173" t="s">
        <v>158</v>
      </c>
      <c r="G115" s="174">
        <v>14</v>
      </c>
      <c r="H115" s="173"/>
      <c r="I115" s="173">
        <f t="shared" si="5"/>
        <v>0</v>
      </c>
      <c r="J115" s="175">
        <f t="shared" si="6"/>
        <v>88.2</v>
      </c>
      <c r="K115" s="176">
        <f t="shared" si="7"/>
        <v>0</v>
      </c>
      <c r="L115" s="176">
        <f>ROUND(G115*(H115),2)</f>
        <v>0</v>
      </c>
      <c r="M115" s="176"/>
      <c r="N115" s="176">
        <v>6.3</v>
      </c>
      <c r="O115" s="176"/>
      <c r="P115" s="182">
        <v>6.6E-3</v>
      </c>
      <c r="Q115" s="180"/>
      <c r="R115" s="180">
        <v>6.6E-3</v>
      </c>
      <c r="S115" s="181">
        <f t="shared" si="8"/>
        <v>9.1999999999999998E-2</v>
      </c>
      <c r="T115" s="177"/>
      <c r="U115" s="177"/>
      <c r="V115" s="199"/>
      <c r="W115" s="53"/>
      <c r="Z115">
        <v>0</v>
      </c>
    </row>
    <row r="116" spans="1:26" ht="25.15" customHeight="1" x14ac:dyDescent="0.25">
      <c r="A116" s="178"/>
      <c r="B116" s="215">
        <v>29</v>
      </c>
      <c r="C116" s="188" t="s">
        <v>159</v>
      </c>
      <c r="D116" s="314" t="s">
        <v>160</v>
      </c>
      <c r="E116" s="314"/>
      <c r="F116" s="183" t="s">
        <v>158</v>
      </c>
      <c r="G116" s="184">
        <v>1</v>
      </c>
      <c r="H116" s="183"/>
      <c r="I116" s="183">
        <f t="shared" si="5"/>
        <v>0</v>
      </c>
      <c r="J116" s="185">
        <f t="shared" si="6"/>
        <v>23.7</v>
      </c>
      <c r="K116" s="186">
        <f t="shared" si="7"/>
        <v>0</v>
      </c>
      <c r="L116" s="186"/>
      <c r="M116" s="186">
        <f>ROUND(G116*(H116),2)</f>
        <v>0</v>
      </c>
      <c r="N116" s="186">
        <v>23.7</v>
      </c>
      <c r="O116" s="186"/>
      <c r="P116" s="189">
        <v>2.5000000000000001E-2</v>
      </c>
      <c r="Q116" s="190"/>
      <c r="R116" s="190">
        <v>2.5000000000000001E-2</v>
      </c>
      <c r="S116" s="191">
        <f t="shared" si="8"/>
        <v>2.5000000000000001E-2</v>
      </c>
      <c r="T116" s="187"/>
      <c r="U116" s="187"/>
      <c r="V116" s="200"/>
      <c r="W116" s="53"/>
      <c r="Z116">
        <v>0</v>
      </c>
    </row>
    <row r="117" spans="1:26" ht="25.15" customHeight="1" x14ac:dyDescent="0.25">
      <c r="A117" s="178"/>
      <c r="B117" s="215">
        <v>30</v>
      </c>
      <c r="C117" s="188" t="s">
        <v>161</v>
      </c>
      <c r="D117" s="314" t="s">
        <v>162</v>
      </c>
      <c r="E117" s="314"/>
      <c r="F117" s="183" t="s">
        <v>158</v>
      </c>
      <c r="G117" s="184">
        <v>11</v>
      </c>
      <c r="H117" s="183"/>
      <c r="I117" s="183">
        <f t="shared" si="5"/>
        <v>0</v>
      </c>
      <c r="J117" s="185">
        <f t="shared" si="6"/>
        <v>282.7</v>
      </c>
      <c r="K117" s="186">
        <f t="shared" si="7"/>
        <v>0</v>
      </c>
      <c r="L117" s="186"/>
      <c r="M117" s="186">
        <f>ROUND(G117*(H117),2)</f>
        <v>0</v>
      </c>
      <c r="N117" s="186">
        <v>25.7</v>
      </c>
      <c r="O117" s="186"/>
      <c r="P117" s="189">
        <v>3.5000000000000003E-2</v>
      </c>
      <c r="Q117" s="190"/>
      <c r="R117" s="190">
        <v>3.5000000000000003E-2</v>
      </c>
      <c r="S117" s="191">
        <f t="shared" si="8"/>
        <v>0.38500000000000001</v>
      </c>
      <c r="T117" s="187"/>
      <c r="U117" s="187"/>
      <c r="V117" s="200"/>
      <c r="W117" s="53"/>
      <c r="Z117">
        <v>0</v>
      </c>
    </row>
    <row r="118" spans="1:26" ht="25.15" customHeight="1" x14ac:dyDescent="0.25">
      <c r="A118" s="178"/>
      <c r="B118" s="215">
        <v>31</v>
      </c>
      <c r="C118" s="188" t="s">
        <v>163</v>
      </c>
      <c r="D118" s="314" t="s">
        <v>164</v>
      </c>
      <c r="E118" s="314"/>
      <c r="F118" s="183" t="s">
        <v>158</v>
      </c>
      <c r="G118" s="184">
        <v>2</v>
      </c>
      <c r="H118" s="183"/>
      <c r="I118" s="183">
        <f t="shared" si="5"/>
        <v>0</v>
      </c>
      <c r="J118" s="185">
        <f t="shared" si="6"/>
        <v>55.2</v>
      </c>
      <c r="K118" s="186">
        <f t="shared" si="7"/>
        <v>0</v>
      </c>
      <c r="L118" s="186"/>
      <c r="M118" s="186">
        <f>ROUND(G118*(H118),2)</f>
        <v>0</v>
      </c>
      <c r="N118" s="186">
        <v>27.6</v>
      </c>
      <c r="O118" s="186"/>
      <c r="P118" s="189">
        <v>4.4999999999999998E-2</v>
      </c>
      <c r="Q118" s="190"/>
      <c r="R118" s="190">
        <v>4.4999999999999998E-2</v>
      </c>
      <c r="S118" s="191">
        <f t="shared" si="8"/>
        <v>0.09</v>
      </c>
      <c r="T118" s="187"/>
      <c r="U118" s="187"/>
      <c r="V118" s="200"/>
      <c r="W118" s="53"/>
      <c r="Z118">
        <v>0</v>
      </c>
    </row>
    <row r="119" spans="1:26" ht="25.15" customHeight="1" x14ac:dyDescent="0.25">
      <c r="A119" s="178"/>
      <c r="B119" s="214">
        <v>32</v>
      </c>
      <c r="C119" s="179" t="s">
        <v>165</v>
      </c>
      <c r="D119" s="312" t="s">
        <v>166</v>
      </c>
      <c r="E119" s="312"/>
      <c r="F119" s="173" t="s">
        <v>116</v>
      </c>
      <c r="G119" s="174">
        <v>5</v>
      </c>
      <c r="H119" s="173"/>
      <c r="I119" s="173">
        <f t="shared" si="5"/>
        <v>0</v>
      </c>
      <c r="J119" s="175">
        <f t="shared" si="6"/>
        <v>666.5</v>
      </c>
      <c r="K119" s="176">
        <f t="shared" si="7"/>
        <v>0</v>
      </c>
      <c r="L119" s="176">
        <f>ROUND(G119*(H119),2)</f>
        <v>0</v>
      </c>
      <c r="M119" s="176"/>
      <c r="N119" s="176">
        <v>133.30000000000001</v>
      </c>
      <c r="O119" s="176"/>
      <c r="P119" s="182">
        <v>2.3091699999999999</v>
      </c>
      <c r="Q119" s="180"/>
      <c r="R119" s="180">
        <v>2.3091699999999999</v>
      </c>
      <c r="S119" s="181">
        <f t="shared" si="8"/>
        <v>11.545999999999999</v>
      </c>
      <c r="T119" s="177"/>
      <c r="U119" s="177"/>
      <c r="V119" s="199"/>
      <c r="W119" s="53"/>
      <c r="Z119">
        <v>0</v>
      </c>
    </row>
    <row r="120" spans="1:26" ht="25.15" customHeight="1" x14ac:dyDescent="0.25">
      <c r="A120" s="178"/>
      <c r="B120" s="214">
        <v>33</v>
      </c>
      <c r="C120" s="179" t="s">
        <v>167</v>
      </c>
      <c r="D120" s="312" t="s">
        <v>168</v>
      </c>
      <c r="E120" s="312"/>
      <c r="F120" s="173" t="s">
        <v>100</v>
      </c>
      <c r="G120" s="174">
        <v>10</v>
      </c>
      <c r="H120" s="173"/>
      <c r="I120" s="173">
        <f t="shared" si="5"/>
        <v>0</v>
      </c>
      <c r="J120" s="175">
        <f t="shared" si="6"/>
        <v>120</v>
      </c>
      <c r="K120" s="176">
        <f t="shared" si="7"/>
        <v>0</v>
      </c>
      <c r="L120" s="176">
        <f>ROUND(G120*(H120),2)</f>
        <v>0</v>
      </c>
      <c r="M120" s="176"/>
      <c r="N120" s="176">
        <v>12</v>
      </c>
      <c r="O120" s="176"/>
      <c r="P120" s="182">
        <v>4.6100000000000004E-3</v>
      </c>
      <c r="Q120" s="180"/>
      <c r="R120" s="180">
        <v>4.6100000000000004E-3</v>
      </c>
      <c r="S120" s="181">
        <f t="shared" si="8"/>
        <v>4.5999999999999999E-2</v>
      </c>
      <c r="T120" s="177"/>
      <c r="U120" s="177"/>
      <c r="V120" s="199"/>
      <c r="W120" s="53"/>
      <c r="Z120">
        <v>0</v>
      </c>
    </row>
    <row r="121" spans="1:26" x14ac:dyDescent="0.25">
      <c r="A121" s="10"/>
      <c r="B121" s="213"/>
      <c r="C121" s="172">
        <v>4</v>
      </c>
      <c r="D121" s="313" t="s">
        <v>75</v>
      </c>
      <c r="E121" s="313"/>
      <c r="F121" s="138"/>
      <c r="G121" s="171"/>
      <c r="H121" s="138"/>
      <c r="I121" s="140">
        <f>ROUND((SUM(I113:I120))/1,2)</f>
        <v>0</v>
      </c>
      <c r="J121" s="139"/>
      <c r="K121" s="139"/>
      <c r="L121" s="139">
        <f>ROUND((SUM(L113:L120))/1,2)</f>
        <v>0</v>
      </c>
      <c r="M121" s="139">
        <f>ROUND((SUM(M113:M120))/1,2)</f>
        <v>0</v>
      </c>
      <c r="N121" s="139"/>
      <c r="O121" s="139"/>
      <c r="P121" s="139"/>
      <c r="Q121" s="10"/>
      <c r="R121" s="10"/>
      <c r="S121" s="10">
        <f>ROUND((SUM(S113:S120))/1,2)</f>
        <v>219.56</v>
      </c>
      <c r="T121" s="10"/>
      <c r="U121" s="10"/>
      <c r="V121" s="201">
        <f>ROUND((SUM(V113:V120))/1,2)</f>
        <v>0</v>
      </c>
      <c r="W121" s="218"/>
      <c r="X121" s="137"/>
      <c r="Y121" s="137"/>
      <c r="Z121" s="137"/>
    </row>
    <row r="122" spans="1:26" x14ac:dyDescent="0.25">
      <c r="A122" s="1"/>
      <c r="B122" s="209"/>
      <c r="C122" s="1"/>
      <c r="D122" s="1"/>
      <c r="E122" s="131"/>
      <c r="F122" s="131"/>
      <c r="G122" s="165"/>
      <c r="H122" s="131"/>
      <c r="I122" s="131"/>
      <c r="J122" s="132"/>
      <c r="K122" s="132"/>
      <c r="L122" s="132"/>
      <c r="M122" s="132"/>
      <c r="N122" s="132"/>
      <c r="O122" s="132"/>
      <c r="P122" s="132"/>
      <c r="Q122" s="1"/>
      <c r="R122" s="1"/>
      <c r="S122" s="1"/>
      <c r="T122" s="1"/>
      <c r="U122" s="1"/>
      <c r="V122" s="202"/>
      <c r="W122" s="53"/>
    </row>
    <row r="123" spans="1:26" x14ac:dyDescent="0.25">
      <c r="A123" s="10"/>
      <c r="B123" s="213"/>
      <c r="C123" s="172">
        <v>5</v>
      </c>
      <c r="D123" s="313" t="s">
        <v>76</v>
      </c>
      <c r="E123" s="313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10"/>
      <c r="R123" s="10"/>
      <c r="S123" s="10"/>
      <c r="T123" s="10"/>
      <c r="U123" s="10"/>
      <c r="V123" s="198"/>
      <c r="W123" s="218"/>
      <c r="X123" s="137"/>
      <c r="Y123" s="137"/>
      <c r="Z123" s="137"/>
    </row>
    <row r="124" spans="1:26" ht="25.15" customHeight="1" x14ac:dyDescent="0.25">
      <c r="A124" s="178"/>
      <c r="B124" s="214">
        <v>34</v>
      </c>
      <c r="C124" s="179" t="s">
        <v>169</v>
      </c>
      <c r="D124" s="312" t="s">
        <v>170</v>
      </c>
      <c r="E124" s="312"/>
      <c r="F124" s="173" t="s">
        <v>100</v>
      </c>
      <c r="G124" s="174">
        <v>501.27</v>
      </c>
      <c r="H124" s="173"/>
      <c r="I124" s="173">
        <f>ROUND(G124*(H124),2)</f>
        <v>0</v>
      </c>
      <c r="J124" s="175">
        <f>ROUND(G124*(N124),2)</f>
        <v>4160.54</v>
      </c>
      <c r="K124" s="176">
        <f>ROUND(G124*(O124),2)</f>
        <v>0</v>
      </c>
      <c r="L124" s="176">
        <f>ROUND(G124*(H124),2)</f>
        <v>0</v>
      </c>
      <c r="M124" s="176"/>
      <c r="N124" s="176">
        <v>8.3000000000000007</v>
      </c>
      <c r="O124" s="176"/>
      <c r="P124" s="182">
        <v>0.36834</v>
      </c>
      <c r="Q124" s="180"/>
      <c r="R124" s="180">
        <v>0.36834</v>
      </c>
      <c r="S124" s="181">
        <f>ROUND(G124*(P124),3)</f>
        <v>184.63800000000001</v>
      </c>
      <c r="T124" s="177"/>
      <c r="U124" s="177"/>
      <c r="V124" s="199"/>
      <c r="W124" s="53"/>
      <c r="Z124">
        <v>0</v>
      </c>
    </row>
    <row r="125" spans="1:26" ht="25.15" customHeight="1" x14ac:dyDescent="0.25">
      <c r="A125" s="178"/>
      <c r="B125" s="214">
        <v>35</v>
      </c>
      <c r="C125" s="179" t="s">
        <v>171</v>
      </c>
      <c r="D125" s="312" t="s">
        <v>172</v>
      </c>
      <c r="E125" s="312"/>
      <c r="F125" s="173" t="s">
        <v>100</v>
      </c>
      <c r="G125" s="174">
        <v>501.27</v>
      </c>
      <c r="H125" s="173"/>
      <c r="I125" s="173">
        <f>ROUND(G125*(H125),2)</f>
        <v>0</v>
      </c>
      <c r="J125" s="175">
        <f>ROUND(G125*(N125),2)</f>
        <v>9925.15</v>
      </c>
      <c r="K125" s="176">
        <f>ROUND(G125*(O125),2)</f>
        <v>0</v>
      </c>
      <c r="L125" s="176">
        <f>ROUND(G125*(H125),2)</f>
        <v>0</v>
      </c>
      <c r="M125" s="176"/>
      <c r="N125" s="176">
        <v>19.8</v>
      </c>
      <c r="O125" s="176"/>
      <c r="P125" s="182">
        <v>0.32379000000000002</v>
      </c>
      <c r="Q125" s="180"/>
      <c r="R125" s="180">
        <v>0.32379000000000002</v>
      </c>
      <c r="S125" s="181">
        <f>ROUND(G125*(P125),3)</f>
        <v>162.30600000000001</v>
      </c>
      <c r="T125" s="177"/>
      <c r="U125" s="177"/>
      <c r="V125" s="199"/>
      <c r="W125" s="53"/>
      <c r="Z125">
        <v>0</v>
      </c>
    </row>
    <row r="126" spans="1:26" ht="25.15" customHeight="1" x14ac:dyDescent="0.25">
      <c r="A126" s="178"/>
      <c r="B126" s="214">
        <v>36</v>
      </c>
      <c r="C126" s="179" t="s">
        <v>173</v>
      </c>
      <c r="D126" s="312" t="s">
        <v>174</v>
      </c>
      <c r="E126" s="312"/>
      <c r="F126" s="173" t="s">
        <v>100</v>
      </c>
      <c r="G126" s="174">
        <v>501.27</v>
      </c>
      <c r="H126" s="173"/>
      <c r="I126" s="173">
        <f>ROUND(G126*(H126),2)</f>
        <v>0</v>
      </c>
      <c r="J126" s="175">
        <f>ROUND(G126*(N126),2)</f>
        <v>5664.35</v>
      </c>
      <c r="K126" s="176">
        <f>ROUND(G126*(O126),2)</f>
        <v>0</v>
      </c>
      <c r="L126" s="176">
        <f>ROUND(G126*(H126),2)</f>
        <v>0</v>
      </c>
      <c r="M126" s="176"/>
      <c r="N126" s="176">
        <v>11.3</v>
      </c>
      <c r="O126" s="176"/>
      <c r="P126" s="182">
        <v>0.13238</v>
      </c>
      <c r="Q126" s="180"/>
      <c r="R126" s="180">
        <v>0.13238</v>
      </c>
      <c r="S126" s="181">
        <f>ROUND(G126*(P126),3)</f>
        <v>66.358000000000004</v>
      </c>
      <c r="T126" s="177"/>
      <c r="U126" s="177"/>
      <c r="V126" s="199"/>
      <c r="W126" s="53"/>
      <c r="Z126">
        <v>0</v>
      </c>
    </row>
    <row r="127" spans="1:26" x14ac:dyDescent="0.25">
      <c r="A127" s="10"/>
      <c r="B127" s="213"/>
      <c r="C127" s="172">
        <v>5</v>
      </c>
      <c r="D127" s="313" t="s">
        <v>76</v>
      </c>
      <c r="E127" s="313"/>
      <c r="F127" s="138"/>
      <c r="G127" s="171"/>
      <c r="H127" s="138"/>
      <c r="I127" s="140">
        <f>ROUND((SUM(I123:I126))/1,2)</f>
        <v>0</v>
      </c>
      <c r="J127" s="139"/>
      <c r="K127" s="139"/>
      <c r="L127" s="139">
        <f>ROUND((SUM(L123:L126))/1,2)</f>
        <v>0</v>
      </c>
      <c r="M127" s="139">
        <f>ROUND((SUM(M123:M126))/1,2)</f>
        <v>0</v>
      </c>
      <c r="N127" s="139"/>
      <c r="O127" s="139"/>
      <c r="P127" s="139"/>
      <c r="Q127" s="10"/>
      <c r="R127" s="10"/>
      <c r="S127" s="10">
        <f>ROUND((SUM(S123:S126))/1,2)</f>
        <v>413.3</v>
      </c>
      <c r="T127" s="10"/>
      <c r="U127" s="10"/>
      <c r="V127" s="201">
        <f>ROUND((SUM(V123:V126))/1,2)</f>
        <v>0</v>
      </c>
      <c r="W127" s="218"/>
      <c r="X127" s="137"/>
      <c r="Y127" s="137"/>
      <c r="Z127" s="137"/>
    </row>
    <row r="128" spans="1:26" x14ac:dyDescent="0.25">
      <c r="A128" s="1"/>
      <c r="B128" s="209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202"/>
      <c r="W128" s="53"/>
    </row>
    <row r="129" spans="1:26" x14ac:dyDescent="0.25">
      <c r="A129" s="10"/>
      <c r="B129" s="213"/>
      <c r="C129" s="172">
        <v>8</v>
      </c>
      <c r="D129" s="313" t="s">
        <v>77</v>
      </c>
      <c r="E129" s="313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10"/>
      <c r="R129" s="10"/>
      <c r="S129" s="10"/>
      <c r="T129" s="10"/>
      <c r="U129" s="10"/>
      <c r="V129" s="198"/>
      <c r="W129" s="218"/>
      <c r="X129" s="137"/>
      <c r="Y129" s="137"/>
      <c r="Z129" s="137"/>
    </row>
    <row r="130" spans="1:26" ht="25.15" customHeight="1" x14ac:dyDescent="0.25">
      <c r="A130" s="178"/>
      <c r="B130" s="214">
        <v>37</v>
      </c>
      <c r="C130" s="179" t="s">
        <v>175</v>
      </c>
      <c r="D130" s="312" t="s">
        <v>176</v>
      </c>
      <c r="E130" s="312"/>
      <c r="F130" s="173" t="s">
        <v>107</v>
      </c>
      <c r="G130" s="174">
        <v>664.7</v>
      </c>
      <c r="H130" s="173"/>
      <c r="I130" s="173">
        <f t="shared" ref="I130:I151" si="9">ROUND(G130*(H130),2)</f>
        <v>0</v>
      </c>
      <c r="J130" s="175">
        <f t="shared" ref="J130:J151" si="10">ROUND(G130*(N130),2)</f>
        <v>1063.52</v>
      </c>
      <c r="K130" s="176">
        <f t="shared" ref="K130:K151" si="11">ROUND(G130*(O130),2)</f>
        <v>0</v>
      </c>
      <c r="L130" s="176">
        <f>ROUND(G130*(H130),2)</f>
        <v>0</v>
      </c>
      <c r="M130" s="176"/>
      <c r="N130" s="176">
        <v>1.6</v>
      </c>
      <c r="O130" s="176"/>
      <c r="P130" s="182">
        <v>1.0000000000000001E-5</v>
      </c>
      <c r="Q130" s="180"/>
      <c r="R130" s="180">
        <v>1.0000000000000001E-5</v>
      </c>
      <c r="S130" s="181">
        <f t="shared" ref="S130:S151" si="12">ROUND(G130*(P130),3)</f>
        <v>7.0000000000000001E-3</v>
      </c>
      <c r="T130" s="177"/>
      <c r="U130" s="177"/>
      <c r="V130" s="199"/>
      <c r="W130" s="53"/>
      <c r="Z130">
        <v>0</v>
      </c>
    </row>
    <row r="131" spans="1:26" ht="25.15" customHeight="1" x14ac:dyDescent="0.25">
      <c r="A131" s="178"/>
      <c r="B131" s="215">
        <v>38</v>
      </c>
      <c r="C131" s="188" t="s">
        <v>177</v>
      </c>
      <c r="D131" s="314" t="s">
        <v>178</v>
      </c>
      <c r="E131" s="314"/>
      <c r="F131" s="183" t="s">
        <v>158</v>
      </c>
      <c r="G131" s="184">
        <v>144.87700000000001</v>
      </c>
      <c r="H131" s="183"/>
      <c r="I131" s="183">
        <f t="shared" si="9"/>
        <v>0</v>
      </c>
      <c r="J131" s="185">
        <f t="shared" si="10"/>
        <v>28439.360000000001</v>
      </c>
      <c r="K131" s="186">
        <f t="shared" si="11"/>
        <v>0</v>
      </c>
      <c r="L131" s="186"/>
      <c r="M131" s="186">
        <f>ROUND(G131*(H131),2)</f>
        <v>0</v>
      </c>
      <c r="N131" s="186">
        <v>196.3</v>
      </c>
      <c r="O131" s="186"/>
      <c r="P131" s="189">
        <v>5.7889999999999997E-2</v>
      </c>
      <c r="Q131" s="190"/>
      <c r="R131" s="190">
        <v>5.7889999999999997E-2</v>
      </c>
      <c r="S131" s="191">
        <f t="shared" si="12"/>
        <v>8.3870000000000005</v>
      </c>
      <c r="T131" s="187"/>
      <c r="U131" s="187"/>
      <c r="V131" s="200"/>
      <c r="W131" s="53"/>
      <c r="Z131">
        <v>0</v>
      </c>
    </row>
    <row r="132" spans="1:26" ht="34.9" customHeight="1" x14ac:dyDescent="0.25">
      <c r="A132" s="178"/>
      <c r="B132" s="215">
        <v>39</v>
      </c>
      <c r="C132" s="188" t="s">
        <v>179</v>
      </c>
      <c r="D132" s="314" t="s">
        <v>180</v>
      </c>
      <c r="E132" s="314"/>
      <c r="F132" s="183" t="s">
        <v>158</v>
      </c>
      <c r="G132" s="184">
        <v>144.87700000000001</v>
      </c>
      <c r="H132" s="183"/>
      <c r="I132" s="183">
        <f t="shared" si="9"/>
        <v>0</v>
      </c>
      <c r="J132" s="185">
        <f t="shared" si="10"/>
        <v>1245.94</v>
      </c>
      <c r="K132" s="186">
        <f t="shared" si="11"/>
        <v>0</v>
      </c>
      <c r="L132" s="186"/>
      <c r="M132" s="186">
        <f>ROUND(G132*(H132),2)</f>
        <v>0</v>
      </c>
      <c r="N132" s="186">
        <v>8.6</v>
      </c>
      <c r="O132" s="186"/>
      <c r="P132" s="189">
        <v>2.0000000000000001E-4</v>
      </c>
      <c r="Q132" s="190"/>
      <c r="R132" s="190">
        <v>2.0000000000000001E-4</v>
      </c>
      <c r="S132" s="191">
        <f t="shared" si="12"/>
        <v>2.9000000000000001E-2</v>
      </c>
      <c r="T132" s="187"/>
      <c r="U132" s="187"/>
      <c r="V132" s="200"/>
      <c r="W132" s="53"/>
      <c r="Z132">
        <v>0</v>
      </c>
    </row>
    <row r="133" spans="1:26" ht="25.15" customHeight="1" x14ac:dyDescent="0.25">
      <c r="A133" s="178"/>
      <c r="B133" s="214">
        <v>40</v>
      </c>
      <c r="C133" s="179" t="s">
        <v>181</v>
      </c>
      <c r="D133" s="312" t="s">
        <v>182</v>
      </c>
      <c r="E133" s="312"/>
      <c r="F133" s="173" t="s">
        <v>183</v>
      </c>
      <c r="G133" s="174">
        <v>664.7</v>
      </c>
      <c r="H133" s="173"/>
      <c r="I133" s="173">
        <f t="shared" si="9"/>
        <v>0</v>
      </c>
      <c r="J133" s="175">
        <f t="shared" si="10"/>
        <v>1395.87</v>
      </c>
      <c r="K133" s="176">
        <f t="shared" si="11"/>
        <v>0</v>
      </c>
      <c r="L133" s="176">
        <f>ROUND(G133*(H133),2)</f>
        <v>0</v>
      </c>
      <c r="M133" s="176"/>
      <c r="N133" s="176">
        <v>2.1</v>
      </c>
      <c r="O133" s="176"/>
      <c r="P133" s="180"/>
      <c r="Q133" s="180"/>
      <c r="R133" s="180"/>
      <c r="S133" s="181">
        <f t="shared" si="12"/>
        <v>0</v>
      </c>
      <c r="T133" s="177"/>
      <c r="U133" s="177"/>
      <c r="V133" s="199"/>
      <c r="W133" s="53"/>
      <c r="Z133">
        <v>0</v>
      </c>
    </row>
    <row r="134" spans="1:26" ht="25.15" customHeight="1" x14ac:dyDescent="0.25">
      <c r="A134" s="178"/>
      <c r="B134" s="214">
        <v>41</v>
      </c>
      <c r="C134" s="179" t="s">
        <v>184</v>
      </c>
      <c r="D134" s="312" t="s">
        <v>185</v>
      </c>
      <c r="E134" s="312"/>
      <c r="F134" s="173" t="s">
        <v>186</v>
      </c>
      <c r="G134" s="174">
        <v>54</v>
      </c>
      <c r="H134" s="173"/>
      <c r="I134" s="173">
        <f t="shared" si="9"/>
        <v>0</v>
      </c>
      <c r="J134" s="175">
        <f t="shared" si="10"/>
        <v>1139.4000000000001</v>
      </c>
      <c r="K134" s="176">
        <f t="shared" si="11"/>
        <v>0</v>
      </c>
      <c r="L134" s="176">
        <f>ROUND(G134*(H134),2)</f>
        <v>0</v>
      </c>
      <c r="M134" s="176"/>
      <c r="N134" s="176">
        <v>21.1</v>
      </c>
      <c r="O134" s="176"/>
      <c r="P134" s="182">
        <v>1.6670000000000001E-2</v>
      </c>
      <c r="Q134" s="180"/>
      <c r="R134" s="180">
        <v>1.6670000000000001E-2</v>
      </c>
      <c r="S134" s="181">
        <f t="shared" si="12"/>
        <v>0.9</v>
      </c>
      <c r="T134" s="177"/>
      <c r="U134" s="177"/>
      <c r="V134" s="199"/>
      <c r="W134" s="53"/>
      <c r="Z134">
        <v>0</v>
      </c>
    </row>
    <row r="135" spans="1:26" ht="25.15" customHeight="1" x14ac:dyDescent="0.25">
      <c r="A135" s="178"/>
      <c r="B135" s="215">
        <v>42</v>
      </c>
      <c r="C135" s="188" t="s">
        <v>187</v>
      </c>
      <c r="D135" s="314" t="s">
        <v>188</v>
      </c>
      <c r="E135" s="314"/>
      <c r="F135" s="183" t="s">
        <v>158</v>
      </c>
      <c r="G135" s="184">
        <v>5</v>
      </c>
      <c r="H135" s="183"/>
      <c r="I135" s="183">
        <f t="shared" si="9"/>
        <v>0</v>
      </c>
      <c r="J135" s="185">
        <f t="shared" si="10"/>
        <v>382</v>
      </c>
      <c r="K135" s="186">
        <f t="shared" si="11"/>
        <v>0</v>
      </c>
      <c r="L135" s="186"/>
      <c r="M135" s="186">
        <f>ROUND(G135*(H135),2)</f>
        <v>0</v>
      </c>
      <c r="N135" s="186">
        <v>76.400000000000006</v>
      </c>
      <c r="O135" s="186"/>
      <c r="P135" s="189">
        <v>0.18</v>
      </c>
      <c r="Q135" s="190"/>
      <c r="R135" s="190">
        <v>0.18</v>
      </c>
      <c r="S135" s="191">
        <f t="shared" si="12"/>
        <v>0.9</v>
      </c>
      <c r="T135" s="187"/>
      <c r="U135" s="187"/>
      <c r="V135" s="200"/>
      <c r="W135" s="53"/>
      <c r="Z135">
        <v>0</v>
      </c>
    </row>
    <row r="136" spans="1:26" ht="25.15" customHeight="1" x14ac:dyDescent="0.25">
      <c r="A136" s="178"/>
      <c r="B136" s="215">
        <v>43</v>
      </c>
      <c r="C136" s="188" t="s">
        <v>189</v>
      </c>
      <c r="D136" s="314" t="s">
        <v>190</v>
      </c>
      <c r="E136" s="314"/>
      <c r="F136" s="183" t="s">
        <v>158</v>
      </c>
      <c r="G136" s="184">
        <v>21</v>
      </c>
      <c r="H136" s="183"/>
      <c r="I136" s="183">
        <f t="shared" si="9"/>
        <v>0</v>
      </c>
      <c r="J136" s="185">
        <f t="shared" si="10"/>
        <v>4920.3</v>
      </c>
      <c r="K136" s="186">
        <f t="shared" si="11"/>
        <v>0</v>
      </c>
      <c r="L136" s="186"/>
      <c r="M136" s="186">
        <f>ROUND(G136*(H136),2)</f>
        <v>0</v>
      </c>
      <c r="N136" s="186">
        <v>234.3</v>
      </c>
      <c r="O136" s="186"/>
      <c r="P136" s="189">
        <v>1.01</v>
      </c>
      <c r="Q136" s="190"/>
      <c r="R136" s="190">
        <v>1.01</v>
      </c>
      <c r="S136" s="191">
        <f t="shared" si="12"/>
        <v>21.21</v>
      </c>
      <c r="T136" s="187"/>
      <c r="U136" s="187"/>
      <c r="V136" s="200"/>
      <c r="W136" s="53"/>
      <c r="Z136">
        <v>0</v>
      </c>
    </row>
    <row r="137" spans="1:26" ht="25.15" customHeight="1" x14ac:dyDescent="0.25">
      <c r="A137" s="178"/>
      <c r="B137" s="215">
        <v>44</v>
      </c>
      <c r="C137" s="188" t="s">
        <v>191</v>
      </c>
      <c r="D137" s="314" t="s">
        <v>192</v>
      </c>
      <c r="E137" s="314"/>
      <c r="F137" s="183" t="s">
        <v>158</v>
      </c>
      <c r="G137" s="184">
        <v>15</v>
      </c>
      <c r="H137" s="183"/>
      <c r="I137" s="183">
        <f t="shared" si="9"/>
        <v>0</v>
      </c>
      <c r="J137" s="185">
        <f t="shared" si="10"/>
        <v>2155.5</v>
      </c>
      <c r="K137" s="186">
        <f t="shared" si="11"/>
        <v>0</v>
      </c>
      <c r="L137" s="186"/>
      <c r="M137" s="186">
        <f>ROUND(G137*(H137),2)</f>
        <v>0</v>
      </c>
      <c r="N137" s="186">
        <v>143.69999999999999</v>
      </c>
      <c r="O137" s="186"/>
      <c r="P137" s="189">
        <v>0.52</v>
      </c>
      <c r="Q137" s="190"/>
      <c r="R137" s="190">
        <v>0.52</v>
      </c>
      <c r="S137" s="191">
        <f t="shared" si="12"/>
        <v>7.8</v>
      </c>
      <c r="T137" s="187"/>
      <c r="U137" s="187"/>
      <c r="V137" s="200"/>
      <c r="W137" s="53"/>
      <c r="Z137">
        <v>0</v>
      </c>
    </row>
    <row r="138" spans="1:26" ht="25.15" customHeight="1" x14ac:dyDescent="0.25">
      <c r="A138" s="178"/>
      <c r="B138" s="215">
        <v>45</v>
      </c>
      <c r="C138" s="188" t="s">
        <v>193</v>
      </c>
      <c r="D138" s="314" t="s">
        <v>194</v>
      </c>
      <c r="E138" s="314"/>
      <c r="F138" s="183" t="s">
        <v>158</v>
      </c>
      <c r="G138" s="184">
        <v>13</v>
      </c>
      <c r="H138" s="183"/>
      <c r="I138" s="183">
        <f t="shared" si="9"/>
        <v>0</v>
      </c>
      <c r="J138" s="185">
        <f t="shared" si="10"/>
        <v>1463.8</v>
      </c>
      <c r="K138" s="186">
        <f t="shared" si="11"/>
        <v>0</v>
      </c>
      <c r="L138" s="186"/>
      <c r="M138" s="186">
        <f>ROUND(G138*(H138),2)</f>
        <v>0</v>
      </c>
      <c r="N138" s="186">
        <v>112.6</v>
      </c>
      <c r="O138" s="186"/>
      <c r="P138" s="189">
        <v>0.36</v>
      </c>
      <c r="Q138" s="190"/>
      <c r="R138" s="190">
        <v>0.36</v>
      </c>
      <c r="S138" s="191">
        <f t="shared" si="12"/>
        <v>4.68</v>
      </c>
      <c r="T138" s="187"/>
      <c r="U138" s="187"/>
      <c r="V138" s="200"/>
      <c r="W138" s="53"/>
      <c r="Z138">
        <v>0</v>
      </c>
    </row>
    <row r="139" spans="1:26" ht="25.15" customHeight="1" x14ac:dyDescent="0.25">
      <c r="A139" s="178"/>
      <c r="B139" s="214">
        <v>46</v>
      </c>
      <c r="C139" s="179" t="s">
        <v>195</v>
      </c>
      <c r="D139" s="312" t="s">
        <v>196</v>
      </c>
      <c r="E139" s="312"/>
      <c r="F139" s="173" t="s">
        <v>158</v>
      </c>
      <c r="G139" s="174">
        <v>15</v>
      </c>
      <c r="H139" s="173"/>
      <c r="I139" s="173">
        <f t="shared" si="9"/>
        <v>0</v>
      </c>
      <c r="J139" s="175">
        <f t="shared" si="10"/>
        <v>6811.5</v>
      </c>
      <c r="K139" s="176">
        <f t="shared" si="11"/>
        <v>0</v>
      </c>
      <c r="L139" s="176">
        <f>ROUND(G139*(H139),2)</f>
        <v>0</v>
      </c>
      <c r="M139" s="176"/>
      <c r="N139" s="176">
        <v>454.1</v>
      </c>
      <c r="O139" s="176"/>
      <c r="P139" s="182">
        <v>1.9707700000000001</v>
      </c>
      <c r="Q139" s="180"/>
      <c r="R139" s="180">
        <v>1.9707700000000001</v>
      </c>
      <c r="S139" s="181">
        <f t="shared" si="12"/>
        <v>29.562000000000001</v>
      </c>
      <c r="T139" s="177"/>
      <c r="U139" s="177"/>
      <c r="V139" s="199"/>
      <c r="W139" s="53"/>
      <c r="Z139">
        <v>0</v>
      </c>
    </row>
    <row r="140" spans="1:26" ht="25.15" customHeight="1" x14ac:dyDescent="0.25">
      <c r="A140" s="178"/>
      <c r="B140" s="215">
        <v>47</v>
      </c>
      <c r="C140" s="188" t="s">
        <v>197</v>
      </c>
      <c r="D140" s="314" t="s">
        <v>198</v>
      </c>
      <c r="E140" s="314"/>
      <c r="F140" s="183" t="s">
        <v>199</v>
      </c>
      <c r="G140" s="184">
        <v>15</v>
      </c>
      <c r="H140" s="183"/>
      <c r="I140" s="183">
        <f t="shared" si="9"/>
        <v>0</v>
      </c>
      <c r="J140" s="185">
        <f t="shared" si="10"/>
        <v>757.5</v>
      </c>
      <c r="K140" s="186">
        <f t="shared" si="11"/>
        <v>0</v>
      </c>
      <c r="L140" s="186"/>
      <c r="M140" s="186">
        <f>ROUND(G140*(H140),2)</f>
        <v>0</v>
      </c>
      <c r="N140" s="186">
        <v>50.5</v>
      </c>
      <c r="O140" s="186"/>
      <c r="P140" s="189">
        <v>0.73199999999999998</v>
      </c>
      <c r="Q140" s="190"/>
      <c r="R140" s="190">
        <v>0.73199999999999998</v>
      </c>
      <c r="S140" s="191">
        <f t="shared" si="12"/>
        <v>10.98</v>
      </c>
      <c r="T140" s="187"/>
      <c r="U140" s="187"/>
      <c r="V140" s="200"/>
      <c r="W140" s="53"/>
      <c r="Z140">
        <v>0</v>
      </c>
    </row>
    <row r="141" spans="1:26" ht="25.15" customHeight="1" x14ac:dyDescent="0.25">
      <c r="A141" s="178"/>
      <c r="B141" s="215">
        <v>48</v>
      </c>
      <c r="C141" s="188" t="s">
        <v>200</v>
      </c>
      <c r="D141" s="314" t="s">
        <v>201</v>
      </c>
      <c r="E141" s="314"/>
      <c r="F141" s="183" t="s">
        <v>158</v>
      </c>
      <c r="G141" s="184">
        <v>15</v>
      </c>
      <c r="H141" s="183"/>
      <c r="I141" s="183">
        <f t="shared" si="9"/>
        <v>0</v>
      </c>
      <c r="J141" s="185">
        <f t="shared" si="10"/>
        <v>9645</v>
      </c>
      <c r="K141" s="186">
        <f t="shared" si="11"/>
        <v>0</v>
      </c>
      <c r="L141" s="186"/>
      <c r="M141" s="186">
        <f>ROUND(G141*(H141),2)</f>
        <v>0</v>
      </c>
      <c r="N141" s="186">
        <v>643</v>
      </c>
      <c r="O141" s="186"/>
      <c r="P141" s="190"/>
      <c r="Q141" s="190"/>
      <c r="R141" s="190"/>
      <c r="S141" s="191">
        <f t="shared" si="12"/>
        <v>0</v>
      </c>
      <c r="T141" s="187"/>
      <c r="U141" s="187"/>
      <c r="V141" s="200"/>
      <c r="W141" s="53"/>
      <c r="Z141">
        <v>0</v>
      </c>
    </row>
    <row r="142" spans="1:26" ht="25.15" customHeight="1" x14ac:dyDescent="0.25">
      <c r="A142" s="178"/>
      <c r="B142" s="215">
        <v>49</v>
      </c>
      <c r="C142" s="188" t="s">
        <v>202</v>
      </c>
      <c r="D142" s="314" t="s">
        <v>203</v>
      </c>
      <c r="E142" s="314"/>
      <c r="F142" s="183" t="s">
        <v>158</v>
      </c>
      <c r="G142" s="184">
        <v>30</v>
      </c>
      <c r="H142" s="183"/>
      <c r="I142" s="183">
        <f t="shared" si="9"/>
        <v>0</v>
      </c>
      <c r="J142" s="185">
        <f t="shared" si="10"/>
        <v>1056</v>
      </c>
      <c r="K142" s="186">
        <f t="shared" si="11"/>
        <v>0</v>
      </c>
      <c r="L142" s="186"/>
      <c r="M142" s="186">
        <f>ROUND(G142*(H142),2)</f>
        <v>0</v>
      </c>
      <c r="N142" s="186">
        <v>35.200000000000003</v>
      </c>
      <c r="O142" s="186"/>
      <c r="P142" s="189">
        <v>6.0699999999999999E-3</v>
      </c>
      <c r="Q142" s="190"/>
      <c r="R142" s="190">
        <v>6.0699999999999999E-3</v>
      </c>
      <c r="S142" s="191">
        <f t="shared" si="12"/>
        <v>0.182</v>
      </c>
      <c r="T142" s="187"/>
      <c r="U142" s="187"/>
      <c r="V142" s="200"/>
      <c r="W142" s="53"/>
      <c r="Z142">
        <v>0</v>
      </c>
    </row>
    <row r="143" spans="1:26" ht="25.15" customHeight="1" x14ac:dyDescent="0.25">
      <c r="A143" s="178"/>
      <c r="B143" s="214">
        <v>50</v>
      </c>
      <c r="C143" s="179" t="s">
        <v>204</v>
      </c>
      <c r="D143" s="312" t="s">
        <v>205</v>
      </c>
      <c r="E143" s="312"/>
      <c r="F143" s="173" t="s">
        <v>158</v>
      </c>
      <c r="G143" s="174">
        <v>15</v>
      </c>
      <c r="H143" s="173"/>
      <c r="I143" s="173">
        <f t="shared" si="9"/>
        <v>0</v>
      </c>
      <c r="J143" s="175">
        <f t="shared" si="10"/>
        <v>442.5</v>
      </c>
      <c r="K143" s="176">
        <f t="shared" si="11"/>
        <v>0</v>
      </c>
      <c r="L143" s="176">
        <f>ROUND(G143*(H143),2)</f>
        <v>0</v>
      </c>
      <c r="M143" s="176"/>
      <c r="N143" s="176">
        <v>29.5</v>
      </c>
      <c r="O143" s="176"/>
      <c r="P143" s="182">
        <v>6.3400000000000001E-3</v>
      </c>
      <c r="Q143" s="180"/>
      <c r="R143" s="180">
        <v>6.3400000000000001E-3</v>
      </c>
      <c r="S143" s="181">
        <f t="shared" si="12"/>
        <v>9.5000000000000001E-2</v>
      </c>
      <c r="T143" s="177"/>
      <c r="U143" s="177"/>
      <c r="V143" s="199"/>
      <c r="W143" s="53"/>
      <c r="Z143">
        <v>0</v>
      </c>
    </row>
    <row r="144" spans="1:26" ht="25.15" customHeight="1" x14ac:dyDescent="0.25">
      <c r="A144" s="178"/>
      <c r="B144" s="215">
        <v>51</v>
      </c>
      <c r="C144" s="188" t="s">
        <v>206</v>
      </c>
      <c r="D144" s="314" t="s">
        <v>207</v>
      </c>
      <c r="E144" s="314"/>
      <c r="F144" s="183" t="s">
        <v>158</v>
      </c>
      <c r="G144" s="184">
        <v>15</v>
      </c>
      <c r="H144" s="183"/>
      <c r="I144" s="183">
        <f t="shared" si="9"/>
        <v>0</v>
      </c>
      <c r="J144" s="185">
        <f t="shared" si="10"/>
        <v>3942</v>
      </c>
      <c r="K144" s="186">
        <f t="shared" si="11"/>
        <v>0</v>
      </c>
      <c r="L144" s="186"/>
      <c r="M144" s="186">
        <f>ROUND(G144*(H144),2)</f>
        <v>0</v>
      </c>
      <c r="N144" s="186">
        <v>262.8</v>
      </c>
      <c r="O144" s="186"/>
      <c r="P144" s="189">
        <v>0.158</v>
      </c>
      <c r="Q144" s="190"/>
      <c r="R144" s="190">
        <v>0.158</v>
      </c>
      <c r="S144" s="191">
        <f t="shared" si="12"/>
        <v>2.37</v>
      </c>
      <c r="T144" s="187"/>
      <c r="U144" s="187"/>
      <c r="V144" s="200"/>
      <c r="W144" s="53"/>
      <c r="Z144">
        <v>0</v>
      </c>
    </row>
    <row r="145" spans="1:26" ht="25.15" customHeight="1" x14ac:dyDescent="0.25">
      <c r="A145" s="178"/>
      <c r="B145" s="214">
        <v>52</v>
      </c>
      <c r="C145" s="179" t="s">
        <v>208</v>
      </c>
      <c r="D145" s="312" t="s">
        <v>209</v>
      </c>
      <c r="E145" s="312"/>
      <c r="F145" s="173" t="s">
        <v>158</v>
      </c>
      <c r="G145" s="174">
        <v>184</v>
      </c>
      <c r="H145" s="173"/>
      <c r="I145" s="173">
        <f t="shared" si="9"/>
        <v>0</v>
      </c>
      <c r="J145" s="175">
        <f t="shared" si="10"/>
        <v>3404</v>
      </c>
      <c r="K145" s="176">
        <f t="shared" si="11"/>
        <v>0</v>
      </c>
      <c r="L145" s="176">
        <f>ROUND(G145*(H145),2)</f>
        <v>0</v>
      </c>
      <c r="M145" s="176"/>
      <c r="N145" s="176">
        <v>18.5</v>
      </c>
      <c r="O145" s="176"/>
      <c r="P145" s="182">
        <v>1.7059999999999999E-2</v>
      </c>
      <c r="Q145" s="180"/>
      <c r="R145" s="180">
        <v>1.7059999999999999E-2</v>
      </c>
      <c r="S145" s="181">
        <f t="shared" si="12"/>
        <v>3.1389999999999998</v>
      </c>
      <c r="T145" s="177"/>
      <c r="U145" s="177"/>
      <c r="V145" s="199"/>
      <c r="W145" s="53"/>
      <c r="Z145">
        <v>0</v>
      </c>
    </row>
    <row r="146" spans="1:26" ht="25.15" customHeight="1" x14ac:dyDescent="0.25">
      <c r="A146" s="178"/>
      <c r="B146" s="214">
        <v>53</v>
      </c>
      <c r="C146" s="179" t="s">
        <v>210</v>
      </c>
      <c r="D146" s="312" t="s">
        <v>211</v>
      </c>
      <c r="E146" s="312"/>
      <c r="F146" s="173" t="s">
        <v>107</v>
      </c>
      <c r="G146" s="174">
        <v>664.7</v>
      </c>
      <c r="H146" s="173"/>
      <c r="I146" s="173">
        <f t="shared" si="9"/>
        <v>0</v>
      </c>
      <c r="J146" s="175">
        <f t="shared" si="10"/>
        <v>930.58</v>
      </c>
      <c r="K146" s="176">
        <f t="shared" si="11"/>
        <v>0</v>
      </c>
      <c r="L146" s="176">
        <f>ROUND(G146*(H146),2)</f>
        <v>0</v>
      </c>
      <c r="M146" s="176"/>
      <c r="N146" s="176">
        <v>1.4</v>
      </c>
      <c r="O146" s="176"/>
      <c r="P146" s="180"/>
      <c r="Q146" s="180"/>
      <c r="R146" s="180"/>
      <c r="S146" s="181">
        <f t="shared" si="12"/>
        <v>0</v>
      </c>
      <c r="T146" s="177"/>
      <c r="U146" s="177"/>
      <c r="V146" s="199"/>
      <c r="W146" s="53"/>
      <c r="Z146">
        <v>0</v>
      </c>
    </row>
    <row r="147" spans="1:26" ht="25.15" customHeight="1" x14ac:dyDescent="0.25">
      <c r="A147" s="178"/>
      <c r="B147" s="214">
        <v>54</v>
      </c>
      <c r="C147" s="179" t="s">
        <v>212</v>
      </c>
      <c r="D147" s="312" t="s">
        <v>213</v>
      </c>
      <c r="E147" s="312"/>
      <c r="F147" s="173" t="s">
        <v>183</v>
      </c>
      <c r="G147" s="174">
        <v>664.7</v>
      </c>
      <c r="H147" s="173"/>
      <c r="I147" s="173">
        <f t="shared" si="9"/>
        <v>0</v>
      </c>
      <c r="J147" s="175">
        <f t="shared" si="10"/>
        <v>398.82</v>
      </c>
      <c r="K147" s="176">
        <f t="shared" si="11"/>
        <v>0</v>
      </c>
      <c r="L147" s="176">
        <f>ROUND(G147*(H147),2)</f>
        <v>0</v>
      </c>
      <c r="M147" s="176"/>
      <c r="N147" s="176">
        <v>0.6</v>
      </c>
      <c r="O147" s="176"/>
      <c r="P147" s="182">
        <v>1.0000000000000001E-5</v>
      </c>
      <c r="Q147" s="180"/>
      <c r="R147" s="180">
        <v>1.0000000000000001E-5</v>
      </c>
      <c r="S147" s="181">
        <f t="shared" si="12"/>
        <v>7.0000000000000001E-3</v>
      </c>
      <c r="T147" s="177"/>
      <c r="U147" s="177"/>
      <c r="V147" s="199"/>
      <c r="W147" s="53"/>
      <c r="Z147">
        <v>0</v>
      </c>
    </row>
    <row r="148" spans="1:26" ht="25.15" customHeight="1" x14ac:dyDescent="0.25">
      <c r="A148" s="178"/>
      <c r="B148" s="214">
        <v>55</v>
      </c>
      <c r="C148" s="179" t="s">
        <v>214</v>
      </c>
      <c r="D148" s="312" t="s">
        <v>215</v>
      </c>
      <c r="E148" s="312"/>
      <c r="F148" s="173" t="s">
        <v>107</v>
      </c>
      <c r="G148" s="174">
        <v>17</v>
      </c>
      <c r="H148" s="173"/>
      <c r="I148" s="173">
        <f t="shared" si="9"/>
        <v>0</v>
      </c>
      <c r="J148" s="175">
        <f t="shared" si="10"/>
        <v>586.5</v>
      </c>
      <c r="K148" s="176">
        <f t="shared" si="11"/>
        <v>0</v>
      </c>
      <c r="L148" s="176">
        <f>ROUND(G148*(H148),2)</f>
        <v>0</v>
      </c>
      <c r="M148" s="176"/>
      <c r="N148" s="176">
        <v>34.5</v>
      </c>
      <c r="O148" s="176"/>
      <c r="P148" s="180"/>
      <c r="Q148" s="180"/>
      <c r="R148" s="180"/>
      <c r="S148" s="181">
        <f t="shared" si="12"/>
        <v>0</v>
      </c>
      <c r="T148" s="177"/>
      <c r="U148" s="177"/>
      <c r="V148" s="199"/>
      <c r="W148" s="53"/>
      <c r="Z148">
        <v>0</v>
      </c>
    </row>
    <row r="149" spans="1:26" ht="25.15" customHeight="1" x14ac:dyDescent="0.25">
      <c r="A149" s="178"/>
      <c r="B149" s="215">
        <v>56</v>
      </c>
      <c r="C149" s="188" t="s">
        <v>216</v>
      </c>
      <c r="D149" s="314" t="s">
        <v>217</v>
      </c>
      <c r="E149" s="314"/>
      <c r="F149" s="183" t="s">
        <v>107</v>
      </c>
      <c r="G149" s="184">
        <v>17</v>
      </c>
      <c r="H149" s="183"/>
      <c r="I149" s="183">
        <f t="shared" si="9"/>
        <v>0</v>
      </c>
      <c r="J149" s="185">
        <f t="shared" si="10"/>
        <v>4651.2</v>
      </c>
      <c r="K149" s="186">
        <f t="shared" si="11"/>
        <v>0</v>
      </c>
      <c r="L149" s="186"/>
      <c r="M149" s="186">
        <f>ROUND(G149*(H149),2)</f>
        <v>0</v>
      </c>
      <c r="N149" s="186">
        <v>273.60000000000002</v>
      </c>
      <c r="O149" s="186"/>
      <c r="P149" s="189">
        <v>0.15579999999999999</v>
      </c>
      <c r="Q149" s="190"/>
      <c r="R149" s="190">
        <v>0.15579999999999999</v>
      </c>
      <c r="S149" s="191">
        <f t="shared" si="12"/>
        <v>2.649</v>
      </c>
      <c r="T149" s="187"/>
      <c r="U149" s="187"/>
      <c r="V149" s="200"/>
      <c r="W149" s="53"/>
      <c r="Z149">
        <v>0</v>
      </c>
    </row>
    <row r="150" spans="1:26" ht="25.15" customHeight="1" x14ac:dyDescent="0.25">
      <c r="A150" s="178"/>
      <c r="B150" s="214">
        <v>57</v>
      </c>
      <c r="C150" s="179" t="s">
        <v>218</v>
      </c>
      <c r="D150" s="312" t="s">
        <v>219</v>
      </c>
      <c r="E150" s="312"/>
      <c r="F150" s="173" t="s">
        <v>158</v>
      </c>
      <c r="G150" s="174">
        <v>48</v>
      </c>
      <c r="H150" s="173"/>
      <c r="I150" s="173">
        <f t="shared" si="9"/>
        <v>0</v>
      </c>
      <c r="J150" s="175">
        <f t="shared" si="10"/>
        <v>182.4</v>
      </c>
      <c r="K150" s="176">
        <f t="shared" si="11"/>
        <v>0</v>
      </c>
      <c r="L150" s="176">
        <f>ROUND(G150*(H150),2)</f>
        <v>0</v>
      </c>
      <c r="M150" s="176"/>
      <c r="N150" s="176">
        <v>3.8</v>
      </c>
      <c r="O150" s="176"/>
      <c r="P150" s="180"/>
      <c r="Q150" s="180"/>
      <c r="R150" s="180"/>
      <c r="S150" s="181">
        <f t="shared" si="12"/>
        <v>0</v>
      </c>
      <c r="T150" s="177"/>
      <c r="U150" s="177"/>
      <c r="V150" s="199"/>
      <c r="W150" s="53"/>
      <c r="Z150">
        <v>0</v>
      </c>
    </row>
    <row r="151" spans="1:26" ht="25.15" customHeight="1" x14ac:dyDescent="0.25">
      <c r="A151" s="178"/>
      <c r="B151" s="215">
        <v>58</v>
      </c>
      <c r="C151" s="188" t="s">
        <v>220</v>
      </c>
      <c r="D151" s="314" t="s">
        <v>221</v>
      </c>
      <c r="E151" s="314"/>
      <c r="F151" s="183" t="s">
        <v>158</v>
      </c>
      <c r="G151" s="184">
        <v>48</v>
      </c>
      <c r="H151" s="183"/>
      <c r="I151" s="183">
        <f t="shared" si="9"/>
        <v>0</v>
      </c>
      <c r="J151" s="185">
        <f t="shared" si="10"/>
        <v>518.4</v>
      </c>
      <c r="K151" s="186">
        <f t="shared" si="11"/>
        <v>0</v>
      </c>
      <c r="L151" s="186"/>
      <c r="M151" s="186">
        <f>ROUND(G151*(H151),2)</f>
        <v>0</v>
      </c>
      <c r="N151" s="186">
        <v>10.8</v>
      </c>
      <c r="O151" s="186"/>
      <c r="P151" s="189">
        <v>4.2000000000000002E-4</v>
      </c>
      <c r="Q151" s="190"/>
      <c r="R151" s="190">
        <v>4.2000000000000002E-4</v>
      </c>
      <c r="S151" s="191">
        <f t="shared" si="12"/>
        <v>0.02</v>
      </c>
      <c r="T151" s="187"/>
      <c r="U151" s="187"/>
      <c r="V151" s="200"/>
      <c r="W151" s="53"/>
      <c r="Z151">
        <v>0</v>
      </c>
    </row>
    <row r="152" spans="1:26" x14ac:dyDescent="0.25">
      <c r="A152" s="10"/>
      <c r="B152" s="213"/>
      <c r="C152" s="172">
        <v>8</v>
      </c>
      <c r="D152" s="313" t="s">
        <v>77</v>
      </c>
      <c r="E152" s="313"/>
      <c r="F152" s="138"/>
      <c r="G152" s="171"/>
      <c r="H152" s="138"/>
      <c r="I152" s="140">
        <f>ROUND((SUM(I129:I151))/1,2)</f>
        <v>0</v>
      </c>
      <c r="J152" s="139"/>
      <c r="K152" s="139"/>
      <c r="L152" s="139">
        <f>ROUND((SUM(L129:L151))/1,2)</f>
        <v>0</v>
      </c>
      <c r="M152" s="139">
        <f>ROUND((SUM(M129:M151))/1,2)</f>
        <v>0</v>
      </c>
      <c r="N152" s="139"/>
      <c r="O152" s="139"/>
      <c r="P152" s="139"/>
      <c r="Q152" s="10"/>
      <c r="R152" s="10"/>
      <c r="S152" s="10">
        <f>ROUND((SUM(S129:S151))/1,2)</f>
        <v>92.92</v>
      </c>
      <c r="T152" s="10"/>
      <c r="U152" s="10"/>
      <c r="V152" s="201">
        <f>ROUND((SUM(V129:V151))/1,2)</f>
        <v>0</v>
      </c>
      <c r="W152" s="218"/>
      <c r="X152" s="137"/>
      <c r="Y152" s="137"/>
      <c r="Z152" s="137"/>
    </row>
    <row r="153" spans="1:26" x14ac:dyDescent="0.25">
      <c r="A153" s="1"/>
      <c r="B153" s="209"/>
      <c r="C153" s="1"/>
      <c r="D153" s="1"/>
      <c r="E153" s="131"/>
      <c r="F153" s="131"/>
      <c r="G153" s="165"/>
      <c r="H153" s="131"/>
      <c r="I153" s="131"/>
      <c r="J153" s="132"/>
      <c r="K153" s="132"/>
      <c r="L153" s="132"/>
      <c r="M153" s="132"/>
      <c r="N153" s="132"/>
      <c r="O153" s="132"/>
      <c r="P153" s="132"/>
      <c r="Q153" s="1"/>
      <c r="R153" s="1"/>
      <c r="S153" s="1"/>
      <c r="T153" s="1"/>
      <c r="U153" s="1"/>
      <c r="V153" s="202"/>
      <c r="W153" s="53"/>
    </row>
    <row r="154" spans="1:26" x14ac:dyDescent="0.25">
      <c r="A154" s="10"/>
      <c r="B154" s="213"/>
      <c r="C154" s="172">
        <v>9</v>
      </c>
      <c r="D154" s="313" t="s">
        <v>78</v>
      </c>
      <c r="E154" s="313"/>
      <c r="F154" s="138"/>
      <c r="G154" s="171"/>
      <c r="H154" s="138"/>
      <c r="I154" s="138"/>
      <c r="J154" s="139"/>
      <c r="K154" s="139"/>
      <c r="L154" s="139"/>
      <c r="M154" s="139"/>
      <c r="N154" s="139"/>
      <c r="O154" s="139"/>
      <c r="P154" s="139"/>
      <c r="Q154" s="10"/>
      <c r="R154" s="10"/>
      <c r="S154" s="10"/>
      <c r="T154" s="10"/>
      <c r="U154" s="10"/>
      <c r="V154" s="198"/>
      <c r="W154" s="218"/>
      <c r="X154" s="137"/>
      <c r="Y154" s="137"/>
      <c r="Z154" s="137"/>
    </row>
    <row r="155" spans="1:26" ht="25.15" customHeight="1" x14ac:dyDescent="0.25">
      <c r="A155" s="178"/>
      <c r="B155" s="214">
        <v>59</v>
      </c>
      <c r="C155" s="179" t="s">
        <v>222</v>
      </c>
      <c r="D155" s="312" t="s">
        <v>223</v>
      </c>
      <c r="E155" s="312"/>
      <c r="F155" s="173" t="s">
        <v>107</v>
      </c>
      <c r="G155" s="174">
        <v>617.4</v>
      </c>
      <c r="H155" s="173"/>
      <c r="I155" s="173">
        <f>ROUND(G155*(H155),2)</f>
        <v>0</v>
      </c>
      <c r="J155" s="175">
        <f>ROUND(G155*(N155),2)</f>
        <v>3642.66</v>
      </c>
      <c r="K155" s="176">
        <f>ROUND(G155*(O155),2)</f>
        <v>0</v>
      </c>
      <c r="L155" s="176">
        <f>ROUND(G155*(H155),2)</f>
        <v>0</v>
      </c>
      <c r="M155" s="176"/>
      <c r="N155" s="176">
        <v>5.9</v>
      </c>
      <c r="O155" s="176"/>
      <c r="P155" s="182">
        <v>2.0000000000000002E-5</v>
      </c>
      <c r="Q155" s="180"/>
      <c r="R155" s="180">
        <v>2.0000000000000002E-5</v>
      </c>
      <c r="S155" s="181">
        <f>ROUND(G155*(P155),3)</f>
        <v>1.2E-2</v>
      </c>
      <c r="T155" s="177"/>
      <c r="U155" s="177"/>
      <c r="V155" s="199"/>
      <c r="W155" s="53"/>
      <c r="Z155">
        <v>0</v>
      </c>
    </row>
    <row r="156" spans="1:26" ht="25.15" customHeight="1" x14ac:dyDescent="0.25">
      <c r="A156" s="178"/>
      <c r="B156" s="214">
        <v>60</v>
      </c>
      <c r="C156" s="179" t="s">
        <v>224</v>
      </c>
      <c r="D156" s="312" t="s">
        <v>225</v>
      </c>
      <c r="E156" s="312"/>
      <c r="F156" s="173" t="s">
        <v>226</v>
      </c>
      <c r="G156" s="174">
        <v>84.212999999999994</v>
      </c>
      <c r="H156" s="173"/>
      <c r="I156" s="173">
        <f>ROUND(G156*(H156),2)</f>
        <v>0</v>
      </c>
      <c r="J156" s="175">
        <f>ROUND(G156*(N156),2)</f>
        <v>2256.91</v>
      </c>
      <c r="K156" s="176">
        <f>ROUND(G156*(O156),2)</f>
        <v>0</v>
      </c>
      <c r="L156" s="176">
        <f>ROUND(G156*(H156),2)</f>
        <v>0</v>
      </c>
      <c r="M156" s="176"/>
      <c r="N156" s="176">
        <v>26.8</v>
      </c>
      <c r="O156" s="176"/>
      <c r="P156" s="180"/>
      <c r="Q156" s="180"/>
      <c r="R156" s="180"/>
      <c r="S156" s="181">
        <f>ROUND(G156*(P156),3)</f>
        <v>0</v>
      </c>
      <c r="T156" s="177"/>
      <c r="U156" s="177"/>
      <c r="V156" s="199"/>
      <c r="W156" s="53"/>
      <c r="Z156">
        <v>0</v>
      </c>
    </row>
    <row r="157" spans="1:26" ht="25.15" customHeight="1" x14ac:dyDescent="0.25">
      <c r="A157" s="178"/>
      <c r="B157" s="214">
        <v>61</v>
      </c>
      <c r="C157" s="179" t="s">
        <v>227</v>
      </c>
      <c r="D157" s="312" t="s">
        <v>228</v>
      </c>
      <c r="E157" s="312"/>
      <c r="F157" s="173" t="s">
        <v>226</v>
      </c>
      <c r="G157" s="174">
        <v>168.42599999999999</v>
      </c>
      <c r="H157" s="173"/>
      <c r="I157" s="173">
        <f>ROUND(G157*(H157),2)</f>
        <v>0</v>
      </c>
      <c r="J157" s="175">
        <f>ROUND(G157*(N157),2)</f>
        <v>218.95</v>
      </c>
      <c r="K157" s="176">
        <f>ROUND(G157*(O157),2)</f>
        <v>0</v>
      </c>
      <c r="L157" s="176">
        <f>ROUND(G157*(H157),2)</f>
        <v>0</v>
      </c>
      <c r="M157" s="176"/>
      <c r="N157" s="176">
        <v>1.3</v>
      </c>
      <c r="O157" s="176"/>
      <c r="P157" s="180"/>
      <c r="Q157" s="180"/>
      <c r="R157" s="180"/>
      <c r="S157" s="181">
        <f>ROUND(G157*(P157),3)</f>
        <v>0</v>
      </c>
      <c r="T157" s="177"/>
      <c r="U157" s="177"/>
      <c r="V157" s="199"/>
      <c r="W157" s="53"/>
      <c r="Z157">
        <v>0</v>
      </c>
    </row>
    <row r="158" spans="1:26" ht="25.15" customHeight="1" x14ac:dyDescent="0.25">
      <c r="A158" s="178"/>
      <c r="B158" s="214">
        <v>62</v>
      </c>
      <c r="C158" s="179" t="s">
        <v>229</v>
      </c>
      <c r="D158" s="312" t="s">
        <v>230</v>
      </c>
      <c r="E158" s="312"/>
      <c r="F158" s="173" t="s">
        <v>226</v>
      </c>
      <c r="G158" s="174">
        <v>84.212999999999994</v>
      </c>
      <c r="H158" s="173"/>
      <c r="I158" s="173">
        <f>ROUND(G158*(H158),2)</f>
        <v>0</v>
      </c>
      <c r="J158" s="175">
        <f>ROUND(G158*(N158),2)</f>
        <v>496.86</v>
      </c>
      <c r="K158" s="176">
        <f>ROUND(G158*(O158),2)</f>
        <v>0</v>
      </c>
      <c r="L158" s="176">
        <f>ROUND(G158*(H158),2)</f>
        <v>0</v>
      </c>
      <c r="M158" s="176"/>
      <c r="N158" s="176">
        <v>5.9</v>
      </c>
      <c r="O158" s="176"/>
      <c r="P158" s="180"/>
      <c r="Q158" s="180"/>
      <c r="R158" s="180"/>
      <c r="S158" s="181">
        <f>ROUND(G158*(P158),3)</f>
        <v>0</v>
      </c>
      <c r="T158" s="177"/>
      <c r="U158" s="177"/>
      <c r="V158" s="199"/>
      <c r="W158" s="53"/>
      <c r="Z158">
        <v>0</v>
      </c>
    </row>
    <row r="159" spans="1:26" ht="25.15" customHeight="1" x14ac:dyDescent="0.25">
      <c r="A159" s="178"/>
      <c r="B159" s="214">
        <v>63</v>
      </c>
      <c r="C159" s="179" t="s">
        <v>231</v>
      </c>
      <c r="D159" s="312" t="s">
        <v>232</v>
      </c>
      <c r="E159" s="312"/>
      <c r="F159" s="173" t="s">
        <v>226</v>
      </c>
      <c r="G159" s="174">
        <v>57.048000000000002</v>
      </c>
      <c r="H159" s="173"/>
      <c r="I159" s="173">
        <f>ROUND(G159*(H159),2)</f>
        <v>0</v>
      </c>
      <c r="J159" s="175">
        <f>ROUND(G159*(N159),2)</f>
        <v>781.56</v>
      </c>
      <c r="K159" s="176">
        <f>ROUND(G159*(O159),2)</f>
        <v>0</v>
      </c>
      <c r="L159" s="176">
        <f>ROUND(G159*(H159),2)</f>
        <v>0</v>
      </c>
      <c r="M159" s="176"/>
      <c r="N159" s="176">
        <v>13.7</v>
      </c>
      <c r="O159" s="176"/>
      <c r="P159" s="180"/>
      <c r="Q159" s="180"/>
      <c r="R159" s="180"/>
      <c r="S159" s="181">
        <f>ROUND(G159*(P159),3)</f>
        <v>0</v>
      </c>
      <c r="T159" s="177"/>
      <c r="U159" s="177"/>
      <c r="V159" s="199"/>
      <c r="W159" s="53"/>
      <c r="Z159">
        <v>0</v>
      </c>
    </row>
    <row r="160" spans="1:26" x14ac:dyDescent="0.25">
      <c r="A160" s="10"/>
      <c r="B160" s="213"/>
      <c r="C160" s="172">
        <v>9</v>
      </c>
      <c r="D160" s="313" t="s">
        <v>78</v>
      </c>
      <c r="E160" s="313"/>
      <c r="F160" s="138"/>
      <c r="G160" s="171"/>
      <c r="H160" s="138"/>
      <c r="I160" s="140">
        <f>ROUND((SUM(I154:I159))/1,2)</f>
        <v>0</v>
      </c>
      <c r="J160" s="139"/>
      <c r="K160" s="139"/>
      <c r="L160" s="139">
        <f>ROUND((SUM(L154:L159))/1,2)</f>
        <v>0</v>
      </c>
      <c r="M160" s="139">
        <f>ROUND((SUM(M154:M159))/1,2)</f>
        <v>0</v>
      </c>
      <c r="N160" s="139"/>
      <c r="O160" s="139"/>
      <c r="P160" s="139"/>
      <c r="Q160" s="10"/>
      <c r="R160" s="10"/>
      <c r="S160" s="10">
        <f>ROUND((SUM(S154:S159))/1,2)</f>
        <v>0.01</v>
      </c>
      <c r="T160" s="10"/>
      <c r="U160" s="10"/>
      <c r="V160" s="201">
        <f>ROUND((SUM(V154:V159))/1,2)</f>
        <v>0</v>
      </c>
      <c r="W160" s="218"/>
      <c r="X160" s="137"/>
      <c r="Y160" s="137"/>
      <c r="Z160" s="137"/>
    </row>
    <row r="161" spans="1:26" x14ac:dyDescent="0.25">
      <c r="A161" s="1"/>
      <c r="B161" s="209"/>
      <c r="C161" s="1"/>
      <c r="D161" s="1"/>
      <c r="E161" s="131"/>
      <c r="F161" s="131"/>
      <c r="G161" s="165"/>
      <c r="H161" s="131"/>
      <c r="I161" s="131"/>
      <c r="J161" s="132"/>
      <c r="K161" s="132"/>
      <c r="L161" s="132"/>
      <c r="M161" s="132"/>
      <c r="N161" s="132"/>
      <c r="O161" s="132"/>
      <c r="P161" s="132"/>
      <c r="Q161" s="1"/>
      <c r="R161" s="1"/>
      <c r="S161" s="1"/>
      <c r="T161" s="1"/>
      <c r="U161" s="1"/>
      <c r="V161" s="202"/>
      <c r="W161" s="53"/>
    </row>
    <row r="162" spans="1:26" x14ac:dyDescent="0.25">
      <c r="A162" s="10"/>
      <c r="B162" s="213"/>
      <c r="C162" s="172">
        <v>99</v>
      </c>
      <c r="D162" s="313" t="s">
        <v>79</v>
      </c>
      <c r="E162" s="313"/>
      <c r="F162" s="138"/>
      <c r="G162" s="171"/>
      <c r="H162" s="138"/>
      <c r="I162" s="138"/>
      <c r="J162" s="139"/>
      <c r="K162" s="139"/>
      <c r="L162" s="139"/>
      <c r="M162" s="139"/>
      <c r="N162" s="139"/>
      <c r="O162" s="139"/>
      <c r="P162" s="139"/>
      <c r="Q162" s="10"/>
      <c r="R162" s="10"/>
      <c r="S162" s="10"/>
      <c r="T162" s="10"/>
      <c r="U162" s="10"/>
      <c r="V162" s="198"/>
      <c r="W162" s="218"/>
      <c r="X162" s="137"/>
      <c r="Y162" s="137"/>
      <c r="Z162" s="137"/>
    </row>
    <row r="163" spans="1:26" ht="25.15" customHeight="1" x14ac:dyDescent="0.25">
      <c r="A163" s="178"/>
      <c r="B163" s="214">
        <v>64</v>
      </c>
      <c r="C163" s="179" t="s">
        <v>233</v>
      </c>
      <c r="D163" s="312" t="s">
        <v>234</v>
      </c>
      <c r="E163" s="312"/>
      <c r="F163" s="173" t="s">
        <v>226</v>
      </c>
      <c r="G163" s="174">
        <v>3734.8380000000002</v>
      </c>
      <c r="H163" s="173"/>
      <c r="I163" s="173">
        <f>ROUND(G163*(H163),2)</f>
        <v>0</v>
      </c>
      <c r="J163" s="175">
        <f>ROUND(G163*(N163),2)</f>
        <v>40336.25</v>
      </c>
      <c r="K163" s="176">
        <f>ROUND(G163*(O163),2)</f>
        <v>0</v>
      </c>
      <c r="L163" s="176">
        <f>ROUND(G163*(H163),2)</f>
        <v>0</v>
      </c>
      <c r="M163" s="176"/>
      <c r="N163" s="176">
        <v>10.8</v>
      </c>
      <c r="O163" s="176"/>
      <c r="P163" s="180"/>
      <c r="Q163" s="180"/>
      <c r="R163" s="180"/>
      <c r="S163" s="181">
        <f>ROUND(G163*(P163),3)</f>
        <v>0</v>
      </c>
      <c r="T163" s="177"/>
      <c r="U163" s="177"/>
      <c r="V163" s="199"/>
      <c r="W163" s="53"/>
      <c r="Z163">
        <v>0</v>
      </c>
    </row>
    <row r="164" spans="1:26" x14ac:dyDescent="0.25">
      <c r="A164" s="10"/>
      <c r="B164" s="213"/>
      <c r="C164" s="172">
        <v>99</v>
      </c>
      <c r="D164" s="313" t="s">
        <v>79</v>
      </c>
      <c r="E164" s="313"/>
      <c r="F164" s="138"/>
      <c r="G164" s="171"/>
      <c r="H164" s="138"/>
      <c r="I164" s="140">
        <f>ROUND((SUM(I162:I163))/1,2)</f>
        <v>0</v>
      </c>
      <c r="J164" s="139"/>
      <c r="K164" s="139"/>
      <c r="L164" s="139">
        <f>ROUND((SUM(L162:L163))/1,2)</f>
        <v>0</v>
      </c>
      <c r="M164" s="139">
        <f>ROUND((SUM(M162:M163))/1,2)</f>
        <v>0</v>
      </c>
      <c r="N164" s="139"/>
      <c r="O164" s="139"/>
      <c r="P164" s="139"/>
      <c r="Q164" s="10"/>
      <c r="R164" s="10"/>
      <c r="S164" s="10">
        <f>ROUND((SUM(S162:S163))/1,2)</f>
        <v>0</v>
      </c>
      <c r="T164" s="10"/>
      <c r="U164" s="10"/>
      <c r="V164" s="201">
        <f>ROUND((SUM(V162:V163))/1,2)</f>
        <v>0</v>
      </c>
      <c r="W164" s="218"/>
      <c r="X164" s="137"/>
      <c r="Y164" s="137"/>
      <c r="Z164" s="137"/>
    </row>
    <row r="165" spans="1:26" x14ac:dyDescent="0.25">
      <c r="A165" s="1"/>
      <c r="B165" s="209"/>
      <c r="C165" s="1"/>
      <c r="D165" s="1"/>
      <c r="E165" s="131"/>
      <c r="F165" s="131"/>
      <c r="G165" s="165"/>
      <c r="H165" s="131"/>
      <c r="I165" s="131"/>
      <c r="J165" s="132"/>
      <c r="K165" s="132"/>
      <c r="L165" s="132"/>
      <c r="M165" s="132"/>
      <c r="N165" s="132"/>
      <c r="O165" s="132"/>
      <c r="P165" s="132"/>
      <c r="Q165" s="1"/>
      <c r="R165" s="1"/>
      <c r="S165" s="1"/>
      <c r="T165" s="1"/>
      <c r="U165" s="1"/>
      <c r="V165" s="202"/>
      <c r="W165" s="53"/>
    </row>
    <row r="166" spans="1:26" x14ac:dyDescent="0.25">
      <c r="A166" s="10"/>
      <c r="B166" s="213"/>
      <c r="C166" s="10"/>
      <c r="D166" s="301" t="s">
        <v>73</v>
      </c>
      <c r="E166" s="301"/>
      <c r="F166" s="138"/>
      <c r="G166" s="171"/>
      <c r="H166" s="138"/>
      <c r="I166" s="140">
        <f>ROUND((SUM(I83:I165))/2,2)</f>
        <v>0</v>
      </c>
      <c r="J166" s="139"/>
      <c r="K166" s="139"/>
      <c r="L166" s="138">
        <f>ROUND((SUM(L83:L165))/2,2)</f>
        <v>0</v>
      </c>
      <c r="M166" s="138">
        <f>ROUND((SUM(M83:M165))/2,2)</f>
        <v>0</v>
      </c>
      <c r="N166" s="139"/>
      <c r="O166" s="139"/>
      <c r="P166" s="192"/>
      <c r="Q166" s="10"/>
      <c r="R166" s="10"/>
      <c r="S166" s="192">
        <f>ROUND((SUM(S83:S165))/2,2)</f>
        <v>3688</v>
      </c>
      <c r="T166" s="10"/>
      <c r="U166" s="10"/>
      <c r="V166" s="201">
        <f>ROUND((SUM(V83:V165))/2,2)</f>
        <v>0</v>
      </c>
      <c r="W166" s="53"/>
    </row>
    <row r="167" spans="1:26" x14ac:dyDescent="0.25">
      <c r="A167" s="1"/>
      <c r="B167" s="209"/>
      <c r="C167" s="1"/>
      <c r="D167" s="1"/>
      <c r="E167" s="131"/>
      <c r="F167" s="131"/>
      <c r="G167" s="165"/>
      <c r="H167" s="131"/>
      <c r="I167" s="131"/>
      <c r="J167" s="132"/>
      <c r="K167" s="132"/>
      <c r="L167" s="132"/>
      <c r="M167" s="132"/>
      <c r="N167" s="132"/>
      <c r="O167" s="132"/>
      <c r="P167" s="132"/>
      <c r="Q167" s="1"/>
      <c r="R167" s="1"/>
      <c r="S167" s="1"/>
      <c r="T167" s="1"/>
      <c r="U167" s="1"/>
      <c r="V167" s="202"/>
      <c r="W167" s="53"/>
    </row>
    <row r="168" spans="1:26" x14ac:dyDescent="0.25">
      <c r="A168" s="10"/>
      <c r="B168" s="213"/>
      <c r="C168" s="10"/>
      <c r="D168" s="301" t="s">
        <v>80</v>
      </c>
      <c r="E168" s="301"/>
      <c r="F168" s="138"/>
      <c r="G168" s="171"/>
      <c r="H168" s="138"/>
      <c r="I168" s="138"/>
      <c r="J168" s="139"/>
      <c r="K168" s="139"/>
      <c r="L168" s="139"/>
      <c r="M168" s="139"/>
      <c r="N168" s="139"/>
      <c r="O168" s="139"/>
      <c r="P168" s="139"/>
      <c r="Q168" s="10"/>
      <c r="R168" s="10"/>
      <c r="S168" s="10"/>
      <c r="T168" s="10"/>
      <c r="U168" s="10"/>
      <c r="V168" s="198"/>
      <c r="W168" s="218"/>
      <c r="X168" s="137"/>
      <c r="Y168" s="137"/>
      <c r="Z168" s="137"/>
    </row>
    <row r="169" spans="1:26" x14ac:dyDescent="0.25">
      <c r="A169" s="10"/>
      <c r="B169" s="213"/>
      <c r="C169" s="172">
        <v>923</v>
      </c>
      <c r="D169" s="313" t="s">
        <v>81</v>
      </c>
      <c r="E169" s="313"/>
      <c r="F169" s="138"/>
      <c r="G169" s="171"/>
      <c r="H169" s="138"/>
      <c r="I169" s="138"/>
      <c r="J169" s="139"/>
      <c r="K169" s="139"/>
      <c r="L169" s="139"/>
      <c r="M169" s="139"/>
      <c r="N169" s="139"/>
      <c r="O169" s="139"/>
      <c r="P169" s="139"/>
      <c r="Q169" s="10"/>
      <c r="R169" s="10"/>
      <c r="S169" s="10"/>
      <c r="T169" s="10"/>
      <c r="U169" s="10"/>
      <c r="V169" s="198"/>
      <c r="W169" s="218"/>
      <c r="X169" s="137"/>
      <c r="Y169" s="137"/>
      <c r="Z169" s="137"/>
    </row>
    <row r="170" spans="1:26" ht="25.15" customHeight="1" x14ac:dyDescent="0.25">
      <c r="A170" s="178"/>
      <c r="B170" s="214">
        <v>65</v>
      </c>
      <c r="C170" s="179" t="s">
        <v>235</v>
      </c>
      <c r="D170" s="312" t="s">
        <v>236</v>
      </c>
      <c r="E170" s="312"/>
      <c r="F170" s="173" t="s">
        <v>107</v>
      </c>
      <c r="G170" s="174">
        <v>17</v>
      </c>
      <c r="H170" s="173"/>
      <c r="I170" s="173">
        <f>ROUND(G170*(H170),2)</f>
        <v>0</v>
      </c>
      <c r="J170" s="175">
        <f>ROUND(G170*(N170),2)</f>
        <v>1496</v>
      </c>
      <c r="K170" s="176">
        <f>ROUND(G170*(O170),2)</f>
        <v>0</v>
      </c>
      <c r="L170" s="176">
        <f>ROUND(G170*(H170),2)</f>
        <v>0</v>
      </c>
      <c r="M170" s="176"/>
      <c r="N170" s="176">
        <v>88</v>
      </c>
      <c r="O170" s="176"/>
      <c r="P170" s="182">
        <v>2.8150000000000001E-2</v>
      </c>
      <c r="Q170" s="180"/>
      <c r="R170" s="180">
        <v>2.8150000000000001E-2</v>
      </c>
      <c r="S170" s="181">
        <f>ROUND(G170*(P170),3)</f>
        <v>0.47899999999999998</v>
      </c>
      <c r="T170" s="177"/>
      <c r="U170" s="177"/>
      <c r="V170" s="199"/>
      <c r="W170" s="53"/>
      <c r="Z170">
        <v>0</v>
      </c>
    </row>
    <row r="171" spans="1:26" x14ac:dyDescent="0.25">
      <c r="A171" s="10"/>
      <c r="B171" s="213"/>
      <c r="C171" s="172">
        <v>923</v>
      </c>
      <c r="D171" s="313" t="s">
        <v>81</v>
      </c>
      <c r="E171" s="313"/>
      <c r="F171" s="138"/>
      <c r="G171" s="171"/>
      <c r="H171" s="138"/>
      <c r="I171" s="140">
        <f>ROUND((SUM(I169:I170))/1,2)</f>
        <v>0</v>
      </c>
      <c r="J171" s="139"/>
      <c r="K171" s="139"/>
      <c r="L171" s="139">
        <f>ROUND((SUM(L169:L170))/1,2)</f>
        <v>0</v>
      </c>
      <c r="M171" s="139">
        <f>ROUND((SUM(M169:M170))/1,2)</f>
        <v>0</v>
      </c>
      <c r="N171" s="139"/>
      <c r="O171" s="139"/>
      <c r="P171" s="192"/>
      <c r="Q171" s="1"/>
      <c r="R171" s="1"/>
      <c r="S171" s="192">
        <f>ROUND((SUM(S169:S170))/1,2)</f>
        <v>0.48</v>
      </c>
      <c r="T171" s="2"/>
      <c r="U171" s="2"/>
      <c r="V171" s="201">
        <f>ROUND((SUM(V169:V170))/1,2)</f>
        <v>0</v>
      </c>
      <c r="W171" s="53"/>
    </row>
    <row r="172" spans="1:26" x14ac:dyDescent="0.25">
      <c r="A172" s="1"/>
      <c r="B172" s="209"/>
      <c r="C172" s="1"/>
      <c r="D172" s="1"/>
      <c r="E172" s="131"/>
      <c r="F172" s="131"/>
      <c r="G172" s="165"/>
      <c r="H172" s="131"/>
      <c r="I172" s="131"/>
      <c r="J172" s="132"/>
      <c r="K172" s="132"/>
      <c r="L172" s="132"/>
      <c r="M172" s="132"/>
      <c r="N172" s="132"/>
      <c r="O172" s="132"/>
      <c r="P172" s="132"/>
      <c r="Q172" s="1"/>
      <c r="R172" s="1"/>
      <c r="S172" s="1"/>
      <c r="T172" s="1"/>
      <c r="U172" s="1"/>
      <c r="V172" s="202"/>
      <c r="W172" s="53"/>
    </row>
    <row r="173" spans="1:26" x14ac:dyDescent="0.25">
      <c r="A173" s="10"/>
      <c r="B173" s="213"/>
      <c r="C173" s="10"/>
      <c r="D173" s="301" t="s">
        <v>80</v>
      </c>
      <c r="E173" s="301"/>
      <c r="F173" s="138"/>
      <c r="G173" s="171"/>
      <c r="H173" s="138"/>
      <c r="I173" s="140">
        <f>ROUND((SUM(I168:I172))/2,2)</f>
        <v>0</v>
      </c>
      <c r="J173" s="139"/>
      <c r="K173" s="139"/>
      <c r="L173" s="139">
        <f>ROUND((SUM(L168:L172))/2,2)</f>
        <v>0</v>
      </c>
      <c r="M173" s="139">
        <f>ROUND((SUM(M168:M172))/2,2)</f>
        <v>0</v>
      </c>
      <c r="N173" s="139"/>
      <c r="O173" s="139"/>
      <c r="P173" s="192"/>
      <c r="Q173" s="1"/>
      <c r="R173" s="1"/>
      <c r="S173" s="192">
        <f>ROUND((SUM(S168:S172))/2,2)</f>
        <v>0.48</v>
      </c>
      <c r="T173" s="1"/>
      <c r="U173" s="1"/>
      <c r="V173" s="201">
        <f>ROUND((SUM(V168:V172))/2,2)</f>
        <v>0</v>
      </c>
      <c r="W173" s="53"/>
    </row>
    <row r="174" spans="1:26" x14ac:dyDescent="0.25">
      <c r="A174" s="1"/>
      <c r="B174" s="216"/>
      <c r="C174" s="193"/>
      <c r="D174" s="315" t="s">
        <v>82</v>
      </c>
      <c r="E174" s="315"/>
      <c r="F174" s="194"/>
      <c r="G174" s="195"/>
      <c r="H174" s="194"/>
      <c r="I174" s="194">
        <f>ROUND((SUM(I83:I173))/3,2)</f>
        <v>0</v>
      </c>
      <c r="J174" s="196"/>
      <c r="K174" s="196">
        <f>ROUND((SUM(K83:K173))/3,2)</f>
        <v>0</v>
      </c>
      <c r="L174" s="196">
        <f>ROUND((SUM(L83:L173))/3,2)</f>
        <v>0</v>
      </c>
      <c r="M174" s="196">
        <f>ROUND((SUM(M83:M173))/3,2)</f>
        <v>0</v>
      </c>
      <c r="N174" s="196"/>
      <c r="O174" s="196"/>
      <c r="P174" s="195"/>
      <c r="Q174" s="193"/>
      <c r="R174" s="193"/>
      <c r="S174" s="195">
        <f>ROUND((SUM(S83:S173))/3,2)</f>
        <v>3688.48</v>
      </c>
      <c r="T174" s="193"/>
      <c r="U174" s="193"/>
      <c r="V174" s="203">
        <f>ROUND((SUM(V83:V173))/3,2)</f>
        <v>0</v>
      </c>
      <c r="W174" s="53"/>
      <c r="Z174">
        <f>(SUM(Z83:Z173))</f>
        <v>0</v>
      </c>
    </row>
  </sheetData>
  <mergeCells count="136">
    <mergeCell ref="D168:E168"/>
    <mergeCell ref="D169:E169"/>
    <mergeCell ref="D170:E170"/>
    <mergeCell ref="D171:E171"/>
    <mergeCell ref="D173:E173"/>
    <mergeCell ref="D174:E174"/>
    <mergeCell ref="D159:E159"/>
    <mergeCell ref="D160:E160"/>
    <mergeCell ref="D162:E162"/>
    <mergeCell ref="D163:E163"/>
    <mergeCell ref="D164:E164"/>
    <mergeCell ref="D166:E166"/>
    <mergeCell ref="D152:E152"/>
    <mergeCell ref="D154:E154"/>
    <mergeCell ref="D155:E155"/>
    <mergeCell ref="D156:E156"/>
    <mergeCell ref="D157:E157"/>
    <mergeCell ref="D158:E158"/>
    <mergeCell ref="D146:E146"/>
    <mergeCell ref="D147:E147"/>
    <mergeCell ref="D148:E148"/>
    <mergeCell ref="D149:E149"/>
    <mergeCell ref="D150:E150"/>
    <mergeCell ref="D151:E151"/>
    <mergeCell ref="D140:E140"/>
    <mergeCell ref="D141:E141"/>
    <mergeCell ref="D142:E142"/>
    <mergeCell ref="D143:E143"/>
    <mergeCell ref="D144:E144"/>
    <mergeCell ref="D145:E145"/>
    <mergeCell ref="D134:E134"/>
    <mergeCell ref="D135:E135"/>
    <mergeCell ref="D136:E136"/>
    <mergeCell ref="D137:E137"/>
    <mergeCell ref="D138:E138"/>
    <mergeCell ref="D139:E139"/>
    <mergeCell ref="D127:E127"/>
    <mergeCell ref="D129:E129"/>
    <mergeCell ref="D130:E130"/>
    <mergeCell ref="D131:E131"/>
    <mergeCell ref="D132:E132"/>
    <mergeCell ref="D133:E133"/>
    <mergeCell ref="D120:E120"/>
    <mergeCell ref="D121:E121"/>
    <mergeCell ref="D123:E123"/>
    <mergeCell ref="D124:E124"/>
    <mergeCell ref="D125:E125"/>
    <mergeCell ref="D126:E126"/>
    <mergeCell ref="D114:E114"/>
    <mergeCell ref="D115:E115"/>
    <mergeCell ref="D116:E116"/>
    <mergeCell ref="D117:E117"/>
    <mergeCell ref="D118:E118"/>
    <mergeCell ref="D119:E119"/>
    <mergeCell ref="D107:E107"/>
    <mergeCell ref="D108:E108"/>
    <mergeCell ref="D109:E109"/>
    <mergeCell ref="D110:E110"/>
    <mergeCell ref="D111:E111"/>
    <mergeCell ref="D113:E113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1:D61"/>
    <mergeCell ref="B62:D62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01 Stoková sieť - Stoka A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9"/>
  <sheetViews>
    <sheetView workbookViewId="0">
      <pane ySplit="1" topLeftCell="A113" activePane="bottomLeft" state="frozen"/>
      <selection pane="bottomLeft" activeCell="H79" sqref="H79:H126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237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15010'!E60</f>
        <v>0</v>
      </c>
      <c r="D15" s="58">
        <f>'SO 15010'!F60</f>
        <v>0</v>
      </c>
      <c r="E15" s="67">
        <f>'SO 15010'!G60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(SUM(Z77:Z128))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/>
      <c r="D17" s="58"/>
      <c r="E17" s="67"/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15010'!K77:'SO 15010'!K128)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15010'!K77:'SO 15010'!K128)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237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15010'!L98</f>
        <v>0</v>
      </c>
      <c r="F56" s="138">
        <f>'SO 15010'!M98</f>
        <v>0</v>
      </c>
      <c r="G56" s="138">
        <f>'SO 15010'!I98</f>
        <v>0</v>
      </c>
      <c r="H56" s="139">
        <f>'SO 15010'!S98</f>
        <v>116.01</v>
      </c>
      <c r="I56" s="139">
        <f>'SO 15010'!V98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15010'!L102</f>
        <v>0</v>
      </c>
      <c r="F57" s="138">
        <f>'SO 15010'!M102</f>
        <v>0</v>
      </c>
      <c r="G57" s="138">
        <f>'SO 15010'!I102</f>
        <v>0</v>
      </c>
      <c r="H57" s="139">
        <f>'SO 15010'!S102</f>
        <v>8.33</v>
      </c>
      <c r="I57" s="139">
        <f>'SO 15010'!V102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77</v>
      </c>
      <c r="C58" s="299"/>
      <c r="D58" s="299"/>
      <c r="E58" s="138">
        <f>'SO 15010'!L122</f>
        <v>0</v>
      </c>
      <c r="F58" s="138">
        <f>'SO 15010'!M122</f>
        <v>0</v>
      </c>
      <c r="G58" s="138">
        <f>'SO 15010'!I122</f>
        <v>0</v>
      </c>
      <c r="H58" s="139">
        <f>'SO 15010'!S122</f>
        <v>11.44</v>
      </c>
      <c r="I58" s="139">
        <f>'SO 15010'!V122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79</v>
      </c>
      <c r="C59" s="299"/>
      <c r="D59" s="299"/>
      <c r="E59" s="138">
        <f>'SO 15010'!L126</f>
        <v>0</v>
      </c>
      <c r="F59" s="138">
        <f>'SO 15010'!M126</f>
        <v>0</v>
      </c>
      <c r="G59" s="138">
        <f>'SO 15010'!I126</f>
        <v>0</v>
      </c>
      <c r="H59" s="139">
        <f>'SO 15010'!S126</f>
        <v>0</v>
      </c>
      <c r="I59" s="139">
        <f>'SO 15010'!V126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300" t="s">
        <v>73</v>
      </c>
      <c r="C60" s="301"/>
      <c r="D60" s="301"/>
      <c r="E60" s="140">
        <f>'SO 15010'!L128</f>
        <v>0</v>
      </c>
      <c r="F60" s="140">
        <f>'SO 15010'!M128</f>
        <v>0</v>
      </c>
      <c r="G60" s="140">
        <f>'SO 15010'!I128</f>
        <v>0</v>
      </c>
      <c r="H60" s="141">
        <f>'SO 15010'!S128</f>
        <v>135.78</v>
      </c>
      <c r="I60" s="141">
        <f>'SO 15010'!V128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"/>
      <c r="B61" s="209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42"/>
      <c r="B62" s="302" t="s">
        <v>82</v>
      </c>
      <c r="C62" s="303"/>
      <c r="D62" s="303"/>
      <c r="E62" s="144">
        <f>'SO 15010'!L129</f>
        <v>0</v>
      </c>
      <c r="F62" s="144">
        <f>'SO 15010'!M129</f>
        <v>0</v>
      </c>
      <c r="G62" s="144">
        <f>'SO 15010'!I129</f>
        <v>0</v>
      </c>
      <c r="H62" s="145">
        <f>'SO 15010'!S129</f>
        <v>135.78</v>
      </c>
      <c r="I62" s="145">
        <f>'SO 15010'!V129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8"/>
      <c r="X62" s="143"/>
      <c r="Y62" s="143"/>
      <c r="Z62" s="143"/>
    </row>
    <row r="63" spans="1:26" x14ac:dyDescent="0.25">
      <c r="A63" s="15"/>
      <c r="B63" s="42"/>
      <c r="C63" s="3"/>
      <c r="D63" s="3"/>
      <c r="E63" s="14"/>
      <c r="F63" s="14"/>
      <c r="G63" s="14"/>
      <c r="H63" s="153"/>
      <c r="I63" s="153"/>
      <c r="J63" s="153"/>
      <c r="K63" s="153"/>
      <c r="L63" s="153"/>
      <c r="M63" s="153"/>
      <c r="N63" s="153"/>
      <c r="O63" s="153"/>
      <c r="P63" s="153"/>
      <c r="Q63" s="11"/>
      <c r="R63" s="11"/>
      <c r="S63" s="11"/>
      <c r="T63" s="11"/>
      <c r="U63" s="11"/>
      <c r="V63" s="11"/>
      <c r="W63" s="53"/>
    </row>
    <row r="64" spans="1:26" x14ac:dyDescent="0.25">
      <c r="A64" s="15"/>
      <c r="B64" s="42"/>
      <c r="C64" s="3"/>
      <c r="D64" s="3"/>
      <c r="E64" s="14"/>
      <c r="F64" s="14"/>
      <c r="G64" s="14"/>
      <c r="H64" s="153"/>
      <c r="I64" s="153"/>
      <c r="J64" s="153"/>
      <c r="K64" s="153"/>
      <c r="L64" s="153"/>
      <c r="M64" s="153"/>
      <c r="N64" s="153"/>
      <c r="O64" s="153"/>
      <c r="P64" s="153"/>
      <c r="Q64" s="11"/>
      <c r="R64" s="11"/>
      <c r="S64" s="11"/>
      <c r="T64" s="11"/>
      <c r="U64" s="11"/>
      <c r="V64" s="11"/>
      <c r="W64" s="53"/>
    </row>
    <row r="65" spans="1:26" x14ac:dyDescent="0.25">
      <c r="A65" s="15"/>
      <c r="B65" s="38"/>
      <c r="C65" s="8"/>
      <c r="D65" s="8"/>
      <c r="E65" s="27"/>
      <c r="F65" s="27"/>
      <c r="G65" s="27"/>
      <c r="H65" s="154"/>
      <c r="I65" s="154"/>
      <c r="J65" s="154"/>
      <c r="K65" s="154"/>
      <c r="L65" s="154"/>
      <c r="M65" s="154"/>
      <c r="N65" s="154"/>
      <c r="O65" s="154"/>
      <c r="P65" s="154"/>
      <c r="Q65" s="16"/>
      <c r="R65" s="16"/>
      <c r="S65" s="16"/>
      <c r="T65" s="16"/>
      <c r="U65" s="16"/>
      <c r="V65" s="16"/>
      <c r="W65" s="53"/>
    </row>
    <row r="66" spans="1:26" ht="34.9" customHeight="1" x14ac:dyDescent="0.25">
      <c r="A66" s="1"/>
      <c r="B66" s="288" t="s">
        <v>83</v>
      </c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53"/>
    </row>
    <row r="67" spans="1:26" x14ac:dyDescent="0.25">
      <c r="A67" s="15"/>
      <c r="B67" s="97"/>
      <c r="C67" s="19"/>
      <c r="D67" s="19"/>
      <c r="E67" s="99"/>
      <c r="F67" s="99"/>
      <c r="G67" s="99"/>
      <c r="H67" s="168"/>
      <c r="I67" s="168"/>
      <c r="J67" s="168"/>
      <c r="K67" s="168"/>
      <c r="L67" s="168"/>
      <c r="M67" s="168"/>
      <c r="N67" s="168"/>
      <c r="O67" s="168"/>
      <c r="P67" s="168"/>
      <c r="Q67" s="20"/>
      <c r="R67" s="20"/>
      <c r="S67" s="20"/>
      <c r="T67" s="20"/>
      <c r="U67" s="20"/>
      <c r="V67" s="20"/>
      <c r="W67" s="53"/>
    </row>
    <row r="68" spans="1:26" ht="19.899999999999999" customHeight="1" x14ac:dyDescent="0.25">
      <c r="A68" s="204"/>
      <c r="B68" s="291" t="s">
        <v>36</v>
      </c>
      <c r="C68" s="292"/>
      <c r="D68" s="292"/>
      <c r="E68" s="293"/>
      <c r="F68" s="166"/>
      <c r="G68" s="166"/>
      <c r="H68" s="167" t="s">
        <v>94</v>
      </c>
      <c r="I68" s="295" t="s">
        <v>95</v>
      </c>
      <c r="J68" s="296"/>
      <c r="K68" s="296"/>
      <c r="L68" s="296"/>
      <c r="M68" s="296"/>
      <c r="N68" s="296"/>
      <c r="O68" s="296"/>
      <c r="P68" s="297"/>
      <c r="Q68" s="18"/>
      <c r="R68" s="18"/>
      <c r="S68" s="18"/>
      <c r="T68" s="18"/>
      <c r="U68" s="18"/>
      <c r="V68" s="18"/>
      <c r="W68" s="53"/>
    </row>
    <row r="69" spans="1:26" ht="19.899999999999999" customHeight="1" x14ac:dyDescent="0.25">
      <c r="A69" s="204"/>
      <c r="B69" s="294" t="s">
        <v>37</v>
      </c>
      <c r="C69" s="271"/>
      <c r="D69" s="271"/>
      <c r="E69" s="272"/>
      <c r="F69" s="162"/>
      <c r="G69" s="162"/>
      <c r="H69" s="163" t="s">
        <v>31</v>
      </c>
      <c r="I69" s="16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204"/>
      <c r="B70" s="294" t="s">
        <v>38</v>
      </c>
      <c r="C70" s="271"/>
      <c r="D70" s="271"/>
      <c r="E70" s="272"/>
      <c r="F70" s="162"/>
      <c r="G70" s="162"/>
      <c r="H70" s="163" t="s">
        <v>96</v>
      </c>
      <c r="I70" s="163" t="s">
        <v>35</v>
      </c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208" t="s">
        <v>97</v>
      </c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208" t="s">
        <v>237</v>
      </c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42"/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42"/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210" t="s">
        <v>72</v>
      </c>
      <c r="C75" s="164"/>
      <c r="D75" s="164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x14ac:dyDescent="0.25">
      <c r="A76" s="2"/>
      <c r="B76" s="211" t="s">
        <v>84</v>
      </c>
      <c r="C76" s="128" t="s">
        <v>85</v>
      </c>
      <c r="D76" s="128" t="s">
        <v>86</v>
      </c>
      <c r="E76" s="155"/>
      <c r="F76" s="155" t="s">
        <v>87</v>
      </c>
      <c r="G76" s="155" t="s">
        <v>88</v>
      </c>
      <c r="H76" s="156" t="s">
        <v>89</v>
      </c>
      <c r="I76" s="156" t="s">
        <v>90</v>
      </c>
      <c r="J76" s="156"/>
      <c r="K76" s="156"/>
      <c r="L76" s="156"/>
      <c r="M76" s="156"/>
      <c r="N76" s="156"/>
      <c r="O76" s="156"/>
      <c r="P76" s="156" t="s">
        <v>91</v>
      </c>
      <c r="Q76" s="157"/>
      <c r="R76" s="157"/>
      <c r="S76" s="128" t="s">
        <v>92</v>
      </c>
      <c r="T76" s="158"/>
      <c r="U76" s="158"/>
      <c r="V76" s="128" t="s">
        <v>93</v>
      </c>
      <c r="W76" s="53"/>
    </row>
    <row r="77" spans="1:26" x14ac:dyDescent="0.25">
      <c r="A77" s="10"/>
      <c r="B77" s="212"/>
      <c r="C77" s="169"/>
      <c r="D77" s="305" t="s">
        <v>73</v>
      </c>
      <c r="E77" s="305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7"/>
      <c r="W77" s="218"/>
      <c r="X77" s="137"/>
      <c r="Y77" s="137"/>
      <c r="Z77" s="137"/>
    </row>
    <row r="78" spans="1:26" x14ac:dyDescent="0.25">
      <c r="A78" s="10"/>
      <c r="B78" s="213"/>
      <c r="C78" s="172">
        <v>1</v>
      </c>
      <c r="D78" s="313" t="s">
        <v>74</v>
      </c>
      <c r="E78" s="313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10"/>
      <c r="R78" s="10"/>
      <c r="S78" s="10"/>
      <c r="T78" s="10"/>
      <c r="U78" s="10"/>
      <c r="V78" s="198"/>
      <c r="W78" s="218"/>
      <c r="X78" s="137"/>
      <c r="Y78" s="137"/>
      <c r="Z78" s="137"/>
    </row>
    <row r="79" spans="1:26" ht="25.15" customHeight="1" x14ac:dyDescent="0.25">
      <c r="A79" s="178"/>
      <c r="B79" s="214">
        <v>1</v>
      </c>
      <c r="C79" s="179" t="s">
        <v>114</v>
      </c>
      <c r="D79" s="312" t="s">
        <v>115</v>
      </c>
      <c r="E79" s="312"/>
      <c r="F79" s="173" t="s">
        <v>116</v>
      </c>
      <c r="G79" s="174">
        <v>5.34</v>
      </c>
      <c r="H79" s="173"/>
      <c r="I79" s="173">
        <f t="shared" ref="I79:I97" si="0">ROUND(G79*(H79),2)</f>
        <v>0</v>
      </c>
      <c r="J79" s="175">
        <f t="shared" ref="J79:J97" si="1">ROUND(G79*(N79),2)</f>
        <v>8.01</v>
      </c>
      <c r="K79" s="176">
        <f t="shared" ref="K79:K97" si="2">ROUND(G79*(O79),2)</f>
        <v>0</v>
      </c>
      <c r="L79" s="176">
        <f t="shared" ref="L79:L92" si="3">ROUND(G79*(H79),2)</f>
        <v>0</v>
      </c>
      <c r="M79" s="176"/>
      <c r="N79" s="176">
        <v>1.5</v>
      </c>
      <c r="O79" s="176"/>
      <c r="P79" s="180"/>
      <c r="Q79" s="180"/>
      <c r="R79" s="180"/>
      <c r="S79" s="181">
        <f t="shared" ref="S79:S97" si="4">ROUND(G79*(P79),3)</f>
        <v>0</v>
      </c>
      <c r="T79" s="177"/>
      <c r="U79" s="177"/>
      <c r="V79" s="199"/>
      <c r="W79" s="53"/>
      <c r="Z79">
        <v>0</v>
      </c>
    </row>
    <row r="80" spans="1:26" ht="25.15" customHeight="1" x14ac:dyDescent="0.25">
      <c r="A80" s="178"/>
      <c r="B80" s="214">
        <v>2</v>
      </c>
      <c r="C80" s="179" t="s">
        <v>117</v>
      </c>
      <c r="D80" s="312" t="s">
        <v>118</v>
      </c>
      <c r="E80" s="312"/>
      <c r="F80" s="173" t="s">
        <v>116</v>
      </c>
      <c r="G80" s="174">
        <v>103.676</v>
      </c>
      <c r="H80" s="173"/>
      <c r="I80" s="173">
        <f t="shared" si="0"/>
        <v>0</v>
      </c>
      <c r="J80" s="175">
        <f t="shared" si="1"/>
        <v>705</v>
      </c>
      <c r="K80" s="176">
        <f t="shared" si="2"/>
        <v>0</v>
      </c>
      <c r="L80" s="176">
        <f t="shared" si="3"/>
        <v>0</v>
      </c>
      <c r="M80" s="176"/>
      <c r="N80" s="176">
        <v>6.8</v>
      </c>
      <c r="O80" s="176"/>
      <c r="P80" s="180"/>
      <c r="Q80" s="180"/>
      <c r="R80" s="180"/>
      <c r="S80" s="181">
        <f t="shared" si="4"/>
        <v>0</v>
      </c>
      <c r="T80" s="177"/>
      <c r="U80" s="177"/>
      <c r="V80" s="199"/>
      <c r="W80" s="53"/>
      <c r="Z80">
        <v>0</v>
      </c>
    </row>
    <row r="81" spans="1:26" ht="25.15" customHeight="1" x14ac:dyDescent="0.25">
      <c r="A81" s="178"/>
      <c r="B81" s="214">
        <v>3</v>
      </c>
      <c r="C81" s="179" t="s">
        <v>119</v>
      </c>
      <c r="D81" s="312" t="s">
        <v>120</v>
      </c>
      <c r="E81" s="312"/>
      <c r="F81" s="173" t="s">
        <v>121</v>
      </c>
      <c r="G81" s="174">
        <v>103.676</v>
      </c>
      <c r="H81" s="173"/>
      <c r="I81" s="173">
        <f t="shared" si="0"/>
        <v>0</v>
      </c>
      <c r="J81" s="175">
        <f t="shared" si="1"/>
        <v>72.569999999999993</v>
      </c>
      <c r="K81" s="176">
        <f t="shared" si="2"/>
        <v>0</v>
      </c>
      <c r="L81" s="176">
        <f t="shared" si="3"/>
        <v>0</v>
      </c>
      <c r="M81" s="176"/>
      <c r="N81" s="176">
        <v>0.7</v>
      </c>
      <c r="O81" s="176"/>
      <c r="P81" s="180"/>
      <c r="Q81" s="180"/>
      <c r="R81" s="180"/>
      <c r="S81" s="181">
        <f t="shared" si="4"/>
        <v>0</v>
      </c>
      <c r="T81" s="177"/>
      <c r="U81" s="177"/>
      <c r="V81" s="199"/>
      <c r="W81" s="53"/>
      <c r="Z81">
        <v>0</v>
      </c>
    </row>
    <row r="82" spans="1:26" ht="25.15" customHeight="1" x14ac:dyDescent="0.25">
      <c r="A82" s="178"/>
      <c r="B82" s="214">
        <v>4</v>
      </c>
      <c r="C82" s="179" t="s">
        <v>122</v>
      </c>
      <c r="D82" s="312" t="s">
        <v>123</v>
      </c>
      <c r="E82" s="312"/>
      <c r="F82" s="173" t="s">
        <v>116</v>
      </c>
      <c r="G82" s="174">
        <v>56.7</v>
      </c>
      <c r="H82" s="173"/>
      <c r="I82" s="173">
        <f t="shared" si="0"/>
        <v>0</v>
      </c>
      <c r="J82" s="175">
        <f t="shared" si="1"/>
        <v>1264.4100000000001</v>
      </c>
      <c r="K82" s="176">
        <f t="shared" si="2"/>
        <v>0</v>
      </c>
      <c r="L82" s="176">
        <f t="shared" si="3"/>
        <v>0</v>
      </c>
      <c r="M82" s="176"/>
      <c r="N82" s="176">
        <v>22.3</v>
      </c>
      <c r="O82" s="176"/>
      <c r="P82" s="180"/>
      <c r="Q82" s="180"/>
      <c r="R82" s="180"/>
      <c r="S82" s="181">
        <f t="shared" si="4"/>
        <v>0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4">
        <v>5</v>
      </c>
      <c r="C83" s="179" t="s">
        <v>124</v>
      </c>
      <c r="D83" s="312" t="s">
        <v>125</v>
      </c>
      <c r="E83" s="312"/>
      <c r="F83" s="173" t="s">
        <v>116</v>
      </c>
      <c r="G83" s="174">
        <v>56.7</v>
      </c>
      <c r="H83" s="173"/>
      <c r="I83" s="173">
        <f t="shared" si="0"/>
        <v>0</v>
      </c>
      <c r="J83" s="175">
        <f t="shared" si="1"/>
        <v>277.83</v>
      </c>
      <c r="K83" s="176">
        <f t="shared" si="2"/>
        <v>0</v>
      </c>
      <c r="L83" s="176">
        <f t="shared" si="3"/>
        <v>0</v>
      </c>
      <c r="M83" s="176"/>
      <c r="N83" s="176">
        <v>4.9000000000000004</v>
      </c>
      <c r="O83" s="176"/>
      <c r="P83" s="180"/>
      <c r="Q83" s="180"/>
      <c r="R83" s="180"/>
      <c r="S83" s="181">
        <f t="shared" si="4"/>
        <v>0</v>
      </c>
      <c r="T83" s="177"/>
      <c r="U83" s="177"/>
      <c r="V83" s="199"/>
      <c r="W83" s="53"/>
      <c r="Z83">
        <v>0</v>
      </c>
    </row>
    <row r="84" spans="1:26" ht="25.15" customHeight="1" x14ac:dyDescent="0.25">
      <c r="A84" s="178"/>
      <c r="B84" s="214">
        <v>6</v>
      </c>
      <c r="C84" s="179" t="s">
        <v>128</v>
      </c>
      <c r="D84" s="312" t="s">
        <v>129</v>
      </c>
      <c r="E84" s="312"/>
      <c r="F84" s="173" t="s">
        <v>100</v>
      </c>
      <c r="G84" s="174">
        <v>188.50200000000001</v>
      </c>
      <c r="H84" s="173"/>
      <c r="I84" s="173">
        <f t="shared" si="0"/>
        <v>0</v>
      </c>
      <c r="J84" s="175">
        <f t="shared" si="1"/>
        <v>1187.56</v>
      </c>
      <c r="K84" s="176">
        <f t="shared" si="2"/>
        <v>0</v>
      </c>
      <c r="L84" s="176">
        <f t="shared" si="3"/>
        <v>0</v>
      </c>
      <c r="M84" s="176"/>
      <c r="N84" s="176">
        <v>6.3</v>
      </c>
      <c r="O84" s="176"/>
      <c r="P84" s="182">
        <v>8.5000000000000006E-4</v>
      </c>
      <c r="Q84" s="180"/>
      <c r="R84" s="180">
        <v>8.5000000000000006E-4</v>
      </c>
      <c r="S84" s="181">
        <f t="shared" si="4"/>
        <v>0.16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4">
        <v>7</v>
      </c>
      <c r="C85" s="179" t="s">
        <v>130</v>
      </c>
      <c r="D85" s="312" t="s">
        <v>131</v>
      </c>
      <c r="E85" s="312"/>
      <c r="F85" s="173" t="s">
        <v>100</v>
      </c>
      <c r="G85" s="174">
        <v>188.50200000000001</v>
      </c>
      <c r="H85" s="173"/>
      <c r="I85" s="173">
        <f t="shared" si="0"/>
        <v>0</v>
      </c>
      <c r="J85" s="175">
        <f t="shared" si="1"/>
        <v>622.05999999999995</v>
      </c>
      <c r="K85" s="176">
        <f t="shared" si="2"/>
        <v>0</v>
      </c>
      <c r="L85" s="176">
        <f t="shared" si="3"/>
        <v>0</v>
      </c>
      <c r="M85" s="176"/>
      <c r="N85" s="176">
        <v>3.3</v>
      </c>
      <c r="O85" s="176"/>
      <c r="P85" s="180"/>
      <c r="Q85" s="180"/>
      <c r="R85" s="180"/>
      <c r="S85" s="181">
        <f t="shared" si="4"/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8</v>
      </c>
      <c r="C86" s="179" t="s">
        <v>132</v>
      </c>
      <c r="D86" s="312" t="s">
        <v>133</v>
      </c>
      <c r="E86" s="312"/>
      <c r="F86" s="173" t="s">
        <v>121</v>
      </c>
      <c r="G86" s="174">
        <v>160.376</v>
      </c>
      <c r="H86" s="173"/>
      <c r="I86" s="173">
        <f t="shared" si="0"/>
        <v>0</v>
      </c>
      <c r="J86" s="175">
        <f t="shared" si="1"/>
        <v>1042.44</v>
      </c>
      <c r="K86" s="176">
        <f t="shared" si="2"/>
        <v>0</v>
      </c>
      <c r="L86" s="176">
        <f t="shared" si="3"/>
        <v>0</v>
      </c>
      <c r="M86" s="176"/>
      <c r="N86" s="176">
        <v>6.5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9</v>
      </c>
      <c r="C87" s="179" t="s">
        <v>134</v>
      </c>
      <c r="D87" s="312" t="s">
        <v>135</v>
      </c>
      <c r="E87" s="312"/>
      <c r="F87" s="173" t="s">
        <v>121</v>
      </c>
      <c r="G87" s="174">
        <v>247.36500000000001</v>
      </c>
      <c r="H87" s="173"/>
      <c r="I87" s="173">
        <f t="shared" si="0"/>
        <v>0</v>
      </c>
      <c r="J87" s="175">
        <f t="shared" si="1"/>
        <v>964.72</v>
      </c>
      <c r="K87" s="176">
        <f t="shared" si="2"/>
        <v>0</v>
      </c>
      <c r="L87" s="176">
        <f t="shared" si="3"/>
        <v>0</v>
      </c>
      <c r="M87" s="176"/>
      <c r="N87" s="176">
        <v>3.9</v>
      </c>
      <c r="O87" s="176"/>
      <c r="P87" s="180"/>
      <c r="Q87" s="180"/>
      <c r="R87" s="180"/>
      <c r="S87" s="181">
        <f t="shared" si="4"/>
        <v>0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10</v>
      </c>
      <c r="C88" s="179" t="s">
        <v>136</v>
      </c>
      <c r="D88" s="312" t="s">
        <v>137</v>
      </c>
      <c r="E88" s="312"/>
      <c r="F88" s="173" t="s">
        <v>116</v>
      </c>
      <c r="G88" s="174">
        <v>73.778000000000006</v>
      </c>
      <c r="H88" s="173"/>
      <c r="I88" s="173">
        <f t="shared" si="0"/>
        <v>0</v>
      </c>
      <c r="J88" s="175">
        <f t="shared" si="1"/>
        <v>1018.14</v>
      </c>
      <c r="K88" s="176">
        <f t="shared" si="2"/>
        <v>0</v>
      </c>
      <c r="L88" s="176">
        <f t="shared" si="3"/>
        <v>0</v>
      </c>
      <c r="M88" s="176"/>
      <c r="N88" s="176">
        <v>13.8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11</v>
      </c>
      <c r="C89" s="179" t="s">
        <v>138</v>
      </c>
      <c r="D89" s="312" t="s">
        <v>139</v>
      </c>
      <c r="E89" s="312"/>
      <c r="F89" s="173" t="s">
        <v>116</v>
      </c>
      <c r="G89" s="174">
        <v>321.14299999999997</v>
      </c>
      <c r="H89" s="173"/>
      <c r="I89" s="173">
        <f t="shared" si="0"/>
        <v>0</v>
      </c>
      <c r="J89" s="175">
        <f t="shared" si="1"/>
        <v>417.49</v>
      </c>
      <c r="K89" s="176">
        <f t="shared" si="2"/>
        <v>0</v>
      </c>
      <c r="L89" s="176">
        <f t="shared" si="3"/>
        <v>0</v>
      </c>
      <c r="M89" s="176"/>
      <c r="N89" s="176">
        <v>1.3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12</v>
      </c>
      <c r="C90" s="179" t="s">
        <v>140</v>
      </c>
      <c r="D90" s="312" t="s">
        <v>141</v>
      </c>
      <c r="E90" s="312"/>
      <c r="F90" s="173" t="s">
        <v>116</v>
      </c>
      <c r="G90" s="174">
        <v>171.05600000000001</v>
      </c>
      <c r="H90" s="173"/>
      <c r="I90" s="173">
        <f t="shared" si="0"/>
        <v>0</v>
      </c>
      <c r="J90" s="175">
        <f t="shared" si="1"/>
        <v>222.37</v>
      </c>
      <c r="K90" s="176">
        <f t="shared" si="2"/>
        <v>0</v>
      </c>
      <c r="L90" s="176">
        <f t="shared" si="3"/>
        <v>0</v>
      </c>
      <c r="M90" s="176"/>
      <c r="N90" s="176">
        <v>1.3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13</v>
      </c>
      <c r="C91" s="179" t="s">
        <v>142</v>
      </c>
      <c r="D91" s="312" t="s">
        <v>143</v>
      </c>
      <c r="E91" s="312"/>
      <c r="F91" s="173" t="s">
        <v>116</v>
      </c>
      <c r="G91" s="174">
        <v>171.05600000000001</v>
      </c>
      <c r="H91" s="173"/>
      <c r="I91" s="173">
        <f t="shared" si="0"/>
        <v>0</v>
      </c>
      <c r="J91" s="175">
        <f t="shared" si="1"/>
        <v>376.32</v>
      </c>
      <c r="K91" s="176">
        <f t="shared" si="2"/>
        <v>0</v>
      </c>
      <c r="L91" s="176">
        <f t="shared" si="3"/>
        <v>0</v>
      </c>
      <c r="M91" s="176"/>
      <c r="N91" s="176">
        <v>2.2000000000000002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14</v>
      </c>
      <c r="C92" s="179" t="s">
        <v>144</v>
      </c>
      <c r="D92" s="312" t="s">
        <v>145</v>
      </c>
      <c r="E92" s="312"/>
      <c r="F92" s="173" t="s">
        <v>116</v>
      </c>
      <c r="G92" s="174">
        <v>133.399</v>
      </c>
      <c r="H92" s="173"/>
      <c r="I92" s="173">
        <f t="shared" si="0"/>
        <v>0</v>
      </c>
      <c r="J92" s="175">
        <f t="shared" si="1"/>
        <v>413.54</v>
      </c>
      <c r="K92" s="176">
        <f t="shared" si="2"/>
        <v>0</v>
      </c>
      <c r="L92" s="176">
        <f t="shared" si="3"/>
        <v>0</v>
      </c>
      <c r="M92" s="176"/>
      <c r="N92" s="176">
        <v>3.1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5">
        <v>15</v>
      </c>
      <c r="C93" s="188" t="s">
        <v>146</v>
      </c>
      <c r="D93" s="314" t="s">
        <v>147</v>
      </c>
      <c r="E93" s="314"/>
      <c r="F93" s="183" t="s">
        <v>116</v>
      </c>
      <c r="G93" s="184">
        <v>51.75</v>
      </c>
      <c r="H93" s="183"/>
      <c r="I93" s="183">
        <f t="shared" si="0"/>
        <v>0</v>
      </c>
      <c r="J93" s="185">
        <f t="shared" si="1"/>
        <v>1159.2</v>
      </c>
      <c r="K93" s="186">
        <f t="shared" si="2"/>
        <v>0</v>
      </c>
      <c r="L93" s="186"/>
      <c r="M93" s="186">
        <f>ROUND(G93*(H93),2)</f>
        <v>0</v>
      </c>
      <c r="N93" s="186">
        <v>22.4</v>
      </c>
      <c r="O93" s="186"/>
      <c r="P93" s="189">
        <v>1.67</v>
      </c>
      <c r="Q93" s="190"/>
      <c r="R93" s="190">
        <v>1.67</v>
      </c>
      <c r="S93" s="191">
        <f t="shared" si="4"/>
        <v>86.423000000000002</v>
      </c>
      <c r="T93" s="187"/>
      <c r="U93" s="187"/>
      <c r="V93" s="200"/>
      <c r="W93" s="53"/>
      <c r="Z93">
        <v>0</v>
      </c>
    </row>
    <row r="94" spans="1:26" ht="25.15" customHeight="1" x14ac:dyDescent="0.25">
      <c r="A94" s="178"/>
      <c r="B94" s="214">
        <v>16</v>
      </c>
      <c r="C94" s="179" t="s">
        <v>148</v>
      </c>
      <c r="D94" s="312" t="s">
        <v>149</v>
      </c>
      <c r="E94" s="312"/>
      <c r="F94" s="173" t="s">
        <v>121</v>
      </c>
      <c r="G94" s="174">
        <v>17.622</v>
      </c>
      <c r="H94" s="173"/>
      <c r="I94" s="173">
        <f t="shared" si="0"/>
        <v>0</v>
      </c>
      <c r="J94" s="175">
        <f t="shared" si="1"/>
        <v>195.6</v>
      </c>
      <c r="K94" s="176">
        <f t="shared" si="2"/>
        <v>0</v>
      </c>
      <c r="L94" s="176">
        <f>ROUND(G94*(H94),2)</f>
        <v>0</v>
      </c>
      <c r="M94" s="176"/>
      <c r="N94" s="176">
        <v>11.1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17</v>
      </c>
      <c r="C95" s="179" t="s">
        <v>150</v>
      </c>
      <c r="D95" s="312" t="s">
        <v>151</v>
      </c>
      <c r="E95" s="312"/>
      <c r="F95" s="173" t="s">
        <v>121</v>
      </c>
      <c r="G95" s="174">
        <v>17.622</v>
      </c>
      <c r="H95" s="173"/>
      <c r="I95" s="173">
        <f t="shared" si="0"/>
        <v>0</v>
      </c>
      <c r="J95" s="175">
        <f t="shared" si="1"/>
        <v>116.31</v>
      </c>
      <c r="K95" s="176">
        <f t="shared" si="2"/>
        <v>0</v>
      </c>
      <c r="L95" s="176">
        <f>ROUND(G95*(H95),2)</f>
        <v>0</v>
      </c>
      <c r="M95" s="176"/>
      <c r="N95" s="176">
        <v>6.6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5">
        <v>18</v>
      </c>
      <c r="C96" s="188" t="s">
        <v>146</v>
      </c>
      <c r="D96" s="314" t="s">
        <v>147</v>
      </c>
      <c r="E96" s="314"/>
      <c r="F96" s="183" t="s">
        <v>116</v>
      </c>
      <c r="G96" s="184">
        <v>17.622</v>
      </c>
      <c r="H96" s="183"/>
      <c r="I96" s="183">
        <f t="shared" si="0"/>
        <v>0</v>
      </c>
      <c r="J96" s="185">
        <f t="shared" si="1"/>
        <v>394.73</v>
      </c>
      <c r="K96" s="186">
        <f t="shared" si="2"/>
        <v>0</v>
      </c>
      <c r="L96" s="186"/>
      <c r="M96" s="186">
        <f>ROUND(G96*(H96),2)</f>
        <v>0</v>
      </c>
      <c r="N96" s="186">
        <v>22.4</v>
      </c>
      <c r="O96" s="186"/>
      <c r="P96" s="189">
        <v>1.67</v>
      </c>
      <c r="Q96" s="190"/>
      <c r="R96" s="190">
        <v>1.67</v>
      </c>
      <c r="S96" s="191">
        <f t="shared" si="4"/>
        <v>29.428999999999998</v>
      </c>
      <c r="T96" s="187"/>
      <c r="U96" s="187"/>
      <c r="V96" s="200"/>
      <c r="W96" s="53"/>
      <c r="Z96">
        <v>0</v>
      </c>
    </row>
    <row r="97" spans="1:26" ht="25.15" customHeight="1" x14ac:dyDescent="0.25">
      <c r="A97" s="178"/>
      <c r="B97" s="214">
        <v>19</v>
      </c>
      <c r="C97" s="179" t="s">
        <v>152</v>
      </c>
      <c r="D97" s="312" t="s">
        <v>153</v>
      </c>
      <c r="E97" s="312"/>
      <c r="F97" s="173" t="s">
        <v>100</v>
      </c>
      <c r="G97" s="174">
        <v>29.37</v>
      </c>
      <c r="H97" s="173"/>
      <c r="I97" s="173">
        <f t="shared" si="0"/>
        <v>0</v>
      </c>
      <c r="J97" s="175">
        <f t="shared" si="1"/>
        <v>14.69</v>
      </c>
      <c r="K97" s="176">
        <f t="shared" si="2"/>
        <v>0</v>
      </c>
      <c r="L97" s="176">
        <f>ROUND(G97*(H97),2)</f>
        <v>0</v>
      </c>
      <c r="M97" s="176"/>
      <c r="N97" s="176">
        <v>0.5</v>
      </c>
      <c r="O97" s="176"/>
      <c r="P97" s="180"/>
      <c r="Q97" s="180"/>
      <c r="R97" s="180"/>
      <c r="S97" s="181">
        <f t="shared" si="4"/>
        <v>0</v>
      </c>
      <c r="T97" s="177"/>
      <c r="U97" s="177"/>
      <c r="V97" s="199"/>
      <c r="W97" s="53"/>
      <c r="Z97">
        <v>0</v>
      </c>
    </row>
    <row r="98" spans="1:26" x14ac:dyDescent="0.25">
      <c r="A98" s="10"/>
      <c r="B98" s="213"/>
      <c r="C98" s="172">
        <v>1</v>
      </c>
      <c r="D98" s="313" t="s">
        <v>74</v>
      </c>
      <c r="E98" s="313"/>
      <c r="F98" s="138"/>
      <c r="G98" s="171"/>
      <c r="H98" s="138"/>
      <c r="I98" s="140">
        <f>ROUND((SUM(I78:I97))/1,2)</f>
        <v>0</v>
      </c>
      <c r="J98" s="139"/>
      <c r="K98" s="139"/>
      <c r="L98" s="139">
        <f>ROUND((SUM(L78:L97))/1,2)</f>
        <v>0</v>
      </c>
      <c r="M98" s="139">
        <f>ROUND((SUM(M78:M97))/1,2)</f>
        <v>0</v>
      </c>
      <c r="N98" s="139"/>
      <c r="O98" s="139"/>
      <c r="P98" s="139"/>
      <c r="Q98" s="10"/>
      <c r="R98" s="10"/>
      <c r="S98" s="10">
        <f>ROUND((SUM(S78:S97))/1,2)</f>
        <v>116.01</v>
      </c>
      <c r="T98" s="10"/>
      <c r="U98" s="10"/>
      <c r="V98" s="201">
        <f>ROUND((SUM(V78:V97))/1,2)</f>
        <v>0</v>
      </c>
      <c r="W98" s="218"/>
      <c r="X98" s="137"/>
      <c r="Y98" s="137"/>
      <c r="Z98" s="137"/>
    </row>
    <row r="99" spans="1:26" x14ac:dyDescent="0.25">
      <c r="A99" s="1"/>
      <c r="B99" s="209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2"/>
      <c r="W99" s="53"/>
    </row>
    <row r="100" spans="1:26" x14ac:dyDescent="0.25">
      <c r="A100" s="10"/>
      <c r="B100" s="213"/>
      <c r="C100" s="172">
        <v>4</v>
      </c>
      <c r="D100" s="313" t="s">
        <v>75</v>
      </c>
      <c r="E100" s="313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10"/>
      <c r="R100" s="10"/>
      <c r="S100" s="10"/>
      <c r="T100" s="10"/>
      <c r="U100" s="10"/>
      <c r="V100" s="198"/>
      <c r="W100" s="218"/>
      <c r="X100" s="137"/>
      <c r="Y100" s="137"/>
      <c r="Z100" s="137"/>
    </row>
    <row r="101" spans="1:26" ht="25.15" customHeight="1" x14ac:dyDescent="0.25">
      <c r="A101" s="178"/>
      <c r="B101" s="214">
        <v>20</v>
      </c>
      <c r="C101" s="179" t="s">
        <v>154</v>
      </c>
      <c r="D101" s="312" t="s">
        <v>155</v>
      </c>
      <c r="E101" s="312"/>
      <c r="F101" s="173" t="s">
        <v>116</v>
      </c>
      <c r="G101" s="174">
        <v>4.4059999999999997</v>
      </c>
      <c r="H101" s="173"/>
      <c r="I101" s="173">
        <f>ROUND(G101*(H101),2)</f>
        <v>0</v>
      </c>
      <c r="J101" s="175">
        <f>ROUND(G101*(N101),2)</f>
        <v>192.1</v>
      </c>
      <c r="K101" s="176">
        <f>ROUND(G101*(O101),2)</f>
        <v>0</v>
      </c>
      <c r="L101" s="176">
        <f>ROUND(G101*(H101),2)</f>
        <v>0</v>
      </c>
      <c r="M101" s="176"/>
      <c r="N101" s="176">
        <v>43.6</v>
      </c>
      <c r="O101" s="176"/>
      <c r="P101" s="182">
        <v>1.8907700000000001</v>
      </c>
      <c r="Q101" s="180"/>
      <c r="R101" s="180">
        <v>1.8907700000000001</v>
      </c>
      <c r="S101" s="181">
        <f>ROUND(G101*(P101),3)</f>
        <v>8.3309999999999995</v>
      </c>
      <c r="T101" s="177"/>
      <c r="U101" s="177"/>
      <c r="V101" s="199"/>
      <c r="W101" s="53"/>
      <c r="Z101">
        <v>0</v>
      </c>
    </row>
    <row r="102" spans="1:26" x14ac:dyDescent="0.25">
      <c r="A102" s="10"/>
      <c r="B102" s="213"/>
      <c r="C102" s="172">
        <v>4</v>
      </c>
      <c r="D102" s="313" t="s">
        <v>75</v>
      </c>
      <c r="E102" s="313"/>
      <c r="F102" s="138"/>
      <c r="G102" s="171"/>
      <c r="H102" s="138"/>
      <c r="I102" s="140">
        <f>ROUND((SUM(I100:I101))/1,2)</f>
        <v>0</v>
      </c>
      <c r="J102" s="139"/>
      <c r="K102" s="139"/>
      <c r="L102" s="139">
        <f>ROUND((SUM(L100:L101))/1,2)</f>
        <v>0</v>
      </c>
      <c r="M102" s="139">
        <f>ROUND((SUM(M100:M101))/1,2)</f>
        <v>0</v>
      </c>
      <c r="N102" s="139"/>
      <c r="O102" s="139"/>
      <c r="P102" s="139"/>
      <c r="Q102" s="10"/>
      <c r="R102" s="10"/>
      <c r="S102" s="10">
        <f>ROUND((SUM(S100:S101))/1,2)</f>
        <v>8.33</v>
      </c>
      <c r="T102" s="10"/>
      <c r="U102" s="10"/>
      <c r="V102" s="201">
        <f>ROUND((SUM(V100:V101))/1,2)</f>
        <v>0</v>
      </c>
      <c r="W102" s="218"/>
      <c r="X102" s="137"/>
      <c r="Y102" s="137"/>
      <c r="Z102" s="137"/>
    </row>
    <row r="103" spans="1:26" x14ac:dyDescent="0.25">
      <c r="A103" s="1"/>
      <c r="B103" s="209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202"/>
      <c r="W103" s="53"/>
    </row>
    <row r="104" spans="1:26" x14ac:dyDescent="0.25">
      <c r="A104" s="10"/>
      <c r="B104" s="213"/>
      <c r="C104" s="172">
        <v>8</v>
      </c>
      <c r="D104" s="313" t="s">
        <v>77</v>
      </c>
      <c r="E104" s="313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10"/>
      <c r="R104" s="10"/>
      <c r="S104" s="10"/>
      <c r="T104" s="10"/>
      <c r="U104" s="10"/>
      <c r="V104" s="198"/>
      <c r="W104" s="218"/>
      <c r="X104" s="137"/>
      <c r="Y104" s="137"/>
      <c r="Z104" s="137"/>
    </row>
    <row r="105" spans="1:26" ht="25.15" customHeight="1" x14ac:dyDescent="0.25">
      <c r="A105" s="178"/>
      <c r="B105" s="214">
        <v>21</v>
      </c>
      <c r="C105" s="179" t="s">
        <v>175</v>
      </c>
      <c r="D105" s="312" t="s">
        <v>176</v>
      </c>
      <c r="E105" s="312"/>
      <c r="F105" s="173" t="s">
        <v>107</v>
      </c>
      <c r="G105" s="174">
        <v>26.7</v>
      </c>
      <c r="H105" s="173"/>
      <c r="I105" s="173">
        <f t="shared" ref="I105:I121" si="5">ROUND(G105*(H105),2)</f>
        <v>0</v>
      </c>
      <c r="J105" s="175">
        <f t="shared" ref="J105:J121" si="6">ROUND(G105*(N105),2)</f>
        <v>42.72</v>
      </c>
      <c r="K105" s="176">
        <f t="shared" ref="K105:K121" si="7">ROUND(G105*(O105),2)</f>
        <v>0</v>
      </c>
      <c r="L105" s="176">
        <f>ROUND(G105*(H105),2)</f>
        <v>0</v>
      </c>
      <c r="M105" s="176"/>
      <c r="N105" s="176">
        <v>1.6</v>
      </c>
      <c r="O105" s="176"/>
      <c r="P105" s="182">
        <v>1.0000000000000001E-5</v>
      </c>
      <c r="Q105" s="180"/>
      <c r="R105" s="180">
        <v>1.0000000000000001E-5</v>
      </c>
      <c r="S105" s="181">
        <f t="shared" ref="S105:S121" si="8">ROUND(G105*(P105),3)</f>
        <v>0</v>
      </c>
      <c r="T105" s="177"/>
      <c r="U105" s="177"/>
      <c r="V105" s="199"/>
      <c r="W105" s="53"/>
      <c r="Z105">
        <v>0</v>
      </c>
    </row>
    <row r="106" spans="1:26" ht="25.15" customHeight="1" x14ac:dyDescent="0.25">
      <c r="A106" s="178"/>
      <c r="B106" s="215">
        <v>22</v>
      </c>
      <c r="C106" s="188" t="s">
        <v>177</v>
      </c>
      <c r="D106" s="314" t="s">
        <v>178</v>
      </c>
      <c r="E106" s="314"/>
      <c r="F106" s="183" t="s">
        <v>158</v>
      </c>
      <c r="G106" s="184">
        <v>5.819</v>
      </c>
      <c r="H106" s="183"/>
      <c r="I106" s="183">
        <f t="shared" si="5"/>
        <v>0</v>
      </c>
      <c r="J106" s="185">
        <f t="shared" si="6"/>
        <v>1142.27</v>
      </c>
      <c r="K106" s="186">
        <f t="shared" si="7"/>
        <v>0</v>
      </c>
      <c r="L106" s="186"/>
      <c r="M106" s="186">
        <f>ROUND(G106*(H106),2)</f>
        <v>0</v>
      </c>
      <c r="N106" s="186">
        <v>196.3</v>
      </c>
      <c r="O106" s="186"/>
      <c r="P106" s="189">
        <v>5.7889999999999997E-2</v>
      </c>
      <c r="Q106" s="190"/>
      <c r="R106" s="190">
        <v>5.7889999999999997E-2</v>
      </c>
      <c r="S106" s="191">
        <f t="shared" si="8"/>
        <v>0.33700000000000002</v>
      </c>
      <c r="T106" s="187"/>
      <c r="U106" s="187"/>
      <c r="V106" s="200"/>
      <c r="W106" s="53"/>
      <c r="Z106">
        <v>0</v>
      </c>
    </row>
    <row r="107" spans="1:26" ht="34.9" customHeight="1" x14ac:dyDescent="0.25">
      <c r="A107" s="178"/>
      <c r="B107" s="215">
        <v>23</v>
      </c>
      <c r="C107" s="188" t="s">
        <v>179</v>
      </c>
      <c r="D107" s="314" t="s">
        <v>180</v>
      </c>
      <c r="E107" s="314"/>
      <c r="F107" s="183" t="s">
        <v>158</v>
      </c>
      <c r="G107" s="184">
        <v>5.819</v>
      </c>
      <c r="H107" s="183"/>
      <c r="I107" s="183">
        <f t="shared" si="5"/>
        <v>0</v>
      </c>
      <c r="J107" s="185">
        <f t="shared" si="6"/>
        <v>50.04</v>
      </c>
      <c r="K107" s="186">
        <f t="shared" si="7"/>
        <v>0</v>
      </c>
      <c r="L107" s="186"/>
      <c r="M107" s="186">
        <f>ROUND(G107*(H107),2)</f>
        <v>0</v>
      </c>
      <c r="N107" s="186">
        <v>8.6</v>
      </c>
      <c r="O107" s="186"/>
      <c r="P107" s="189">
        <v>2.0000000000000001E-4</v>
      </c>
      <c r="Q107" s="190"/>
      <c r="R107" s="190">
        <v>2.0000000000000001E-4</v>
      </c>
      <c r="S107" s="191">
        <f t="shared" si="8"/>
        <v>1E-3</v>
      </c>
      <c r="T107" s="187"/>
      <c r="U107" s="187"/>
      <c r="V107" s="200"/>
      <c r="W107" s="53"/>
      <c r="Z107">
        <v>0</v>
      </c>
    </row>
    <row r="108" spans="1:26" ht="25.15" customHeight="1" x14ac:dyDescent="0.25">
      <c r="A108" s="178"/>
      <c r="B108" s="214">
        <v>24</v>
      </c>
      <c r="C108" s="179" t="s">
        <v>181</v>
      </c>
      <c r="D108" s="312" t="s">
        <v>182</v>
      </c>
      <c r="E108" s="312"/>
      <c r="F108" s="173" t="s">
        <v>183</v>
      </c>
      <c r="G108" s="174">
        <v>26.7</v>
      </c>
      <c r="H108" s="173"/>
      <c r="I108" s="173">
        <f t="shared" si="5"/>
        <v>0</v>
      </c>
      <c r="J108" s="175">
        <f t="shared" si="6"/>
        <v>56.07</v>
      </c>
      <c r="K108" s="176">
        <f t="shared" si="7"/>
        <v>0</v>
      </c>
      <c r="L108" s="176">
        <f>ROUND(G108*(H108),2)</f>
        <v>0</v>
      </c>
      <c r="M108" s="176"/>
      <c r="N108" s="176">
        <v>2.1</v>
      </c>
      <c r="O108" s="176"/>
      <c r="P108" s="180"/>
      <c r="Q108" s="180"/>
      <c r="R108" s="180"/>
      <c r="S108" s="181">
        <f t="shared" si="8"/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4">
        <v>25</v>
      </c>
      <c r="C109" s="179" t="s">
        <v>184</v>
      </c>
      <c r="D109" s="312" t="s">
        <v>185</v>
      </c>
      <c r="E109" s="312"/>
      <c r="F109" s="173" t="s">
        <v>186</v>
      </c>
      <c r="G109" s="174">
        <v>9</v>
      </c>
      <c r="H109" s="173"/>
      <c r="I109" s="173">
        <f t="shared" si="5"/>
        <v>0</v>
      </c>
      <c r="J109" s="175">
        <f t="shared" si="6"/>
        <v>189.9</v>
      </c>
      <c r="K109" s="176">
        <f t="shared" si="7"/>
        <v>0</v>
      </c>
      <c r="L109" s="176">
        <f>ROUND(G109*(H109),2)</f>
        <v>0</v>
      </c>
      <c r="M109" s="176"/>
      <c r="N109" s="176">
        <v>21.1</v>
      </c>
      <c r="O109" s="176"/>
      <c r="P109" s="182">
        <v>1.6670000000000001E-2</v>
      </c>
      <c r="Q109" s="180"/>
      <c r="R109" s="180">
        <v>1.6670000000000001E-2</v>
      </c>
      <c r="S109" s="181">
        <f t="shared" si="8"/>
        <v>0.15</v>
      </c>
      <c r="T109" s="177"/>
      <c r="U109" s="177"/>
      <c r="V109" s="199"/>
      <c r="W109" s="53"/>
      <c r="Z109">
        <v>0</v>
      </c>
    </row>
    <row r="110" spans="1:26" ht="25.15" customHeight="1" x14ac:dyDescent="0.25">
      <c r="A110" s="178"/>
      <c r="B110" s="215">
        <v>26</v>
      </c>
      <c r="C110" s="188" t="s">
        <v>189</v>
      </c>
      <c r="D110" s="314" t="s">
        <v>190</v>
      </c>
      <c r="E110" s="314"/>
      <c r="F110" s="183" t="s">
        <v>158</v>
      </c>
      <c r="G110" s="184">
        <v>3</v>
      </c>
      <c r="H110" s="183"/>
      <c r="I110" s="183">
        <f t="shared" si="5"/>
        <v>0</v>
      </c>
      <c r="J110" s="185">
        <f t="shared" si="6"/>
        <v>702.9</v>
      </c>
      <c r="K110" s="186">
        <f t="shared" si="7"/>
        <v>0</v>
      </c>
      <c r="L110" s="186"/>
      <c r="M110" s="186">
        <f>ROUND(G110*(H110),2)</f>
        <v>0</v>
      </c>
      <c r="N110" s="186">
        <v>234.3</v>
      </c>
      <c r="O110" s="186"/>
      <c r="P110" s="189">
        <v>1.01</v>
      </c>
      <c r="Q110" s="190"/>
      <c r="R110" s="190">
        <v>1.01</v>
      </c>
      <c r="S110" s="191">
        <f t="shared" si="8"/>
        <v>3.03</v>
      </c>
      <c r="T110" s="187"/>
      <c r="U110" s="187"/>
      <c r="V110" s="200"/>
      <c r="W110" s="53"/>
      <c r="Z110">
        <v>0</v>
      </c>
    </row>
    <row r="111" spans="1:26" ht="25.15" customHeight="1" x14ac:dyDescent="0.25">
      <c r="A111" s="178"/>
      <c r="B111" s="215">
        <v>27</v>
      </c>
      <c r="C111" s="188" t="s">
        <v>191</v>
      </c>
      <c r="D111" s="314" t="s">
        <v>192</v>
      </c>
      <c r="E111" s="314"/>
      <c r="F111" s="183" t="s">
        <v>158</v>
      </c>
      <c r="G111" s="184">
        <v>2</v>
      </c>
      <c r="H111" s="183"/>
      <c r="I111" s="183">
        <f t="shared" si="5"/>
        <v>0</v>
      </c>
      <c r="J111" s="185">
        <f t="shared" si="6"/>
        <v>287.39999999999998</v>
      </c>
      <c r="K111" s="186">
        <f t="shared" si="7"/>
        <v>0</v>
      </c>
      <c r="L111" s="186"/>
      <c r="M111" s="186">
        <f>ROUND(G111*(H111),2)</f>
        <v>0</v>
      </c>
      <c r="N111" s="186">
        <v>143.69999999999999</v>
      </c>
      <c r="O111" s="186"/>
      <c r="P111" s="189">
        <v>0.52</v>
      </c>
      <c r="Q111" s="190"/>
      <c r="R111" s="190">
        <v>0.52</v>
      </c>
      <c r="S111" s="191">
        <f t="shared" si="8"/>
        <v>1.04</v>
      </c>
      <c r="T111" s="187"/>
      <c r="U111" s="187"/>
      <c r="V111" s="200"/>
      <c r="W111" s="53"/>
      <c r="Z111">
        <v>0</v>
      </c>
    </row>
    <row r="112" spans="1:26" ht="25.15" customHeight="1" x14ac:dyDescent="0.25">
      <c r="A112" s="178"/>
      <c r="B112" s="215">
        <v>28</v>
      </c>
      <c r="C112" s="188" t="s">
        <v>193</v>
      </c>
      <c r="D112" s="314" t="s">
        <v>194</v>
      </c>
      <c r="E112" s="314"/>
      <c r="F112" s="183" t="s">
        <v>158</v>
      </c>
      <c r="G112" s="184">
        <v>2</v>
      </c>
      <c r="H112" s="183"/>
      <c r="I112" s="183">
        <f t="shared" si="5"/>
        <v>0</v>
      </c>
      <c r="J112" s="185">
        <f t="shared" si="6"/>
        <v>225.2</v>
      </c>
      <c r="K112" s="186">
        <f t="shared" si="7"/>
        <v>0</v>
      </c>
      <c r="L112" s="186"/>
      <c r="M112" s="186">
        <f>ROUND(G112*(H112),2)</f>
        <v>0</v>
      </c>
      <c r="N112" s="186">
        <v>112.6</v>
      </c>
      <c r="O112" s="186"/>
      <c r="P112" s="189">
        <v>0.36</v>
      </c>
      <c r="Q112" s="190"/>
      <c r="R112" s="190">
        <v>0.36</v>
      </c>
      <c r="S112" s="191">
        <f t="shared" si="8"/>
        <v>0.72</v>
      </c>
      <c r="T112" s="187"/>
      <c r="U112" s="187"/>
      <c r="V112" s="200"/>
      <c r="W112" s="53"/>
      <c r="Z112">
        <v>0</v>
      </c>
    </row>
    <row r="113" spans="1:26" ht="25.15" customHeight="1" x14ac:dyDescent="0.25">
      <c r="A113" s="178"/>
      <c r="B113" s="214">
        <v>29</v>
      </c>
      <c r="C113" s="179" t="s">
        <v>195</v>
      </c>
      <c r="D113" s="312" t="s">
        <v>196</v>
      </c>
      <c r="E113" s="312"/>
      <c r="F113" s="173" t="s">
        <v>158</v>
      </c>
      <c r="G113" s="174">
        <v>2</v>
      </c>
      <c r="H113" s="173"/>
      <c r="I113" s="173">
        <f t="shared" si="5"/>
        <v>0</v>
      </c>
      <c r="J113" s="175">
        <f t="shared" si="6"/>
        <v>908.2</v>
      </c>
      <c r="K113" s="176">
        <f t="shared" si="7"/>
        <v>0</v>
      </c>
      <c r="L113" s="176">
        <f>ROUND(G113*(H113),2)</f>
        <v>0</v>
      </c>
      <c r="M113" s="176"/>
      <c r="N113" s="176">
        <v>454.1</v>
      </c>
      <c r="O113" s="176"/>
      <c r="P113" s="182">
        <v>1.9707700000000001</v>
      </c>
      <c r="Q113" s="180"/>
      <c r="R113" s="180">
        <v>1.9707700000000001</v>
      </c>
      <c r="S113" s="181">
        <f t="shared" si="8"/>
        <v>3.9420000000000002</v>
      </c>
      <c r="T113" s="177"/>
      <c r="U113" s="177"/>
      <c r="V113" s="199"/>
      <c r="W113" s="53"/>
      <c r="Z113">
        <v>0</v>
      </c>
    </row>
    <row r="114" spans="1:26" ht="25.15" customHeight="1" x14ac:dyDescent="0.25">
      <c r="A114" s="178"/>
      <c r="B114" s="215">
        <v>30</v>
      </c>
      <c r="C114" s="188" t="s">
        <v>197</v>
      </c>
      <c r="D114" s="314" t="s">
        <v>198</v>
      </c>
      <c r="E114" s="314"/>
      <c r="F114" s="183" t="s">
        <v>199</v>
      </c>
      <c r="G114" s="184">
        <v>2</v>
      </c>
      <c r="H114" s="183"/>
      <c r="I114" s="183">
        <f t="shared" si="5"/>
        <v>0</v>
      </c>
      <c r="J114" s="185">
        <f t="shared" si="6"/>
        <v>101</v>
      </c>
      <c r="K114" s="186">
        <f t="shared" si="7"/>
        <v>0</v>
      </c>
      <c r="L114" s="186"/>
      <c r="M114" s="186">
        <f>ROUND(G114*(H114),2)</f>
        <v>0</v>
      </c>
      <c r="N114" s="186">
        <v>50.5</v>
      </c>
      <c r="O114" s="186"/>
      <c r="P114" s="189">
        <v>0.73199999999999998</v>
      </c>
      <c r="Q114" s="190"/>
      <c r="R114" s="190">
        <v>0.73199999999999998</v>
      </c>
      <c r="S114" s="191">
        <f t="shared" si="8"/>
        <v>1.464</v>
      </c>
      <c r="T114" s="187"/>
      <c r="U114" s="187"/>
      <c r="V114" s="200"/>
      <c r="W114" s="53"/>
      <c r="Z114">
        <v>0</v>
      </c>
    </row>
    <row r="115" spans="1:26" ht="25.15" customHeight="1" x14ac:dyDescent="0.25">
      <c r="A115" s="178"/>
      <c r="B115" s="215">
        <v>31</v>
      </c>
      <c r="C115" s="188" t="s">
        <v>200</v>
      </c>
      <c r="D115" s="314" t="s">
        <v>201</v>
      </c>
      <c r="E115" s="314"/>
      <c r="F115" s="183" t="s">
        <v>158</v>
      </c>
      <c r="G115" s="184">
        <v>2</v>
      </c>
      <c r="H115" s="183"/>
      <c r="I115" s="183">
        <f t="shared" si="5"/>
        <v>0</v>
      </c>
      <c r="J115" s="185">
        <f t="shared" si="6"/>
        <v>1286</v>
      </c>
      <c r="K115" s="186">
        <f t="shared" si="7"/>
        <v>0</v>
      </c>
      <c r="L115" s="186"/>
      <c r="M115" s="186">
        <f>ROUND(G115*(H115),2)</f>
        <v>0</v>
      </c>
      <c r="N115" s="186">
        <v>643</v>
      </c>
      <c r="O115" s="186"/>
      <c r="P115" s="190"/>
      <c r="Q115" s="190"/>
      <c r="R115" s="190"/>
      <c r="S115" s="191">
        <f t="shared" si="8"/>
        <v>0</v>
      </c>
      <c r="T115" s="187"/>
      <c r="U115" s="187"/>
      <c r="V115" s="200"/>
      <c r="W115" s="53"/>
      <c r="Z115">
        <v>0</v>
      </c>
    </row>
    <row r="116" spans="1:26" ht="25.15" customHeight="1" x14ac:dyDescent="0.25">
      <c r="A116" s="178"/>
      <c r="B116" s="215">
        <v>32</v>
      </c>
      <c r="C116" s="188" t="s">
        <v>202</v>
      </c>
      <c r="D116" s="314" t="s">
        <v>203</v>
      </c>
      <c r="E116" s="314"/>
      <c r="F116" s="183" t="s">
        <v>158</v>
      </c>
      <c r="G116" s="184">
        <v>3</v>
      </c>
      <c r="H116" s="183"/>
      <c r="I116" s="183">
        <f t="shared" si="5"/>
        <v>0</v>
      </c>
      <c r="J116" s="185">
        <f t="shared" si="6"/>
        <v>105.6</v>
      </c>
      <c r="K116" s="186">
        <f t="shared" si="7"/>
        <v>0</v>
      </c>
      <c r="L116" s="186"/>
      <c r="M116" s="186">
        <f>ROUND(G116*(H116),2)</f>
        <v>0</v>
      </c>
      <c r="N116" s="186">
        <v>35.200000000000003</v>
      </c>
      <c r="O116" s="186"/>
      <c r="P116" s="189">
        <v>6.0699999999999999E-3</v>
      </c>
      <c r="Q116" s="190"/>
      <c r="R116" s="190">
        <v>6.0699999999999999E-3</v>
      </c>
      <c r="S116" s="191">
        <f t="shared" si="8"/>
        <v>1.7999999999999999E-2</v>
      </c>
      <c r="T116" s="187"/>
      <c r="U116" s="187"/>
      <c r="V116" s="200"/>
      <c r="W116" s="53"/>
      <c r="Z116">
        <v>0</v>
      </c>
    </row>
    <row r="117" spans="1:26" ht="25.15" customHeight="1" x14ac:dyDescent="0.25">
      <c r="A117" s="178"/>
      <c r="B117" s="214">
        <v>33</v>
      </c>
      <c r="C117" s="179" t="s">
        <v>204</v>
      </c>
      <c r="D117" s="312" t="s">
        <v>205</v>
      </c>
      <c r="E117" s="312"/>
      <c r="F117" s="173" t="s">
        <v>158</v>
      </c>
      <c r="G117" s="174">
        <v>2</v>
      </c>
      <c r="H117" s="173"/>
      <c r="I117" s="173">
        <f t="shared" si="5"/>
        <v>0</v>
      </c>
      <c r="J117" s="175">
        <f t="shared" si="6"/>
        <v>59</v>
      </c>
      <c r="K117" s="176">
        <f t="shared" si="7"/>
        <v>0</v>
      </c>
      <c r="L117" s="176">
        <f>ROUND(G117*(H117),2)</f>
        <v>0</v>
      </c>
      <c r="M117" s="176"/>
      <c r="N117" s="176">
        <v>29.5</v>
      </c>
      <c r="O117" s="176"/>
      <c r="P117" s="182">
        <v>6.3400000000000001E-3</v>
      </c>
      <c r="Q117" s="180"/>
      <c r="R117" s="180">
        <v>6.3400000000000001E-3</v>
      </c>
      <c r="S117" s="181">
        <f t="shared" si="8"/>
        <v>1.2999999999999999E-2</v>
      </c>
      <c r="T117" s="177"/>
      <c r="U117" s="177"/>
      <c r="V117" s="199"/>
      <c r="W117" s="53"/>
      <c r="Z117">
        <v>0</v>
      </c>
    </row>
    <row r="118" spans="1:26" ht="25.15" customHeight="1" x14ac:dyDescent="0.25">
      <c r="A118" s="178"/>
      <c r="B118" s="215">
        <v>34</v>
      </c>
      <c r="C118" s="188" t="s">
        <v>206</v>
      </c>
      <c r="D118" s="314" t="s">
        <v>207</v>
      </c>
      <c r="E118" s="314"/>
      <c r="F118" s="183" t="s">
        <v>158</v>
      </c>
      <c r="G118" s="184">
        <v>2</v>
      </c>
      <c r="H118" s="183"/>
      <c r="I118" s="183">
        <f t="shared" si="5"/>
        <v>0</v>
      </c>
      <c r="J118" s="185">
        <f t="shared" si="6"/>
        <v>525.6</v>
      </c>
      <c r="K118" s="186">
        <f t="shared" si="7"/>
        <v>0</v>
      </c>
      <c r="L118" s="186"/>
      <c r="M118" s="186">
        <f>ROUND(G118*(H118),2)</f>
        <v>0</v>
      </c>
      <c r="N118" s="186">
        <v>262.8</v>
      </c>
      <c r="O118" s="186"/>
      <c r="P118" s="189">
        <v>0.158</v>
      </c>
      <c r="Q118" s="190"/>
      <c r="R118" s="190">
        <v>0.158</v>
      </c>
      <c r="S118" s="191">
        <f t="shared" si="8"/>
        <v>0.316</v>
      </c>
      <c r="T118" s="187"/>
      <c r="U118" s="187"/>
      <c r="V118" s="200"/>
      <c r="W118" s="53"/>
      <c r="Z118">
        <v>0</v>
      </c>
    </row>
    <row r="119" spans="1:26" ht="25.15" customHeight="1" x14ac:dyDescent="0.25">
      <c r="A119" s="178"/>
      <c r="B119" s="214">
        <v>35</v>
      </c>
      <c r="C119" s="179" t="s">
        <v>208</v>
      </c>
      <c r="D119" s="312" t="s">
        <v>209</v>
      </c>
      <c r="E119" s="312"/>
      <c r="F119" s="173" t="s">
        <v>158</v>
      </c>
      <c r="G119" s="174">
        <v>24</v>
      </c>
      <c r="H119" s="173"/>
      <c r="I119" s="173">
        <f t="shared" si="5"/>
        <v>0</v>
      </c>
      <c r="J119" s="175">
        <f t="shared" si="6"/>
        <v>444</v>
      </c>
      <c r="K119" s="176">
        <f t="shared" si="7"/>
        <v>0</v>
      </c>
      <c r="L119" s="176">
        <f>ROUND(G119*(H119),2)</f>
        <v>0</v>
      </c>
      <c r="M119" s="176"/>
      <c r="N119" s="176">
        <v>18.5</v>
      </c>
      <c r="O119" s="176"/>
      <c r="P119" s="182">
        <v>1.7059999999999999E-2</v>
      </c>
      <c r="Q119" s="180"/>
      <c r="R119" s="180">
        <v>1.7059999999999999E-2</v>
      </c>
      <c r="S119" s="181">
        <f t="shared" si="8"/>
        <v>0.40899999999999997</v>
      </c>
      <c r="T119" s="177"/>
      <c r="U119" s="177"/>
      <c r="V119" s="199"/>
      <c r="W119" s="53"/>
      <c r="Z119">
        <v>0</v>
      </c>
    </row>
    <row r="120" spans="1:26" ht="25.15" customHeight="1" x14ac:dyDescent="0.25">
      <c r="A120" s="178"/>
      <c r="B120" s="214">
        <v>36</v>
      </c>
      <c r="C120" s="179" t="s">
        <v>210</v>
      </c>
      <c r="D120" s="312" t="s">
        <v>211</v>
      </c>
      <c r="E120" s="312"/>
      <c r="F120" s="173" t="s">
        <v>107</v>
      </c>
      <c r="G120" s="174">
        <v>26.7</v>
      </c>
      <c r="H120" s="173"/>
      <c r="I120" s="173">
        <f t="shared" si="5"/>
        <v>0</v>
      </c>
      <c r="J120" s="175">
        <f t="shared" si="6"/>
        <v>37.380000000000003</v>
      </c>
      <c r="K120" s="176">
        <f t="shared" si="7"/>
        <v>0</v>
      </c>
      <c r="L120" s="176">
        <f>ROUND(G120*(H120),2)</f>
        <v>0</v>
      </c>
      <c r="M120" s="176"/>
      <c r="N120" s="176">
        <v>1.4</v>
      </c>
      <c r="O120" s="176"/>
      <c r="P120" s="180"/>
      <c r="Q120" s="180"/>
      <c r="R120" s="180"/>
      <c r="S120" s="181">
        <f t="shared" si="8"/>
        <v>0</v>
      </c>
      <c r="T120" s="177"/>
      <c r="U120" s="177"/>
      <c r="V120" s="199"/>
      <c r="W120" s="53"/>
      <c r="Z120">
        <v>0</v>
      </c>
    </row>
    <row r="121" spans="1:26" ht="25.15" customHeight="1" x14ac:dyDescent="0.25">
      <c r="A121" s="178"/>
      <c r="B121" s="214">
        <v>37</v>
      </c>
      <c r="C121" s="179" t="s">
        <v>212</v>
      </c>
      <c r="D121" s="312" t="s">
        <v>213</v>
      </c>
      <c r="E121" s="312"/>
      <c r="F121" s="173" t="s">
        <v>183</v>
      </c>
      <c r="G121" s="174">
        <v>26.7</v>
      </c>
      <c r="H121" s="173"/>
      <c r="I121" s="173">
        <f t="shared" si="5"/>
        <v>0</v>
      </c>
      <c r="J121" s="175">
        <f t="shared" si="6"/>
        <v>16.02</v>
      </c>
      <c r="K121" s="176">
        <f t="shared" si="7"/>
        <v>0</v>
      </c>
      <c r="L121" s="176">
        <f>ROUND(G121*(H121),2)</f>
        <v>0</v>
      </c>
      <c r="M121" s="176"/>
      <c r="N121" s="176">
        <v>0.6</v>
      </c>
      <c r="O121" s="176"/>
      <c r="P121" s="182">
        <v>1.0000000000000001E-5</v>
      </c>
      <c r="Q121" s="180"/>
      <c r="R121" s="180">
        <v>1.0000000000000001E-5</v>
      </c>
      <c r="S121" s="181">
        <f t="shared" si="8"/>
        <v>0</v>
      </c>
      <c r="T121" s="177"/>
      <c r="U121" s="177"/>
      <c r="V121" s="199"/>
      <c r="W121" s="53"/>
      <c r="Z121">
        <v>0</v>
      </c>
    </row>
    <row r="122" spans="1:26" x14ac:dyDescent="0.25">
      <c r="A122" s="10"/>
      <c r="B122" s="213"/>
      <c r="C122" s="172">
        <v>8</v>
      </c>
      <c r="D122" s="313" t="s">
        <v>77</v>
      </c>
      <c r="E122" s="313"/>
      <c r="F122" s="138"/>
      <c r="G122" s="171"/>
      <c r="H122" s="138"/>
      <c r="I122" s="140">
        <f>ROUND((SUM(I104:I121))/1,2)</f>
        <v>0</v>
      </c>
      <c r="J122" s="139"/>
      <c r="K122" s="139"/>
      <c r="L122" s="139">
        <f>ROUND((SUM(L104:L121))/1,2)</f>
        <v>0</v>
      </c>
      <c r="M122" s="139">
        <f>ROUND((SUM(M104:M121))/1,2)</f>
        <v>0</v>
      </c>
      <c r="N122" s="139"/>
      <c r="O122" s="139"/>
      <c r="P122" s="139"/>
      <c r="Q122" s="10"/>
      <c r="R122" s="10"/>
      <c r="S122" s="10">
        <f>ROUND((SUM(S104:S121))/1,2)</f>
        <v>11.44</v>
      </c>
      <c r="T122" s="10"/>
      <c r="U122" s="10"/>
      <c r="V122" s="201">
        <f>ROUND((SUM(V104:V121))/1,2)</f>
        <v>0</v>
      </c>
      <c r="W122" s="218"/>
      <c r="X122" s="137"/>
      <c r="Y122" s="137"/>
      <c r="Z122" s="137"/>
    </row>
    <row r="123" spans="1:26" x14ac:dyDescent="0.25">
      <c r="A123" s="1"/>
      <c r="B123" s="209"/>
      <c r="C123" s="1"/>
      <c r="D123" s="1"/>
      <c r="E123" s="131"/>
      <c r="F123" s="131"/>
      <c r="G123" s="165"/>
      <c r="H123" s="131"/>
      <c r="I123" s="131"/>
      <c r="J123" s="132"/>
      <c r="K123" s="132"/>
      <c r="L123" s="132"/>
      <c r="M123" s="132"/>
      <c r="N123" s="132"/>
      <c r="O123" s="132"/>
      <c r="P123" s="132"/>
      <c r="Q123" s="1"/>
      <c r="R123" s="1"/>
      <c r="S123" s="1"/>
      <c r="T123" s="1"/>
      <c r="U123" s="1"/>
      <c r="V123" s="202"/>
      <c r="W123" s="53"/>
    </row>
    <row r="124" spans="1:26" x14ac:dyDescent="0.25">
      <c r="A124" s="10"/>
      <c r="B124" s="213"/>
      <c r="C124" s="172">
        <v>99</v>
      </c>
      <c r="D124" s="313" t="s">
        <v>79</v>
      </c>
      <c r="E124" s="313"/>
      <c r="F124" s="138"/>
      <c r="G124" s="171"/>
      <c r="H124" s="138"/>
      <c r="I124" s="138"/>
      <c r="J124" s="139"/>
      <c r="K124" s="139"/>
      <c r="L124" s="139"/>
      <c r="M124" s="139"/>
      <c r="N124" s="139"/>
      <c r="O124" s="139"/>
      <c r="P124" s="139"/>
      <c r="Q124" s="10"/>
      <c r="R124" s="10"/>
      <c r="S124" s="10"/>
      <c r="T124" s="10"/>
      <c r="U124" s="10"/>
      <c r="V124" s="198"/>
      <c r="W124" s="218"/>
      <c r="X124" s="137"/>
      <c r="Y124" s="137"/>
      <c r="Z124" s="137"/>
    </row>
    <row r="125" spans="1:26" ht="25.15" customHeight="1" x14ac:dyDescent="0.25">
      <c r="A125" s="178"/>
      <c r="B125" s="214">
        <v>38</v>
      </c>
      <c r="C125" s="179" t="s">
        <v>233</v>
      </c>
      <c r="D125" s="312" t="s">
        <v>234</v>
      </c>
      <c r="E125" s="312"/>
      <c r="F125" s="173" t="s">
        <v>226</v>
      </c>
      <c r="G125" s="174">
        <v>140.15199999999999</v>
      </c>
      <c r="H125" s="173"/>
      <c r="I125" s="173">
        <f>ROUND(G125*(H125),2)</f>
        <v>0</v>
      </c>
      <c r="J125" s="175">
        <f>ROUND(G125*(N125),2)</f>
        <v>1513.64</v>
      </c>
      <c r="K125" s="176">
        <f>ROUND(G125*(O125),2)</f>
        <v>0</v>
      </c>
      <c r="L125" s="176">
        <f>ROUND(G125*(H125),2)</f>
        <v>0</v>
      </c>
      <c r="M125" s="176"/>
      <c r="N125" s="176">
        <v>10.8</v>
      </c>
      <c r="O125" s="176"/>
      <c r="P125" s="180"/>
      <c r="Q125" s="180"/>
      <c r="R125" s="180"/>
      <c r="S125" s="181">
        <f>ROUND(G125*(P125),3)</f>
        <v>0</v>
      </c>
      <c r="T125" s="177"/>
      <c r="U125" s="177"/>
      <c r="V125" s="199"/>
      <c r="W125" s="53"/>
      <c r="Z125">
        <v>0</v>
      </c>
    </row>
    <row r="126" spans="1:26" x14ac:dyDescent="0.25">
      <c r="A126" s="10"/>
      <c r="B126" s="213"/>
      <c r="C126" s="172">
        <v>99</v>
      </c>
      <c r="D126" s="313" t="s">
        <v>79</v>
      </c>
      <c r="E126" s="313"/>
      <c r="F126" s="138"/>
      <c r="G126" s="171"/>
      <c r="H126" s="138"/>
      <c r="I126" s="140">
        <f>ROUND((SUM(I124:I125))/1,2)</f>
        <v>0</v>
      </c>
      <c r="J126" s="139"/>
      <c r="K126" s="139"/>
      <c r="L126" s="139">
        <f>ROUND((SUM(L124:L125))/1,2)</f>
        <v>0</v>
      </c>
      <c r="M126" s="139">
        <f>ROUND((SUM(M124:M125))/1,2)</f>
        <v>0</v>
      </c>
      <c r="N126" s="139"/>
      <c r="O126" s="139"/>
      <c r="P126" s="192"/>
      <c r="Q126" s="1"/>
      <c r="R126" s="1"/>
      <c r="S126" s="192">
        <f>ROUND((SUM(S124:S125))/1,2)</f>
        <v>0</v>
      </c>
      <c r="T126" s="2"/>
      <c r="U126" s="2"/>
      <c r="V126" s="201">
        <f>ROUND((SUM(V124:V125))/1,2)</f>
        <v>0</v>
      </c>
      <c r="W126" s="53"/>
    </row>
    <row r="127" spans="1:26" x14ac:dyDescent="0.25">
      <c r="A127" s="1"/>
      <c r="B127" s="209"/>
      <c r="C127" s="1"/>
      <c r="D127" s="1"/>
      <c r="E127" s="131"/>
      <c r="F127" s="131"/>
      <c r="G127" s="165"/>
      <c r="H127" s="131"/>
      <c r="I127" s="131"/>
      <c r="J127" s="132"/>
      <c r="K127" s="132"/>
      <c r="L127" s="132"/>
      <c r="M127" s="132"/>
      <c r="N127" s="132"/>
      <c r="O127" s="132"/>
      <c r="P127" s="132"/>
      <c r="Q127" s="1"/>
      <c r="R127" s="1"/>
      <c r="S127" s="1"/>
      <c r="T127" s="1"/>
      <c r="U127" s="1"/>
      <c r="V127" s="202"/>
      <c r="W127" s="53"/>
    </row>
    <row r="128" spans="1:26" x14ac:dyDescent="0.25">
      <c r="A128" s="10"/>
      <c r="B128" s="213"/>
      <c r="C128" s="10"/>
      <c r="D128" s="301" t="s">
        <v>73</v>
      </c>
      <c r="E128" s="301"/>
      <c r="F128" s="138"/>
      <c r="G128" s="171"/>
      <c r="H128" s="138"/>
      <c r="I128" s="140">
        <f>ROUND((SUM(I77:I127))/2,2)</f>
        <v>0</v>
      </c>
      <c r="J128" s="139"/>
      <c r="K128" s="139"/>
      <c r="L128" s="139">
        <f>ROUND((SUM(L77:L127))/2,2)</f>
        <v>0</v>
      </c>
      <c r="M128" s="139">
        <f>ROUND((SUM(M77:M127))/2,2)</f>
        <v>0</v>
      </c>
      <c r="N128" s="139"/>
      <c r="O128" s="139"/>
      <c r="P128" s="192"/>
      <c r="Q128" s="1"/>
      <c r="R128" s="1"/>
      <c r="S128" s="192">
        <f>ROUND((SUM(S77:S127))/2,2)</f>
        <v>135.78</v>
      </c>
      <c r="T128" s="1"/>
      <c r="U128" s="1"/>
      <c r="V128" s="201">
        <f>ROUND((SUM(V77:V127))/2,2)</f>
        <v>0</v>
      </c>
      <c r="W128" s="53"/>
    </row>
    <row r="129" spans="1:26" x14ac:dyDescent="0.25">
      <c r="A129" s="1"/>
      <c r="B129" s="216"/>
      <c r="C129" s="193"/>
      <c r="D129" s="315" t="s">
        <v>82</v>
      </c>
      <c r="E129" s="315"/>
      <c r="F129" s="194"/>
      <c r="G129" s="195"/>
      <c r="H129" s="194"/>
      <c r="I129" s="194">
        <f>ROUND((SUM(I77:I128))/3,2)</f>
        <v>0</v>
      </c>
      <c r="J129" s="196"/>
      <c r="K129" s="196">
        <f>ROUND((SUM(K77:K128))/3,2)</f>
        <v>0</v>
      </c>
      <c r="L129" s="196">
        <f>ROUND((SUM(L77:L128))/3,2)</f>
        <v>0</v>
      </c>
      <c r="M129" s="196">
        <f>ROUND((SUM(M77:M128))/3,2)</f>
        <v>0</v>
      </c>
      <c r="N129" s="196"/>
      <c r="O129" s="196"/>
      <c r="P129" s="195"/>
      <c r="Q129" s="193"/>
      <c r="R129" s="193"/>
      <c r="S129" s="195">
        <f>ROUND((SUM(S77:S128))/3,2)</f>
        <v>135.78</v>
      </c>
      <c r="T129" s="193"/>
      <c r="U129" s="193"/>
      <c r="V129" s="203">
        <f>ROUND((SUM(V77:V128))/3,2)</f>
        <v>0</v>
      </c>
      <c r="W129" s="53"/>
      <c r="Z129">
        <f>(SUM(Z77:Z128))</f>
        <v>0</v>
      </c>
    </row>
  </sheetData>
  <mergeCells count="96">
    <mergeCell ref="D129:E129"/>
    <mergeCell ref="D121:E121"/>
    <mergeCell ref="D122:E122"/>
    <mergeCell ref="D124:E124"/>
    <mergeCell ref="D125:E125"/>
    <mergeCell ref="D126:E126"/>
    <mergeCell ref="D128:E128"/>
    <mergeCell ref="D120:E120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08:E108"/>
    <mergeCell ref="D95:E95"/>
    <mergeCell ref="D96:E96"/>
    <mergeCell ref="D97:E97"/>
    <mergeCell ref="D98:E98"/>
    <mergeCell ref="D100:E100"/>
    <mergeCell ref="D101:E101"/>
    <mergeCell ref="D102:E102"/>
    <mergeCell ref="D104:E104"/>
    <mergeCell ref="D105:E105"/>
    <mergeCell ref="D106:E106"/>
    <mergeCell ref="D107:E107"/>
    <mergeCell ref="D94:E94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6:B76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01 Stoková sieť - Stoka AA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5"/>
  <sheetViews>
    <sheetView workbookViewId="0">
      <pane ySplit="1" topLeftCell="A162" activePane="bottomLeft" state="frozen"/>
      <selection pane="bottomLeft" activeCell="S175" sqref="S175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8.2851562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238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15011'!E62</f>
        <v>0</v>
      </c>
      <c r="D15" s="58">
        <f>'SO 15011'!F62</f>
        <v>0</v>
      </c>
      <c r="E15" s="67">
        <f>'SO 15011'!G62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(SUM(Z83:Z174))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>
        <f>'SO 15011'!E66</f>
        <v>0</v>
      </c>
      <c r="D17" s="58">
        <f>'SO 15011'!F66</f>
        <v>0</v>
      </c>
      <c r="E17" s="67">
        <f>'SO 15011'!G66</f>
        <v>0</v>
      </c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15011'!K83:'SO 15011'!K174)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15011'!K83:'SO 15011'!K174)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238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15011'!L112</f>
        <v>0</v>
      </c>
      <c r="F56" s="138">
        <f>'SO 15011'!M112</f>
        <v>0</v>
      </c>
      <c r="G56" s="138">
        <f>'SO 15011'!I112</f>
        <v>0</v>
      </c>
      <c r="H56" s="139">
        <f>'SO 15011'!S112</f>
        <v>1540.6</v>
      </c>
      <c r="I56" s="139">
        <f>'SO 15011'!V112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15011'!L122</f>
        <v>0</v>
      </c>
      <c r="F57" s="138">
        <f>'SO 15011'!M122</f>
        <v>0</v>
      </c>
      <c r="G57" s="138">
        <f>'SO 15011'!I122</f>
        <v>0</v>
      </c>
      <c r="H57" s="139">
        <f>'SO 15011'!S122</f>
        <v>216.27</v>
      </c>
      <c r="I57" s="139">
        <f>'SO 15011'!V122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76</v>
      </c>
      <c r="C58" s="299"/>
      <c r="D58" s="299"/>
      <c r="E58" s="138">
        <f>'SO 15011'!L128</f>
        <v>0</v>
      </c>
      <c r="F58" s="138">
        <f>'SO 15011'!M128</f>
        <v>0</v>
      </c>
      <c r="G58" s="138">
        <f>'SO 15011'!I128</f>
        <v>0</v>
      </c>
      <c r="H58" s="139">
        <f>'SO 15011'!S128</f>
        <v>48.98</v>
      </c>
      <c r="I58" s="139">
        <f>'SO 15011'!V128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77</v>
      </c>
      <c r="C59" s="299"/>
      <c r="D59" s="299"/>
      <c r="E59" s="138">
        <f>'SO 15011'!L153</f>
        <v>0</v>
      </c>
      <c r="F59" s="138">
        <f>'SO 15011'!M153</f>
        <v>0</v>
      </c>
      <c r="G59" s="138">
        <f>'SO 15011'!I153</f>
        <v>0</v>
      </c>
      <c r="H59" s="139">
        <f>'SO 15011'!S153</f>
        <v>91.27</v>
      </c>
      <c r="I59" s="139">
        <f>'SO 15011'!V153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15011'!L161</f>
        <v>0</v>
      </c>
      <c r="F60" s="138">
        <f>'SO 15011'!M161</f>
        <v>0</v>
      </c>
      <c r="G60" s="138">
        <f>'SO 15011'!I161</f>
        <v>0</v>
      </c>
      <c r="H60" s="139">
        <f>'SO 15011'!S161</f>
        <v>0</v>
      </c>
      <c r="I60" s="139">
        <f>'SO 15011'!V161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15011'!L165</f>
        <v>0</v>
      </c>
      <c r="F61" s="138">
        <f>'SO 15011'!M165</f>
        <v>0</v>
      </c>
      <c r="G61" s="138">
        <f>'SO 15011'!I165</f>
        <v>0</v>
      </c>
      <c r="H61" s="139">
        <f>'SO 15011'!S165</f>
        <v>0</v>
      </c>
      <c r="I61" s="139">
        <f>'SO 15011'!V165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15011'!L167</f>
        <v>0</v>
      </c>
      <c r="F62" s="140">
        <f>'SO 15011'!M167</f>
        <v>0</v>
      </c>
      <c r="G62" s="140">
        <f>'SO 15011'!I167</f>
        <v>0</v>
      </c>
      <c r="H62" s="141">
        <f>'SO 15011'!S167</f>
        <v>1897.12</v>
      </c>
      <c r="I62" s="141">
        <f>'SO 15011'!V167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0"/>
      <c r="B64" s="300" t="s">
        <v>80</v>
      </c>
      <c r="C64" s="301"/>
      <c r="D64" s="301"/>
      <c r="E64" s="138"/>
      <c r="F64" s="138"/>
      <c r="G64" s="138"/>
      <c r="H64" s="139"/>
      <c r="I64" s="139"/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8"/>
      <c r="X64" s="137"/>
      <c r="Y64" s="137"/>
      <c r="Z64" s="137"/>
    </row>
    <row r="65" spans="1:26" x14ac:dyDescent="0.25">
      <c r="A65" s="10"/>
      <c r="B65" s="298" t="s">
        <v>81</v>
      </c>
      <c r="C65" s="299"/>
      <c r="D65" s="299"/>
      <c r="E65" s="138">
        <f>'SO 15011'!L172</f>
        <v>0</v>
      </c>
      <c r="F65" s="138">
        <f>'SO 15011'!M172</f>
        <v>0</v>
      </c>
      <c r="G65" s="138">
        <f>'SO 15011'!I172</f>
        <v>0</v>
      </c>
      <c r="H65" s="139">
        <f>'SO 15011'!S172</f>
        <v>0.31</v>
      </c>
      <c r="I65" s="139">
        <f>'SO 15011'!V172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8"/>
      <c r="X65" s="137"/>
      <c r="Y65" s="137"/>
      <c r="Z65" s="137"/>
    </row>
    <row r="66" spans="1:26" x14ac:dyDescent="0.25">
      <c r="A66" s="10"/>
      <c r="B66" s="300" t="s">
        <v>80</v>
      </c>
      <c r="C66" s="301"/>
      <c r="D66" s="301"/>
      <c r="E66" s="140">
        <f>'SO 15011'!L174</f>
        <v>0</v>
      </c>
      <c r="F66" s="140">
        <f>'SO 15011'!M174</f>
        <v>0</v>
      </c>
      <c r="G66" s="140">
        <f>'SO 15011'!I174</f>
        <v>0</v>
      </c>
      <c r="H66" s="141">
        <f>'SO 15011'!S174</f>
        <v>0.31</v>
      </c>
      <c r="I66" s="141">
        <f>'SO 15011'!V174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8"/>
      <c r="X66" s="137"/>
      <c r="Y66" s="137"/>
      <c r="Z66" s="137"/>
    </row>
    <row r="67" spans="1:26" x14ac:dyDescent="0.25">
      <c r="A67" s="1"/>
      <c r="B67" s="209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2" t="s">
        <v>82</v>
      </c>
      <c r="C68" s="303"/>
      <c r="D68" s="303"/>
      <c r="E68" s="144">
        <f>'SO 15011'!L175</f>
        <v>0</v>
      </c>
      <c r="F68" s="144">
        <f>'SO 15011'!M175</f>
        <v>0</v>
      </c>
      <c r="G68" s="144">
        <f>'SO 15011'!I175</f>
        <v>0</v>
      </c>
      <c r="H68" s="145">
        <f>'SO 15011'!S175</f>
        <v>1897.43</v>
      </c>
      <c r="I68" s="145">
        <f>'SO 15011'!V175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8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288" t="s">
        <v>83</v>
      </c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4"/>
      <c r="B74" s="291" t="s">
        <v>36</v>
      </c>
      <c r="C74" s="292"/>
      <c r="D74" s="292"/>
      <c r="E74" s="293"/>
      <c r="F74" s="166"/>
      <c r="G74" s="166"/>
      <c r="H74" s="167" t="s">
        <v>94</v>
      </c>
      <c r="I74" s="295" t="s">
        <v>95</v>
      </c>
      <c r="J74" s="296"/>
      <c r="K74" s="296"/>
      <c r="L74" s="296"/>
      <c r="M74" s="296"/>
      <c r="N74" s="296"/>
      <c r="O74" s="296"/>
      <c r="P74" s="297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4"/>
      <c r="B75" s="294" t="s">
        <v>37</v>
      </c>
      <c r="C75" s="271"/>
      <c r="D75" s="271"/>
      <c r="E75" s="272"/>
      <c r="F75" s="162"/>
      <c r="G75" s="162"/>
      <c r="H75" s="163" t="s">
        <v>31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4"/>
      <c r="B76" s="294" t="s">
        <v>38</v>
      </c>
      <c r="C76" s="271"/>
      <c r="D76" s="271"/>
      <c r="E76" s="272"/>
      <c r="F76" s="162"/>
      <c r="G76" s="162"/>
      <c r="H76" s="163" t="s">
        <v>96</v>
      </c>
      <c r="I76" s="163" t="s">
        <v>35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8" t="s">
        <v>97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8" t="s">
        <v>238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0" t="s">
        <v>72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1" t="s">
        <v>84</v>
      </c>
      <c r="C82" s="128" t="s">
        <v>85</v>
      </c>
      <c r="D82" s="128" t="s">
        <v>86</v>
      </c>
      <c r="E82" s="155"/>
      <c r="F82" s="155" t="s">
        <v>87</v>
      </c>
      <c r="G82" s="155" t="s">
        <v>88</v>
      </c>
      <c r="H82" s="156" t="s">
        <v>89</v>
      </c>
      <c r="I82" s="156" t="s">
        <v>90</v>
      </c>
      <c r="J82" s="156"/>
      <c r="K82" s="156"/>
      <c r="L82" s="156"/>
      <c r="M82" s="156"/>
      <c r="N82" s="156"/>
      <c r="O82" s="156"/>
      <c r="P82" s="156" t="s">
        <v>91</v>
      </c>
      <c r="Q82" s="157"/>
      <c r="R82" s="157"/>
      <c r="S82" s="128" t="s">
        <v>92</v>
      </c>
      <c r="T82" s="158"/>
      <c r="U82" s="158"/>
      <c r="V82" s="128" t="s">
        <v>93</v>
      </c>
      <c r="W82" s="53"/>
    </row>
    <row r="83" spans="1:26" x14ac:dyDescent="0.25">
      <c r="A83" s="10"/>
      <c r="B83" s="212"/>
      <c r="C83" s="169"/>
      <c r="D83" s="305" t="s">
        <v>73</v>
      </c>
      <c r="E83" s="305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7"/>
      <c r="W83" s="218"/>
      <c r="X83" s="137"/>
      <c r="Y83" s="137"/>
      <c r="Z83" s="137"/>
    </row>
    <row r="84" spans="1:26" x14ac:dyDescent="0.25">
      <c r="A84" s="10"/>
      <c r="B84" s="213"/>
      <c r="C84" s="172">
        <v>1</v>
      </c>
      <c r="D84" s="313" t="s">
        <v>74</v>
      </c>
      <c r="E84" s="313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8"/>
      <c r="W84" s="218"/>
      <c r="X84" s="137"/>
      <c r="Y84" s="137"/>
      <c r="Z84" s="137"/>
    </row>
    <row r="85" spans="1:26" ht="25.15" customHeight="1" x14ac:dyDescent="0.25">
      <c r="A85" s="178"/>
      <c r="B85" s="214">
        <v>1</v>
      </c>
      <c r="C85" s="179" t="s">
        <v>98</v>
      </c>
      <c r="D85" s="312" t="s">
        <v>99</v>
      </c>
      <c r="E85" s="312"/>
      <c r="F85" s="173" t="s">
        <v>100</v>
      </c>
      <c r="G85" s="174">
        <v>59.4</v>
      </c>
      <c r="H85" s="173"/>
      <c r="I85" s="173">
        <f t="shared" ref="I85:I111" si="0">ROUND(G85*(H85),2)</f>
        <v>0</v>
      </c>
      <c r="J85" s="175">
        <f t="shared" ref="J85:J111" si="1">ROUND(G85*(N85),2)</f>
        <v>439.56</v>
      </c>
      <c r="K85" s="176">
        <f t="shared" ref="K85:K111" si="2">ROUND(G85*(O85),2)</f>
        <v>0</v>
      </c>
      <c r="L85" s="176">
        <f t="shared" ref="L85:L106" si="3">ROUND(G85*(H85),2)</f>
        <v>0</v>
      </c>
      <c r="M85" s="176"/>
      <c r="N85" s="176">
        <v>7.4</v>
      </c>
      <c r="O85" s="176"/>
      <c r="P85" s="180"/>
      <c r="Q85" s="180"/>
      <c r="R85" s="180"/>
      <c r="S85" s="181">
        <f t="shared" ref="S85:S111" si="4">ROUND(G85*(P85),3)</f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2</v>
      </c>
      <c r="C86" s="179" t="s">
        <v>101</v>
      </c>
      <c r="D86" s="312" t="s">
        <v>102</v>
      </c>
      <c r="E86" s="312"/>
      <c r="F86" s="173" t="s">
        <v>100</v>
      </c>
      <c r="G86" s="174">
        <v>59.4</v>
      </c>
      <c r="H86" s="173"/>
      <c r="I86" s="173">
        <f t="shared" si="0"/>
        <v>0</v>
      </c>
      <c r="J86" s="175">
        <f t="shared" si="1"/>
        <v>207.9</v>
      </c>
      <c r="K86" s="176">
        <f t="shared" si="2"/>
        <v>0</v>
      </c>
      <c r="L86" s="176">
        <f t="shared" si="3"/>
        <v>0</v>
      </c>
      <c r="M86" s="176"/>
      <c r="N86" s="176">
        <v>3.5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3</v>
      </c>
      <c r="C87" s="179" t="s">
        <v>103</v>
      </c>
      <c r="D87" s="312" t="s">
        <v>104</v>
      </c>
      <c r="E87" s="312"/>
      <c r="F87" s="173" t="s">
        <v>100</v>
      </c>
      <c r="G87" s="174">
        <v>59.4</v>
      </c>
      <c r="H87" s="173"/>
      <c r="I87" s="173">
        <f t="shared" si="0"/>
        <v>0</v>
      </c>
      <c r="J87" s="175">
        <f t="shared" si="1"/>
        <v>784.08</v>
      </c>
      <c r="K87" s="176">
        <f t="shared" si="2"/>
        <v>0</v>
      </c>
      <c r="L87" s="176">
        <f t="shared" si="3"/>
        <v>0</v>
      </c>
      <c r="M87" s="176"/>
      <c r="N87" s="176">
        <v>13.2</v>
      </c>
      <c r="O87" s="176"/>
      <c r="P87" s="182">
        <v>1.0000000000000001E-5</v>
      </c>
      <c r="Q87" s="180"/>
      <c r="R87" s="180">
        <v>1.0000000000000001E-5</v>
      </c>
      <c r="S87" s="181">
        <f t="shared" si="4"/>
        <v>1E-3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4</v>
      </c>
      <c r="C88" s="179" t="s">
        <v>105</v>
      </c>
      <c r="D88" s="312" t="s">
        <v>106</v>
      </c>
      <c r="E88" s="312"/>
      <c r="F88" s="173" t="s">
        <v>107</v>
      </c>
      <c r="G88" s="174">
        <v>50</v>
      </c>
      <c r="H88" s="173"/>
      <c r="I88" s="173">
        <f t="shared" si="0"/>
        <v>0</v>
      </c>
      <c r="J88" s="175">
        <f t="shared" si="1"/>
        <v>520</v>
      </c>
      <c r="K88" s="176">
        <f t="shared" si="2"/>
        <v>0</v>
      </c>
      <c r="L88" s="176">
        <f t="shared" si="3"/>
        <v>0</v>
      </c>
      <c r="M88" s="176"/>
      <c r="N88" s="176">
        <v>10.4</v>
      </c>
      <c r="O88" s="176"/>
      <c r="P88" s="182">
        <v>7.3899999999999999E-3</v>
      </c>
      <c r="Q88" s="180"/>
      <c r="R88" s="180">
        <v>7.3899999999999999E-3</v>
      </c>
      <c r="S88" s="181">
        <f t="shared" si="4"/>
        <v>0.37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5</v>
      </c>
      <c r="C89" s="179" t="s">
        <v>108</v>
      </c>
      <c r="D89" s="312" t="s">
        <v>109</v>
      </c>
      <c r="E89" s="312"/>
      <c r="F89" s="173" t="s">
        <v>110</v>
      </c>
      <c r="G89" s="174">
        <v>100</v>
      </c>
      <c r="H89" s="173"/>
      <c r="I89" s="173">
        <f t="shared" si="0"/>
        <v>0</v>
      </c>
      <c r="J89" s="175">
        <f t="shared" si="1"/>
        <v>340</v>
      </c>
      <c r="K89" s="176">
        <f t="shared" si="2"/>
        <v>0</v>
      </c>
      <c r="L89" s="176">
        <f t="shared" si="3"/>
        <v>0</v>
      </c>
      <c r="M89" s="176"/>
      <c r="N89" s="176">
        <v>3.4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6</v>
      </c>
      <c r="C90" s="179" t="s">
        <v>111</v>
      </c>
      <c r="D90" s="312" t="s">
        <v>112</v>
      </c>
      <c r="E90" s="312"/>
      <c r="F90" s="173" t="s">
        <v>113</v>
      </c>
      <c r="G90" s="174">
        <v>50</v>
      </c>
      <c r="H90" s="173"/>
      <c r="I90" s="173">
        <f t="shared" si="0"/>
        <v>0</v>
      </c>
      <c r="J90" s="175">
        <f t="shared" si="1"/>
        <v>110</v>
      </c>
      <c r="K90" s="176">
        <f t="shared" si="2"/>
        <v>0</v>
      </c>
      <c r="L90" s="176">
        <f t="shared" si="3"/>
        <v>0</v>
      </c>
      <c r="M90" s="176"/>
      <c r="N90" s="176">
        <v>2.2000000000000002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7</v>
      </c>
      <c r="C91" s="179" t="s">
        <v>239</v>
      </c>
      <c r="D91" s="312" t="s">
        <v>240</v>
      </c>
      <c r="E91" s="312"/>
      <c r="F91" s="173" t="s">
        <v>107</v>
      </c>
      <c r="G91" s="174">
        <v>15</v>
      </c>
      <c r="H91" s="173"/>
      <c r="I91" s="173">
        <f t="shared" si="0"/>
        <v>0</v>
      </c>
      <c r="J91" s="175">
        <f t="shared" si="1"/>
        <v>207</v>
      </c>
      <c r="K91" s="176">
        <f t="shared" si="2"/>
        <v>0</v>
      </c>
      <c r="L91" s="176">
        <f t="shared" si="3"/>
        <v>0</v>
      </c>
      <c r="M91" s="176"/>
      <c r="N91" s="176">
        <v>13.8</v>
      </c>
      <c r="O91" s="176"/>
      <c r="P91" s="182">
        <v>1.0710000000000001E-2</v>
      </c>
      <c r="Q91" s="180"/>
      <c r="R91" s="180">
        <v>1.0710000000000001E-2</v>
      </c>
      <c r="S91" s="181">
        <f t="shared" si="4"/>
        <v>0.161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8</v>
      </c>
      <c r="C92" s="179" t="s">
        <v>114</v>
      </c>
      <c r="D92" s="312" t="s">
        <v>115</v>
      </c>
      <c r="E92" s="312"/>
      <c r="F92" s="173" t="s">
        <v>116</v>
      </c>
      <c r="G92" s="174">
        <v>130.76</v>
      </c>
      <c r="H92" s="173"/>
      <c r="I92" s="173">
        <f t="shared" si="0"/>
        <v>0</v>
      </c>
      <c r="J92" s="175">
        <f t="shared" si="1"/>
        <v>196.14</v>
      </c>
      <c r="K92" s="176">
        <f t="shared" si="2"/>
        <v>0</v>
      </c>
      <c r="L92" s="176">
        <f t="shared" si="3"/>
        <v>0</v>
      </c>
      <c r="M92" s="176"/>
      <c r="N92" s="176">
        <v>1.5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9</v>
      </c>
      <c r="C93" s="179" t="s">
        <v>117</v>
      </c>
      <c r="D93" s="312" t="s">
        <v>118</v>
      </c>
      <c r="E93" s="312"/>
      <c r="F93" s="173" t="s">
        <v>116</v>
      </c>
      <c r="G93" s="174">
        <v>2179.1149999999998</v>
      </c>
      <c r="H93" s="173"/>
      <c r="I93" s="173">
        <f t="shared" si="0"/>
        <v>0</v>
      </c>
      <c r="J93" s="175">
        <f t="shared" si="1"/>
        <v>14817.98</v>
      </c>
      <c r="K93" s="176">
        <f t="shared" si="2"/>
        <v>0</v>
      </c>
      <c r="L93" s="176">
        <f t="shared" si="3"/>
        <v>0</v>
      </c>
      <c r="M93" s="176"/>
      <c r="N93" s="176">
        <v>6.8</v>
      </c>
      <c r="O93" s="176"/>
      <c r="P93" s="180"/>
      <c r="Q93" s="180"/>
      <c r="R93" s="180"/>
      <c r="S93" s="181">
        <f t="shared" si="4"/>
        <v>0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4">
        <v>10</v>
      </c>
      <c r="C94" s="179" t="s">
        <v>119</v>
      </c>
      <c r="D94" s="312" t="s">
        <v>120</v>
      </c>
      <c r="E94" s="312"/>
      <c r="F94" s="173" t="s">
        <v>121</v>
      </c>
      <c r="G94" s="174">
        <v>2179.1149999999998</v>
      </c>
      <c r="H94" s="173"/>
      <c r="I94" s="173">
        <f t="shared" si="0"/>
        <v>0</v>
      </c>
      <c r="J94" s="175">
        <f t="shared" si="1"/>
        <v>1525.38</v>
      </c>
      <c r="K94" s="176">
        <f t="shared" si="2"/>
        <v>0</v>
      </c>
      <c r="L94" s="176">
        <f t="shared" si="3"/>
        <v>0</v>
      </c>
      <c r="M94" s="176"/>
      <c r="N94" s="176">
        <v>0.7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11</v>
      </c>
      <c r="C95" s="179" t="s">
        <v>122</v>
      </c>
      <c r="D95" s="312" t="s">
        <v>123</v>
      </c>
      <c r="E95" s="312"/>
      <c r="F95" s="173" t="s">
        <v>116</v>
      </c>
      <c r="G95" s="174">
        <v>425.25</v>
      </c>
      <c r="H95" s="173"/>
      <c r="I95" s="173">
        <f t="shared" si="0"/>
        <v>0</v>
      </c>
      <c r="J95" s="175">
        <f t="shared" si="1"/>
        <v>9483.08</v>
      </c>
      <c r="K95" s="176">
        <f t="shared" si="2"/>
        <v>0</v>
      </c>
      <c r="L95" s="176">
        <f t="shared" si="3"/>
        <v>0</v>
      </c>
      <c r="M95" s="176"/>
      <c r="N95" s="176">
        <v>22.3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4">
        <v>12</v>
      </c>
      <c r="C96" s="179" t="s">
        <v>124</v>
      </c>
      <c r="D96" s="312" t="s">
        <v>125</v>
      </c>
      <c r="E96" s="312"/>
      <c r="F96" s="173" t="s">
        <v>116</v>
      </c>
      <c r="G96" s="174">
        <v>425.25</v>
      </c>
      <c r="H96" s="173"/>
      <c r="I96" s="173">
        <f t="shared" si="0"/>
        <v>0</v>
      </c>
      <c r="J96" s="175">
        <f t="shared" si="1"/>
        <v>2083.73</v>
      </c>
      <c r="K96" s="176">
        <f t="shared" si="2"/>
        <v>0</v>
      </c>
      <c r="L96" s="176">
        <f t="shared" si="3"/>
        <v>0</v>
      </c>
      <c r="M96" s="176"/>
      <c r="N96" s="176">
        <v>4.9000000000000004</v>
      </c>
      <c r="O96" s="176"/>
      <c r="P96" s="180"/>
      <c r="Q96" s="180"/>
      <c r="R96" s="180"/>
      <c r="S96" s="181">
        <f t="shared" si="4"/>
        <v>0</v>
      </c>
      <c r="T96" s="177"/>
      <c r="U96" s="177"/>
      <c r="V96" s="199"/>
      <c r="W96" s="53"/>
      <c r="Z96">
        <v>0</v>
      </c>
    </row>
    <row r="97" spans="1:26" ht="25.15" customHeight="1" x14ac:dyDescent="0.25">
      <c r="A97" s="178"/>
      <c r="B97" s="214">
        <v>13</v>
      </c>
      <c r="C97" s="179" t="s">
        <v>126</v>
      </c>
      <c r="D97" s="312" t="s">
        <v>127</v>
      </c>
      <c r="E97" s="312"/>
      <c r="F97" s="173" t="s">
        <v>107</v>
      </c>
      <c r="G97" s="174">
        <v>11</v>
      </c>
      <c r="H97" s="173"/>
      <c r="I97" s="173">
        <f t="shared" si="0"/>
        <v>0</v>
      </c>
      <c r="J97" s="175">
        <f t="shared" si="1"/>
        <v>7748.4</v>
      </c>
      <c r="K97" s="176">
        <f t="shared" si="2"/>
        <v>0</v>
      </c>
      <c r="L97" s="176">
        <f t="shared" si="3"/>
        <v>0</v>
      </c>
      <c r="M97" s="176"/>
      <c r="N97" s="176">
        <v>704.4</v>
      </c>
      <c r="O97" s="176"/>
      <c r="P97" s="182">
        <v>2.9020000000000001E-2</v>
      </c>
      <c r="Q97" s="180"/>
      <c r="R97" s="180">
        <v>2.9020000000000001E-2</v>
      </c>
      <c r="S97" s="181">
        <f t="shared" si="4"/>
        <v>0.31900000000000001</v>
      </c>
      <c r="T97" s="177"/>
      <c r="U97" s="177"/>
      <c r="V97" s="199"/>
      <c r="W97" s="53"/>
      <c r="Z97">
        <v>0</v>
      </c>
    </row>
    <row r="98" spans="1:26" ht="25.15" customHeight="1" x14ac:dyDescent="0.25">
      <c r="A98" s="178"/>
      <c r="B98" s="214">
        <v>14</v>
      </c>
      <c r="C98" s="179" t="s">
        <v>128</v>
      </c>
      <c r="D98" s="312" t="s">
        <v>129</v>
      </c>
      <c r="E98" s="312"/>
      <c r="F98" s="173" t="s">
        <v>100</v>
      </c>
      <c r="G98" s="174">
        <v>3962.0279999999998</v>
      </c>
      <c r="H98" s="173"/>
      <c r="I98" s="173">
        <f t="shared" si="0"/>
        <v>0</v>
      </c>
      <c r="J98" s="175">
        <f t="shared" si="1"/>
        <v>24960.78</v>
      </c>
      <c r="K98" s="176">
        <f t="shared" si="2"/>
        <v>0</v>
      </c>
      <c r="L98" s="176">
        <f t="shared" si="3"/>
        <v>0</v>
      </c>
      <c r="M98" s="176"/>
      <c r="N98" s="176">
        <v>6.3</v>
      </c>
      <c r="O98" s="176"/>
      <c r="P98" s="182">
        <v>8.5000000000000006E-4</v>
      </c>
      <c r="Q98" s="180"/>
      <c r="R98" s="180">
        <v>8.5000000000000006E-4</v>
      </c>
      <c r="S98" s="181">
        <f t="shared" si="4"/>
        <v>3.3679999999999999</v>
      </c>
      <c r="T98" s="177"/>
      <c r="U98" s="177"/>
      <c r="V98" s="199"/>
      <c r="W98" s="53"/>
      <c r="Z98">
        <v>0</v>
      </c>
    </row>
    <row r="99" spans="1:26" ht="25.15" customHeight="1" x14ac:dyDescent="0.25">
      <c r="A99" s="178"/>
      <c r="B99" s="214">
        <v>15</v>
      </c>
      <c r="C99" s="179" t="s">
        <v>130</v>
      </c>
      <c r="D99" s="312" t="s">
        <v>131</v>
      </c>
      <c r="E99" s="312"/>
      <c r="F99" s="173" t="s">
        <v>100</v>
      </c>
      <c r="G99" s="174">
        <v>3962.0279999999998</v>
      </c>
      <c r="H99" s="173"/>
      <c r="I99" s="173">
        <f t="shared" si="0"/>
        <v>0</v>
      </c>
      <c r="J99" s="175">
        <f t="shared" si="1"/>
        <v>13074.69</v>
      </c>
      <c r="K99" s="176">
        <f t="shared" si="2"/>
        <v>0</v>
      </c>
      <c r="L99" s="176">
        <f t="shared" si="3"/>
        <v>0</v>
      </c>
      <c r="M99" s="176"/>
      <c r="N99" s="176">
        <v>3.3</v>
      </c>
      <c r="O99" s="176"/>
      <c r="P99" s="180"/>
      <c r="Q99" s="180"/>
      <c r="R99" s="180"/>
      <c r="S99" s="181">
        <f t="shared" si="4"/>
        <v>0</v>
      </c>
      <c r="T99" s="177"/>
      <c r="U99" s="177"/>
      <c r="V99" s="199"/>
      <c r="W99" s="53"/>
      <c r="Z99">
        <v>0</v>
      </c>
    </row>
    <row r="100" spans="1:26" ht="25.15" customHeight="1" x14ac:dyDescent="0.25">
      <c r="A100" s="178"/>
      <c r="B100" s="214">
        <v>16</v>
      </c>
      <c r="C100" s="179" t="s">
        <v>132</v>
      </c>
      <c r="D100" s="312" t="s">
        <v>133</v>
      </c>
      <c r="E100" s="312"/>
      <c r="F100" s="173" t="s">
        <v>121</v>
      </c>
      <c r="G100" s="174">
        <v>2604.3649999999998</v>
      </c>
      <c r="H100" s="173"/>
      <c r="I100" s="173">
        <f t="shared" si="0"/>
        <v>0</v>
      </c>
      <c r="J100" s="175">
        <f t="shared" si="1"/>
        <v>16928.37</v>
      </c>
      <c r="K100" s="176">
        <f t="shared" si="2"/>
        <v>0</v>
      </c>
      <c r="L100" s="176">
        <f t="shared" si="3"/>
        <v>0</v>
      </c>
      <c r="M100" s="176"/>
      <c r="N100" s="176">
        <v>6.5</v>
      </c>
      <c r="O100" s="176"/>
      <c r="P100" s="180"/>
      <c r="Q100" s="180"/>
      <c r="R100" s="180"/>
      <c r="S100" s="181">
        <f t="shared" si="4"/>
        <v>0</v>
      </c>
      <c r="T100" s="177"/>
      <c r="U100" s="177"/>
      <c r="V100" s="199"/>
      <c r="W100" s="53"/>
      <c r="Z100">
        <v>0</v>
      </c>
    </row>
    <row r="101" spans="1:26" ht="25.15" customHeight="1" x14ac:dyDescent="0.25">
      <c r="A101" s="178"/>
      <c r="B101" s="214">
        <v>17</v>
      </c>
      <c r="C101" s="179" t="s">
        <v>134</v>
      </c>
      <c r="D101" s="312" t="s">
        <v>135</v>
      </c>
      <c r="E101" s="312"/>
      <c r="F101" s="173" t="s">
        <v>121</v>
      </c>
      <c r="G101" s="174">
        <v>4274.5349999999999</v>
      </c>
      <c r="H101" s="173"/>
      <c r="I101" s="173">
        <f t="shared" si="0"/>
        <v>0</v>
      </c>
      <c r="J101" s="175">
        <f t="shared" si="1"/>
        <v>16670.689999999999</v>
      </c>
      <c r="K101" s="176">
        <f t="shared" si="2"/>
        <v>0</v>
      </c>
      <c r="L101" s="176">
        <f t="shared" si="3"/>
        <v>0</v>
      </c>
      <c r="M101" s="176"/>
      <c r="N101" s="176">
        <v>3.9</v>
      </c>
      <c r="O101" s="176"/>
      <c r="P101" s="180"/>
      <c r="Q101" s="180"/>
      <c r="R101" s="180"/>
      <c r="S101" s="181">
        <f t="shared" si="4"/>
        <v>0</v>
      </c>
      <c r="T101" s="177"/>
      <c r="U101" s="177"/>
      <c r="V101" s="199"/>
      <c r="W101" s="53"/>
      <c r="Z101">
        <v>0</v>
      </c>
    </row>
    <row r="102" spans="1:26" ht="25.15" customHeight="1" x14ac:dyDescent="0.25">
      <c r="A102" s="178"/>
      <c r="B102" s="214">
        <v>18</v>
      </c>
      <c r="C102" s="179" t="s">
        <v>136</v>
      </c>
      <c r="D102" s="312" t="s">
        <v>137</v>
      </c>
      <c r="E102" s="312"/>
      <c r="F102" s="173" t="s">
        <v>116</v>
      </c>
      <c r="G102" s="174">
        <v>1027.865</v>
      </c>
      <c r="H102" s="173"/>
      <c r="I102" s="173">
        <f t="shared" si="0"/>
        <v>0</v>
      </c>
      <c r="J102" s="175">
        <f t="shared" si="1"/>
        <v>14184.54</v>
      </c>
      <c r="K102" s="176">
        <f t="shared" si="2"/>
        <v>0</v>
      </c>
      <c r="L102" s="176">
        <f t="shared" si="3"/>
        <v>0</v>
      </c>
      <c r="M102" s="176"/>
      <c r="N102" s="176">
        <v>13.8</v>
      </c>
      <c r="O102" s="176"/>
      <c r="P102" s="180"/>
      <c r="Q102" s="180"/>
      <c r="R102" s="180"/>
      <c r="S102" s="181">
        <f t="shared" si="4"/>
        <v>0</v>
      </c>
      <c r="T102" s="177"/>
      <c r="U102" s="177"/>
      <c r="V102" s="199"/>
      <c r="W102" s="53"/>
      <c r="Z102">
        <v>0</v>
      </c>
    </row>
    <row r="103" spans="1:26" ht="25.15" customHeight="1" x14ac:dyDescent="0.25">
      <c r="A103" s="178"/>
      <c r="B103" s="214">
        <v>19</v>
      </c>
      <c r="C103" s="179" t="s">
        <v>138</v>
      </c>
      <c r="D103" s="312" t="s">
        <v>139</v>
      </c>
      <c r="E103" s="312"/>
      <c r="F103" s="173" t="s">
        <v>116</v>
      </c>
      <c r="G103" s="174">
        <v>5302.4</v>
      </c>
      <c r="H103" s="173"/>
      <c r="I103" s="173">
        <f t="shared" si="0"/>
        <v>0</v>
      </c>
      <c r="J103" s="175">
        <f t="shared" si="1"/>
        <v>6893.12</v>
      </c>
      <c r="K103" s="176">
        <f t="shared" si="2"/>
        <v>0</v>
      </c>
      <c r="L103" s="176">
        <f t="shared" si="3"/>
        <v>0</v>
      </c>
      <c r="M103" s="176"/>
      <c r="N103" s="176">
        <v>1.3</v>
      </c>
      <c r="O103" s="176"/>
      <c r="P103" s="180"/>
      <c r="Q103" s="180"/>
      <c r="R103" s="180"/>
      <c r="S103" s="181">
        <f t="shared" si="4"/>
        <v>0</v>
      </c>
      <c r="T103" s="177"/>
      <c r="U103" s="177"/>
      <c r="V103" s="199"/>
      <c r="W103" s="53"/>
      <c r="Z103">
        <v>0</v>
      </c>
    </row>
    <row r="104" spans="1:26" ht="25.15" customHeight="1" x14ac:dyDescent="0.25">
      <c r="A104" s="178"/>
      <c r="B104" s="214">
        <v>20</v>
      </c>
      <c r="C104" s="179" t="s">
        <v>140</v>
      </c>
      <c r="D104" s="312" t="s">
        <v>141</v>
      </c>
      <c r="E104" s="312"/>
      <c r="F104" s="173" t="s">
        <v>116</v>
      </c>
      <c r="G104" s="174">
        <v>2735.125</v>
      </c>
      <c r="H104" s="173"/>
      <c r="I104" s="173">
        <f t="shared" si="0"/>
        <v>0</v>
      </c>
      <c r="J104" s="175">
        <f t="shared" si="1"/>
        <v>3555.66</v>
      </c>
      <c r="K104" s="176">
        <f t="shared" si="2"/>
        <v>0</v>
      </c>
      <c r="L104" s="176">
        <f t="shared" si="3"/>
        <v>0</v>
      </c>
      <c r="M104" s="176"/>
      <c r="N104" s="176">
        <v>1.3</v>
      </c>
      <c r="O104" s="176"/>
      <c r="P104" s="180"/>
      <c r="Q104" s="180"/>
      <c r="R104" s="180"/>
      <c r="S104" s="181">
        <f t="shared" si="4"/>
        <v>0</v>
      </c>
      <c r="T104" s="177"/>
      <c r="U104" s="177"/>
      <c r="V104" s="199"/>
      <c r="W104" s="53"/>
      <c r="Z104">
        <v>0</v>
      </c>
    </row>
    <row r="105" spans="1:26" ht="25.15" customHeight="1" x14ac:dyDescent="0.25">
      <c r="A105" s="178"/>
      <c r="B105" s="214">
        <v>21</v>
      </c>
      <c r="C105" s="179" t="s">
        <v>142</v>
      </c>
      <c r="D105" s="312" t="s">
        <v>143</v>
      </c>
      <c r="E105" s="312"/>
      <c r="F105" s="173" t="s">
        <v>116</v>
      </c>
      <c r="G105" s="174">
        <v>2735.125</v>
      </c>
      <c r="H105" s="173"/>
      <c r="I105" s="173">
        <f t="shared" si="0"/>
        <v>0</v>
      </c>
      <c r="J105" s="175">
        <f t="shared" si="1"/>
        <v>11761.04</v>
      </c>
      <c r="K105" s="176">
        <f t="shared" si="2"/>
        <v>0</v>
      </c>
      <c r="L105" s="176">
        <f t="shared" si="3"/>
        <v>0</v>
      </c>
      <c r="M105" s="176"/>
      <c r="N105" s="176">
        <v>4.3</v>
      </c>
      <c r="O105" s="176"/>
      <c r="P105" s="180"/>
      <c r="Q105" s="180"/>
      <c r="R105" s="180"/>
      <c r="S105" s="181">
        <f t="shared" si="4"/>
        <v>0</v>
      </c>
      <c r="T105" s="177"/>
      <c r="U105" s="177"/>
      <c r="V105" s="199"/>
      <c r="W105" s="53"/>
      <c r="Z105">
        <v>0</v>
      </c>
    </row>
    <row r="106" spans="1:26" ht="25.15" customHeight="1" x14ac:dyDescent="0.25">
      <c r="A106" s="178"/>
      <c r="B106" s="214">
        <v>22</v>
      </c>
      <c r="C106" s="179" t="s">
        <v>144</v>
      </c>
      <c r="D106" s="312" t="s">
        <v>145</v>
      </c>
      <c r="E106" s="312"/>
      <c r="F106" s="173" t="s">
        <v>116</v>
      </c>
      <c r="G106" s="174">
        <v>2027.89</v>
      </c>
      <c r="H106" s="173"/>
      <c r="I106" s="173">
        <f t="shared" si="0"/>
        <v>0</v>
      </c>
      <c r="J106" s="175">
        <f t="shared" si="1"/>
        <v>6286.46</v>
      </c>
      <c r="K106" s="176">
        <f t="shared" si="2"/>
        <v>0</v>
      </c>
      <c r="L106" s="176">
        <f t="shared" si="3"/>
        <v>0</v>
      </c>
      <c r="M106" s="176"/>
      <c r="N106" s="176">
        <v>3.1</v>
      </c>
      <c r="O106" s="176"/>
      <c r="P106" s="180"/>
      <c r="Q106" s="180"/>
      <c r="R106" s="180"/>
      <c r="S106" s="181">
        <f t="shared" si="4"/>
        <v>0</v>
      </c>
      <c r="T106" s="177"/>
      <c r="U106" s="177"/>
      <c r="V106" s="199"/>
      <c r="W106" s="53"/>
      <c r="Z106">
        <v>0</v>
      </c>
    </row>
    <row r="107" spans="1:26" ht="25.15" customHeight="1" x14ac:dyDescent="0.25">
      <c r="A107" s="178"/>
      <c r="B107" s="215">
        <v>23</v>
      </c>
      <c r="C107" s="188" t="s">
        <v>146</v>
      </c>
      <c r="D107" s="314" t="s">
        <v>147</v>
      </c>
      <c r="E107" s="314"/>
      <c r="F107" s="183" t="s">
        <v>116</v>
      </c>
      <c r="G107" s="184">
        <v>488.48</v>
      </c>
      <c r="H107" s="183"/>
      <c r="I107" s="183">
        <f t="shared" si="0"/>
        <v>0</v>
      </c>
      <c r="J107" s="185">
        <f t="shared" si="1"/>
        <v>10941.95</v>
      </c>
      <c r="K107" s="186">
        <f t="shared" si="2"/>
        <v>0</v>
      </c>
      <c r="L107" s="186"/>
      <c r="M107" s="186">
        <f>ROUND(G107*(H107),2)</f>
        <v>0</v>
      </c>
      <c r="N107" s="186">
        <v>22.4</v>
      </c>
      <c r="O107" s="186"/>
      <c r="P107" s="189">
        <v>1.67</v>
      </c>
      <c r="Q107" s="190"/>
      <c r="R107" s="190">
        <v>1.67</v>
      </c>
      <c r="S107" s="191">
        <f t="shared" si="4"/>
        <v>815.76199999999994</v>
      </c>
      <c r="T107" s="187"/>
      <c r="U107" s="187"/>
      <c r="V107" s="200"/>
      <c r="W107" s="53"/>
      <c r="Z107">
        <v>0</v>
      </c>
    </row>
    <row r="108" spans="1:26" ht="25.15" customHeight="1" x14ac:dyDescent="0.25">
      <c r="A108" s="178"/>
      <c r="B108" s="214">
        <v>24</v>
      </c>
      <c r="C108" s="179" t="s">
        <v>148</v>
      </c>
      <c r="D108" s="312" t="s">
        <v>149</v>
      </c>
      <c r="E108" s="312"/>
      <c r="F108" s="173" t="s">
        <v>121</v>
      </c>
      <c r="G108" s="174">
        <v>431.50799999999998</v>
      </c>
      <c r="H108" s="173"/>
      <c r="I108" s="173">
        <f t="shared" si="0"/>
        <v>0</v>
      </c>
      <c r="J108" s="175">
        <f t="shared" si="1"/>
        <v>4789.74</v>
      </c>
      <c r="K108" s="176">
        <f t="shared" si="2"/>
        <v>0</v>
      </c>
      <c r="L108" s="176">
        <f>ROUND(G108*(H108),2)</f>
        <v>0</v>
      </c>
      <c r="M108" s="176"/>
      <c r="N108" s="176">
        <v>11.1</v>
      </c>
      <c r="O108" s="176"/>
      <c r="P108" s="180"/>
      <c r="Q108" s="180"/>
      <c r="R108" s="180"/>
      <c r="S108" s="181">
        <f t="shared" si="4"/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4">
        <v>25</v>
      </c>
      <c r="C109" s="179" t="s">
        <v>150</v>
      </c>
      <c r="D109" s="312" t="s">
        <v>151</v>
      </c>
      <c r="E109" s="312"/>
      <c r="F109" s="173" t="s">
        <v>121</v>
      </c>
      <c r="G109" s="174">
        <v>431.50799999999998</v>
      </c>
      <c r="H109" s="173"/>
      <c r="I109" s="173">
        <f t="shared" si="0"/>
        <v>0</v>
      </c>
      <c r="J109" s="175">
        <f t="shared" si="1"/>
        <v>2847.95</v>
      </c>
      <c r="K109" s="176">
        <f t="shared" si="2"/>
        <v>0</v>
      </c>
      <c r="L109" s="176">
        <f>ROUND(G109*(H109),2)</f>
        <v>0</v>
      </c>
      <c r="M109" s="176"/>
      <c r="N109" s="176">
        <v>6.6</v>
      </c>
      <c r="O109" s="176"/>
      <c r="P109" s="180"/>
      <c r="Q109" s="180"/>
      <c r="R109" s="180"/>
      <c r="S109" s="181">
        <f t="shared" si="4"/>
        <v>0</v>
      </c>
      <c r="T109" s="177"/>
      <c r="U109" s="177"/>
      <c r="V109" s="199"/>
      <c r="W109" s="53"/>
      <c r="Z109">
        <v>0</v>
      </c>
    </row>
    <row r="110" spans="1:26" ht="25.15" customHeight="1" x14ac:dyDescent="0.25">
      <c r="A110" s="178"/>
      <c r="B110" s="215">
        <v>26</v>
      </c>
      <c r="C110" s="188" t="s">
        <v>146</v>
      </c>
      <c r="D110" s="314" t="s">
        <v>147</v>
      </c>
      <c r="E110" s="314"/>
      <c r="F110" s="183" t="s">
        <v>116</v>
      </c>
      <c r="G110" s="184">
        <v>431.50799999999998</v>
      </c>
      <c r="H110" s="183"/>
      <c r="I110" s="183">
        <f t="shared" si="0"/>
        <v>0</v>
      </c>
      <c r="J110" s="185">
        <f t="shared" si="1"/>
        <v>9665.7800000000007</v>
      </c>
      <c r="K110" s="186">
        <f t="shared" si="2"/>
        <v>0</v>
      </c>
      <c r="L110" s="186"/>
      <c r="M110" s="186">
        <f>ROUND(G110*(H110),2)</f>
        <v>0</v>
      </c>
      <c r="N110" s="186">
        <v>22.4</v>
      </c>
      <c r="O110" s="186"/>
      <c r="P110" s="189">
        <v>1.67</v>
      </c>
      <c r="Q110" s="190"/>
      <c r="R110" s="190">
        <v>1.67</v>
      </c>
      <c r="S110" s="191">
        <f t="shared" si="4"/>
        <v>720.61800000000005</v>
      </c>
      <c r="T110" s="187"/>
      <c r="U110" s="187"/>
      <c r="V110" s="200"/>
      <c r="W110" s="53"/>
      <c r="Z110">
        <v>0</v>
      </c>
    </row>
    <row r="111" spans="1:26" ht="25.15" customHeight="1" x14ac:dyDescent="0.25">
      <c r="A111" s="178"/>
      <c r="B111" s="214">
        <v>27</v>
      </c>
      <c r="C111" s="179" t="s">
        <v>152</v>
      </c>
      <c r="D111" s="312" t="s">
        <v>153</v>
      </c>
      <c r="E111" s="312"/>
      <c r="F111" s="173" t="s">
        <v>100</v>
      </c>
      <c r="G111" s="174">
        <v>719.18</v>
      </c>
      <c r="H111" s="173"/>
      <c r="I111" s="173">
        <f t="shared" si="0"/>
        <v>0</v>
      </c>
      <c r="J111" s="175">
        <f t="shared" si="1"/>
        <v>359.59</v>
      </c>
      <c r="K111" s="176">
        <f t="shared" si="2"/>
        <v>0</v>
      </c>
      <c r="L111" s="176">
        <f>ROUND(G111*(H111),2)</f>
        <v>0</v>
      </c>
      <c r="M111" s="176"/>
      <c r="N111" s="176">
        <v>0.5</v>
      </c>
      <c r="O111" s="176"/>
      <c r="P111" s="180"/>
      <c r="Q111" s="180"/>
      <c r="R111" s="180"/>
      <c r="S111" s="181">
        <f t="shared" si="4"/>
        <v>0</v>
      </c>
      <c r="T111" s="177"/>
      <c r="U111" s="177"/>
      <c r="V111" s="199"/>
      <c r="W111" s="53"/>
      <c r="Z111">
        <v>0</v>
      </c>
    </row>
    <row r="112" spans="1:26" x14ac:dyDescent="0.25">
      <c r="A112" s="10"/>
      <c r="B112" s="213"/>
      <c r="C112" s="172">
        <v>1</v>
      </c>
      <c r="D112" s="313" t="s">
        <v>74</v>
      </c>
      <c r="E112" s="313"/>
      <c r="F112" s="138"/>
      <c r="G112" s="171"/>
      <c r="H112" s="138"/>
      <c r="I112" s="140">
        <f>ROUND((SUM(I84:I111))/1,2)</f>
        <v>0</v>
      </c>
      <c r="J112" s="139"/>
      <c r="K112" s="139"/>
      <c r="L112" s="139">
        <f>ROUND((SUM(L84:L111))/1,2)</f>
        <v>0</v>
      </c>
      <c r="M112" s="139">
        <f>ROUND((SUM(M84:M111))/1,2)</f>
        <v>0</v>
      </c>
      <c r="N112" s="139"/>
      <c r="O112" s="139"/>
      <c r="P112" s="139"/>
      <c r="Q112" s="10"/>
      <c r="R112" s="10"/>
      <c r="S112" s="10">
        <f>ROUND((SUM(S84:S111))/1,2)</f>
        <v>1540.6</v>
      </c>
      <c r="T112" s="10"/>
      <c r="U112" s="10"/>
      <c r="V112" s="201">
        <f>ROUND((SUM(V84:V111))/1,2)</f>
        <v>0</v>
      </c>
      <c r="W112" s="218"/>
      <c r="X112" s="137"/>
      <c r="Y112" s="137"/>
      <c r="Z112" s="137"/>
    </row>
    <row r="113" spans="1:26" x14ac:dyDescent="0.25">
      <c r="A113" s="1"/>
      <c r="B113" s="209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202"/>
      <c r="W113" s="53"/>
    </row>
    <row r="114" spans="1:26" x14ac:dyDescent="0.25">
      <c r="A114" s="10"/>
      <c r="B114" s="213"/>
      <c r="C114" s="172">
        <v>4</v>
      </c>
      <c r="D114" s="313" t="s">
        <v>75</v>
      </c>
      <c r="E114" s="313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10"/>
      <c r="R114" s="10"/>
      <c r="S114" s="10"/>
      <c r="T114" s="10"/>
      <c r="U114" s="10"/>
      <c r="V114" s="198"/>
      <c r="W114" s="218"/>
      <c r="X114" s="137"/>
      <c r="Y114" s="137"/>
      <c r="Z114" s="137"/>
    </row>
    <row r="115" spans="1:26" ht="25.15" customHeight="1" x14ac:dyDescent="0.25">
      <c r="A115" s="178"/>
      <c r="B115" s="214">
        <v>28</v>
      </c>
      <c r="C115" s="179" t="s">
        <v>154</v>
      </c>
      <c r="D115" s="312" t="s">
        <v>155</v>
      </c>
      <c r="E115" s="312"/>
      <c r="F115" s="173" t="s">
        <v>116</v>
      </c>
      <c r="G115" s="174">
        <v>107.877</v>
      </c>
      <c r="H115" s="173"/>
      <c r="I115" s="173">
        <f t="shared" ref="I115:I121" si="5">ROUND(G115*(H115),2)</f>
        <v>0</v>
      </c>
      <c r="J115" s="175">
        <f t="shared" ref="J115:J121" si="6">ROUND(G115*(N115),2)</f>
        <v>4703.4399999999996</v>
      </c>
      <c r="K115" s="176">
        <f t="shared" ref="K115:K121" si="7">ROUND(G115*(O115),2)</f>
        <v>0</v>
      </c>
      <c r="L115" s="176">
        <f>ROUND(G115*(H115),2)</f>
        <v>0</v>
      </c>
      <c r="M115" s="176"/>
      <c r="N115" s="176">
        <v>43.6</v>
      </c>
      <c r="O115" s="176"/>
      <c r="P115" s="182">
        <v>1.8907700000000001</v>
      </c>
      <c r="Q115" s="180"/>
      <c r="R115" s="180">
        <v>1.8907700000000001</v>
      </c>
      <c r="S115" s="181">
        <f t="shared" ref="S115:S121" si="8">ROUND(G115*(P115),3)</f>
        <v>203.971</v>
      </c>
      <c r="T115" s="177"/>
      <c r="U115" s="177"/>
      <c r="V115" s="199"/>
      <c r="W115" s="53"/>
      <c r="Z115">
        <v>0</v>
      </c>
    </row>
    <row r="116" spans="1:26" ht="25.15" customHeight="1" x14ac:dyDescent="0.25">
      <c r="A116" s="178"/>
      <c r="B116" s="214">
        <v>29</v>
      </c>
      <c r="C116" s="179" t="s">
        <v>156</v>
      </c>
      <c r="D116" s="312" t="s">
        <v>157</v>
      </c>
      <c r="E116" s="312"/>
      <c r="F116" s="173" t="s">
        <v>158</v>
      </c>
      <c r="G116" s="174">
        <v>16</v>
      </c>
      <c r="H116" s="173"/>
      <c r="I116" s="173">
        <f t="shared" si="5"/>
        <v>0</v>
      </c>
      <c r="J116" s="175">
        <f t="shared" si="6"/>
        <v>100.8</v>
      </c>
      <c r="K116" s="176">
        <f t="shared" si="7"/>
        <v>0</v>
      </c>
      <c r="L116" s="176">
        <f>ROUND(G116*(H116),2)</f>
        <v>0</v>
      </c>
      <c r="M116" s="176"/>
      <c r="N116" s="176">
        <v>6.3</v>
      </c>
      <c r="O116" s="176"/>
      <c r="P116" s="182">
        <v>6.6E-3</v>
      </c>
      <c r="Q116" s="180"/>
      <c r="R116" s="180">
        <v>6.6E-3</v>
      </c>
      <c r="S116" s="181">
        <f t="shared" si="8"/>
        <v>0.106</v>
      </c>
      <c r="T116" s="177"/>
      <c r="U116" s="177"/>
      <c r="V116" s="199"/>
      <c r="W116" s="53"/>
      <c r="Z116">
        <v>0</v>
      </c>
    </row>
    <row r="117" spans="1:26" ht="25.15" customHeight="1" x14ac:dyDescent="0.25">
      <c r="A117" s="178"/>
      <c r="B117" s="215">
        <v>30</v>
      </c>
      <c r="C117" s="188" t="s">
        <v>159</v>
      </c>
      <c r="D117" s="314" t="s">
        <v>160</v>
      </c>
      <c r="E117" s="314"/>
      <c r="F117" s="183" t="s">
        <v>158</v>
      </c>
      <c r="G117" s="184">
        <v>3</v>
      </c>
      <c r="H117" s="183"/>
      <c r="I117" s="183">
        <f t="shared" si="5"/>
        <v>0</v>
      </c>
      <c r="J117" s="185">
        <f t="shared" si="6"/>
        <v>71.099999999999994</v>
      </c>
      <c r="K117" s="186">
        <f t="shared" si="7"/>
        <v>0</v>
      </c>
      <c r="L117" s="186"/>
      <c r="M117" s="186">
        <f>ROUND(G117*(H117),2)</f>
        <v>0</v>
      </c>
      <c r="N117" s="186">
        <v>23.7</v>
      </c>
      <c r="O117" s="186"/>
      <c r="P117" s="189">
        <v>2.5000000000000001E-2</v>
      </c>
      <c r="Q117" s="190"/>
      <c r="R117" s="190">
        <v>2.5000000000000001E-2</v>
      </c>
      <c r="S117" s="191">
        <f t="shared" si="8"/>
        <v>7.4999999999999997E-2</v>
      </c>
      <c r="T117" s="187"/>
      <c r="U117" s="187"/>
      <c r="V117" s="200"/>
      <c r="W117" s="53"/>
      <c r="Z117">
        <v>0</v>
      </c>
    </row>
    <row r="118" spans="1:26" ht="25.15" customHeight="1" x14ac:dyDescent="0.25">
      <c r="A118" s="178"/>
      <c r="B118" s="215">
        <v>31</v>
      </c>
      <c r="C118" s="188" t="s">
        <v>161</v>
      </c>
      <c r="D118" s="314" t="s">
        <v>162</v>
      </c>
      <c r="E118" s="314"/>
      <c r="F118" s="183" t="s">
        <v>158</v>
      </c>
      <c r="G118" s="184">
        <v>6</v>
      </c>
      <c r="H118" s="183"/>
      <c r="I118" s="183">
        <f t="shared" si="5"/>
        <v>0</v>
      </c>
      <c r="J118" s="185">
        <f t="shared" si="6"/>
        <v>154.19999999999999</v>
      </c>
      <c r="K118" s="186">
        <f t="shared" si="7"/>
        <v>0</v>
      </c>
      <c r="L118" s="186"/>
      <c r="M118" s="186">
        <f>ROUND(G118*(H118),2)</f>
        <v>0</v>
      </c>
      <c r="N118" s="186">
        <v>25.7</v>
      </c>
      <c r="O118" s="186"/>
      <c r="P118" s="189">
        <v>3.5000000000000003E-2</v>
      </c>
      <c r="Q118" s="190"/>
      <c r="R118" s="190">
        <v>3.5000000000000003E-2</v>
      </c>
      <c r="S118" s="191">
        <f t="shared" si="8"/>
        <v>0.21</v>
      </c>
      <c r="T118" s="187"/>
      <c r="U118" s="187"/>
      <c r="V118" s="200"/>
      <c r="W118" s="53"/>
      <c r="Z118">
        <v>0</v>
      </c>
    </row>
    <row r="119" spans="1:26" ht="25.15" customHeight="1" x14ac:dyDescent="0.25">
      <c r="A119" s="178"/>
      <c r="B119" s="215">
        <v>32</v>
      </c>
      <c r="C119" s="188" t="s">
        <v>163</v>
      </c>
      <c r="D119" s="314" t="s">
        <v>164</v>
      </c>
      <c r="E119" s="314"/>
      <c r="F119" s="183" t="s">
        <v>158</v>
      </c>
      <c r="G119" s="184">
        <v>7</v>
      </c>
      <c r="H119" s="183"/>
      <c r="I119" s="183">
        <f t="shared" si="5"/>
        <v>0</v>
      </c>
      <c r="J119" s="185">
        <f t="shared" si="6"/>
        <v>193.2</v>
      </c>
      <c r="K119" s="186">
        <f t="shared" si="7"/>
        <v>0</v>
      </c>
      <c r="L119" s="186"/>
      <c r="M119" s="186">
        <f>ROUND(G119*(H119),2)</f>
        <v>0</v>
      </c>
      <c r="N119" s="186">
        <v>27.6</v>
      </c>
      <c r="O119" s="186"/>
      <c r="P119" s="189">
        <v>4.4999999999999998E-2</v>
      </c>
      <c r="Q119" s="190"/>
      <c r="R119" s="190">
        <v>4.4999999999999998E-2</v>
      </c>
      <c r="S119" s="191">
        <f t="shared" si="8"/>
        <v>0.315</v>
      </c>
      <c r="T119" s="187"/>
      <c r="U119" s="187"/>
      <c r="V119" s="200"/>
      <c r="W119" s="53"/>
      <c r="Z119">
        <v>0</v>
      </c>
    </row>
    <row r="120" spans="1:26" ht="25.15" customHeight="1" x14ac:dyDescent="0.25">
      <c r="A120" s="178"/>
      <c r="B120" s="214">
        <v>33</v>
      </c>
      <c r="C120" s="179" t="s">
        <v>165</v>
      </c>
      <c r="D120" s="312" t="s">
        <v>166</v>
      </c>
      <c r="E120" s="312"/>
      <c r="F120" s="173" t="s">
        <v>116</v>
      </c>
      <c r="G120" s="174">
        <v>5</v>
      </c>
      <c r="H120" s="173"/>
      <c r="I120" s="173">
        <f t="shared" si="5"/>
        <v>0</v>
      </c>
      <c r="J120" s="175">
        <f t="shared" si="6"/>
        <v>666.5</v>
      </c>
      <c r="K120" s="176">
        <f t="shared" si="7"/>
        <v>0</v>
      </c>
      <c r="L120" s="176">
        <f>ROUND(G120*(H120),2)</f>
        <v>0</v>
      </c>
      <c r="M120" s="176"/>
      <c r="N120" s="176">
        <v>133.30000000000001</v>
      </c>
      <c r="O120" s="176"/>
      <c r="P120" s="182">
        <v>2.3091699999999999</v>
      </c>
      <c r="Q120" s="180"/>
      <c r="R120" s="180">
        <v>2.3091699999999999</v>
      </c>
      <c r="S120" s="181">
        <f t="shared" si="8"/>
        <v>11.545999999999999</v>
      </c>
      <c r="T120" s="177"/>
      <c r="U120" s="177"/>
      <c r="V120" s="199"/>
      <c r="W120" s="53"/>
      <c r="Z120">
        <v>0</v>
      </c>
    </row>
    <row r="121" spans="1:26" ht="25.15" customHeight="1" x14ac:dyDescent="0.25">
      <c r="A121" s="178"/>
      <c r="B121" s="214">
        <v>34</v>
      </c>
      <c r="C121" s="179" t="s">
        <v>167</v>
      </c>
      <c r="D121" s="312" t="s">
        <v>168</v>
      </c>
      <c r="E121" s="312"/>
      <c r="F121" s="173" t="s">
        <v>100</v>
      </c>
      <c r="G121" s="174">
        <v>10</v>
      </c>
      <c r="H121" s="173"/>
      <c r="I121" s="173">
        <f t="shared" si="5"/>
        <v>0</v>
      </c>
      <c r="J121" s="175">
        <f t="shared" si="6"/>
        <v>120</v>
      </c>
      <c r="K121" s="176">
        <f t="shared" si="7"/>
        <v>0</v>
      </c>
      <c r="L121" s="176">
        <f>ROUND(G121*(H121),2)</f>
        <v>0</v>
      </c>
      <c r="M121" s="176"/>
      <c r="N121" s="176">
        <v>12</v>
      </c>
      <c r="O121" s="176"/>
      <c r="P121" s="182">
        <v>4.6100000000000004E-3</v>
      </c>
      <c r="Q121" s="180"/>
      <c r="R121" s="180">
        <v>4.6100000000000004E-3</v>
      </c>
      <c r="S121" s="181">
        <f t="shared" si="8"/>
        <v>4.5999999999999999E-2</v>
      </c>
      <c r="T121" s="177"/>
      <c r="U121" s="177"/>
      <c r="V121" s="199"/>
      <c r="W121" s="53"/>
      <c r="Z121">
        <v>0</v>
      </c>
    </row>
    <row r="122" spans="1:26" x14ac:dyDescent="0.25">
      <c r="A122" s="10"/>
      <c r="B122" s="213"/>
      <c r="C122" s="172">
        <v>4</v>
      </c>
      <c r="D122" s="313" t="s">
        <v>75</v>
      </c>
      <c r="E122" s="313"/>
      <c r="F122" s="138"/>
      <c r="G122" s="171"/>
      <c r="H122" s="138"/>
      <c r="I122" s="140">
        <f>ROUND((SUM(I114:I121))/1,2)</f>
        <v>0</v>
      </c>
      <c r="J122" s="139"/>
      <c r="K122" s="139"/>
      <c r="L122" s="139">
        <f>ROUND((SUM(L114:L121))/1,2)</f>
        <v>0</v>
      </c>
      <c r="M122" s="139">
        <f>ROUND((SUM(M114:M121))/1,2)</f>
        <v>0</v>
      </c>
      <c r="N122" s="139"/>
      <c r="O122" s="139"/>
      <c r="P122" s="139"/>
      <c r="Q122" s="10"/>
      <c r="R122" s="10"/>
      <c r="S122" s="10">
        <f>ROUND((SUM(S114:S121))/1,2)</f>
        <v>216.27</v>
      </c>
      <c r="T122" s="10"/>
      <c r="U122" s="10"/>
      <c r="V122" s="201">
        <f>ROUND((SUM(V114:V121))/1,2)</f>
        <v>0</v>
      </c>
      <c r="W122" s="218"/>
      <c r="X122" s="137"/>
      <c r="Y122" s="137"/>
      <c r="Z122" s="137"/>
    </row>
    <row r="123" spans="1:26" x14ac:dyDescent="0.25">
      <c r="A123" s="1"/>
      <c r="B123" s="209"/>
      <c r="C123" s="1"/>
      <c r="D123" s="1"/>
      <c r="E123" s="131"/>
      <c r="F123" s="131"/>
      <c r="G123" s="165"/>
      <c r="H123" s="131"/>
      <c r="I123" s="131"/>
      <c r="J123" s="132"/>
      <c r="K123" s="132"/>
      <c r="L123" s="132"/>
      <c r="M123" s="132"/>
      <c r="N123" s="132"/>
      <c r="O123" s="132"/>
      <c r="P123" s="132"/>
      <c r="Q123" s="1"/>
      <c r="R123" s="1"/>
      <c r="S123" s="1"/>
      <c r="T123" s="1"/>
      <c r="U123" s="1"/>
      <c r="V123" s="202"/>
      <c r="W123" s="53"/>
    </row>
    <row r="124" spans="1:26" x14ac:dyDescent="0.25">
      <c r="A124" s="10"/>
      <c r="B124" s="213"/>
      <c r="C124" s="172">
        <v>5</v>
      </c>
      <c r="D124" s="313" t="s">
        <v>76</v>
      </c>
      <c r="E124" s="313"/>
      <c r="F124" s="138"/>
      <c r="G124" s="171"/>
      <c r="H124" s="138"/>
      <c r="I124" s="138"/>
      <c r="J124" s="139"/>
      <c r="K124" s="139"/>
      <c r="L124" s="139"/>
      <c r="M124" s="139"/>
      <c r="N124" s="139"/>
      <c r="O124" s="139"/>
      <c r="P124" s="139"/>
      <c r="Q124" s="10"/>
      <c r="R124" s="10"/>
      <c r="S124" s="10"/>
      <c r="T124" s="10"/>
      <c r="U124" s="10"/>
      <c r="V124" s="198"/>
      <c r="W124" s="218"/>
      <c r="X124" s="137"/>
      <c r="Y124" s="137"/>
      <c r="Z124" s="137"/>
    </row>
    <row r="125" spans="1:26" ht="25.15" customHeight="1" x14ac:dyDescent="0.25">
      <c r="A125" s="178"/>
      <c r="B125" s="214">
        <v>35</v>
      </c>
      <c r="C125" s="179" t="s">
        <v>169</v>
      </c>
      <c r="D125" s="312" t="s">
        <v>170</v>
      </c>
      <c r="E125" s="312"/>
      <c r="F125" s="173" t="s">
        <v>100</v>
      </c>
      <c r="G125" s="174">
        <v>59.4</v>
      </c>
      <c r="H125" s="173"/>
      <c r="I125" s="173">
        <f>ROUND(G125*(H125),2)</f>
        <v>0</v>
      </c>
      <c r="J125" s="175">
        <f>ROUND(G125*(N125),2)</f>
        <v>493.02</v>
      </c>
      <c r="K125" s="176">
        <f>ROUND(G125*(O125),2)</f>
        <v>0</v>
      </c>
      <c r="L125" s="176">
        <f>ROUND(G125*(H125),2)</f>
        <v>0</v>
      </c>
      <c r="M125" s="176"/>
      <c r="N125" s="176">
        <v>8.3000000000000007</v>
      </c>
      <c r="O125" s="176"/>
      <c r="P125" s="182">
        <v>0.36834</v>
      </c>
      <c r="Q125" s="180"/>
      <c r="R125" s="180">
        <v>0.36834</v>
      </c>
      <c r="S125" s="181">
        <f>ROUND(G125*(P125),3)</f>
        <v>21.879000000000001</v>
      </c>
      <c r="T125" s="177"/>
      <c r="U125" s="177"/>
      <c r="V125" s="199"/>
      <c r="W125" s="53"/>
      <c r="Z125">
        <v>0</v>
      </c>
    </row>
    <row r="126" spans="1:26" ht="25.15" customHeight="1" x14ac:dyDescent="0.25">
      <c r="A126" s="178"/>
      <c r="B126" s="214">
        <v>36</v>
      </c>
      <c r="C126" s="179" t="s">
        <v>171</v>
      </c>
      <c r="D126" s="312" t="s">
        <v>172</v>
      </c>
      <c r="E126" s="312"/>
      <c r="F126" s="173" t="s">
        <v>100</v>
      </c>
      <c r="G126" s="174">
        <v>59.4</v>
      </c>
      <c r="H126" s="173"/>
      <c r="I126" s="173">
        <f>ROUND(G126*(H126),2)</f>
        <v>0</v>
      </c>
      <c r="J126" s="175">
        <f>ROUND(G126*(N126),2)</f>
        <v>1176.1199999999999</v>
      </c>
      <c r="K126" s="176">
        <f>ROUND(G126*(O126),2)</f>
        <v>0</v>
      </c>
      <c r="L126" s="176">
        <f>ROUND(G126*(H126),2)</f>
        <v>0</v>
      </c>
      <c r="M126" s="176"/>
      <c r="N126" s="176">
        <v>19.8</v>
      </c>
      <c r="O126" s="176"/>
      <c r="P126" s="182">
        <v>0.32379000000000002</v>
      </c>
      <c r="Q126" s="180"/>
      <c r="R126" s="180">
        <v>0.32379000000000002</v>
      </c>
      <c r="S126" s="181">
        <f>ROUND(G126*(P126),3)</f>
        <v>19.233000000000001</v>
      </c>
      <c r="T126" s="177"/>
      <c r="U126" s="177"/>
      <c r="V126" s="199"/>
      <c r="W126" s="53"/>
      <c r="Z126">
        <v>0</v>
      </c>
    </row>
    <row r="127" spans="1:26" ht="25.15" customHeight="1" x14ac:dyDescent="0.25">
      <c r="A127" s="178"/>
      <c r="B127" s="214">
        <v>37</v>
      </c>
      <c r="C127" s="179" t="s">
        <v>173</v>
      </c>
      <c r="D127" s="312" t="s">
        <v>174</v>
      </c>
      <c r="E127" s="312"/>
      <c r="F127" s="173" t="s">
        <v>100</v>
      </c>
      <c r="G127" s="174">
        <v>59.4</v>
      </c>
      <c r="H127" s="173"/>
      <c r="I127" s="173">
        <f>ROUND(G127*(H127),2)</f>
        <v>0</v>
      </c>
      <c r="J127" s="175">
        <f>ROUND(G127*(N127),2)</f>
        <v>671.22</v>
      </c>
      <c r="K127" s="176">
        <f>ROUND(G127*(O127),2)</f>
        <v>0</v>
      </c>
      <c r="L127" s="176">
        <f>ROUND(G127*(H127),2)</f>
        <v>0</v>
      </c>
      <c r="M127" s="176"/>
      <c r="N127" s="176">
        <v>11.3</v>
      </c>
      <c r="O127" s="176"/>
      <c r="P127" s="182">
        <v>0.13238</v>
      </c>
      <c r="Q127" s="180"/>
      <c r="R127" s="180">
        <v>0.13238</v>
      </c>
      <c r="S127" s="181">
        <f>ROUND(G127*(P127),3)</f>
        <v>7.8630000000000004</v>
      </c>
      <c r="T127" s="177"/>
      <c r="U127" s="177"/>
      <c r="V127" s="199"/>
      <c r="W127" s="53"/>
      <c r="Z127">
        <v>0</v>
      </c>
    </row>
    <row r="128" spans="1:26" x14ac:dyDescent="0.25">
      <c r="A128" s="10"/>
      <c r="B128" s="213"/>
      <c r="C128" s="172">
        <v>5</v>
      </c>
      <c r="D128" s="313" t="s">
        <v>76</v>
      </c>
      <c r="E128" s="313"/>
      <c r="F128" s="138"/>
      <c r="G128" s="171"/>
      <c r="H128" s="138"/>
      <c r="I128" s="140">
        <f>ROUND((SUM(I124:I127))/1,2)</f>
        <v>0</v>
      </c>
      <c r="J128" s="139"/>
      <c r="K128" s="139"/>
      <c r="L128" s="139">
        <f>ROUND((SUM(L124:L127))/1,2)</f>
        <v>0</v>
      </c>
      <c r="M128" s="139">
        <f>ROUND((SUM(M124:M127))/1,2)</f>
        <v>0</v>
      </c>
      <c r="N128" s="139"/>
      <c r="O128" s="139"/>
      <c r="P128" s="139"/>
      <c r="Q128" s="10"/>
      <c r="R128" s="10"/>
      <c r="S128" s="10">
        <f>ROUND((SUM(S124:S127))/1,2)</f>
        <v>48.98</v>
      </c>
      <c r="T128" s="10"/>
      <c r="U128" s="10"/>
      <c r="V128" s="201">
        <f>ROUND((SUM(V124:V127))/1,2)</f>
        <v>0</v>
      </c>
      <c r="W128" s="218"/>
      <c r="X128" s="137"/>
      <c r="Y128" s="137"/>
      <c r="Z128" s="137"/>
    </row>
    <row r="129" spans="1:26" x14ac:dyDescent="0.25">
      <c r="A129" s="1"/>
      <c r="B129" s="209"/>
      <c r="C129" s="1"/>
      <c r="D129" s="1"/>
      <c r="E129" s="131"/>
      <c r="F129" s="131"/>
      <c r="G129" s="165"/>
      <c r="H129" s="131"/>
      <c r="I129" s="131"/>
      <c r="J129" s="132"/>
      <c r="K129" s="132"/>
      <c r="L129" s="132"/>
      <c r="M129" s="132"/>
      <c r="N129" s="132"/>
      <c r="O129" s="132"/>
      <c r="P129" s="132"/>
      <c r="Q129" s="1"/>
      <c r="R129" s="1"/>
      <c r="S129" s="1"/>
      <c r="T129" s="1"/>
      <c r="U129" s="1"/>
      <c r="V129" s="202"/>
      <c r="W129" s="53"/>
    </row>
    <row r="130" spans="1:26" x14ac:dyDescent="0.25">
      <c r="A130" s="10"/>
      <c r="B130" s="213"/>
      <c r="C130" s="172">
        <v>8</v>
      </c>
      <c r="D130" s="313" t="s">
        <v>77</v>
      </c>
      <c r="E130" s="313"/>
      <c r="F130" s="138"/>
      <c r="G130" s="171"/>
      <c r="H130" s="138"/>
      <c r="I130" s="138"/>
      <c r="J130" s="139"/>
      <c r="K130" s="139"/>
      <c r="L130" s="139"/>
      <c r="M130" s="139"/>
      <c r="N130" s="139"/>
      <c r="O130" s="139"/>
      <c r="P130" s="139"/>
      <c r="Q130" s="10"/>
      <c r="R130" s="10"/>
      <c r="S130" s="10"/>
      <c r="T130" s="10"/>
      <c r="U130" s="10"/>
      <c r="V130" s="198"/>
      <c r="W130" s="218"/>
      <c r="X130" s="137"/>
      <c r="Y130" s="137"/>
      <c r="Z130" s="137"/>
    </row>
    <row r="131" spans="1:26" ht="25.15" customHeight="1" x14ac:dyDescent="0.25">
      <c r="A131" s="178"/>
      <c r="B131" s="214">
        <v>38</v>
      </c>
      <c r="C131" s="179" t="s">
        <v>175</v>
      </c>
      <c r="D131" s="312" t="s">
        <v>176</v>
      </c>
      <c r="E131" s="312"/>
      <c r="F131" s="173" t="s">
        <v>107</v>
      </c>
      <c r="G131" s="174">
        <v>653.79999999999995</v>
      </c>
      <c r="H131" s="173"/>
      <c r="I131" s="173">
        <f t="shared" ref="I131:I152" si="9">ROUND(G131*(H131),2)</f>
        <v>0</v>
      </c>
      <c r="J131" s="175">
        <f t="shared" ref="J131:J152" si="10">ROUND(G131*(N131),2)</f>
        <v>1046.08</v>
      </c>
      <c r="K131" s="176">
        <f t="shared" ref="K131:K152" si="11">ROUND(G131*(O131),2)</f>
        <v>0</v>
      </c>
      <c r="L131" s="176">
        <f>ROUND(G131*(H131),2)</f>
        <v>0</v>
      </c>
      <c r="M131" s="176"/>
      <c r="N131" s="176">
        <v>1.6</v>
      </c>
      <c r="O131" s="176"/>
      <c r="P131" s="182">
        <v>1.0000000000000001E-5</v>
      </c>
      <c r="Q131" s="180"/>
      <c r="R131" s="180">
        <v>1.0000000000000001E-5</v>
      </c>
      <c r="S131" s="181">
        <f t="shared" ref="S131:S152" si="12">ROUND(G131*(P131),3)</f>
        <v>7.0000000000000001E-3</v>
      </c>
      <c r="T131" s="177"/>
      <c r="U131" s="177"/>
      <c r="V131" s="199"/>
      <c r="W131" s="53"/>
      <c r="Z131">
        <v>0</v>
      </c>
    </row>
    <row r="132" spans="1:26" ht="25.15" customHeight="1" x14ac:dyDescent="0.25">
      <c r="A132" s="178"/>
      <c r="B132" s="215">
        <v>39</v>
      </c>
      <c r="C132" s="188" t="s">
        <v>177</v>
      </c>
      <c r="D132" s="314" t="s">
        <v>178</v>
      </c>
      <c r="E132" s="314"/>
      <c r="F132" s="183" t="s">
        <v>158</v>
      </c>
      <c r="G132" s="184">
        <v>142.501</v>
      </c>
      <c r="H132" s="183"/>
      <c r="I132" s="183">
        <f t="shared" si="9"/>
        <v>0</v>
      </c>
      <c r="J132" s="185">
        <f t="shared" si="10"/>
        <v>27972.95</v>
      </c>
      <c r="K132" s="186">
        <f t="shared" si="11"/>
        <v>0</v>
      </c>
      <c r="L132" s="186"/>
      <c r="M132" s="186">
        <f>ROUND(G132*(H132),2)</f>
        <v>0</v>
      </c>
      <c r="N132" s="186">
        <v>196.3</v>
      </c>
      <c r="O132" s="186"/>
      <c r="P132" s="189">
        <v>5.7889999999999997E-2</v>
      </c>
      <c r="Q132" s="190"/>
      <c r="R132" s="190">
        <v>5.7889999999999997E-2</v>
      </c>
      <c r="S132" s="191">
        <f t="shared" si="12"/>
        <v>8.2490000000000006</v>
      </c>
      <c r="T132" s="187"/>
      <c r="U132" s="187"/>
      <c r="V132" s="200"/>
      <c r="W132" s="53"/>
      <c r="Z132">
        <v>0</v>
      </c>
    </row>
    <row r="133" spans="1:26" ht="34.9" customHeight="1" x14ac:dyDescent="0.25">
      <c r="A133" s="178"/>
      <c r="B133" s="215">
        <v>40</v>
      </c>
      <c r="C133" s="188" t="s">
        <v>179</v>
      </c>
      <c r="D133" s="314" t="s">
        <v>180</v>
      </c>
      <c r="E133" s="314"/>
      <c r="F133" s="183" t="s">
        <v>158</v>
      </c>
      <c r="G133" s="184">
        <v>142.501</v>
      </c>
      <c r="H133" s="183"/>
      <c r="I133" s="183">
        <f t="shared" si="9"/>
        <v>0</v>
      </c>
      <c r="J133" s="185">
        <f t="shared" si="10"/>
        <v>1225.51</v>
      </c>
      <c r="K133" s="186">
        <f t="shared" si="11"/>
        <v>0</v>
      </c>
      <c r="L133" s="186"/>
      <c r="M133" s="186">
        <f>ROUND(G133*(H133),2)</f>
        <v>0</v>
      </c>
      <c r="N133" s="186">
        <v>8.6</v>
      </c>
      <c r="O133" s="186"/>
      <c r="P133" s="189">
        <v>2.0000000000000001E-4</v>
      </c>
      <c r="Q133" s="190"/>
      <c r="R133" s="190">
        <v>2.0000000000000001E-4</v>
      </c>
      <c r="S133" s="191">
        <f t="shared" si="12"/>
        <v>2.9000000000000001E-2</v>
      </c>
      <c r="T133" s="187"/>
      <c r="U133" s="187"/>
      <c r="V133" s="200"/>
      <c r="W133" s="53"/>
      <c r="Z133">
        <v>0</v>
      </c>
    </row>
    <row r="134" spans="1:26" ht="25.15" customHeight="1" x14ac:dyDescent="0.25">
      <c r="A134" s="178"/>
      <c r="B134" s="214">
        <v>41</v>
      </c>
      <c r="C134" s="179" t="s">
        <v>181</v>
      </c>
      <c r="D134" s="312" t="s">
        <v>182</v>
      </c>
      <c r="E134" s="312"/>
      <c r="F134" s="173" t="s">
        <v>183</v>
      </c>
      <c r="G134" s="174">
        <v>653.79999999999995</v>
      </c>
      <c r="H134" s="173"/>
      <c r="I134" s="173">
        <f t="shared" si="9"/>
        <v>0</v>
      </c>
      <c r="J134" s="175">
        <f t="shared" si="10"/>
        <v>1372.98</v>
      </c>
      <c r="K134" s="176">
        <f t="shared" si="11"/>
        <v>0</v>
      </c>
      <c r="L134" s="176">
        <f>ROUND(G134*(H134),2)</f>
        <v>0</v>
      </c>
      <c r="M134" s="176"/>
      <c r="N134" s="176">
        <v>2.1</v>
      </c>
      <c r="O134" s="176"/>
      <c r="P134" s="180"/>
      <c r="Q134" s="180"/>
      <c r="R134" s="180"/>
      <c r="S134" s="181">
        <f t="shared" si="12"/>
        <v>0</v>
      </c>
      <c r="T134" s="177"/>
      <c r="U134" s="177"/>
      <c r="V134" s="199"/>
      <c r="W134" s="53"/>
      <c r="Z134">
        <v>0</v>
      </c>
    </row>
    <row r="135" spans="1:26" ht="25.15" customHeight="1" x14ac:dyDescent="0.25">
      <c r="A135" s="178"/>
      <c r="B135" s="214">
        <v>42</v>
      </c>
      <c r="C135" s="179" t="s">
        <v>184</v>
      </c>
      <c r="D135" s="312" t="s">
        <v>185</v>
      </c>
      <c r="E135" s="312"/>
      <c r="F135" s="173" t="s">
        <v>186</v>
      </c>
      <c r="G135" s="174">
        <v>51</v>
      </c>
      <c r="H135" s="173"/>
      <c r="I135" s="173">
        <f t="shared" si="9"/>
        <v>0</v>
      </c>
      <c r="J135" s="175">
        <f t="shared" si="10"/>
        <v>1076.0999999999999</v>
      </c>
      <c r="K135" s="176">
        <f t="shared" si="11"/>
        <v>0</v>
      </c>
      <c r="L135" s="176">
        <f>ROUND(G135*(H135),2)</f>
        <v>0</v>
      </c>
      <c r="M135" s="176"/>
      <c r="N135" s="176">
        <v>21.1</v>
      </c>
      <c r="O135" s="176"/>
      <c r="P135" s="182">
        <v>1.6670000000000001E-2</v>
      </c>
      <c r="Q135" s="180"/>
      <c r="R135" s="180">
        <v>1.6670000000000001E-2</v>
      </c>
      <c r="S135" s="181">
        <f t="shared" si="12"/>
        <v>0.85</v>
      </c>
      <c r="T135" s="177"/>
      <c r="U135" s="177"/>
      <c r="V135" s="199"/>
      <c r="W135" s="53"/>
      <c r="Z135">
        <v>0</v>
      </c>
    </row>
    <row r="136" spans="1:26" ht="25.15" customHeight="1" x14ac:dyDescent="0.25">
      <c r="A136" s="178"/>
      <c r="B136" s="215">
        <v>43</v>
      </c>
      <c r="C136" s="188" t="s">
        <v>187</v>
      </c>
      <c r="D136" s="314" t="s">
        <v>188</v>
      </c>
      <c r="E136" s="314"/>
      <c r="F136" s="183" t="s">
        <v>158</v>
      </c>
      <c r="G136" s="184">
        <v>4</v>
      </c>
      <c r="H136" s="183"/>
      <c r="I136" s="183">
        <f t="shared" si="9"/>
        <v>0</v>
      </c>
      <c r="J136" s="185">
        <f t="shared" si="10"/>
        <v>305.60000000000002</v>
      </c>
      <c r="K136" s="186">
        <f t="shared" si="11"/>
        <v>0</v>
      </c>
      <c r="L136" s="186"/>
      <c r="M136" s="186">
        <f>ROUND(G136*(H136),2)</f>
        <v>0</v>
      </c>
      <c r="N136" s="186">
        <v>76.400000000000006</v>
      </c>
      <c r="O136" s="186"/>
      <c r="P136" s="189">
        <v>0.18</v>
      </c>
      <c r="Q136" s="190"/>
      <c r="R136" s="190">
        <v>0.18</v>
      </c>
      <c r="S136" s="191">
        <f t="shared" si="12"/>
        <v>0.72</v>
      </c>
      <c r="T136" s="187"/>
      <c r="U136" s="187"/>
      <c r="V136" s="200"/>
      <c r="W136" s="53"/>
      <c r="Z136">
        <v>0</v>
      </c>
    </row>
    <row r="137" spans="1:26" ht="25.15" customHeight="1" x14ac:dyDescent="0.25">
      <c r="A137" s="178"/>
      <c r="B137" s="215">
        <v>44</v>
      </c>
      <c r="C137" s="188" t="s">
        <v>189</v>
      </c>
      <c r="D137" s="314" t="s">
        <v>190</v>
      </c>
      <c r="E137" s="314"/>
      <c r="F137" s="183" t="s">
        <v>158</v>
      </c>
      <c r="G137" s="184">
        <v>23</v>
      </c>
      <c r="H137" s="183"/>
      <c r="I137" s="183">
        <f t="shared" si="9"/>
        <v>0</v>
      </c>
      <c r="J137" s="185">
        <f t="shared" si="10"/>
        <v>5388.9</v>
      </c>
      <c r="K137" s="186">
        <f t="shared" si="11"/>
        <v>0</v>
      </c>
      <c r="L137" s="186"/>
      <c r="M137" s="186">
        <f>ROUND(G137*(H137),2)</f>
        <v>0</v>
      </c>
      <c r="N137" s="186">
        <v>234.3</v>
      </c>
      <c r="O137" s="186"/>
      <c r="P137" s="189">
        <v>1.01</v>
      </c>
      <c r="Q137" s="190"/>
      <c r="R137" s="190">
        <v>1.01</v>
      </c>
      <c r="S137" s="191">
        <f t="shared" si="12"/>
        <v>23.23</v>
      </c>
      <c r="T137" s="187"/>
      <c r="U137" s="187"/>
      <c r="V137" s="200"/>
      <c r="W137" s="53"/>
      <c r="Z137">
        <v>0</v>
      </c>
    </row>
    <row r="138" spans="1:26" ht="25.15" customHeight="1" x14ac:dyDescent="0.25">
      <c r="A138" s="178"/>
      <c r="B138" s="215">
        <v>45</v>
      </c>
      <c r="C138" s="188" t="s">
        <v>191</v>
      </c>
      <c r="D138" s="314" t="s">
        <v>192</v>
      </c>
      <c r="E138" s="314"/>
      <c r="F138" s="183" t="s">
        <v>158</v>
      </c>
      <c r="G138" s="184">
        <v>15</v>
      </c>
      <c r="H138" s="183"/>
      <c r="I138" s="183">
        <f t="shared" si="9"/>
        <v>0</v>
      </c>
      <c r="J138" s="185">
        <f t="shared" si="10"/>
        <v>2155.5</v>
      </c>
      <c r="K138" s="186">
        <f t="shared" si="11"/>
        <v>0</v>
      </c>
      <c r="L138" s="186"/>
      <c r="M138" s="186">
        <f>ROUND(G138*(H138),2)</f>
        <v>0</v>
      </c>
      <c r="N138" s="186">
        <v>143.69999999999999</v>
      </c>
      <c r="O138" s="186"/>
      <c r="P138" s="189">
        <v>0.52</v>
      </c>
      <c r="Q138" s="190"/>
      <c r="R138" s="190">
        <v>0.52</v>
      </c>
      <c r="S138" s="191">
        <f t="shared" si="12"/>
        <v>7.8</v>
      </c>
      <c r="T138" s="187"/>
      <c r="U138" s="187"/>
      <c r="V138" s="200"/>
      <c r="W138" s="53"/>
      <c r="Z138">
        <v>0</v>
      </c>
    </row>
    <row r="139" spans="1:26" ht="25.15" customHeight="1" x14ac:dyDescent="0.25">
      <c r="A139" s="178"/>
      <c r="B139" s="215">
        <v>46</v>
      </c>
      <c r="C139" s="188" t="s">
        <v>193</v>
      </c>
      <c r="D139" s="314" t="s">
        <v>194</v>
      </c>
      <c r="E139" s="314"/>
      <c r="F139" s="183" t="s">
        <v>158</v>
      </c>
      <c r="G139" s="184">
        <v>9</v>
      </c>
      <c r="H139" s="183"/>
      <c r="I139" s="183">
        <f t="shared" si="9"/>
        <v>0</v>
      </c>
      <c r="J139" s="185">
        <f t="shared" si="10"/>
        <v>1013.4</v>
      </c>
      <c r="K139" s="186">
        <f t="shared" si="11"/>
        <v>0</v>
      </c>
      <c r="L139" s="186"/>
      <c r="M139" s="186">
        <f>ROUND(G139*(H139),2)</f>
        <v>0</v>
      </c>
      <c r="N139" s="186">
        <v>112.6</v>
      </c>
      <c r="O139" s="186"/>
      <c r="P139" s="189">
        <v>0.36</v>
      </c>
      <c r="Q139" s="190"/>
      <c r="R139" s="190">
        <v>0.36</v>
      </c>
      <c r="S139" s="191">
        <f t="shared" si="12"/>
        <v>3.24</v>
      </c>
      <c r="T139" s="187"/>
      <c r="U139" s="187"/>
      <c r="V139" s="200"/>
      <c r="W139" s="53"/>
      <c r="Z139">
        <v>0</v>
      </c>
    </row>
    <row r="140" spans="1:26" ht="25.15" customHeight="1" x14ac:dyDescent="0.25">
      <c r="A140" s="178"/>
      <c r="B140" s="214">
        <v>47</v>
      </c>
      <c r="C140" s="179" t="s">
        <v>195</v>
      </c>
      <c r="D140" s="312" t="s">
        <v>196</v>
      </c>
      <c r="E140" s="312"/>
      <c r="F140" s="173" t="s">
        <v>158</v>
      </c>
      <c r="G140" s="174">
        <v>15</v>
      </c>
      <c r="H140" s="173"/>
      <c r="I140" s="173">
        <f t="shared" si="9"/>
        <v>0</v>
      </c>
      <c r="J140" s="175">
        <f t="shared" si="10"/>
        <v>6811.5</v>
      </c>
      <c r="K140" s="176">
        <f t="shared" si="11"/>
        <v>0</v>
      </c>
      <c r="L140" s="176">
        <f>ROUND(G140*(H140),2)</f>
        <v>0</v>
      </c>
      <c r="M140" s="176"/>
      <c r="N140" s="176">
        <v>454.1</v>
      </c>
      <c r="O140" s="176"/>
      <c r="P140" s="182">
        <v>1.9707700000000001</v>
      </c>
      <c r="Q140" s="180"/>
      <c r="R140" s="180">
        <v>1.9707700000000001</v>
      </c>
      <c r="S140" s="181">
        <f t="shared" si="12"/>
        <v>29.562000000000001</v>
      </c>
      <c r="T140" s="177"/>
      <c r="U140" s="177"/>
      <c r="V140" s="199"/>
      <c r="W140" s="53"/>
      <c r="Z140">
        <v>0</v>
      </c>
    </row>
    <row r="141" spans="1:26" ht="25.15" customHeight="1" x14ac:dyDescent="0.25">
      <c r="A141" s="178"/>
      <c r="B141" s="215">
        <v>48</v>
      </c>
      <c r="C141" s="188" t="s">
        <v>197</v>
      </c>
      <c r="D141" s="314" t="s">
        <v>198</v>
      </c>
      <c r="E141" s="314"/>
      <c r="F141" s="183" t="s">
        <v>199</v>
      </c>
      <c r="G141" s="184">
        <v>15</v>
      </c>
      <c r="H141" s="183"/>
      <c r="I141" s="183">
        <f t="shared" si="9"/>
        <v>0</v>
      </c>
      <c r="J141" s="185">
        <f t="shared" si="10"/>
        <v>757.5</v>
      </c>
      <c r="K141" s="186">
        <f t="shared" si="11"/>
        <v>0</v>
      </c>
      <c r="L141" s="186"/>
      <c r="M141" s="186">
        <f>ROUND(G141*(H141),2)</f>
        <v>0</v>
      </c>
      <c r="N141" s="186">
        <v>50.5</v>
      </c>
      <c r="O141" s="186"/>
      <c r="P141" s="189">
        <v>0.73199999999999998</v>
      </c>
      <c r="Q141" s="190"/>
      <c r="R141" s="190">
        <v>0.73199999999999998</v>
      </c>
      <c r="S141" s="191">
        <f t="shared" si="12"/>
        <v>10.98</v>
      </c>
      <c r="T141" s="187"/>
      <c r="U141" s="187"/>
      <c r="V141" s="200"/>
      <c r="W141" s="53"/>
      <c r="Z141">
        <v>0</v>
      </c>
    </row>
    <row r="142" spans="1:26" ht="25.15" customHeight="1" x14ac:dyDescent="0.25">
      <c r="A142" s="178"/>
      <c r="B142" s="215">
        <v>49</v>
      </c>
      <c r="C142" s="188" t="s">
        <v>200</v>
      </c>
      <c r="D142" s="314" t="s">
        <v>201</v>
      </c>
      <c r="E142" s="314"/>
      <c r="F142" s="183" t="s">
        <v>158</v>
      </c>
      <c r="G142" s="184">
        <v>15</v>
      </c>
      <c r="H142" s="183"/>
      <c r="I142" s="183">
        <f t="shared" si="9"/>
        <v>0</v>
      </c>
      <c r="J142" s="185">
        <f t="shared" si="10"/>
        <v>9645</v>
      </c>
      <c r="K142" s="186">
        <f t="shared" si="11"/>
        <v>0</v>
      </c>
      <c r="L142" s="186"/>
      <c r="M142" s="186">
        <f>ROUND(G142*(H142),2)</f>
        <v>0</v>
      </c>
      <c r="N142" s="186">
        <v>643</v>
      </c>
      <c r="O142" s="186"/>
      <c r="P142" s="190"/>
      <c r="Q142" s="190"/>
      <c r="R142" s="190"/>
      <c r="S142" s="191">
        <f t="shared" si="12"/>
        <v>0</v>
      </c>
      <c r="T142" s="187"/>
      <c r="U142" s="187"/>
      <c r="V142" s="200"/>
      <c r="W142" s="53"/>
      <c r="Z142">
        <v>0</v>
      </c>
    </row>
    <row r="143" spans="1:26" ht="25.15" customHeight="1" x14ac:dyDescent="0.25">
      <c r="A143" s="178"/>
      <c r="B143" s="215">
        <v>50</v>
      </c>
      <c r="C143" s="188" t="s">
        <v>202</v>
      </c>
      <c r="D143" s="314" t="s">
        <v>203</v>
      </c>
      <c r="E143" s="314"/>
      <c r="F143" s="183" t="s">
        <v>158</v>
      </c>
      <c r="G143" s="184">
        <v>32</v>
      </c>
      <c r="H143" s="183"/>
      <c r="I143" s="183">
        <f t="shared" si="9"/>
        <v>0</v>
      </c>
      <c r="J143" s="185">
        <f t="shared" si="10"/>
        <v>1126.4000000000001</v>
      </c>
      <c r="K143" s="186">
        <f t="shared" si="11"/>
        <v>0</v>
      </c>
      <c r="L143" s="186"/>
      <c r="M143" s="186">
        <f>ROUND(G143*(H143),2)</f>
        <v>0</v>
      </c>
      <c r="N143" s="186">
        <v>35.200000000000003</v>
      </c>
      <c r="O143" s="186"/>
      <c r="P143" s="189">
        <v>6.0699999999999999E-3</v>
      </c>
      <c r="Q143" s="190"/>
      <c r="R143" s="190">
        <v>6.0699999999999999E-3</v>
      </c>
      <c r="S143" s="191">
        <f t="shared" si="12"/>
        <v>0.19400000000000001</v>
      </c>
      <c r="T143" s="187"/>
      <c r="U143" s="187"/>
      <c r="V143" s="200"/>
      <c r="W143" s="53"/>
      <c r="Z143">
        <v>0</v>
      </c>
    </row>
    <row r="144" spans="1:26" ht="25.15" customHeight="1" x14ac:dyDescent="0.25">
      <c r="A144" s="178"/>
      <c r="B144" s="214">
        <v>51</v>
      </c>
      <c r="C144" s="179" t="s">
        <v>204</v>
      </c>
      <c r="D144" s="312" t="s">
        <v>205</v>
      </c>
      <c r="E144" s="312"/>
      <c r="F144" s="173" t="s">
        <v>158</v>
      </c>
      <c r="G144" s="174">
        <v>15</v>
      </c>
      <c r="H144" s="173"/>
      <c r="I144" s="173">
        <f t="shared" si="9"/>
        <v>0</v>
      </c>
      <c r="J144" s="175">
        <f t="shared" si="10"/>
        <v>442.5</v>
      </c>
      <c r="K144" s="176">
        <f t="shared" si="11"/>
        <v>0</v>
      </c>
      <c r="L144" s="176">
        <f>ROUND(G144*(H144),2)</f>
        <v>0</v>
      </c>
      <c r="M144" s="176"/>
      <c r="N144" s="176">
        <v>29.5</v>
      </c>
      <c r="O144" s="176"/>
      <c r="P144" s="182">
        <v>6.3400000000000001E-3</v>
      </c>
      <c r="Q144" s="180"/>
      <c r="R144" s="180">
        <v>6.3400000000000001E-3</v>
      </c>
      <c r="S144" s="181">
        <f t="shared" si="12"/>
        <v>9.5000000000000001E-2</v>
      </c>
      <c r="T144" s="177"/>
      <c r="U144" s="177"/>
      <c r="V144" s="199"/>
      <c r="W144" s="53"/>
      <c r="Z144">
        <v>0</v>
      </c>
    </row>
    <row r="145" spans="1:26" ht="25.15" customHeight="1" x14ac:dyDescent="0.25">
      <c r="A145" s="178"/>
      <c r="B145" s="215">
        <v>52</v>
      </c>
      <c r="C145" s="188" t="s">
        <v>206</v>
      </c>
      <c r="D145" s="314" t="s">
        <v>207</v>
      </c>
      <c r="E145" s="314"/>
      <c r="F145" s="183" t="s">
        <v>158</v>
      </c>
      <c r="G145" s="184">
        <v>15</v>
      </c>
      <c r="H145" s="183"/>
      <c r="I145" s="183">
        <f t="shared" si="9"/>
        <v>0</v>
      </c>
      <c r="J145" s="185">
        <f t="shared" si="10"/>
        <v>3942</v>
      </c>
      <c r="K145" s="186">
        <f t="shared" si="11"/>
        <v>0</v>
      </c>
      <c r="L145" s="186"/>
      <c r="M145" s="186">
        <f>ROUND(G145*(H145),2)</f>
        <v>0</v>
      </c>
      <c r="N145" s="186">
        <v>262.8</v>
      </c>
      <c r="O145" s="186"/>
      <c r="P145" s="189">
        <v>0.158</v>
      </c>
      <c r="Q145" s="190"/>
      <c r="R145" s="190">
        <v>0.158</v>
      </c>
      <c r="S145" s="191">
        <f t="shared" si="12"/>
        <v>2.37</v>
      </c>
      <c r="T145" s="187"/>
      <c r="U145" s="187"/>
      <c r="V145" s="200"/>
      <c r="W145" s="53"/>
      <c r="Z145">
        <v>0</v>
      </c>
    </row>
    <row r="146" spans="1:26" ht="25.15" customHeight="1" x14ac:dyDescent="0.25">
      <c r="A146" s="178"/>
      <c r="B146" s="214">
        <v>53</v>
      </c>
      <c r="C146" s="179" t="s">
        <v>208</v>
      </c>
      <c r="D146" s="312" t="s">
        <v>209</v>
      </c>
      <c r="E146" s="312"/>
      <c r="F146" s="173" t="s">
        <v>158</v>
      </c>
      <c r="G146" s="174">
        <v>129</v>
      </c>
      <c r="H146" s="173"/>
      <c r="I146" s="173">
        <f t="shared" si="9"/>
        <v>0</v>
      </c>
      <c r="J146" s="175">
        <f t="shared" si="10"/>
        <v>2386.5</v>
      </c>
      <c r="K146" s="176">
        <f t="shared" si="11"/>
        <v>0</v>
      </c>
      <c r="L146" s="176">
        <f>ROUND(G146*(H146),2)</f>
        <v>0</v>
      </c>
      <c r="M146" s="176"/>
      <c r="N146" s="176">
        <v>18.5</v>
      </c>
      <c r="O146" s="176"/>
      <c r="P146" s="182">
        <v>1.7059999999999999E-2</v>
      </c>
      <c r="Q146" s="180"/>
      <c r="R146" s="180">
        <v>1.7059999999999999E-2</v>
      </c>
      <c r="S146" s="181">
        <f t="shared" si="12"/>
        <v>2.2010000000000001</v>
      </c>
      <c r="T146" s="177"/>
      <c r="U146" s="177"/>
      <c r="V146" s="199"/>
      <c r="W146" s="53"/>
      <c r="Z146">
        <v>0</v>
      </c>
    </row>
    <row r="147" spans="1:26" ht="25.15" customHeight="1" x14ac:dyDescent="0.25">
      <c r="A147" s="178"/>
      <c r="B147" s="214">
        <v>54</v>
      </c>
      <c r="C147" s="179" t="s">
        <v>210</v>
      </c>
      <c r="D147" s="312" t="s">
        <v>211</v>
      </c>
      <c r="E147" s="312"/>
      <c r="F147" s="173" t="s">
        <v>107</v>
      </c>
      <c r="G147" s="174">
        <v>653.79999999999995</v>
      </c>
      <c r="H147" s="173"/>
      <c r="I147" s="173">
        <f t="shared" si="9"/>
        <v>0</v>
      </c>
      <c r="J147" s="175">
        <f t="shared" si="10"/>
        <v>915.32</v>
      </c>
      <c r="K147" s="176">
        <f t="shared" si="11"/>
        <v>0</v>
      </c>
      <c r="L147" s="176">
        <f>ROUND(G147*(H147),2)</f>
        <v>0</v>
      </c>
      <c r="M147" s="176"/>
      <c r="N147" s="176">
        <v>1.4</v>
      </c>
      <c r="O147" s="176"/>
      <c r="P147" s="180"/>
      <c r="Q147" s="180"/>
      <c r="R147" s="180"/>
      <c r="S147" s="181">
        <f t="shared" si="12"/>
        <v>0</v>
      </c>
      <c r="T147" s="177"/>
      <c r="U147" s="177"/>
      <c r="V147" s="199"/>
      <c r="W147" s="53"/>
      <c r="Z147">
        <v>0</v>
      </c>
    </row>
    <row r="148" spans="1:26" ht="25.15" customHeight="1" x14ac:dyDescent="0.25">
      <c r="A148" s="178"/>
      <c r="B148" s="214">
        <v>55</v>
      </c>
      <c r="C148" s="179" t="s">
        <v>212</v>
      </c>
      <c r="D148" s="312" t="s">
        <v>213</v>
      </c>
      <c r="E148" s="312"/>
      <c r="F148" s="173" t="s">
        <v>183</v>
      </c>
      <c r="G148" s="174">
        <v>653.79999999999995</v>
      </c>
      <c r="H148" s="173"/>
      <c r="I148" s="173">
        <f t="shared" si="9"/>
        <v>0</v>
      </c>
      <c r="J148" s="175">
        <f t="shared" si="10"/>
        <v>392.28</v>
      </c>
      <c r="K148" s="176">
        <f t="shared" si="11"/>
        <v>0</v>
      </c>
      <c r="L148" s="176">
        <f>ROUND(G148*(H148),2)</f>
        <v>0</v>
      </c>
      <c r="M148" s="176"/>
      <c r="N148" s="176">
        <v>0.6</v>
      </c>
      <c r="O148" s="176"/>
      <c r="P148" s="182">
        <v>1.0000000000000001E-5</v>
      </c>
      <c r="Q148" s="180"/>
      <c r="R148" s="180">
        <v>1.0000000000000001E-5</v>
      </c>
      <c r="S148" s="181">
        <f t="shared" si="12"/>
        <v>7.0000000000000001E-3</v>
      </c>
      <c r="T148" s="177"/>
      <c r="U148" s="177"/>
      <c r="V148" s="199"/>
      <c r="W148" s="53"/>
      <c r="Z148">
        <v>0</v>
      </c>
    </row>
    <row r="149" spans="1:26" ht="25.15" customHeight="1" x14ac:dyDescent="0.25">
      <c r="A149" s="178"/>
      <c r="B149" s="214">
        <v>56</v>
      </c>
      <c r="C149" s="179" t="s">
        <v>214</v>
      </c>
      <c r="D149" s="312" t="s">
        <v>215</v>
      </c>
      <c r="E149" s="312"/>
      <c r="F149" s="173" t="s">
        <v>107</v>
      </c>
      <c r="G149" s="174">
        <v>11</v>
      </c>
      <c r="H149" s="173"/>
      <c r="I149" s="173">
        <f t="shared" si="9"/>
        <v>0</v>
      </c>
      <c r="J149" s="175">
        <f t="shared" si="10"/>
        <v>379.5</v>
      </c>
      <c r="K149" s="176">
        <f t="shared" si="11"/>
        <v>0</v>
      </c>
      <c r="L149" s="176">
        <f>ROUND(G149*(H149),2)</f>
        <v>0</v>
      </c>
      <c r="M149" s="176"/>
      <c r="N149" s="176">
        <v>34.5</v>
      </c>
      <c r="O149" s="176"/>
      <c r="P149" s="180"/>
      <c r="Q149" s="180"/>
      <c r="R149" s="180"/>
      <c r="S149" s="181">
        <f t="shared" si="12"/>
        <v>0</v>
      </c>
      <c r="T149" s="177"/>
      <c r="U149" s="177"/>
      <c r="V149" s="199"/>
      <c r="W149" s="53"/>
      <c r="Z149">
        <v>0</v>
      </c>
    </row>
    <row r="150" spans="1:26" ht="25.15" customHeight="1" x14ac:dyDescent="0.25">
      <c r="A150" s="178"/>
      <c r="B150" s="215">
        <v>57</v>
      </c>
      <c r="C150" s="188" t="s">
        <v>216</v>
      </c>
      <c r="D150" s="314" t="s">
        <v>217</v>
      </c>
      <c r="E150" s="314"/>
      <c r="F150" s="183" t="s">
        <v>107</v>
      </c>
      <c r="G150" s="184">
        <v>11</v>
      </c>
      <c r="H150" s="183"/>
      <c r="I150" s="183">
        <f t="shared" si="9"/>
        <v>0</v>
      </c>
      <c r="J150" s="185">
        <f t="shared" si="10"/>
        <v>3009.6</v>
      </c>
      <c r="K150" s="186">
        <f t="shared" si="11"/>
        <v>0</v>
      </c>
      <c r="L150" s="186"/>
      <c r="M150" s="186">
        <f>ROUND(G150*(H150),2)</f>
        <v>0</v>
      </c>
      <c r="N150" s="186">
        <v>273.60000000000002</v>
      </c>
      <c r="O150" s="186"/>
      <c r="P150" s="189">
        <v>0.15579999999999999</v>
      </c>
      <c r="Q150" s="190"/>
      <c r="R150" s="190">
        <v>0.15579999999999999</v>
      </c>
      <c r="S150" s="191">
        <f t="shared" si="12"/>
        <v>1.714</v>
      </c>
      <c r="T150" s="187"/>
      <c r="U150" s="187"/>
      <c r="V150" s="200"/>
      <c r="W150" s="53"/>
      <c r="Z150">
        <v>0</v>
      </c>
    </row>
    <row r="151" spans="1:26" ht="25.15" customHeight="1" x14ac:dyDescent="0.25">
      <c r="A151" s="178"/>
      <c r="B151" s="214">
        <v>58</v>
      </c>
      <c r="C151" s="179" t="s">
        <v>218</v>
      </c>
      <c r="D151" s="312" t="s">
        <v>219</v>
      </c>
      <c r="E151" s="312"/>
      <c r="F151" s="173" t="s">
        <v>158</v>
      </c>
      <c r="G151" s="174">
        <v>48</v>
      </c>
      <c r="H151" s="173"/>
      <c r="I151" s="173">
        <f t="shared" si="9"/>
        <v>0</v>
      </c>
      <c r="J151" s="175">
        <f t="shared" si="10"/>
        <v>182.4</v>
      </c>
      <c r="K151" s="176">
        <f t="shared" si="11"/>
        <v>0</v>
      </c>
      <c r="L151" s="176">
        <f>ROUND(G151*(H151),2)</f>
        <v>0</v>
      </c>
      <c r="M151" s="176"/>
      <c r="N151" s="176">
        <v>3.8</v>
      </c>
      <c r="O151" s="176"/>
      <c r="P151" s="180"/>
      <c r="Q151" s="180"/>
      <c r="R151" s="180"/>
      <c r="S151" s="181">
        <f t="shared" si="12"/>
        <v>0</v>
      </c>
      <c r="T151" s="177"/>
      <c r="U151" s="177"/>
      <c r="V151" s="199"/>
      <c r="W151" s="53"/>
      <c r="Z151">
        <v>0</v>
      </c>
    </row>
    <row r="152" spans="1:26" ht="25.15" customHeight="1" x14ac:dyDescent="0.25">
      <c r="A152" s="178"/>
      <c r="B152" s="215">
        <v>59</v>
      </c>
      <c r="C152" s="188" t="s">
        <v>220</v>
      </c>
      <c r="D152" s="314" t="s">
        <v>221</v>
      </c>
      <c r="E152" s="314"/>
      <c r="F152" s="183" t="s">
        <v>158</v>
      </c>
      <c r="G152" s="184">
        <v>48</v>
      </c>
      <c r="H152" s="183"/>
      <c r="I152" s="183">
        <f t="shared" si="9"/>
        <v>0</v>
      </c>
      <c r="J152" s="185">
        <f t="shared" si="10"/>
        <v>518.4</v>
      </c>
      <c r="K152" s="186">
        <f t="shared" si="11"/>
        <v>0</v>
      </c>
      <c r="L152" s="186"/>
      <c r="M152" s="186">
        <f>ROUND(G152*(H152),2)</f>
        <v>0</v>
      </c>
      <c r="N152" s="186">
        <v>10.8</v>
      </c>
      <c r="O152" s="186"/>
      <c r="P152" s="189">
        <v>4.2000000000000002E-4</v>
      </c>
      <c r="Q152" s="190"/>
      <c r="R152" s="190">
        <v>4.2000000000000002E-4</v>
      </c>
      <c r="S152" s="191">
        <f t="shared" si="12"/>
        <v>0.02</v>
      </c>
      <c r="T152" s="187"/>
      <c r="U152" s="187"/>
      <c r="V152" s="200"/>
      <c r="W152" s="53"/>
      <c r="Z152">
        <v>0</v>
      </c>
    </row>
    <row r="153" spans="1:26" x14ac:dyDescent="0.25">
      <c r="A153" s="10"/>
      <c r="B153" s="213"/>
      <c r="C153" s="172">
        <v>8</v>
      </c>
      <c r="D153" s="313" t="s">
        <v>77</v>
      </c>
      <c r="E153" s="313"/>
      <c r="F153" s="138"/>
      <c r="G153" s="171"/>
      <c r="H153" s="138"/>
      <c r="I153" s="140">
        <f>ROUND((SUM(I130:I152))/1,2)</f>
        <v>0</v>
      </c>
      <c r="J153" s="139"/>
      <c r="K153" s="139"/>
      <c r="L153" s="139">
        <f>ROUND((SUM(L130:L152))/1,2)</f>
        <v>0</v>
      </c>
      <c r="M153" s="139">
        <f>ROUND((SUM(M130:M152))/1,2)</f>
        <v>0</v>
      </c>
      <c r="N153" s="139"/>
      <c r="O153" s="139"/>
      <c r="P153" s="139"/>
      <c r="Q153" s="10"/>
      <c r="R153" s="10"/>
      <c r="S153" s="10">
        <f>ROUND((SUM(S130:S152))/1,2)</f>
        <v>91.27</v>
      </c>
      <c r="T153" s="10"/>
      <c r="U153" s="10"/>
      <c r="V153" s="201">
        <f>ROUND((SUM(V130:V152))/1,2)</f>
        <v>0</v>
      </c>
      <c r="W153" s="218"/>
      <c r="X153" s="137"/>
      <c r="Y153" s="137"/>
      <c r="Z153" s="137"/>
    </row>
    <row r="154" spans="1:26" x14ac:dyDescent="0.25">
      <c r="A154" s="1"/>
      <c r="B154" s="209"/>
      <c r="C154" s="1"/>
      <c r="D154" s="1"/>
      <c r="E154" s="131"/>
      <c r="F154" s="131"/>
      <c r="G154" s="165"/>
      <c r="H154" s="131"/>
      <c r="I154" s="131"/>
      <c r="J154" s="132"/>
      <c r="K154" s="132"/>
      <c r="L154" s="132"/>
      <c r="M154" s="132"/>
      <c r="N154" s="132"/>
      <c r="O154" s="132"/>
      <c r="P154" s="132"/>
      <c r="Q154" s="1"/>
      <c r="R154" s="1"/>
      <c r="S154" s="1"/>
      <c r="T154" s="1"/>
      <c r="U154" s="1"/>
      <c r="V154" s="202"/>
      <c r="W154" s="53"/>
    </row>
    <row r="155" spans="1:26" x14ac:dyDescent="0.25">
      <c r="A155" s="10"/>
      <c r="B155" s="213"/>
      <c r="C155" s="172">
        <v>9</v>
      </c>
      <c r="D155" s="313" t="s">
        <v>78</v>
      </c>
      <c r="E155" s="313"/>
      <c r="F155" s="138"/>
      <c r="G155" s="171"/>
      <c r="H155" s="138"/>
      <c r="I155" s="138"/>
      <c r="J155" s="139"/>
      <c r="K155" s="139"/>
      <c r="L155" s="139"/>
      <c r="M155" s="139"/>
      <c r="N155" s="139"/>
      <c r="O155" s="139"/>
      <c r="P155" s="139"/>
      <c r="Q155" s="10"/>
      <c r="R155" s="10"/>
      <c r="S155" s="10"/>
      <c r="T155" s="10"/>
      <c r="U155" s="10"/>
      <c r="V155" s="198"/>
      <c r="W155" s="218"/>
      <c r="X155" s="137"/>
      <c r="Y155" s="137"/>
      <c r="Z155" s="137"/>
    </row>
    <row r="156" spans="1:26" ht="25.15" customHeight="1" x14ac:dyDescent="0.25">
      <c r="A156" s="178"/>
      <c r="B156" s="214">
        <v>60</v>
      </c>
      <c r="C156" s="179" t="s">
        <v>222</v>
      </c>
      <c r="D156" s="312" t="s">
        <v>223</v>
      </c>
      <c r="E156" s="312"/>
      <c r="F156" s="173" t="s">
        <v>107</v>
      </c>
      <c r="G156" s="174">
        <v>80</v>
      </c>
      <c r="H156" s="173"/>
      <c r="I156" s="173">
        <f>ROUND(G156*(H156),2)</f>
        <v>0</v>
      </c>
      <c r="J156" s="175">
        <f>ROUND(G156*(N156),2)</f>
        <v>472</v>
      </c>
      <c r="K156" s="176">
        <f>ROUND(G156*(O156),2)</f>
        <v>0</v>
      </c>
      <c r="L156" s="176">
        <f>ROUND(G156*(H156),2)</f>
        <v>0</v>
      </c>
      <c r="M156" s="176"/>
      <c r="N156" s="176">
        <v>5.9</v>
      </c>
      <c r="O156" s="176"/>
      <c r="P156" s="182">
        <v>2.0000000000000002E-5</v>
      </c>
      <c r="Q156" s="180"/>
      <c r="R156" s="180">
        <v>2.0000000000000002E-5</v>
      </c>
      <c r="S156" s="181">
        <f>ROUND(G156*(P156),3)</f>
        <v>2E-3</v>
      </c>
      <c r="T156" s="177"/>
      <c r="U156" s="177"/>
      <c r="V156" s="199"/>
      <c r="W156" s="53"/>
      <c r="Z156">
        <v>0</v>
      </c>
    </row>
    <row r="157" spans="1:26" ht="25.15" customHeight="1" x14ac:dyDescent="0.25">
      <c r="A157" s="178"/>
      <c r="B157" s="214">
        <v>61</v>
      </c>
      <c r="C157" s="179" t="s">
        <v>224</v>
      </c>
      <c r="D157" s="312" t="s">
        <v>225</v>
      </c>
      <c r="E157" s="312"/>
      <c r="F157" s="173" t="s">
        <v>226</v>
      </c>
      <c r="G157" s="174">
        <v>9.9789999999999992</v>
      </c>
      <c r="H157" s="173"/>
      <c r="I157" s="173">
        <f>ROUND(G157*(H157),2)</f>
        <v>0</v>
      </c>
      <c r="J157" s="175">
        <f>ROUND(G157*(N157),2)</f>
        <v>267.44</v>
      </c>
      <c r="K157" s="176">
        <f>ROUND(G157*(O157),2)</f>
        <v>0</v>
      </c>
      <c r="L157" s="176">
        <f>ROUND(G157*(H157),2)</f>
        <v>0</v>
      </c>
      <c r="M157" s="176"/>
      <c r="N157" s="176">
        <v>26.8</v>
      </c>
      <c r="O157" s="176"/>
      <c r="P157" s="180"/>
      <c r="Q157" s="180"/>
      <c r="R157" s="180"/>
      <c r="S157" s="181">
        <f>ROUND(G157*(P157),3)</f>
        <v>0</v>
      </c>
      <c r="T157" s="177"/>
      <c r="U157" s="177"/>
      <c r="V157" s="199"/>
      <c r="W157" s="53"/>
      <c r="Z157">
        <v>0</v>
      </c>
    </row>
    <row r="158" spans="1:26" ht="25.15" customHeight="1" x14ac:dyDescent="0.25">
      <c r="A158" s="178"/>
      <c r="B158" s="214">
        <v>62</v>
      </c>
      <c r="C158" s="179" t="s">
        <v>227</v>
      </c>
      <c r="D158" s="312" t="s">
        <v>228</v>
      </c>
      <c r="E158" s="312"/>
      <c r="F158" s="173" t="s">
        <v>226</v>
      </c>
      <c r="G158" s="174">
        <v>19.957999999999998</v>
      </c>
      <c r="H158" s="173"/>
      <c r="I158" s="173">
        <f>ROUND(G158*(H158),2)</f>
        <v>0</v>
      </c>
      <c r="J158" s="175">
        <f>ROUND(G158*(N158),2)</f>
        <v>25.95</v>
      </c>
      <c r="K158" s="176">
        <f>ROUND(G158*(O158),2)</f>
        <v>0</v>
      </c>
      <c r="L158" s="176">
        <f>ROUND(G158*(H158),2)</f>
        <v>0</v>
      </c>
      <c r="M158" s="176"/>
      <c r="N158" s="176">
        <v>1.3</v>
      </c>
      <c r="O158" s="176"/>
      <c r="P158" s="180"/>
      <c r="Q158" s="180"/>
      <c r="R158" s="180"/>
      <c r="S158" s="181">
        <f>ROUND(G158*(P158),3)</f>
        <v>0</v>
      </c>
      <c r="T158" s="177"/>
      <c r="U158" s="177"/>
      <c r="V158" s="199"/>
      <c r="W158" s="53"/>
      <c r="Z158">
        <v>0</v>
      </c>
    </row>
    <row r="159" spans="1:26" ht="25.15" customHeight="1" x14ac:dyDescent="0.25">
      <c r="A159" s="178"/>
      <c r="B159" s="214">
        <v>63</v>
      </c>
      <c r="C159" s="179" t="s">
        <v>229</v>
      </c>
      <c r="D159" s="312" t="s">
        <v>230</v>
      </c>
      <c r="E159" s="312"/>
      <c r="F159" s="173" t="s">
        <v>226</v>
      </c>
      <c r="G159" s="174">
        <v>9.9789999999999992</v>
      </c>
      <c r="H159" s="173"/>
      <c r="I159" s="173">
        <f>ROUND(G159*(H159),2)</f>
        <v>0</v>
      </c>
      <c r="J159" s="175">
        <f>ROUND(G159*(N159),2)</f>
        <v>58.88</v>
      </c>
      <c r="K159" s="176">
        <f>ROUND(G159*(O159),2)</f>
        <v>0</v>
      </c>
      <c r="L159" s="176">
        <f>ROUND(G159*(H159),2)</f>
        <v>0</v>
      </c>
      <c r="M159" s="176"/>
      <c r="N159" s="176">
        <v>5.9</v>
      </c>
      <c r="O159" s="176"/>
      <c r="P159" s="180"/>
      <c r="Q159" s="180"/>
      <c r="R159" s="180"/>
      <c r="S159" s="181">
        <f>ROUND(G159*(P159),3)</f>
        <v>0</v>
      </c>
      <c r="T159" s="177"/>
      <c r="U159" s="177"/>
      <c r="V159" s="199"/>
      <c r="W159" s="53"/>
      <c r="Z159">
        <v>0</v>
      </c>
    </row>
    <row r="160" spans="1:26" ht="25.15" customHeight="1" x14ac:dyDescent="0.25">
      <c r="A160" s="178"/>
      <c r="B160" s="214">
        <v>64</v>
      </c>
      <c r="C160" s="179" t="s">
        <v>231</v>
      </c>
      <c r="D160" s="312" t="s">
        <v>232</v>
      </c>
      <c r="E160" s="312"/>
      <c r="F160" s="173" t="s">
        <v>226</v>
      </c>
      <c r="G160" s="174">
        <v>7.3920000000000003</v>
      </c>
      <c r="H160" s="173"/>
      <c r="I160" s="173">
        <f>ROUND(G160*(H160),2)</f>
        <v>0</v>
      </c>
      <c r="J160" s="175">
        <f>ROUND(G160*(N160),2)</f>
        <v>101.27</v>
      </c>
      <c r="K160" s="176">
        <f>ROUND(G160*(O160),2)</f>
        <v>0</v>
      </c>
      <c r="L160" s="176">
        <f>ROUND(G160*(H160),2)</f>
        <v>0</v>
      </c>
      <c r="M160" s="176"/>
      <c r="N160" s="176">
        <v>13.7</v>
      </c>
      <c r="O160" s="176"/>
      <c r="P160" s="180"/>
      <c r="Q160" s="180"/>
      <c r="R160" s="180"/>
      <c r="S160" s="181">
        <f>ROUND(G160*(P160),3)</f>
        <v>0</v>
      </c>
      <c r="T160" s="177"/>
      <c r="U160" s="177"/>
      <c r="V160" s="199"/>
      <c r="W160" s="53"/>
      <c r="Z160">
        <v>0</v>
      </c>
    </row>
    <row r="161" spans="1:26" x14ac:dyDescent="0.25">
      <c r="A161" s="10"/>
      <c r="B161" s="213"/>
      <c r="C161" s="172">
        <v>9</v>
      </c>
      <c r="D161" s="313" t="s">
        <v>78</v>
      </c>
      <c r="E161" s="313"/>
      <c r="F161" s="138"/>
      <c r="G161" s="171"/>
      <c r="H161" s="138"/>
      <c r="I161" s="140">
        <f>ROUND((SUM(I155:I160))/1,2)</f>
        <v>0</v>
      </c>
      <c r="J161" s="139"/>
      <c r="K161" s="139"/>
      <c r="L161" s="139">
        <f>ROUND((SUM(L155:L160))/1,2)</f>
        <v>0</v>
      </c>
      <c r="M161" s="139">
        <f>ROUND((SUM(M155:M160))/1,2)</f>
        <v>0</v>
      </c>
      <c r="N161" s="139"/>
      <c r="O161" s="139"/>
      <c r="P161" s="139"/>
      <c r="Q161" s="10"/>
      <c r="R161" s="10"/>
      <c r="S161" s="10">
        <f>ROUND((SUM(S155:S160))/1,2)</f>
        <v>0</v>
      </c>
      <c r="T161" s="10"/>
      <c r="U161" s="10"/>
      <c r="V161" s="201">
        <f>ROUND((SUM(V155:V160))/1,2)</f>
        <v>0</v>
      </c>
      <c r="W161" s="218"/>
      <c r="X161" s="137"/>
      <c r="Y161" s="137"/>
      <c r="Z161" s="137"/>
    </row>
    <row r="162" spans="1:26" x14ac:dyDescent="0.25">
      <c r="A162" s="1"/>
      <c r="B162" s="209"/>
      <c r="C162" s="1"/>
      <c r="D162" s="1"/>
      <c r="E162" s="131"/>
      <c r="F162" s="131"/>
      <c r="G162" s="165"/>
      <c r="H162" s="131"/>
      <c r="I162" s="131"/>
      <c r="J162" s="132"/>
      <c r="K162" s="132"/>
      <c r="L162" s="132"/>
      <c r="M162" s="132"/>
      <c r="N162" s="132"/>
      <c r="O162" s="132"/>
      <c r="P162" s="132"/>
      <c r="Q162" s="1"/>
      <c r="R162" s="1"/>
      <c r="S162" s="1"/>
      <c r="T162" s="1"/>
      <c r="U162" s="1"/>
      <c r="V162" s="202"/>
      <c r="W162" s="53"/>
    </row>
    <row r="163" spans="1:26" x14ac:dyDescent="0.25">
      <c r="A163" s="10"/>
      <c r="B163" s="213"/>
      <c r="C163" s="172">
        <v>99</v>
      </c>
      <c r="D163" s="313" t="s">
        <v>79</v>
      </c>
      <c r="E163" s="313"/>
      <c r="F163" s="138"/>
      <c r="G163" s="171"/>
      <c r="H163" s="138"/>
      <c r="I163" s="138"/>
      <c r="J163" s="139"/>
      <c r="K163" s="139"/>
      <c r="L163" s="139"/>
      <c r="M163" s="139"/>
      <c r="N163" s="139"/>
      <c r="O163" s="139"/>
      <c r="P163" s="139"/>
      <c r="Q163" s="10"/>
      <c r="R163" s="10"/>
      <c r="S163" s="10"/>
      <c r="T163" s="10"/>
      <c r="U163" s="10"/>
      <c r="V163" s="198"/>
      <c r="W163" s="218"/>
      <c r="X163" s="137"/>
      <c r="Y163" s="137"/>
      <c r="Z163" s="137"/>
    </row>
    <row r="164" spans="1:26" ht="25.15" customHeight="1" x14ac:dyDescent="0.25">
      <c r="A164" s="178"/>
      <c r="B164" s="214">
        <v>65</v>
      </c>
      <c r="C164" s="179" t="s">
        <v>233</v>
      </c>
      <c r="D164" s="312" t="s">
        <v>234</v>
      </c>
      <c r="E164" s="312"/>
      <c r="F164" s="173" t="s">
        <v>226</v>
      </c>
      <c r="G164" s="174">
        <v>1932.35</v>
      </c>
      <c r="H164" s="173"/>
      <c r="I164" s="173">
        <f>ROUND(G164*(H164),2)</f>
        <v>0</v>
      </c>
      <c r="J164" s="175">
        <f>ROUND(G164*(N164),2)</f>
        <v>20869.38</v>
      </c>
      <c r="K164" s="176">
        <f>ROUND(G164*(O164),2)</f>
        <v>0</v>
      </c>
      <c r="L164" s="176">
        <f>ROUND(G164*(H164),2)</f>
        <v>0</v>
      </c>
      <c r="M164" s="176"/>
      <c r="N164" s="176">
        <v>10.8</v>
      </c>
      <c r="O164" s="176"/>
      <c r="P164" s="180"/>
      <c r="Q164" s="180"/>
      <c r="R164" s="180"/>
      <c r="S164" s="181">
        <f>ROUND(G164*(P164),3)</f>
        <v>0</v>
      </c>
      <c r="T164" s="177"/>
      <c r="U164" s="177"/>
      <c r="V164" s="199"/>
      <c r="W164" s="53"/>
      <c r="Z164">
        <v>0</v>
      </c>
    </row>
    <row r="165" spans="1:26" x14ac:dyDescent="0.25">
      <c r="A165" s="10"/>
      <c r="B165" s="213"/>
      <c r="C165" s="172">
        <v>99</v>
      </c>
      <c r="D165" s="313" t="s">
        <v>79</v>
      </c>
      <c r="E165" s="313"/>
      <c r="F165" s="138"/>
      <c r="G165" s="171"/>
      <c r="H165" s="138"/>
      <c r="I165" s="140">
        <f>ROUND((SUM(I163:I164))/1,2)</f>
        <v>0</v>
      </c>
      <c r="J165" s="139"/>
      <c r="K165" s="139"/>
      <c r="L165" s="139">
        <f>ROUND((SUM(L163:L164))/1,2)</f>
        <v>0</v>
      </c>
      <c r="M165" s="139">
        <f>ROUND((SUM(M163:M164))/1,2)</f>
        <v>0</v>
      </c>
      <c r="N165" s="139"/>
      <c r="O165" s="139"/>
      <c r="P165" s="139"/>
      <c r="Q165" s="10"/>
      <c r="R165" s="10"/>
      <c r="S165" s="10">
        <f>ROUND((SUM(S163:S164))/1,2)</f>
        <v>0</v>
      </c>
      <c r="T165" s="10"/>
      <c r="U165" s="10"/>
      <c r="V165" s="201">
        <f>ROUND((SUM(V163:V164))/1,2)</f>
        <v>0</v>
      </c>
      <c r="W165" s="218"/>
      <c r="X165" s="137"/>
      <c r="Y165" s="137"/>
      <c r="Z165" s="137"/>
    </row>
    <row r="166" spans="1:26" x14ac:dyDescent="0.25">
      <c r="A166" s="1"/>
      <c r="B166" s="209"/>
      <c r="C166" s="1"/>
      <c r="D166" s="1"/>
      <c r="E166" s="131"/>
      <c r="F166" s="131"/>
      <c r="G166" s="165"/>
      <c r="H166" s="131"/>
      <c r="I166" s="131"/>
      <c r="J166" s="132"/>
      <c r="K166" s="132"/>
      <c r="L166" s="132"/>
      <c r="M166" s="132"/>
      <c r="N166" s="132"/>
      <c r="O166" s="132"/>
      <c r="P166" s="132"/>
      <c r="Q166" s="1"/>
      <c r="R166" s="1"/>
      <c r="S166" s="1"/>
      <c r="T166" s="1"/>
      <c r="U166" s="1"/>
      <c r="V166" s="202"/>
      <c r="W166" s="53"/>
    </row>
    <row r="167" spans="1:26" x14ac:dyDescent="0.25">
      <c r="A167" s="10"/>
      <c r="B167" s="213"/>
      <c r="C167" s="10"/>
      <c r="D167" s="301" t="s">
        <v>73</v>
      </c>
      <c r="E167" s="301"/>
      <c r="F167" s="138"/>
      <c r="G167" s="171"/>
      <c r="H167" s="138"/>
      <c r="I167" s="140">
        <f>ROUND((SUM(I83:I166))/2,2)</f>
        <v>0</v>
      </c>
      <c r="J167" s="139"/>
      <c r="K167" s="139"/>
      <c r="L167" s="138">
        <f>ROUND((SUM(L83:L166))/2,2)</f>
        <v>0</v>
      </c>
      <c r="M167" s="138">
        <f>ROUND((SUM(M83:M166))/2,2)</f>
        <v>0</v>
      </c>
      <c r="N167" s="139"/>
      <c r="O167" s="139"/>
      <c r="P167" s="192"/>
      <c r="Q167" s="10"/>
      <c r="R167" s="10"/>
      <c r="S167" s="192">
        <f>ROUND((SUM(S83:S166))/2,2)</f>
        <v>1897.12</v>
      </c>
      <c r="T167" s="10"/>
      <c r="U167" s="10"/>
      <c r="V167" s="201">
        <f>ROUND((SUM(V83:V166))/2,2)</f>
        <v>0</v>
      </c>
      <c r="W167" s="53"/>
    </row>
    <row r="168" spans="1:26" x14ac:dyDescent="0.25">
      <c r="A168" s="1"/>
      <c r="B168" s="209"/>
      <c r="C168" s="1"/>
      <c r="D168" s="1"/>
      <c r="E168" s="131"/>
      <c r="F168" s="131"/>
      <c r="G168" s="165"/>
      <c r="H168" s="131"/>
      <c r="I168" s="131"/>
      <c r="J168" s="132"/>
      <c r="K168" s="132"/>
      <c r="L168" s="132"/>
      <c r="M168" s="132"/>
      <c r="N168" s="132"/>
      <c r="O168" s="132"/>
      <c r="P168" s="132"/>
      <c r="Q168" s="1"/>
      <c r="R168" s="1"/>
      <c r="S168" s="1"/>
      <c r="T168" s="1"/>
      <c r="U168" s="1"/>
      <c r="V168" s="202"/>
      <c r="W168" s="53"/>
    </row>
    <row r="169" spans="1:26" x14ac:dyDescent="0.25">
      <c r="A169" s="10"/>
      <c r="B169" s="213"/>
      <c r="C169" s="10"/>
      <c r="D169" s="301" t="s">
        <v>80</v>
      </c>
      <c r="E169" s="301"/>
      <c r="F169" s="138"/>
      <c r="G169" s="171"/>
      <c r="H169" s="138"/>
      <c r="I169" s="138"/>
      <c r="J169" s="139"/>
      <c r="K169" s="139"/>
      <c r="L169" s="139"/>
      <c r="M169" s="139"/>
      <c r="N169" s="139"/>
      <c r="O169" s="139"/>
      <c r="P169" s="139"/>
      <c r="Q169" s="10"/>
      <c r="R169" s="10"/>
      <c r="S169" s="10"/>
      <c r="T169" s="10"/>
      <c r="U169" s="10"/>
      <c r="V169" s="198"/>
      <c r="W169" s="218"/>
      <c r="X169" s="137"/>
      <c r="Y169" s="137"/>
      <c r="Z169" s="137"/>
    </row>
    <row r="170" spans="1:26" x14ac:dyDescent="0.25">
      <c r="A170" s="10"/>
      <c r="B170" s="213"/>
      <c r="C170" s="172">
        <v>923</v>
      </c>
      <c r="D170" s="313" t="s">
        <v>81</v>
      </c>
      <c r="E170" s="313"/>
      <c r="F170" s="138"/>
      <c r="G170" s="171"/>
      <c r="H170" s="138"/>
      <c r="I170" s="138"/>
      <c r="J170" s="139"/>
      <c r="K170" s="139"/>
      <c r="L170" s="139"/>
      <c r="M170" s="139"/>
      <c r="N170" s="139"/>
      <c r="O170" s="139"/>
      <c r="P170" s="139"/>
      <c r="Q170" s="10"/>
      <c r="R170" s="10"/>
      <c r="S170" s="10"/>
      <c r="T170" s="10"/>
      <c r="U170" s="10"/>
      <c r="V170" s="198"/>
      <c r="W170" s="218"/>
      <c r="X170" s="137"/>
      <c r="Y170" s="137"/>
      <c r="Z170" s="137"/>
    </row>
    <row r="171" spans="1:26" ht="25.15" customHeight="1" x14ac:dyDescent="0.25">
      <c r="A171" s="178"/>
      <c r="B171" s="214">
        <v>66</v>
      </c>
      <c r="C171" s="179" t="s">
        <v>235</v>
      </c>
      <c r="D171" s="312" t="s">
        <v>236</v>
      </c>
      <c r="E171" s="312"/>
      <c r="F171" s="173" t="s">
        <v>107</v>
      </c>
      <c r="G171" s="174">
        <v>11</v>
      </c>
      <c r="H171" s="173"/>
      <c r="I171" s="173">
        <f>ROUND(G171*(H171),2)</f>
        <v>0</v>
      </c>
      <c r="J171" s="175">
        <f>ROUND(G171*(N171),2)</f>
        <v>968</v>
      </c>
      <c r="K171" s="176">
        <f>ROUND(G171*(O171),2)</f>
        <v>0</v>
      </c>
      <c r="L171" s="176">
        <f>ROUND(G171*(H171),2)</f>
        <v>0</v>
      </c>
      <c r="M171" s="176"/>
      <c r="N171" s="176">
        <v>88</v>
      </c>
      <c r="O171" s="176"/>
      <c r="P171" s="182">
        <v>2.8150000000000001E-2</v>
      </c>
      <c r="Q171" s="180"/>
      <c r="R171" s="180">
        <v>2.8150000000000001E-2</v>
      </c>
      <c r="S171" s="181">
        <f>ROUND(G171*(P171),3)</f>
        <v>0.31</v>
      </c>
      <c r="T171" s="177"/>
      <c r="U171" s="177"/>
      <c r="V171" s="199"/>
      <c r="W171" s="53"/>
      <c r="Z171">
        <v>0</v>
      </c>
    </row>
    <row r="172" spans="1:26" x14ac:dyDescent="0.25">
      <c r="A172" s="10"/>
      <c r="B172" s="213"/>
      <c r="C172" s="172">
        <v>923</v>
      </c>
      <c r="D172" s="313" t="s">
        <v>81</v>
      </c>
      <c r="E172" s="313"/>
      <c r="F172" s="138"/>
      <c r="G172" s="171"/>
      <c r="H172" s="138"/>
      <c r="I172" s="140">
        <f>ROUND((SUM(I170:I171))/1,2)</f>
        <v>0</v>
      </c>
      <c r="J172" s="139"/>
      <c r="K172" s="139"/>
      <c r="L172" s="139">
        <f>ROUND((SUM(L170:L171))/1,2)</f>
        <v>0</v>
      </c>
      <c r="M172" s="139">
        <f>ROUND((SUM(M170:M171))/1,2)</f>
        <v>0</v>
      </c>
      <c r="N172" s="139"/>
      <c r="O172" s="139"/>
      <c r="P172" s="192"/>
      <c r="Q172" s="1"/>
      <c r="R172" s="1"/>
      <c r="S172" s="192">
        <f>ROUND((SUM(S170:S171))/1,2)</f>
        <v>0.31</v>
      </c>
      <c r="T172" s="2"/>
      <c r="U172" s="2"/>
      <c r="V172" s="201">
        <f>ROUND((SUM(V170:V171))/1,2)</f>
        <v>0</v>
      </c>
      <c r="W172" s="53"/>
    </row>
    <row r="173" spans="1:26" x14ac:dyDescent="0.25">
      <c r="A173" s="1"/>
      <c r="B173" s="209"/>
      <c r="C173" s="1"/>
      <c r="D173" s="1"/>
      <c r="E173" s="131"/>
      <c r="F173" s="131"/>
      <c r="G173" s="165"/>
      <c r="H173" s="131"/>
      <c r="I173" s="131"/>
      <c r="J173" s="132"/>
      <c r="K173" s="132"/>
      <c r="L173" s="132"/>
      <c r="M173" s="132"/>
      <c r="N173" s="132"/>
      <c r="O173" s="132"/>
      <c r="P173" s="132"/>
      <c r="Q173" s="1"/>
      <c r="R173" s="1"/>
      <c r="S173" s="1"/>
      <c r="T173" s="1"/>
      <c r="U173" s="1"/>
      <c r="V173" s="202"/>
      <c r="W173" s="53"/>
    </row>
    <row r="174" spans="1:26" x14ac:dyDescent="0.25">
      <c r="A174" s="10"/>
      <c r="B174" s="213"/>
      <c r="C174" s="10"/>
      <c r="D174" s="301" t="s">
        <v>80</v>
      </c>
      <c r="E174" s="301"/>
      <c r="F174" s="138"/>
      <c r="G174" s="171"/>
      <c r="H174" s="138"/>
      <c r="I174" s="140">
        <f>ROUND((SUM(I169:I173))/2,2)</f>
        <v>0</v>
      </c>
      <c r="J174" s="139"/>
      <c r="K174" s="139"/>
      <c r="L174" s="139">
        <f>ROUND((SUM(L169:L173))/2,2)</f>
        <v>0</v>
      </c>
      <c r="M174" s="139">
        <f>ROUND((SUM(M169:M173))/2,2)</f>
        <v>0</v>
      </c>
      <c r="N174" s="139"/>
      <c r="O174" s="139"/>
      <c r="P174" s="192"/>
      <c r="Q174" s="1"/>
      <c r="R174" s="1"/>
      <c r="S174" s="192">
        <f>ROUND((SUM(S169:S173))/2,2)</f>
        <v>0.31</v>
      </c>
      <c r="T174" s="1"/>
      <c r="U174" s="1"/>
      <c r="V174" s="201">
        <f>ROUND((SUM(V169:V173))/2,2)</f>
        <v>0</v>
      </c>
      <c r="W174" s="53"/>
    </row>
    <row r="175" spans="1:26" x14ac:dyDescent="0.25">
      <c r="A175" s="1"/>
      <c r="B175" s="216"/>
      <c r="C175" s="193"/>
      <c r="D175" s="315" t="s">
        <v>82</v>
      </c>
      <c r="E175" s="315"/>
      <c r="F175" s="194"/>
      <c r="G175" s="195"/>
      <c r="H175" s="194"/>
      <c r="I175" s="194">
        <f>ROUND((SUM(I83:I174))/3,2)</f>
        <v>0</v>
      </c>
      <c r="J175" s="196"/>
      <c r="K175" s="196">
        <f>ROUND((SUM(K83:K174))/3,2)</f>
        <v>0</v>
      </c>
      <c r="L175" s="196">
        <f>ROUND((SUM(L83:L174))/3,2)</f>
        <v>0</v>
      </c>
      <c r="M175" s="196">
        <f>ROUND((SUM(M83:M174))/3,2)</f>
        <v>0</v>
      </c>
      <c r="N175" s="196"/>
      <c r="O175" s="196"/>
      <c r="P175" s="195"/>
      <c r="Q175" s="193"/>
      <c r="R175" s="193"/>
      <c r="S175" s="195">
        <f>ROUND((SUM(S83:S174))/3,2)</f>
        <v>1897.43</v>
      </c>
      <c r="T175" s="193"/>
      <c r="U175" s="193"/>
      <c r="V175" s="203">
        <f>ROUND((SUM(V83:V174))/3,2)</f>
        <v>0</v>
      </c>
      <c r="W175" s="53"/>
      <c r="Z175">
        <f>(SUM(Z83:Z174))</f>
        <v>0</v>
      </c>
    </row>
  </sheetData>
  <mergeCells count="137">
    <mergeCell ref="D175:E175"/>
    <mergeCell ref="D167:E167"/>
    <mergeCell ref="D169:E169"/>
    <mergeCell ref="D170:E170"/>
    <mergeCell ref="D171:E171"/>
    <mergeCell ref="D172:E172"/>
    <mergeCell ref="D174:E174"/>
    <mergeCell ref="D159:E159"/>
    <mergeCell ref="D160:E160"/>
    <mergeCell ref="D161:E161"/>
    <mergeCell ref="D163:E163"/>
    <mergeCell ref="D164:E164"/>
    <mergeCell ref="D165:E165"/>
    <mergeCell ref="D152:E152"/>
    <mergeCell ref="D153:E153"/>
    <mergeCell ref="D155:E155"/>
    <mergeCell ref="D156:E156"/>
    <mergeCell ref="D157:E157"/>
    <mergeCell ref="D158:E158"/>
    <mergeCell ref="D146:E146"/>
    <mergeCell ref="D147:E147"/>
    <mergeCell ref="D148:E148"/>
    <mergeCell ref="D149:E149"/>
    <mergeCell ref="D150:E150"/>
    <mergeCell ref="D151:E151"/>
    <mergeCell ref="D140:E140"/>
    <mergeCell ref="D141:E141"/>
    <mergeCell ref="D142:E142"/>
    <mergeCell ref="D143:E143"/>
    <mergeCell ref="D144:E144"/>
    <mergeCell ref="D145:E145"/>
    <mergeCell ref="D134:E134"/>
    <mergeCell ref="D135:E135"/>
    <mergeCell ref="D136:E136"/>
    <mergeCell ref="D137:E137"/>
    <mergeCell ref="D138:E138"/>
    <mergeCell ref="D139:E139"/>
    <mergeCell ref="D127:E127"/>
    <mergeCell ref="D128:E128"/>
    <mergeCell ref="D130:E130"/>
    <mergeCell ref="D131:E131"/>
    <mergeCell ref="D132:E132"/>
    <mergeCell ref="D133:E133"/>
    <mergeCell ref="D120:E120"/>
    <mergeCell ref="D121:E121"/>
    <mergeCell ref="D122:E122"/>
    <mergeCell ref="D124:E124"/>
    <mergeCell ref="D125:E125"/>
    <mergeCell ref="D126:E126"/>
    <mergeCell ref="D114:E114"/>
    <mergeCell ref="D115:E115"/>
    <mergeCell ref="D116:E116"/>
    <mergeCell ref="D117:E117"/>
    <mergeCell ref="D118:E118"/>
    <mergeCell ref="D119:E119"/>
    <mergeCell ref="D107:E107"/>
    <mergeCell ref="D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1:D61"/>
    <mergeCell ref="B62:D62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01 Stoková sieť - Stoka B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7"/>
  <sheetViews>
    <sheetView workbookViewId="0">
      <pane ySplit="1" topLeftCell="A138" activePane="bottomLeft" state="frozen"/>
      <selection pane="bottomLeft" activeCell="H81" sqref="H81:H156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241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15012'!E62</f>
        <v>0</v>
      </c>
      <c r="D15" s="58">
        <f>'SO 15012'!F62</f>
        <v>0</v>
      </c>
      <c r="E15" s="67">
        <f>'SO 15012'!G62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(SUM(Z79:Z156))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/>
      <c r="D17" s="58"/>
      <c r="E17" s="67"/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15012'!K79:'SO 15012'!K156)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15012'!K79:'SO 15012'!K156)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241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15012'!L107</f>
        <v>0</v>
      </c>
      <c r="F56" s="138">
        <f>'SO 15012'!M107</f>
        <v>0</v>
      </c>
      <c r="G56" s="138">
        <f>'SO 15012'!I107</f>
        <v>0</v>
      </c>
      <c r="H56" s="139">
        <f>'SO 15012'!S107</f>
        <v>766.87</v>
      </c>
      <c r="I56" s="139">
        <f>'SO 15012'!V107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15012'!L115</f>
        <v>0</v>
      </c>
      <c r="F57" s="138">
        <f>'SO 15012'!M115</f>
        <v>0</v>
      </c>
      <c r="G57" s="138">
        <f>'SO 15012'!I115</f>
        <v>0</v>
      </c>
      <c r="H57" s="139">
        <f>'SO 15012'!S115</f>
        <v>58.1</v>
      </c>
      <c r="I57" s="139">
        <f>'SO 15012'!V115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76</v>
      </c>
      <c r="C58" s="299"/>
      <c r="D58" s="299"/>
      <c r="E58" s="138">
        <f>'SO 15012'!L121</f>
        <v>0</v>
      </c>
      <c r="F58" s="138">
        <f>'SO 15012'!M121</f>
        <v>0</v>
      </c>
      <c r="G58" s="138">
        <f>'SO 15012'!I121</f>
        <v>0</v>
      </c>
      <c r="H58" s="139">
        <f>'SO 15012'!S121</f>
        <v>136.04</v>
      </c>
      <c r="I58" s="139">
        <f>'SO 15012'!V121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77</v>
      </c>
      <c r="C59" s="299"/>
      <c r="D59" s="299"/>
      <c r="E59" s="138">
        <f>'SO 15012'!L142</f>
        <v>0</v>
      </c>
      <c r="F59" s="138">
        <f>'SO 15012'!M142</f>
        <v>0</v>
      </c>
      <c r="G59" s="138">
        <f>'SO 15012'!I142</f>
        <v>0</v>
      </c>
      <c r="H59" s="139">
        <f>'SO 15012'!S142</f>
        <v>19.75</v>
      </c>
      <c r="I59" s="139">
        <f>'SO 15012'!V142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15012'!L150</f>
        <v>0</v>
      </c>
      <c r="F60" s="138">
        <f>'SO 15012'!M150</f>
        <v>0</v>
      </c>
      <c r="G60" s="138">
        <f>'SO 15012'!I150</f>
        <v>0</v>
      </c>
      <c r="H60" s="139">
        <f>'SO 15012'!S150</f>
        <v>0.01</v>
      </c>
      <c r="I60" s="139">
        <f>'SO 15012'!V150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15012'!L154</f>
        <v>0</v>
      </c>
      <c r="F61" s="138">
        <f>'SO 15012'!M154</f>
        <v>0</v>
      </c>
      <c r="G61" s="138">
        <f>'SO 15012'!I154</f>
        <v>0</v>
      </c>
      <c r="H61" s="139">
        <f>'SO 15012'!S154</f>
        <v>0</v>
      </c>
      <c r="I61" s="139">
        <f>'SO 15012'!V154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15012'!L156</f>
        <v>0</v>
      </c>
      <c r="F62" s="140">
        <f>'SO 15012'!M156</f>
        <v>0</v>
      </c>
      <c r="G62" s="140">
        <f>'SO 15012'!I156</f>
        <v>0</v>
      </c>
      <c r="H62" s="141">
        <f>'SO 15012'!S156</f>
        <v>980.77</v>
      </c>
      <c r="I62" s="141">
        <f>'SO 15012'!V156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42"/>
      <c r="B64" s="302" t="s">
        <v>82</v>
      </c>
      <c r="C64" s="303"/>
      <c r="D64" s="303"/>
      <c r="E64" s="144">
        <f>'SO 15012'!L157</f>
        <v>0</v>
      </c>
      <c r="F64" s="144">
        <f>'SO 15012'!M157</f>
        <v>0</v>
      </c>
      <c r="G64" s="144">
        <f>'SO 15012'!I157</f>
        <v>0</v>
      </c>
      <c r="H64" s="145">
        <f>'SO 15012'!S157</f>
        <v>980.77</v>
      </c>
      <c r="I64" s="145">
        <f>'SO 15012'!V157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8"/>
      <c r="X64" s="143"/>
      <c r="Y64" s="143"/>
      <c r="Z64" s="143"/>
    </row>
    <row r="65" spans="1:26" x14ac:dyDescent="0.25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" customHeight="1" x14ac:dyDescent="0.25">
      <c r="A68" s="1"/>
      <c r="B68" s="288" t="s">
        <v>83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53"/>
    </row>
    <row r="69" spans="1:26" x14ac:dyDescent="0.25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899999999999999" customHeight="1" x14ac:dyDescent="0.25">
      <c r="A70" s="204"/>
      <c r="B70" s="291" t="s">
        <v>36</v>
      </c>
      <c r="C70" s="292"/>
      <c r="D70" s="292"/>
      <c r="E70" s="293"/>
      <c r="F70" s="166"/>
      <c r="G70" s="166"/>
      <c r="H70" s="167" t="s">
        <v>94</v>
      </c>
      <c r="I70" s="295" t="s">
        <v>95</v>
      </c>
      <c r="J70" s="296"/>
      <c r="K70" s="296"/>
      <c r="L70" s="296"/>
      <c r="M70" s="296"/>
      <c r="N70" s="296"/>
      <c r="O70" s="296"/>
      <c r="P70" s="297"/>
      <c r="Q70" s="18"/>
      <c r="R70" s="18"/>
      <c r="S70" s="18"/>
      <c r="T70" s="18"/>
      <c r="U70" s="18"/>
      <c r="V70" s="18"/>
      <c r="W70" s="53"/>
    </row>
    <row r="71" spans="1:26" ht="19.899999999999999" customHeight="1" x14ac:dyDescent="0.25">
      <c r="A71" s="204"/>
      <c r="B71" s="294" t="s">
        <v>37</v>
      </c>
      <c r="C71" s="271"/>
      <c r="D71" s="271"/>
      <c r="E71" s="272"/>
      <c r="F71" s="162"/>
      <c r="G71" s="162"/>
      <c r="H71" s="163" t="s">
        <v>31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204"/>
      <c r="B72" s="294" t="s">
        <v>38</v>
      </c>
      <c r="C72" s="271"/>
      <c r="D72" s="271"/>
      <c r="E72" s="272"/>
      <c r="F72" s="162"/>
      <c r="G72" s="162"/>
      <c r="H72" s="163" t="s">
        <v>96</v>
      </c>
      <c r="I72" s="163" t="s">
        <v>35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08" t="s">
        <v>97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8" t="s">
        <v>241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10" t="s">
        <v>72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25">
      <c r="A78" s="2"/>
      <c r="B78" s="211" t="s">
        <v>84</v>
      </c>
      <c r="C78" s="128" t="s">
        <v>85</v>
      </c>
      <c r="D78" s="128" t="s">
        <v>86</v>
      </c>
      <c r="E78" s="155"/>
      <c r="F78" s="155" t="s">
        <v>87</v>
      </c>
      <c r="G78" s="155" t="s">
        <v>88</v>
      </c>
      <c r="H78" s="156" t="s">
        <v>89</v>
      </c>
      <c r="I78" s="156" t="s">
        <v>90</v>
      </c>
      <c r="J78" s="156"/>
      <c r="K78" s="156"/>
      <c r="L78" s="156"/>
      <c r="M78" s="156"/>
      <c r="N78" s="156"/>
      <c r="O78" s="156"/>
      <c r="P78" s="156" t="s">
        <v>91</v>
      </c>
      <c r="Q78" s="157"/>
      <c r="R78" s="157"/>
      <c r="S78" s="128" t="s">
        <v>92</v>
      </c>
      <c r="T78" s="158"/>
      <c r="U78" s="158"/>
      <c r="V78" s="128" t="s">
        <v>93</v>
      </c>
      <c r="W78" s="53"/>
    </row>
    <row r="79" spans="1:26" x14ac:dyDescent="0.25">
      <c r="A79" s="10"/>
      <c r="B79" s="212"/>
      <c r="C79" s="169"/>
      <c r="D79" s="305" t="s">
        <v>73</v>
      </c>
      <c r="E79" s="305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7"/>
      <c r="W79" s="218"/>
      <c r="X79" s="137"/>
      <c r="Y79" s="137"/>
      <c r="Z79" s="137"/>
    </row>
    <row r="80" spans="1:26" x14ac:dyDescent="0.25">
      <c r="A80" s="10"/>
      <c r="B80" s="213"/>
      <c r="C80" s="172">
        <v>1</v>
      </c>
      <c r="D80" s="313" t="s">
        <v>74</v>
      </c>
      <c r="E80" s="313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8"/>
      <c r="W80" s="218"/>
      <c r="X80" s="137"/>
      <c r="Y80" s="137"/>
      <c r="Z80" s="137"/>
    </row>
    <row r="81" spans="1:26" ht="25.15" customHeight="1" x14ac:dyDescent="0.25">
      <c r="A81" s="178"/>
      <c r="B81" s="214">
        <v>1</v>
      </c>
      <c r="C81" s="179" t="s">
        <v>98</v>
      </c>
      <c r="D81" s="312" t="s">
        <v>99</v>
      </c>
      <c r="E81" s="312"/>
      <c r="F81" s="173" t="s">
        <v>100</v>
      </c>
      <c r="G81" s="174">
        <v>165</v>
      </c>
      <c r="H81" s="173"/>
      <c r="I81" s="173">
        <f t="shared" ref="I81:I106" si="0">ROUND(G81*(H81),2)</f>
        <v>0</v>
      </c>
      <c r="J81" s="175">
        <f t="shared" ref="J81:J106" si="1">ROUND(G81*(N81),2)</f>
        <v>1221</v>
      </c>
      <c r="K81" s="176">
        <f t="shared" ref="K81:K106" si="2">ROUND(G81*(O81),2)</f>
        <v>0</v>
      </c>
      <c r="L81" s="176">
        <f t="shared" ref="L81:L101" si="3">ROUND(G81*(H81),2)</f>
        <v>0</v>
      </c>
      <c r="M81" s="176"/>
      <c r="N81" s="176">
        <v>7.4</v>
      </c>
      <c r="O81" s="176"/>
      <c r="P81" s="180"/>
      <c r="Q81" s="180"/>
      <c r="R81" s="180"/>
      <c r="S81" s="181">
        <f t="shared" ref="S81:S106" si="4">ROUND(G81*(P81),3)</f>
        <v>0</v>
      </c>
      <c r="T81" s="177"/>
      <c r="U81" s="177"/>
      <c r="V81" s="199"/>
      <c r="W81" s="53"/>
      <c r="Z81">
        <v>0</v>
      </c>
    </row>
    <row r="82" spans="1:26" ht="25.15" customHeight="1" x14ac:dyDescent="0.25">
      <c r="A82" s="178"/>
      <c r="B82" s="214">
        <v>2</v>
      </c>
      <c r="C82" s="179" t="s">
        <v>101</v>
      </c>
      <c r="D82" s="312" t="s">
        <v>102</v>
      </c>
      <c r="E82" s="312"/>
      <c r="F82" s="173" t="s">
        <v>100</v>
      </c>
      <c r="G82" s="174">
        <v>165</v>
      </c>
      <c r="H82" s="173"/>
      <c r="I82" s="173">
        <f t="shared" si="0"/>
        <v>0</v>
      </c>
      <c r="J82" s="175">
        <f t="shared" si="1"/>
        <v>577.5</v>
      </c>
      <c r="K82" s="176">
        <f t="shared" si="2"/>
        <v>0</v>
      </c>
      <c r="L82" s="176">
        <f t="shared" si="3"/>
        <v>0</v>
      </c>
      <c r="M82" s="176"/>
      <c r="N82" s="176">
        <v>3.5</v>
      </c>
      <c r="O82" s="176"/>
      <c r="P82" s="180"/>
      <c r="Q82" s="180"/>
      <c r="R82" s="180"/>
      <c r="S82" s="181">
        <f t="shared" si="4"/>
        <v>0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4">
        <v>3</v>
      </c>
      <c r="C83" s="179" t="s">
        <v>103</v>
      </c>
      <c r="D83" s="312" t="s">
        <v>104</v>
      </c>
      <c r="E83" s="312"/>
      <c r="F83" s="173" t="s">
        <v>100</v>
      </c>
      <c r="G83" s="174">
        <v>165</v>
      </c>
      <c r="H83" s="173"/>
      <c r="I83" s="173">
        <f t="shared" si="0"/>
        <v>0</v>
      </c>
      <c r="J83" s="175">
        <f t="shared" si="1"/>
        <v>2178</v>
      </c>
      <c r="K83" s="176">
        <f t="shared" si="2"/>
        <v>0</v>
      </c>
      <c r="L83" s="176">
        <f t="shared" si="3"/>
        <v>0</v>
      </c>
      <c r="M83" s="176"/>
      <c r="N83" s="176">
        <v>13.2</v>
      </c>
      <c r="O83" s="176"/>
      <c r="P83" s="182">
        <v>1.0000000000000001E-5</v>
      </c>
      <c r="Q83" s="180"/>
      <c r="R83" s="180">
        <v>1.0000000000000001E-5</v>
      </c>
      <c r="S83" s="181">
        <f t="shared" si="4"/>
        <v>2E-3</v>
      </c>
      <c r="T83" s="177"/>
      <c r="U83" s="177"/>
      <c r="V83" s="199"/>
      <c r="W83" s="53"/>
      <c r="Z83">
        <v>0</v>
      </c>
    </row>
    <row r="84" spans="1:26" ht="25.15" customHeight="1" x14ac:dyDescent="0.25">
      <c r="A84" s="178"/>
      <c r="B84" s="214">
        <v>4</v>
      </c>
      <c r="C84" s="179" t="s">
        <v>105</v>
      </c>
      <c r="D84" s="312" t="s">
        <v>106</v>
      </c>
      <c r="E84" s="312"/>
      <c r="F84" s="173" t="s">
        <v>107</v>
      </c>
      <c r="G84" s="174">
        <v>50</v>
      </c>
      <c r="H84" s="173"/>
      <c r="I84" s="173">
        <f t="shared" si="0"/>
        <v>0</v>
      </c>
      <c r="J84" s="175">
        <f t="shared" si="1"/>
        <v>520</v>
      </c>
      <c r="K84" s="176">
        <f t="shared" si="2"/>
        <v>0</v>
      </c>
      <c r="L84" s="176">
        <f t="shared" si="3"/>
        <v>0</v>
      </c>
      <c r="M84" s="176"/>
      <c r="N84" s="176">
        <v>10.4</v>
      </c>
      <c r="O84" s="176"/>
      <c r="P84" s="182">
        <v>7.3899999999999999E-3</v>
      </c>
      <c r="Q84" s="180"/>
      <c r="R84" s="180">
        <v>7.3899999999999999E-3</v>
      </c>
      <c r="S84" s="181">
        <f t="shared" si="4"/>
        <v>0.37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4">
        <v>5</v>
      </c>
      <c r="C85" s="179" t="s">
        <v>108</v>
      </c>
      <c r="D85" s="312" t="s">
        <v>109</v>
      </c>
      <c r="E85" s="312"/>
      <c r="F85" s="173" t="s">
        <v>110</v>
      </c>
      <c r="G85" s="174">
        <v>50</v>
      </c>
      <c r="H85" s="173"/>
      <c r="I85" s="173">
        <f t="shared" si="0"/>
        <v>0</v>
      </c>
      <c r="J85" s="175">
        <f t="shared" si="1"/>
        <v>170</v>
      </c>
      <c r="K85" s="176">
        <f t="shared" si="2"/>
        <v>0</v>
      </c>
      <c r="L85" s="176">
        <f t="shared" si="3"/>
        <v>0</v>
      </c>
      <c r="M85" s="176"/>
      <c r="N85" s="176">
        <v>3.4</v>
      </c>
      <c r="O85" s="176"/>
      <c r="P85" s="180"/>
      <c r="Q85" s="180"/>
      <c r="R85" s="180"/>
      <c r="S85" s="181">
        <f t="shared" si="4"/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6</v>
      </c>
      <c r="C86" s="179" t="s">
        <v>111</v>
      </c>
      <c r="D86" s="312" t="s">
        <v>112</v>
      </c>
      <c r="E86" s="312"/>
      <c r="F86" s="173" t="s">
        <v>113</v>
      </c>
      <c r="G86" s="174">
        <v>20</v>
      </c>
      <c r="H86" s="173"/>
      <c r="I86" s="173">
        <f t="shared" si="0"/>
        <v>0</v>
      </c>
      <c r="J86" s="175">
        <f t="shared" si="1"/>
        <v>44</v>
      </c>
      <c r="K86" s="176">
        <f t="shared" si="2"/>
        <v>0</v>
      </c>
      <c r="L86" s="176">
        <f t="shared" si="3"/>
        <v>0</v>
      </c>
      <c r="M86" s="176"/>
      <c r="N86" s="176">
        <v>2.2000000000000002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7</v>
      </c>
      <c r="C87" s="179" t="s">
        <v>239</v>
      </c>
      <c r="D87" s="312" t="s">
        <v>240</v>
      </c>
      <c r="E87" s="312"/>
      <c r="F87" s="173" t="s">
        <v>107</v>
      </c>
      <c r="G87" s="174">
        <v>4</v>
      </c>
      <c r="H87" s="173"/>
      <c r="I87" s="173">
        <f t="shared" si="0"/>
        <v>0</v>
      </c>
      <c r="J87" s="175">
        <f t="shared" si="1"/>
        <v>55.2</v>
      </c>
      <c r="K87" s="176">
        <f t="shared" si="2"/>
        <v>0</v>
      </c>
      <c r="L87" s="176">
        <f t="shared" si="3"/>
        <v>0</v>
      </c>
      <c r="M87" s="176"/>
      <c r="N87" s="176">
        <v>13.8</v>
      </c>
      <c r="O87" s="176"/>
      <c r="P87" s="182">
        <v>1.0710000000000001E-2</v>
      </c>
      <c r="Q87" s="180"/>
      <c r="R87" s="180">
        <v>1.0710000000000001E-2</v>
      </c>
      <c r="S87" s="181">
        <f t="shared" si="4"/>
        <v>4.2999999999999997E-2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8</v>
      </c>
      <c r="C88" s="179" t="s">
        <v>114</v>
      </c>
      <c r="D88" s="312" t="s">
        <v>115</v>
      </c>
      <c r="E88" s="312"/>
      <c r="F88" s="173" t="s">
        <v>116</v>
      </c>
      <c r="G88" s="174">
        <v>32.76</v>
      </c>
      <c r="H88" s="173"/>
      <c r="I88" s="173">
        <f t="shared" si="0"/>
        <v>0</v>
      </c>
      <c r="J88" s="175">
        <f t="shared" si="1"/>
        <v>49.14</v>
      </c>
      <c r="K88" s="176">
        <f t="shared" si="2"/>
        <v>0</v>
      </c>
      <c r="L88" s="176">
        <f t="shared" si="3"/>
        <v>0</v>
      </c>
      <c r="M88" s="176"/>
      <c r="N88" s="176">
        <v>1.5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9</v>
      </c>
      <c r="C89" s="179" t="s">
        <v>117</v>
      </c>
      <c r="D89" s="312" t="s">
        <v>118</v>
      </c>
      <c r="E89" s="312"/>
      <c r="F89" s="173" t="s">
        <v>116</v>
      </c>
      <c r="G89" s="174">
        <v>430.63</v>
      </c>
      <c r="H89" s="173"/>
      <c r="I89" s="173">
        <f t="shared" si="0"/>
        <v>0</v>
      </c>
      <c r="J89" s="175">
        <f t="shared" si="1"/>
        <v>2928.28</v>
      </c>
      <c r="K89" s="176">
        <f t="shared" si="2"/>
        <v>0</v>
      </c>
      <c r="L89" s="176">
        <f t="shared" si="3"/>
        <v>0</v>
      </c>
      <c r="M89" s="176"/>
      <c r="N89" s="176">
        <v>6.8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10</v>
      </c>
      <c r="C90" s="179" t="s">
        <v>119</v>
      </c>
      <c r="D90" s="312" t="s">
        <v>120</v>
      </c>
      <c r="E90" s="312"/>
      <c r="F90" s="173" t="s">
        <v>121</v>
      </c>
      <c r="G90" s="174">
        <v>430.63</v>
      </c>
      <c r="H90" s="173"/>
      <c r="I90" s="173">
        <f t="shared" si="0"/>
        <v>0</v>
      </c>
      <c r="J90" s="175">
        <f t="shared" si="1"/>
        <v>301.44</v>
      </c>
      <c r="K90" s="176">
        <f t="shared" si="2"/>
        <v>0</v>
      </c>
      <c r="L90" s="176">
        <f t="shared" si="3"/>
        <v>0</v>
      </c>
      <c r="M90" s="176"/>
      <c r="N90" s="176">
        <v>0.7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11</v>
      </c>
      <c r="C91" s="179" t="s">
        <v>122</v>
      </c>
      <c r="D91" s="312" t="s">
        <v>123</v>
      </c>
      <c r="E91" s="312"/>
      <c r="F91" s="173" t="s">
        <v>116</v>
      </c>
      <c r="G91" s="174">
        <v>87.48</v>
      </c>
      <c r="H91" s="173"/>
      <c r="I91" s="173">
        <f t="shared" si="0"/>
        <v>0</v>
      </c>
      <c r="J91" s="175">
        <f t="shared" si="1"/>
        <v>1950.8</v>
      </c>
      <c r="K91" s="176">
        <f t="shared" si="2"/>
        <v>0</v>
      </c>
      <c r="L91" s="176">
        <f t="shared" si="3"/>
        <v>0</v>
      </c>
      <c r="M91" s="176"/>
      <c r="N91" s="176">
        <v>22.3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12</v>
      </c>
      <c r="C92" s="179" t="s">
        <v>124</v>
      </c>
      <c r="D92" s="312" t="s">
        <v>125</v>
      </c>
      <c r="E92" s="312"/>
      <c r="F92" s="173" t="s">
        <v>116</v>
      </c>
      <c r="G92" s="174">
        <v>87.48</v>
      </c>
      <c r="H92" s="173"/>
      <c r="I92" s="173">
        <f t="shared" si="0"/>
        <v>0</v>
      </c>
      <c r="J92" s="175">
        <f t="shared" si="1"/>
        <v>428.65</v>
      </c>
      <c r="K92" s="176">
        <f t="shared" si="2"/>
        <v>0</v>
      </c>
      <c r="L92" s="176">
        <f t="shared" si="3"/>
        <v>0</v>
      </c>
      <c r="M92" s="176"/>
      <c r="N92" s="176">
        <v>4.9000000000000004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13</v>
      </c>
      <c r="C93" s="179" t="s">
        <v>128</v>
      </c>
      <c r="D93" s="312" t="s">
        <v>129</v>
      </c>
      <c r="E93" s="312"/>
      <c r="F93" s="173" t="s">
        <v>100</v>
      </c>
      <c r="G93" s="174">
        <v>782.96400000000006</v>
      </c>
      <c r="H93" s="173"/>
      <c r="I93" s="173">
        <f t="shared" si="0"/>
        <v>0</v>
      </c>
      <c r="J93" s="175">
        <f t="shared" si="1"/>
        <v>4932.67</v>
      </c>
      <c r="K93" s="176">
        <f t="shared" si="2"/>
        <v>0</v>
      </c>
      <c r="L93" s="176">
        <f t="shared" si="3"/>
        <v>0</v>
      </c>
      <c r="M93" s="176"/>
      <c r="N93" s="176">
        <v>6.3</v>
      </c>
      <c r="O93" s="176"/>
      <c r="P93" s="182">
        <v>8.5000000000000006E-4</v>
      </c>
      <c r="Q93" s="180"/>
      <c r="R93" s="180">
        <v>8.5000000000000006E-4</v>
      </c>
      <c r="S93" s="181">
        <f t="shared" si="4"/>
        <v>0.66600000000000004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4">
        <v>14</v>
      </c>
      <c r="C94" s="179" t="s">
        <v>130</v>
      </c>
      <c r="D94" s="312" t="s">
        <v>131</v>
      </c>
      <c r="E94" s="312"/>
      <c r="F94" s="173" t="s">
        <v>100</v>
      </c>
      <c r="G94" s="174">
        <v>782.96400000000006</v>
      </c>
      <c r="H94" s="173"/>
      <c r="I94" s="173">
        <f t="shared" si="0"/>
        <v>0</v>
      </c>
      <c r="J94" s="175">
        <f t="shared" si="1"/>
        <v>2583.7800000000002</v>
      </c>
      <c r="K94" s="176">
        <f t="shared" si="2"/>
        <v>0</v>
      </c>
      <c r="L94" s="176">
        <f t="shared" si="3"/>
        <v>0</v>
      </c>
      <c r="M94" s="176"/>
      <c r="N94" s="176">
        <v>3.3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15</v>
      </c>
      <c r="C95" s="179" t="s">
        <v>132</v>
      </c>
      <c r="D95" s="312" t="s">
        <v>133</v>
      </c>
      <c r="E95" s="312"/>
      <c r="F95" s="173" t="s">
        <v>121</v>
      </c>
      <c r="G95" s="174">
        <v>518.11</v>
      </c>
      <c r="H95" s="173"/>
      <c r="I95" s="173">
        <f t="shared" si="0"/>
        <v>0</v>
      </c>
      <c r="J95" s="175">
        <f t="shared" si="1"/>
        <v>3367.72</v>
      </c>
      <c r="K95" s="176">
        <f t="shared" si="2"/>
        <v>0</v>
      </c>
      <c r="L95" s="176">
        <f t="shared" si="3"/>
        <v>0</v>
      </c>
      <c r="M95" s="176"/>
      <c r="N95" s="176">
        <v>6.5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4">
        <v>16</v>
      </c>
      <c r="C96" s="179" t="s">
        <v>134</v>
      </c>
      <c r="D96" s="312" t="s">
        <v>135</v>
      </c>
      <c r="E96" s="312"/>
      <c r="F96" s="173" t="s">
        <v>121</v>
      </c>
      <c r="G96" s="174">
        <v>846.36500000000001</v>
      </c>
      <c r="H96" s="173"/>
      <c r="I96" s="173">
        <f t="shared" si="0"/>
        <v>0</v>
      </c>
      <c r="J96" s="175">
        <f t="shared" si="1"/>
        <v>3300.82</v>
      </c>
      <c r="K96" s="176">
        <f t="shared" si="2"/>
        <v>0</v>
      </c>
      <c r="L96" s="176">
        <f t="shared" si="3"/>
        <v>0</v>
      </c>
      <c r="M96" s="176"/>
      <c r="N96" s="176">
        <v>3.9</v>
      </c>
      <c r="O96" s="176"/>
      <c r="P96" s="180"/>
      <c r="Q96" s="180"/>
      <c r="R96" s="180"/>
      <c r="S96" s="181">
        <f t="shared" si="4"/>
        <v>0</v>
      </c>
      <c r="T96" s="177"/>
      <c r="U96" s="177"/>
      <c r="V96" s="199"/>
      <c r="W96" s="53"/>
      <c r="Z96">
        <v>0</v>
      </c>
    </row>
    <row r="97" spans="1:26" ht="25.15" customHeight="1" x14ac:dyDescent="0.25">
      <c r="A97" s="178"/>
      <c r="B97" s="214">
        <v>17</v>
      </c>
      <c r="C97" s="179" t="s">
        <v>136</v>
      </c>
      <c r="D97" s="312" t="s">
        <v>137</v>
      </c>
      <c r="E97" s="312"/>
      <c r="F97" s="173" t="s">
        <v>116</v>
      </c>
      <c r="G97" s="174">
        <v>619.23500000000001</v>
      </c>
      <c r="H97" s="173"/>
      <c r="I97" s="173">
        <f t="shared" si="0"/>
        <v>0</v>
      </c>
      <c r="J97" s="175">
        <f t="shared" si="1"/>
        <v>8545.44</v>
      </c>
      <c r="K97" s="176">
        <f t="shared" si="2"/>
        <v>0</v>
      </c>
      <c r="L97" s="176">
        <f t="shared" si="3"/>
        <v>0</v>
      </c>
      <c r="M97" s="176"/>
      <c r="N97" s="176">
        <v>13.8</v>
      </c>
      <c r="O97" s="176"/>
      <c r="P97" s="180"/>
      <c r="Q97" s="180"/>
      <c r="R97" s="180"/>
      <c r="S97" s="181">
        <f t="shared" si="4"/>
        <v>0</v>
      </c>
      <c r="T97" s="177"/>
      <c r="U97" s="177"/>
      <c r="V97" s="199"/>
      <c r="W97" s="53"/>
      <c r="Z97">
        <v>0</v>
      </c>
    </row>
    <row r="98" spans="1:26" ht="25.15" customHeight="1" x14ac:dyDescent="0.25">
      <c r="A98" s="178"/>
      <c r="B98" s="214">
        <v>18</v>
      </c>
      <c r="C98" s="179" t="s">
        <v>138</v>
      </c>
      <c r="D98" s="312" t="s">
        <v>139</v>
      </c>
      <c r="E98" s="312"/>
      <c r="F98" s="173" t="s">
        <v>116</v>
      </c>
      <c r="G98" s="174">
        <v>1465.6</v>
      </c>
      <c r="H98" s="173"/>
      <c r="I98" s="173">
        <f t="shared" si="0"/>
        <v>0</v>
      </c>
      <c r="J98" s="175">
        <f t="shared" si="1"/>
        <v>1905.28</v>
      </c>
      <c r="K98" s="176">
        <f t="shared" si="2"/>
        <v>0</v>
      </c>
      <c r="L98" s="176">
        <f t="shared" si="3"/>
        <v>0</v>
      </c>
      <c r="M98" s="176"/>
      <c r="N98" s="176">
        <v>1.3</v>
      </c>
      <c r="O98" s="176"/>
      <c r="P98" s="180"/>
      <c r="Q98" s="180"/>
      <c r="R98" s="180"/>
      <c r="S98" s="181">
        <f t="shared" si="4"/>
        <v>0</v>
      </c>
      <c r="T98" s="177"/>
      <c r="U98" s="177"/>
      <c r="V98" s="199"/>
      <c r="W98" s="53"/>
      <c r="Z98">
        <v>0</v>
      </c>
    </row>
    <row r="99" spans="1:26" ht="25.15" customHeight="1" x14ac:dyDescent="0.25">
      <c r="A99" s="178"/>
      <c r="B99" s="214">
        <v>19</v>
      </c>
      <c r="C99" s="179" t="s">
        <v>140</v>
      </c>
      <c r="D99" s="312" t="s">
        <v>141</v>
      </c>
      <c r="E99" s="312"/>
      <c r="F99" s="173" t="s">
        <v>116</v>
      </c>
      <c r="G99" s="174">
        <v>550.87</v>
      </c>
      <c r="H99" s="173"/>
      <c r="I99" s="173">
        <f t="shared" si="0"/>
        <v>0</v>
      </c>
      <c r="J99" s="175">
        <f t="shared" si="1"/>
        <v>716.13</v>
      </c>
      <c r="K99" s="176">
        <f t="shared" si="2"/>
        <v>0</v>
      </c>
      <c r="L99" s="176">
        <f t="shared" si="3"/>
        <v>0</v>
      </c>
      <c r="M99" s="176"/>
      <c r="N99" s="176">
        <v>1.3</v>
      </c>
      <c r="O99" s="176"/>
      <c r="P99" s="180"/>
      <c r="Q99" s="180"/>
      <c r="R99" s="180"/>
      <c r="S99" s="181">
        <f t="shared" si="4"/>
        <v>0</v>
      </c>
      <c r="T99" s="177"/>
      <c r="U99" s="177"/>
      <c r="V99" s="199"/>
      <c r="W99" s="53"/>
      <c r="Z99">
        <v>0</v>
      </c>
    </row>
    <row r="100" spans="1:26" ht="25.15" customHeight="1" x14ac:dyDescent="0.25">
      <c r="A100" s="178"/>
      <c r="B100" s="214">
        <v>20</v>
      </c>
      <c r="C100" s="179" t="s">
        <v>142</v>
      </c>
      <c r="D100" s="312" t="s">
        <v>143</v>
      </c>
      <c r="E100" s="312"/>
      <c r="F100" s="173" t="s">
        <v>116</v>
      </c>
      <c r="G100" s="174">
        <v>550.87</v>
      </c>
      <c r="H100" s="173"/>
      <c r="I100" s="173">
        <f t="shared" si="0"/>
        <v>0</v>
      </c>
      <c r="J100" s="175">
        <f t="shared" si="1"/>
        <v>1211.9100000000001</v>
      </c>
      <c r="K100" s="176">
        <f t="shared" si="2"/>
        <v>0</v>
      </c>
      <c r="L100" s="176">
        <f t="shared" si="3"/>
        <v>0</v>
      </c>
      <c r="M100" s="176"/>
      <c r="N100" s="176">
        <v>2.2000000000000002</v>
      </c>
      <c r="O100" s="176"/>
      <c r="P100" s="180"/>
      <c r="Q100" s="180"/>
      <c r="R100" s="180"/>
      <c r="S100" s="181">
        <f t="shared" si="4"/>
        <v>0</v>
      </c>
      <c r="T100" s="177"/>
      <c r="U100" s="177"/>
      <c r="V100" s="199"/>
      <c r="W100" s="53"/>
      <c r="Z100">
        <v>0</v>
      </c>
    </row>
    <row r="101" spans="1:26" ht="25.15" customHeight="1" x14ac:dyDescent="0.25">
      <c r="A101" s="178"/>
      <c r="B101" s="214">
        <v>21</v>
      </c>
      <c r="C101" s="179" t="s">
        <v>144</v>
      </c>
      <c r="D101" s="312" t="s">
        <v>145</v>
      </c>
      <c r="E101" s="312"/>
      <c r="F101" s="173" t="s">
        <v>116</v>
      </c>
      <c r="G101" s="174">
        <v>375.34500000000003</v>
      </c>
      <c r="H101" s="173"/>
      <c r="I101" s="173">
        <f t="shared" si="0"/>
        <v>0</v>
      </c>
      <c r="J101" s="175">
        <f t="shared" si="1"/>
        <v>1163.57</v>
      </c>
      <c r="K101" s="176">
        <f t="shared" si="2"/>
        <v>0</v>
      </c>
      <c r="L101" s="176">
        <f t="shared" si="3"/>
        <v>0</v>
      </c>
      <c r="M101" s="176"/>
      <c r="N101" s="176">
        <v>3.1</v>
      </c>
      <c r="O101" s="176"/>
      <c r="P101" s="180"/>
      <c r="Q101" s="180"/>
      <c r="R101" s="180"/>
      <c r="S101" s="181">
        <f t="shared" si="4"/>
        <v>0</v>
      </c>
      <c r="T101" s="177"/>
      <c r="U101" s="177"/>
      <c r="V101" s="199"/>
      <c r="W101" s="53"/>
      <c r="Z101">
        <v>0</v>
      </c>
    </row>
    <row r="102" spans="1:26" ht="25.15" customHeight="1" x14ac:dyDescent="0.25">
      <c r="A102" s="178"/>
      <c r="B102" s="215">
        <v>22</v>
      </c>
      <c r="C102" s="188" t="s">
        <v>146</v>
      </c>
      <c r="D102" s="314" t="s">
        <v>147</v>
      </c>
      <c r="E102" s="314"/>
      <c r="F102" s="183" t="s">
        <v>116</v>
      </c>
      <c r="G102" s="184">
        <v>350.45</v>
      </c>
      <c r="H102" s="183"/>
      <c r="I102" s="183">
        <f t="shared" si="0"/>
        <v>0</v>
      </c>
      <c r="J102" s="185">
        <f t="shared" si="1"/>
        <v>7850.08</v>
      </c>
      <c r="K102" s="186">
        <f t="shared" si="2"/>
        <v>0</v>
      </c>
      <c r="L102" s="186"/>
      <c r="M102" s="186">
        <f>ROUND(G102*(H102),2)</f>
        <v>0</v>
      </c>
      <c r="N102" s="186">
        <v>22.4</v>
      </c>
      <c r="O102" s="186"/>
      <c r="P102" s="189">
        <v>1.67</v>
      </c>
      <c r="Q102" s="190"/>
      <c r="R102" s="190">
        <v>1.67</v>
      </c>
      <c r="S102" s="191">
        <f t="shared" si="4"/>
        <v>585.25199999999995</v>
      </c>
      <c r="T102" s="187"/>
      <c r="U102" s="187"/>
      <c r="V102" s="200"/>
      <c r="W102" s="53"/>
      <c r="Z102">
        <v>0</v>
      </c>
    </row>
    <row r="103" spans="1:26" ht="25.15" customHeight="1" x14ac:dyDescent="0.25">
      <c r="A103" s="178"/>
      <c r="B103" s="214">
        <v>23</v>
      </c>
      <c r="C103" s="179" t="s">
        <v>148</v>
      </c>
      <c r="D103" s="312" t="s">
        <v>149</v>
      </c>
      <c r="E103" s="312"/>
      <c r="F103" s="173" t="s">
        <v>121</v>
      </c>
      <c r="G103" s="174">
        <v>108.108</v>
      </c>
      <c r="H103" s="173"/>
      <c r="I103" s="173">
        <f t="shared" si="0"/>
        <v>0</v>
      </c>
      <c r="J103" s="175">
        <f t="shared" si="1"/>
        <v>1200</v>
      </c>
      <c r="K103" s="176">
        <f t="shared" si="2"/>
        <v>0</v>
      </c>
      <c r="L103" s="176">
        <f>ROUND(G103*(H103),2)</f>
        <v>0</v>
      </c>
      <c r="M103" s="176"/>
      <c r="N103" s="176">
        <v>11.1</v>
      </c>
      <c r="O103" s="176"/>
      <c r="P103" s="180"/>
      <c r="Q103" s="180"/>
      <c r="R103" s="180"/>
      <c r="S103" s="181">
        <f t="shared" si="4"/>
        <v>0</v>
      </c>
      <c r="T103" s="177"/>
      <c r="U103" s="177"/>
      <c r="V103" s="199"/>
      <c r="W103" s="53"/>
      <c r="Z103">
        <v>0</v>
      </c>
    </row>
    <row r="104" spans="1:26" ht="25.15" customHeight="1" x14ac:dyDescent="0.25">
      <c r="A104" s="178"/>
      <c r="B104" s="214">
        <v>24</v>
      </c>
      <c r="C104" s="179" t="s">
        <v>150</v>
      </c>
      <c r="D104" s="312" t="s">
        <v>151</v>
      </c>
      <c r="E104" s="312"/>
      <c r="F104" s="173" t="s">
        <v>121</v>
      </c>
      <c r="G104" s="174">
        <v>108.108</v>
      </c>
      <c r="H104" s="173"/>
      <c r="I104" s="173">
        <f t="shared" si="0"/>
        <v>0</v>
      </c>
      <c r="J104" s="175">
        <f t="shared" si="1"/>
        <v>713.51</v>
      </c>
      <c r="K104" s="176">
        <f t="shared" si="2"/>
        <v>0</v>
      </c>
      <c r="L104" s="176">
        <f>ROUND(G104*(H104),2)</f>
        <v>0</v>
      </c>
      <c r="M104" s="176"/>
      <c r="N104" s="176">
        <v>6.6</v>
      </c>
      <c r="O104" s="176"/>
      <c r="P104" s="180"/>
      <c r="Q104" s="180"/>
      <c r="R104" s="180"/>
      <c r="S104" s="181">
        <f t="shared" si="4"/>
        <v>0</v>
      </c>
      <c r="T104" s="177"/>
      <c r="U104" s="177"/>
      <c r="V104" s="199"/>
      <c r="W104" s="53"/>
      <c r="Z104">
        <v>0</v>
      </c>
    </row>
    <row r="105" spans="1:26" ht="25.15" customHeight="1" x14ac:dyDescent="0.25">
      <c r="A105" s="178"/>
      <c r="B105" s="215">
        <v>25</v>
      </c>
      <c r="C105" s="188" t="s">
        <v>146</v>
      </c>
      <c r="D105" s="314" t="s">
        <v>147</v>
      </c>
      <c r="E105" s="314"/>
      <c r="F105" s="183" t="s">
        <v>116</v>
      </c>
      <c r="G105" s="184">
        <v>108.108</v>
      </c>
      <c r="H105" s="183"/>
      <c r="I105" s="183">
        <f t="shared" si="0"/>
        <v>0</v>
      </c>
      <c r="J105" s="185">
        <f t="shared" si="1"/>
        <v>2421.62</v>
      </c>
      <c r="K105" s="186">
        <f t="shared" si="2"/>
        <v>0</v>
      </c>
      <c r="L105" s="186"/>
      <c r="M105" s="186">
        <f>ROUND(G105*(H105),2)</f>
        <v>0</v>
      </c>
      <c r="N105" s="186">
        <v>22.4</v>
      </c>
      <c r="O105" s="186"/>
      <c r="P105" s="189">
        <v>1.67</v>
      </c>
      <c r="Q105" s="190"/>
      <c r="R105" s="190">
        <v>1.67</v>
      </c>
      <c r="S105" s="191">
        <f t="shared" si="4"/>
        <v>180.54</v>
      </c>
      <c r="T105" s="187"/>
      <c r="U105" s="187"/>
      <c r="V105" s="200"/>
      <c r="W105" s="53"/>
      <c r="Z105">
        <v>0</v>
      </c>
    </row>
    <row r="106" spans="1:26" ht="25.15" customHeight="1" x14ac:dyDescent="0.25">
      <c r="A106" s="178"/>
      <c r="B106" s="214">
        <v>26</v>
      </c>
      <c r="C106" s="179" t="s">
        <v>152</v>
      </c>
      <c r="D106" s="312" t="s">
        <v>153</v>
      </c>
      <c r="E106" s="312"/>
      <c r="F106" s="173" t="s">
        <v>100</v>
      </c>
      <c r="G106" s="174">
        <v>180.18</v>
      </c>
      <c r="H106" s="173"/>
      <c r="I106" s="173">
        <f t="shared" si="0"/>
        <v>0</v>
      </c>
      <c r="J106" s="175">
        <f t="shared" si="1"/>
        <v>90.09</v>
      </c>
      <c r="K106" s="176">
        <f t="shared" si="2"/>
        <v>0</v>
      </c>
      <c r="L106" s="176">
        <f>ROUND(G106*(H106),2)</f>
        <v>0</v>
      </c>
      <c r="M106" s="176"/>
      <c r="N106" s="176">
        <v>0.5</v>
      </c>
      <c r="O106" s="176"/>
      <c r="P106" s="180"/>
      <c r="Q106" s="180"/>
      <c r="R106" s="180"/>
      <c r="S106" s="181">
        <f t="shared" si="4"/>
        <v>0</v>
      </c>
      <c r="T106" s="177"/>
      <c r="U106" s="177"/>
      <c r="V106" s="199"/>
      <c r="W106" s="53"/>
      <c r="Z106">
        <v>0</v>
      </c>
    </row>
    <row r="107" spans="1:26" x14ac:dyDescent="0.25">
      <c r="A107" s="10"/>
      <c r="B107" s="213"/>
      <c r="C107" s="172">
        <v>1</v>
      </c>
      <c r="D107" s="313" t="s">
        <v>74</v>
      </c>
      <c r="E107" s="313"/>
      <c r="F107" s="138"/>
      <c r="G107" s="171"/>
      <c r="H107" s="138"/>
      <c r="I107" s="140">
        <f>ROUND((SUM(I80:I106))/1,2)</f>
        <v>0</v>
      </c>
      <c r="J107" s="139"/>
      <c r="K107" s="139"/>
      <c r="L107" s="139">
        <f>ROUND((SUM(L80:L106))/1,2)</f>
        <v>0</v>
      </c>
      <c r="M107" s="139">
        <f>ROUND((SUM(M80:M106))/1,2)</f>
        <v>0</v>
      </c>
      <c r="N107" s="139"/>
      <c r="O107" s="139"/>
      <c r="P107" s="139"/>
      <c r="Q107" s="10"/>
      <c r="R107" s="10"/>
      <c r="S107" s="10">
        <f>ROUND((SUM(S80:S106))/1,2)</f>
        <v>766.87</v>
      </c>
      <c r="T107" s="10"/>
      <c r="U107" s="10"/>
      <c r="V107" s="201">
        <f>ROUND((SUM(V80:V106))/1,2)</f>
        <v>0</v>
      </c>
      <c r="W107" s="218"/>
      <c r="X107" s="137"/>
      <c r="Y107" s="137"/>
      <c r="Z107" s="137"/>
    </row>
    <row r="108" spans="1:26" x14ac:dyDescent="0.25">
      <c r="A108" s="1"/>
      <c r="B108" s="209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202"/>
      <c r="W108" s="53"/>
    </row>
    <row r="109" spans="1:26" x14ac:dyDescent="0.25">
      <c r="A109" s="10"/>
      <c r="B109" s="213"/>
      <c r="C109" s="172">
        <v>4</v>
      </c>
      <c r="D109" s="313" t="s">
        <v>75</v>
      </c>
      <c r="E109" s="313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10"/>
      <c r="R109" s="10"/>
      <c r="S109" s="10"/>
      <c r="T109" s="10"/>
      <c r="U109" s="10"/>
      <c r="V109" s="198"/>
      <c r="W109" s="218"/>
      <c r="X109" s="137"/>
      <c r="Y109" s="137"/>
      <c r="Z109" s="137"/>
    </row>
    <row r="110" spans="1:26" ht="25.15" customHeight="1" x14ac:dyDescent="0.25">
      <c r="A110" s="178"/>
      <c r="B110" s="214">
        <v>27</v>
      </c>
      <c r="C110" s="179" t="s">
        <v>154</v>
      </c>
      <c r="D110" s="312" t="s">
        <v>155</v>
      </c>
      <c r="E110" s="312"/>
      <c r="F110" s="173" t="s">
        <v>116</v>
      </c>
      <c r="G110" s="174">
        <v>27.027000000000001</v>
      </c>
      <c r="H110" s="173"/>
      <c r="I110" s="173">
        <f>ROUND(G110*(H110),2)</f>
        <v>0</v>
      </c>
      <c r="J110" s="175">
        <f>ROUND(G110*(N110),2)</f>
        <v>1178.3800000000001</v>
      </c>
      <c r="K110" s="176">
        <f>ROUND(G110*(O110),2)</f>
        <v>0</v>
      </c>
      <c r="L110" s="176">
        <f>ROUND(G110*(H110),2)</f>
        <v>0</v>
      </c>
      <c r="M110" s="176"/>
      <c r="N110" s="176">
        <v>43.6</v>
      </c>
      <c r="O110" s="176"/>
      <c r="P110" s="182">
        <v>1.8907700000000001</v>
      </c>
      <c r="Q110" s="180"/>
      <c r="R110" s="180">
        <v>1.8907700000000001</v>
      </c>
      <c r="S110" s="181">
        <f>ROUND(G110*(P110),3)</f>
        <v>51.101999999999997</v>
      </c>
      <c r="T110" s="177"/>
      <c r="U110" s="177"/>
      <c r="V110" s="199"/>
      <c r="W110" s="53"/>
      <c r="Z110">
        <v>0</v>
      </c>
    </row>
    <row r="111" spans="1:26" ht="25.15" customHeight="1" x14ac:dyDescent="0.25">
      <c r="A111" s="178"/>
      <c r="B111" s="214">
        <v>28</v>
      </c>
      <c r="C111" s="179" t="s">
        <v>156</v>
      </c>
      <c r="D111" s="312" t="s">
        <v>157</v>
      </c>
      <c r="E111" s="312"/>
      <c r="F111" s="173" t="s">
        <v>158</v>
      </c>
      <c r="G111" s="174">
        <v>1</v>
      </c>
      <c r="H111" s="173"/>
      <c r="I111" s="173">
        <f>ROUND(G111*(H111),2)</f>
        <v>0</v>
      </c>
      <c r="J111" s="175">
        <f>ROUND(G111*(N111),2)</f>
        <v>6.3</v>
      </c>
      <c r="K111" s="176">
        <f>ROUND(G111*(O111),2)</f>
        <v>0</v>
      </c>
      <c r="L111" s="176">
        <f>ROUND(G111*(H111),2)</f>
        <v>0</v>
      </c>
      <c r="M111" s="176"/>
      <c r="N111" s="176">
        <v>6.3</v>
      </c>
      <c r="O111" s="176"/>
      <c r="P111" s="182">
        <v>6.6E-3</v>
      </c>
      <c r="Q111" s="180"/>
      <c r="R111" s="180">
        <v>6.6E-3</v>
      </c>
      <c r="S111" s="181">
        <f>ROUND(G111*(P111),3)</f>
        <v>7.0000000000000001E-3</v>
      </c>
      <c r="T111" s="177"/>
      <c r="U111" s="177"/>
      <c r="V111" s="199"/>
      <c r="W111" s="53"/>
      <c r="Z111">
        <v>0</v>
      </c>
    </row>
    <row r="112" spans="1:26" ht="25.15" customHeight="1" x14ac:dyDescent="0.25">
      <c r="A112" s="178"/>
      <c r="B112" s="215">
        <v>29</v>
      </c>
      <c r="C112" s="188" t="s">
        <v>161</v>
      </c>
      <c r="D112" s="314" t="s">
        <v>162</v>
      </c>
      <c r="E112" s="314"/>
      <c r="F112" s="183" t="s">
        <v>158</v>
      </c>
      <c r="G112" s="184">
        <v>1</v>
      </c>
      <c r="H112" s="183"/>
      <c r="I112" s="183">
        <f>ROUND(G112*(H112),2)</f>
        <v>0</v>
      </c>
      <c r="J112" s="185">
        <f>ROUND(G112*(N112),2)</f>
        <v>25.7</v>
      </c>
      <c r="K112" s="186">
        <f>ROUND(G112*(O112),2)</f>
        <v>0</v>
      </c>
      <c r="L112" s="186"/>
      <c r="M112" s="186">
        <f>ROUND(G112*(H112),2)</f>
        <v>0</v>
      </c>
      <c r="N112" s="186">
        <v>25.7</v>
      </c>
      <c r="O112" s="186"/>
      <c r="P112" s="189">
        <v>3.5000000000000003E-2</v>
      </c>
      <c r="Q112" s="190"/>
      <c r="R112" s="190">
        <v>3.5000000000000003E-2</v>
      </c>
      <c r="S112" s="191">
        <f>ROUND(G112*(P112),3)</f>
        <v>3.5000000000000003E-2</v>
      </c>
      <c r="T112" s="187"/>
      <c r="U112" s="187"/>
      <c r="V112" s="200"/>
      <c r="W112" s="53"/>
      <c r="Z112">
        <v>0</v>
      </c>
    </row>
    <row r="113" spans="1:26" ht="25.15" customHeight="1" x14ac:dyDescent="0.25">
      <c r="A113" s="178"/>
      <c r="B113" s="214">
        <v>30</v>
      </c>
      <c r="C113" s="179" t="s">
        <v>165</v>
      </c>
      <c r="D113" s="312" t="s">
        <v>166</v>
      </c>
      <c r="E113" s="312"/>
      <c r="F113" s="173" t="s">
        <v>116</v>
      </c>
      <c r="G113" s="174">
        <v>3</v>
      </c>
      <c r="H113" s="173"/>
      <c r="I113" s="173">
        <f>ROUND(G113*(H113),2)</f>
        <v>0</v>
      </c>
      <c r="J113" s="175">
        <f>ROUND(G113*(N113),2)</f>
        <v>399.9</v>
      </c>
      <c r="K113" s="176">
        <f>ROUND(G113*(O113),2)</f>
        <v>0</v>
      </c>
      <c r="L113" s="176">
        <f>ROUND(G113*(H113),2)</f>
        <v>0</v>
      </c>
      <c r="M113" s="176"/>
      <c r="N113" s="176">
        <v>133.30000000000001</v>
      </c>
      <c r="O113" s="176"/>
      <c r="P113" s="182">
        <v>2.3091699999999999</v>
      </c>
      <c r="Q113" s="180"/>
      <c r="R113" s="180">
        <v>2.3091699999999999</v>
      </c>
      <c r="S113" s="181">
        <f>ROUND(G113*(P113),3)</f>
        <v>6.9279999999999999</v>
      </c>
      <c r="T113" s="177"/>
      <c r="U113" s="177"/>
      <c r="V113" s="199"/>
      <c r="W113" s="53"/>
      <c r="Z113">
        <v>0</v>
      </c>
    </row>
    <row r="114" spans="1:26" ht="25.15" customHeight="1" x14ac:dyDescent="0.25">
      <c r="A114" s="178"/>
      <c r="B114" s="214">
        <v>31</v>
      </c>
      <c r="C114" s="179" t="s">
        <v>167</v>
      </c>
      <c r="D114" s="312" t="s">
        <v>168</v>
      </c>
      <c r="E114" s="312"/>
      <c r="F114" s="173" t="s">
        <v>100</v>
      </c>
      <c r="G114" s="174">
        <v>6</v>
      </c>
      <c r="H114" s="173"/>
      <c r="I114" s="173">
        <f>ROUND(G114*(H114),2)</f>
        <v>0</v>
      </c>
      <c r="J114" s="175">
        <f>ROUND(G114*(N114),2)</f>
        <v>72</v>
      </c>
      <c r="K114" s="176">
        <f>ROUND(G114*(O114),2)</f>
        <v>0</v>
      </c>
      <c r="L114" s="176">
        <f>ROUND(G114*(H114),2)</f>
        <v>0</v>
      </c>
      <c r="M114" s="176"/>
      <c r="N114" s="176">
        <v>12</v>
      </c>
      <c r="O114" s="176"/>
      <c r="P114" s="182">
        <v>4.6100000000000004E-3</v>
      </c>
      <c r="Q114" s="180"/>
      <c r="R114" s="180">
        <v>4.6100000000000004E-3</v>
      </c>
      <c r="S114" s="181">
        <f>ROUND(G114*(P114),3)</f>
        <v>2.8000000000000001E-2</v>
      </c>
      <c r="T114" s="177"/>
      <c r="U114" s="177"/>
      <c r="V114" s="199"/>
      <c r="W114" s="53"/>
      <c r="Z114">
        <v>0</v>
      </c>
    </row>
    <row r="115" spans="1:26" x14ac:dyDescent="0.25">
      <c r="A115" s="10"/>
      <c r="B115" s="213"/>
      <c r="C115" s="172">
        <v>4</v>
      </c>
      <c r="D115" s="313" t="s">
        <v>75</v>
      </c>
      <c r="E115" s="313"/>
      <c r="F115" s="138"/>
      <c r="G115" s="171"/>
      <c r="H115" s="138"/>
      <c r="I115" s="140">
        <f>ROUND((SUM(I109:I114))/1,2)</f>
        <v>0</v>
      </c>
      <c r="J115" s="139"/>
      <c r="K115" s="139"/>
      <c r="L115" s="139">
        <f>ROUND((SUM(L109:L114))/1,2)</f>
        <v>0</v>
      </c>
      <c r="M115" s="139">
        <f>ROUND((SUM(M109:M114))/1,2)</f>
        <v>0</v>
      </c>
      <c r="N115" s="139"/>
      <c r="O115" s="139"/>
      <c r="P115" s="139"/>
      <c r="Q115" s="10"/>
      <c r="R115" s="10"/>
      <c r="S115" s="10">
        <f>ROUND((SUM(S109:S114))/1,2)</f>
        <v>58.1</v>
      </c>
      <c r="T115" s="10"/>
      <c r="U115" s="10"/>
      <c r="V115" s="201">
        <f>ROUND((SUM(V109:V114))/1,2)</f>
        <v>0</v>
      </c>
      <c r="W115" s="218"/>
      <c r="X115" s="137"/>
      <c r="Y115" s="137"/>
      <c r="Z115" s="137"/>
    </row>
    <row r="116" spans="1:26" x14ac:dyDescent="0.25">
      <c r="A116" s="1"/>
      <c r="B116" s="209"/>
      <c r="C116" s="1"/>
      <c r="D116" s="1"/>
      <c r="E116" s="131"/>
      <c r="F116" s="131"/>
      <c r="G116" s="165"/>
      <c r="H116" s="131"/>
      <c r="I116" s="131"/>
      <c r="J116" s="132"/>
      <c r="K116" s="132"/>
      <c r="L116" s="132"/>
      <c r="M116" s="132"/>
      <c r="N116" s="132"/>
      <c r="O116" s="132"/>
      <c r="P116" s="132"/>
      <c r="Q116" s="1"/>
      <c r="R116" s="1"/>
      <c r="S116" s="1"/>
      <c r="T116" s="1"/>
      <c r="U116" s="1"/>
      <c r="V116" s="202"/>
      <c r="W116" s="53"/>
    </row>
    <row r="117" spans="1:26" x14ac:dyDescent="0.25">
      <c r="A117" s="10"/>
      <c r="B117" s="213"/>
      <c r="C117" s="172">
        <v>5</v>
      </c>
      <c r="D117" s="313" t="s">
        <v>76</v>
      </c>
      <c r="E117" s="313"/>
      <c r="F117" s="138"/>
      <c r="G117" s="171"/>
      <c r="H117" s="138"/>
      <c r="I117" s="138"/>
      <c r="J117" s="139"/>
      <c r="K117" s="139"/>
      <c r="L117" s="139"/>
      <c r="M117" s="139"/>
      <c r="N117" s="139"/>
      <c r="O117" s="139"/>
      <c r="P117" s="139"/>
      <c r="Q117" s="10"/>
      <c r="R117" s="10"/>
      <c r="S117" s="10"/>
      <c r="T117" s="10"/>
      <c r="U117" s="10"/>
      <c r="V117" s="198"/>
      <c r="W117" s="218"/>
      <c r="X117" s="137"/>
      <c r="Y117" s="137"/>
      <c r="Z117" s="137"/>
    </row>
    <row r="118" spans="1:26" ht="25.15" customHeight="1" x14ac:dyDescent="0.25">
      <c r="A118" s="178"/>
      <c r="B118" s="214">
        <v>32</v>
      </c>
      <c r="C118" s="179" t="s">
        <v>169</v>
      </c>
      <c r="D118" s="312" t="s">
        <v>170</v>
      </c>
      <c r="E118" s="312"/>
      <c r="F118" s="173" t="s">
        <v>100</v>
      </c>
      <c r="G118" s="174">
        <v>165</v>
      </c>
      <c r="H118" s="173"/>
      <c r="I118" s="173">
        <f>ROUND(G118*(H118),2)</f>
        <v>0</v>
      </c>
      <c r="J118" s="175">
        <f>ROUND(G118*(N118),2)</f>
        <v>1369.5</v>
      </c>
      <c r="K118" s="176">
        <f>ROUND(G118*(O118),2)</f>
        <v>0</v>
      </c>
      <c r="L118" s="176">
        <f>ROUND(G118*(H118),2)</f>
        <v>0</v>
      </c>
      <c r="M118" s="176"/>
      <c r="N118" s="176">
        <v>8.3000000000000007</v>
      </c>
      <c r="O118" s="176"/>
      <c r="P118" s="182">
        <v>0.36834</v>
      </c>
      <c r="Q118" s="180"/>
      <c r="R118" s="180">
        <v>0.36834</v>
      </c>
      <c r="S118" s="181">
        <f>ROUND(G118*(P118),3)</f>
        <v>60.776000000000003</v>
      </c>
      <c r="T118" s="177"/>
      <c r="U118" s="177"/>
      <c r="V118" s="199"/>
      <c r="W118" s="53"/>
      <c r="Z118">
        <v>0</v>
      </c>
    </row>
    <row r="119" spans="1:26" ht="25.15" customHeight="1" x14ac:dyDescent="0.25">
      <c r="A119" s="178"/>
      <c r="B119" s="214">
        <v>33</v>
      </c>
      <c r="C119" s="179" t="s">
        <v>171</v>
      </c>
      <c r="D119" s="312" t="s">
        <v>172</v>
      </c>
      <c r="E119" s="312"/>
      <c r="F119" s="173" t="s">
        <v>100</v>
      </c>
      <c r="G119" s="174">
        <v>165</v>
      </c>
      <c r="H119" s="173"/>
      <c r="I119" s="173">
        <f>ROUND(G119*(H119),2)</f>
        <v>0</v>
      </c>
      <c r="J119" s="175">
        <f>ROUND(G119*(N119),2)</f>
        <v>3267</v>
      </c>
      <c r="K119" s="176">
        <f>ROUND(G119*(O119),2)</f>
        <v>0</v>
      </c>
      <c r="L119" s="176">
        <f>ROUND(G119*(H119),2)</f>
        <v>0</v>
      </c>
      <c r="M119" s="176"/>
      <c r="N119" s="176">
        <v>19.8</v>
      </c>
      <c r="O119" s="176"/>
      <c r="P119" s="182">
        <v>0.32379000000000002</v>
      </c>
      <c r="Q119" s="180"/>
      <c r="R119" s="180">
        <v>0.32379000000000002</v>
      </c>
      <c r="S119" s="181">
        <f>ROUND(G119*(P119),3)</f>
        <v>53.424999999999997</v>
      </c>
      <c r="T119" s="177"/>
      <c r="U119" s="177"/>
      <c r="V119" s="199"/>
      <c r="W119" s="53"/>
      <c r="Z119">
        <v>0</v>
      </c>
    </row>
    <row r="120" spans="1:26" ht="25.15" customHeight="1" x14ac:dyDescent="0.25">
      <c r="A120" s="178"/>
      <c r="B120" s="214">
        <v>34</v>
      </c>
      <c r="C120" s="179" t="s">
        <v>173</v>
      </c>
      <c r="D120" s="312" t="s">
        <v>174</v>
      </c>
      <c r="E120" s="312"/>
      <c r="F120" s="173" t="s">
        <v>100</v>
      </c>
      <c r="G120" s="174">
        <v>165</v>
      </c>
      <c r="H120" s="173"/>
      <c r="I120" s="173">
        <f>ROUND(G120*(H120),2)</f>
        <v>0</v>
      </c>
      <c r="J120" s="175">
        <f>ROUND(G120*(N120),2)</f>
        <v>1864.5</v>
      </c>
      <c r="K120" s="176">
        <f>ROUND(G120*(O120),2)</f>
        <v>0</v>
      </c>
      <c r="L120" s="176">
        <f>ROUND(G120*(H120),2)</f>
        <v>0</v>
      </c>
      <c r="M120" s="176"/>
      <c r="N120" s="176">
        <v>11.3</v>
      </c>
      <c r="O120" s="176"/>
      <c r="P120" s="182">
        <v>0.13238</v>
      </c>
      <c r="Q120" s="180"/>
      <c r="R120" s="180">
        <v>0.13238</v>
      </c>
      <c r="S120" s="181">
        <f>ROUND(G120*(P120),3)</f>
        <v>21.843</v>
      </c>
      <c r="T120" s="177"/>
      <c r="U120" s="177"/>
      <c r="V120" s="199"/>
      <c r="W120" s="53"/>
      <c r="Z120">
        <v>0</v>
      </c>
    </row>
    <row r="121" spans="1:26" x14ac:dyDescent="0.25">
      <c r="A121" s="10"/>
      <c r="B121" s="213"/>
      <c r="C121" s="172">
        <v>5</v>
      </c>
      <c r="D121" s="313" t="s">
        <v>76</v>
      </c>
      <c r="E121" s="313"/>
      <c r="F121" s="138"/>
      <c r="G121" s="171"/>
      <c r="H121" s="138"/>
      <c r="I121" s="140">
        <f>ROUND((SUM(I117:I120))/1,2)</f>
        <v>0</v>
      </c>
      <c r="J121" s="139"/>
      <c r="K121" s="139"/>
      <c r="L121" s="139">
        <f>ROUND((SUM(L117:L120))/1,2)</f>
        <v>0</v>
      </c>
      <c r="M121" s="139">
        <f>ROUND((SUM(M117:M120))/1,2)</f>
        <v>0</v>
      </c>
      <c r="N121" s="139"/>
      <c r="O121" s="139"/>
      <c r="P121" s="139"/>
      <c r="Q121" s="10"/>
      <c r="R121" s="10"/>
      <c r="S121" s="10">
        <f>ROUND((SUM(S117:S120))/1,2)</f>
        <v>136.04</v>
      </c>
      <c r="T121" s="10"/>
      <c r="U121" s="10"/>
      <c r="V121" s="201">
        <f>ROUND((SUM(V117:V120))/1,2)</f>
        <v>0</v>
      </c>
      <c r="W121" s="218"/>
      <c r="X121" s="137"/>
      <c r="Y121" s="137"/>
      <c r="Z121" s="137"/>
    </row>
    <row r="122" spans="1:26" x14ac:dyDescent="0.25">
      <c r="A122" s="1"/>
      <c r="B122" s="209"/>
      <c r="C122" s="1"/>
      <c r="D122" s="1"/>
      <c r="E122" s="131"/>
      <c r="F122" s="131"/>
      <c r="G122" s="165"/>
      <c r="H122" s="131"/>
      <c r="I122" s="131"/>
      <c r="J122" s="132"/>
      <c r="K122" s="132"/>
      <c r="L122" s="132"/>
      <c r="M122" s="132"/>
      <c r="N122" s="132"/>
      <c r="O122" s="132"/>
      <c r="P122" s="132"/>
      <c r="Q122" s="1"/>
      <c r="R122" s="1"/>
      <c r="S122" s="1"/>
      <c r="T122" s="1"/>
      <c r="U122" s="1"/>
      <c r="V122" s="202"/>
      <c r="W122" s="53"/>
    </row>
    <row r="123" spans="1:26" x14ac:dyDescent="0.25">
      <c r="A123" s="10"/>
      <c r="B123" s="213"/>
      <c r="C123" s="172">
        <v>8</v>
      </c>
      <c r="D123" s="313" t="s">
        <v>77</v>
      </c>
      <c r="E123" s="313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10"/>
      <c r="R123" s="10"/>
      <c r="S123" s="10"/>
      <c r="T123" s="10"/>
      <c r="U123" s="10"/>
      <c r="V123" s="198"/>
      <c r="W123" s="218"/>
      <c r="X123" s="137"/>
      <c r="Y123" s="137"/>
      <c r="Z123" s="137"/>
    </row>
    <row r="124" spans="1:26" ht="25.15" customHeight="1" x14ac:dyDescent="0.25">
      <c r="A124" s="178"/>
      <c r="B124" s="214">
        <v>35</v>
      </c>
      <c r="C124" s="179" t="s">
        <v>175</v>
      </c>
      <c r="D124" s="312" t="s">
        <v>176</v>
      </c>
      <c r="E124" s="312"/>
      <c r="F124" s="173" t="s">
        <v>107</v>
      </c>
      <c r="G124" s="174">
        <v>163.80000000000001</v>
      </c>
      <c r="H124" s="173"/>
      <c r="I124" s="173">
        <f t="shared" ref="I124:I141" si="5">ROUND(G124*(H124),2)</f>
        <v>0</v>
      </c>
      <c r="J124" s="175">
        <f t="shared" ref="J124:J141" si="6">ROUND(G124*(N124),2)</f>
        <v>262.08</v>
      </c>
      <c r="K124" s="176">
        <f t="shared" ref="K124:K141" si="7">ROUND(G124*(O124),2)</f>
        <v>0</v>
      </c>
      <c r="L124" s="176">
        <f>ROUND(G124*(H124),2)</f>
        <v>0</v>
      </c>
      <c r="M124" s="176"/>
      <c r="N124" s="176">
        <v>1.6</v>
      </c>
      <c r="O124" s="176"/>
      <c r="P124" s="182">
        <v>1.0000000000000001E-5</v>
      </c>
      <c r="Q124" s="180"/>
      <c r="R124" s="180">
        <v>1.0000000000000001E-5</v>
      </c>
      <c r="S124" s="181">
        <f t="shared" ref="S124:S141" si="8">ROUND(G124*(P124),3)</f>
        <v>2E-3</v>
      </c>
      <c r="T124" s="177"/>
      <c r="U124" s="177"/>
      <c r="V124" s="199"/>
      <c r="W124" s="53"/>
      <c r="Z124">
        <v>0</v>
      </c>
    </row>
    <row r="125" spans="1:26" ht="25.15" customHeight="1" x14ac:dyDescent="0.25">
      <c r="A125" s="178"/>
      <c r="B125" s="215">
        <v>36</v>
      </c>
      <c r="C125" s="188" t="s">
        <v>177</v>
      </c>
      <c r="D125" s="314" t="s">
        <v>178</v>
      </c>
      <c r="E125" s="314"/>
      <c r="F125" s="183" t="s">
        <v>158</v>
      </c>
      <c r="G125" s="184">
        <v>35.701999999999998</v>
      </c>
      <c r="H125" s="183"/>
      <c r="I125" s="183">
        <f t="shared" si="5"/>
        <v>0</v>
      </c>
      <c r="J125" s="185">
        <f t="shared" si="6"/>
        <v>7008.3</v>
      </c>
      <c r="K125" s="186">
        <f t="shared" si="7"/>
        <v>0</v>
      </c>
      <c r="L125" s="186"/>
      <c r="M125" s="186">
        <f>ROUND(G125*(H125),2)</f>
        <v>0</v>
      </c>
      <c r="N125" s="186">
        <v>196.3</v>
      </c>
      <c r="O125" s="186"/>
      <c r="P125" s="189">
        <v>5.7889999999999997E-2</v>
      </c>
      <c r="Q125" s="190"/>
      <c r="R125" s="190">
        <v>5.7889999999999997E-2</v>
      </c>
      <c r="S125" s="191">
        <f t="shared" si="8"/>
        <v>2.0670000000000002</v>
      </c>
      <c r="T125" s="187"/>
      <c r="U125" s="187"/>
      <c r="V125" s="200"/>
      <c r="W125" s="53"/>
      <c r="Z125">
        <v>0</v>
      </c>
    </row>
    <row r="126" spans="1:26" ht="34.9" customHeight="1" x14ac:dyDescent="0.25">
      <c r="A126" s="178"/>
      <c r="B126" s="215">
        <v>37</v>
      </c>
      <c r="C126" s="188" t="s">
        <v>179</v>
      </c>
      <c r="D126" s="314" t="s">
        <v>180</v>
      </c>
      <c r="E126" s="314"/>
      <c r="F126" s="183" t="s">
        <v>158</v>
      </c>
      <c r="G126" s="184">
        <v>35.701999999999998</v>
      </c>
      <c r="H126" s="183"/>
      <c r="I126" s="183">
        <f t="shared" si="5"/>
        <v>0</v>
      </c>
      <c r="J126" s="185">
        <f t="shared" si="6"/>
        <v>307.04000000000002</v>
      </c>
      <c r="K126" s="186">
        <f t="shared" si="7"/>
        <v>0</v>
      </c>
      <c r="L126" s="186"/>
      <c r="M126" s="186">
        <f>ROUND(G126*(H126),2)</f>
        <v>0</v>
      </c>
      <c r="N126" s="186">
        <v>8.6</v>
      </c>
      <c r="O126" s="186"/>
      <c r="P126" s="189">
        <v>2.0000000000000001E-4</v>
      </c>
      <c r="Q126" s="190"/>
      <c r="R126" s="190">
        <v>2.0000000000000001E-4</v>
      </c>
      <c r="S126" s="191">
        <f t="shared" si="8"/>
        <v>7.0000000000000001E-3</v>
      </c>
      <c r="T126" s="187"/>
      <c r="U126" s="187"/>
      <c r="V126" s="200"/>
      <c r="W126" s="53"/>
      <c r="Z126">
        <v>0</v>
      </c>
    </row>
    <row r="127" spans="1:26" ht="25.15" customHeight="1" x14ac:dyDescent="0.25">
      <c r="A127" s="178"/>
      <c r="B127" s="214">
        <v>38</v>
      </c>
      <c r="C127" s="179" t="s">
        <v>181</v>
      </c>
      <c r="D127" s="312" t="s">
        <v>182</v>
      </c>
      <c r="E127" s="312"/>
      <c r="F127" s="173" t="s">
        <v>183</v>
      </c>
      <c r="G127" s="174">
        <v>163.80000000000001</v>
      </c>
      <c r="H127" s="173"/>
      <c r="I127" s="173">
        <f t="shared" si="5"/>
        <v>0</v>
      </c>
      <c r="J127" s="175">
        <f t="shared" si="6"/>
        <v>343.98</v>
      </c>
      <c r="K127" s="176">
        <f t="shared" si="7"/>
        <v>0</v>
      </c>
      <c r="L127" s="176">
        <f>ROUND(G127*(H127),2)</f>
        <v>0</v>
      </c>
      <c r="M127" s="176"/>
      <c r="N127" s="176">
        <v>2.1</v>
      </c>
      <c r="O127" s="176"/>
      <c r="P127" s="180"/>
      <c r="Q127" s="180"/>
      <c r="R127" s="180"/>
      <c r="S127" s="181">
        <f t="shared" si="8"/>
        <v>0</v>
      </c>
      <c r="T127" s="177"/>
      <c r="U127" s="177"/>
      <c r="V127" s="199"/>
      <c r="W127" s="53"/>
      <c r="Z127">
        <v>0</v>
      </c>
    </row>
    <row r="128" spans="1:26" ht="25.15" customHeight="1" x14ac:dyDescent="0.25">
      <c r="A128" s="178"/>
      <c r="B128" s="214">
        <v>39</v>
      </c>
      <c r="C128" s="179" t="s">
        <v>184</v>
      </c>
      <c r="D128" s="312" t="s">
        <v>185</v>
      </c>
      <c r="E128" s="312"/>
      <c r="F128" s="173" t="s">
        <v>186</v>
      </c>
      <c r="G128" s="174">
        <v>9</v>
      </c>
      <c r="H128" s="173"/>
      <c r="I128" s="173">
        <f t="shared" si="5"/>
        <v>0</v>
      </c>
      <c r="J128" s="175">
        <f t="shared" si="6"/>
        <v>189.9</v>
      </c>
      <c r="K128" s="176">
        <f t="shared" si="7"/>
        <v>0</v>
      </c>
      <c r="L128" s="176">
        <f>ROUND(G128*(H128),2)</f>
        <v>0</v>
      </c>
      <c r="M128" s="176"/>
      <c r="N128" s="176">
        <v>21.1</v>
      </c>
      <c r="O128" s="176"/>
      <c r="P128" s="182">
        <v>1.6670000000000001E-2</v>
      </c>
      <c r="Q128" s="180"/>
      <c r="R128" s="180">
        <v>1.6670000000000001E-2</v>
      </c>
      <c r="S128" s="181">
        <f t="shared" si="8"/>
        <v>0.15</v>
      </c>
      <c r="T128" s="177"/>
      <c r="U128" s="177"/>
      <c r="V128" s="199"/>
      <c r="W128" s="53"/>
      <c r="Z128">
        <v>0</v>
      </c>
    </row>
    <row r="129" spans="1:26" ht="25.15" customHeight="1" x14ac:dyDescent="0.25">
      <c r="A129" s="178"/>
      <c r="B129" s="215">
        <v>40</v>
      </c>
      <c r="C129" s="188" t="s">
        <v>187</v>
      </c>
      <c r="D129" s="314" t="s">
        <v>188</v>
      </c>
      <c r="E129" s="314"/>
      <c r="F129" s="183" t="s">
        <v>158</v>
      </c>
      <c r="G129" s="184">
        <v>1</v>
      </c>
      <c r="H129" s="183"/>
      <c r="I129" s="183">
        <f t="shared" si="5"/>
        <v>0</v>
      </c>
      <c r="J129" s="185">
        <f t="shared" si="6"/>
        <v>76.400000000000006</v>
      </c>
      <c r="K129" s="186">
        <f t="shared" si="7"/>
        <v>0</v>
      </c>
      <c r="L129" s="186"/>
      <c r="M129" s="186">
        <f>ROUND(G129*(H129),2)</f>
        <v>0</v>
      </c>
      <c r="N129" s="186">
        <v>76.400000000000006</v>
      </c>
      <c r="O129" s="186"/>
      <c r="P129" s="189">
        <v>0.18</v>
      </c>
      <c r="Q129" s="190"/>
      <c r="R129" s="190">
        <v>0.18</v>
      </c>
      <c r="S129" s="191">
        <f t="shared" si="8"/>
        <v>0.18</v>
      </c>
      <c r="T129" s="187"/>
      <c r="U129" s="187"/>
      <c r="V129" s="200"/>
      <c r="W129" s="53"/>
      <c r="Z129">
        <v>0</v>
      </c>
    </row>
    <row r="130" spans="1:26" ht="25.15" customHeight="1" x14ac:dyDescent="0.25">
      <c r="A130" s="178"/>
      <c r="B130" s="215">
        <v>41</v>
      </c>
      <c r="C130" s="188" t="s">
        <v>189</v>
      </c>
      <c r="D130" s="314" t="s">
        <v>190</v>
      </c>
      <c r="E130" s="314"/>
      <c r="F130" s="183" t="s">
        <v>158</v>
      </c>
      <c r="G130" s="184">
        <v>3</v>
      </c>
      <c r="H130" s="183"/>
      <c r="I130" s="183">
        <f t="shared" si="5"/>
        <v>0</v>
      </c>
      <c r="J130" s="185">
        <f t="shared" si="6"/>
        <v>702.9</v>
      </c>
      <c r="K130" s="186">
        <f t="shared" si="7"/>
        <v>0</v>
      </c>
      <c r="L130" s="186"/>
      <c r="M130" s="186">
        <f>ROUND(G130*(H130),2)</f>
        <v>0</v>
      </c>
      <c r="N130" s="186">
        <v>234.3</v>
      </c>
      <c r="O130" s="186"/>
      <c r="P130" s="189">
        <v>1.01</v>
      </c>
      <c r="Q130" s="190"/>
      <c r="R130" s="190">
        <v>1.01</v>
      </c>
      <c r="S130" s="191">
        <f t="shared" si="8"/>
        <v>3.03</v>
      </c>
      <c r="T130" s="187"/>
      <c r="U130" s="187"/>
      <c r="V130" s="200"/>
      <c r="W130" s="53"/>
      <c r="Z130">
        <v>0</v>
      </c>
    </row>
    <row r="131" spans="1:26" ht="25.15" customHeight="1" x14ac:dyDescent="0.25">
      <c r="A131" s="178"/>
      <c r="B131" s="215">
        <v>42</v>
      </c>
      <c r="C131" s="188" t="s">
        <v>191</v>
      </c>
      <c r="D131" s="314" t="s">
        <v>192</v>
      </c>
      <c r="E131" s="314"/>
      <c r="F131" s="183" t="s">
        <v>158</v>
      </c>
      <c r="G131" s="184">
        <v>4</v>
      </c>
      <c r="H131" s="183"/>
      <c r="I131" s="183">
        <f t="shared" si="5"/>
        <v>0</v>
      </c>
      <c r="J131" s="185">
        <f t="shared" si="6"/>
        <v>574.79999999999995</v>
      </c>
      <c r="K131" s="186">
        <f t="shared" si="7"/>
        <v>0</v>
      </c>
      <c r="L131" s="186"/>
      <c r="M131" s="186">
        <f>ROUND(G131*(H131),2)</f>
        <v>0</v>
      </c>
      <c r="N131" s="186">
        <v>143.69999999999999</v>
      </c>
      <c r="O131" s="186"/>
      <c r="P131" s="189">
        <v>0.52</v>
      </c>
      <c r="Q131" s="190"/>
      <c r="R131" s="190">
        <v>0.52</v>
      </c>
      <c r="S131" s="191">
        <f t="shared" si="8"/>
        <v>2.08</v>
      </c>
      <c r="T131" s="187"/>
      <c r="U131" s="187"/>
      <c r="V131" s="200"/>
      <c r="W131" s="53"/>
      <c r="Z131">
        <v>0</v>
      </c>
    </row>
    <row r="132" spans="1:26" ht="25.15" customHeight="1" x14ac:dyDescent="0.25">
      <c r="A132" s="178"/>
      <c r="B132" s="215">
        <v>43</v>
      </c>
      <c r="C132" s="188" t="s">
        <v>193</v>
      </c>
      <c r="D132" s="314" t="s">
        <v>194</v>
      </c>
      <c r="E132" s="314"/>
      <c r="F132" s="183" t="s">
        <v>158</v>
      </c>
      <c r="G132" s="184">
        <v>1</v>
      </c>
      <c r="H132" s="183"/>
      <c r="I132" s="183">
        <f t="shared" si="5"/>
        <v>0</v>
      </c>
      <c r="J132" s="185">
        <f t="shared" si="6"/>
        <v>112.6</v>
      </c>
      <c r="K132" s="186">
        <f t="shared" si="7"/>
        <v>0</v>
      </c>
      <c r="L132" s="186"/>
      <c r="M132" s="186">
        <f>ROUND(G132*(H132),2)</f>
        <v>0</v>
      </c>
      <c r="N132" s="186">
        <v>112.6</v>
      </c>
      <c r="O132" s="186"/>
      <c r="P132" s="189">
        <v>0.36</v>
      </c>
      <c r="Q132" s="190"/>
      <c r="R132" s="190">
        <v>0.36</v>
      </c>
      <c r="S132" s="191">
        <f t="shared" si="8"/>
        <v>0.36</v>
      </c>
      <c r="T132" s="187"/>
      <c r="U132" s="187"/>
      <c r="V132" s="200"/>
      <c r="W132" s="53"/>
      <c r="Z132">
        <v>0</v>
      </c>
    </row>
    <row r="133" spans="1:26" ht="25.15" customHeight="1" x14ac:dyDescent="0.25">
      <c r="A133" s="178"/>
      <c r="B133" s="214">
        <v>44</v>
      </c>
      <c r="C133" s="179" t="s">
        <v>195</v>
      </c>
      <c r="D133" s="312" t="s">
        <v>196</v>
      </c>
      <c r="E133" s="312"/>
      <c r="F133" s="173" t="s">
        <v>158</v>
      </c>
      <c r="G133" s="174">
        <v>4</v>
      </c>
      <c r="H133" s="173"/>
      <c r="I133" s="173">
        <f t="shared" si="5"/>
        <v>0</v>
      </c>
      <c r="J133" s="175">
        <f t="shared" si="6"/>
        <v>1816.4</v>
      </c>
      <c r="K133" s="176">
        <f t="shared" si="7"/>
        <v>0</v>
      </c>
      <c r="L133" s="176">
        <f>ROUND(G133*(H133),2)</f>
        <v>0</v>
      </c>
      <c r="M133" s="176"/>
      <c r="N133" s="176">
        <v>454.1</v>
      </c>
      <c r="O133" s="176"/>
      <c r="P133" s="182">
        <v>1.9707700000000001</v>
      </c>
      <c r="Q133" s="180"/>
      <c r="R133" s="180">
        <v>1.9707700000000001</v>
      </c>
      <c r="S133" s="181">
        <f t="shared" si="8"/>
        <v>7.883</v>
      </c>
      <c r="T133" s="177"/>
      <c r="U133" s="177"/>
      <c r="V133" s="199"/>
      <c r="W133" s="53"/>
      <c r="Z133">
        <v>0</v>
      </c>
    </row>
    <row r="134" spans="1:26" ht="25.15" customHeight="1" x14ac:dyDescent="0.25">
      <c r="A134" s="178"/>
      <c r="B134" s="215">
        <v>45</v>
      </c>
      <c r="C134" s="188" t="s">
        <v>197</v>
      </c>
      <c r="D134" s="314" t="s">
        <v>198</v>
      </c>
      <c r="E134" s="314"/>
      <c r="F134" s="183" t="s">
        <v>199</v>
      </c>
      <c r="G134" s="184">
        <v>4</v>
      </c>
      <c r="H134" s="183"/>
      <c r="I134" s="183">
        <f t="shared" si="5"/>
        <v>0</v>
      </c>
      <c r="J134" s="185">
        <f t="shared" si="6"/>
        <v>202</v>
      </c>
      <c r="K134" s="186">
        <f t="shared" si="7"/>
        <v>0</v>
      </c>
      <c r="L134" s="186"/>
      <c r="M134" s="186">
        <f>ROUND(G134*(H134),2)</f>
        <v>0</v>
      </c>
      <c r="N134" s="186">
        <v>50.5</v>
      </c>
      <c r="O134" s="186"/>
      <c r="P134" s="189">
        <v>0.73199999999999998</v>
      </c>
      <c r="Q134" s="190"/>
      <c r="R134" s="190">
        <v>0.73199999999999998</v>
      </c>
      <c r="S134" s="191">
        <f t="shared" si="8"/>
        <v>2.9279999999999999</v>
      </c>
      <c r="T134" s="187"/>
      <c r="U134" s="187"/>
      <c r="V134" s="200"/>
      <c r="W134" s="53"/>
      <c r="Z134">
        <v>0</v>
      </c>
    </row>
    <row r="135" spans="1:26" ht="25.15" customHeight="1" x14ac:dyDescent="0.25">
      <c r="A135" s="178"/>
      <c r="B135" s="215">
        <v>46</v>
      </c>
      <c r="C135" s="188" t="s">
        <v>200</v>
      </c>
      <c r="D135" s="314" t="s">
        <v>201</v>
      </c>
      <c r="E135" s="314"/>
      <c r="F135" s="183" t="s">
        <v>158</v>
      </c>
      <c r="G135" s="184">
        <v>4</v>
      </c>
      <c r="H135" s="183"/>
      <c r="I135" s="183">
        <f t="shared" si="5"/>
        <v>0</v>
      </c>
      <c r="J135" s="185">
        <f t="shared" si="6"/>
        <v>2572</v>
      </c>
      <c r="K135" s="186">
        <f t="shared" si="7"/>
        <v>0</v>
      </c>
      <c r="L135" s="186"/>
      <c r="M135" s="186">
        <f>ROUND(G135*(H135),2)</f>
        <v>0</v>
      </c>
      <c r="N135" s="186">
        <v>643</v>
      </c>
      <c r="O135" s="186"/>
      <c r="P135" s="190"/>
      <c r="Q135" s="190"/>
      <c r="R135" s="190"/>
      <c r="S135" s="191">
        <f t="shared" si="8"/>
        <v>0</v>
      </c>
      <c r="T135" s="187"/>
      <c r="U135" s="187"/>
      <c r="V135" s="200"/>
      <c r="W135" s="53"/>
      <c r="Z135">
        <v>0</v>
      </c>
    </row>
    <row r="136" spans="1:26" ht="25.15" customHeight="1" x14ac:dyDescent="0.25">
      <c r="A136" s="178"/>
      <c r="B136" s="215">
        <v>47</v>
      </c>
      <c r="C136" s="188" t="s">
        <v>202</v>
      </c>
      <c r="D136" s="314" t="s">
        <v>203</v>
      </c>
      <c r="E136" s="314"/>
      <c r="F136" s="183" t="s">
        <v>158</v>
      </c>
      <c r="G136" s="184">
        <v>7</v>
      </c>
      <c r="H136" s="183"/>
      <c r="I136" s="183">
        <f t="shared" si="5"/>
        <v>0</v>
      </c>
      <c r="J136" s="185">
        <f t="shared" si="6"/>
        <v>246.4</v>
      </c>
      <c r="K136" s="186">
        <f t="shared" si="7"/>
        <v>0</v>
      </c>
      <c r="L136" s="186"/>
      <c r="M136" s="186">
        <f>ROUND(G136*(H136),2)</f>
        <v>0</v>
      </c>
      <c r="N136" s="186">
        <v>35.200000000000003</v>
      </c>
      <c r="O136" s="186"/>
      <c r="P136" s="189">
        <v>6.0699999999999999E-3</v>
      </c>
      <c r="Q136" s="190"/>
      <c r="R136" s="190">
        <v>6.0699999999999999E-3</v>
      </c>
      <c r="S136" s="191">
        <f t="shared" si="8"/>
        <v>4.2000000000000003E-2</v>
      </c>
      <c r="T136" s="187"/>
      <c r="U136" s="187"/>
      <c r="V136" s="200"/>
      <c r="W136" s="53"/>
      <c r="Z136">
        <v>0</v>
      </c>
    </row>
    <row r="137" spans="1:26" ht="25.15" customHeight="1" x14ac:dyDescent="0.25">
      <c r="A137" s="178"/>
      <c r="B137" s="214">
        <v>48</v>
      </c>
      <c r="C137" s="179" t="s">
        <v>204</v>
      </c>
      <c r="D137" s="312" t="s">
        <v>205</v>
      </c>
      <c r="E137" s="312"/>
      <c r="F137" s="173" t="s">
        <v>158</v>
      </c>
      <c r="G137" s="174">
        <v>4</v>
      </c>
      <c r="H137" s="173"/>
      <c r="I137" s="173">
        <f t="shared" si="5"/>
        <v>0</v>
      </c>
      <c r="J137" s="175">
        <f t="shared" si="6"/>
        <v>118</v>
      </c>
      <c r="K137" s="176">
        <f t="shared" si="7"/>
        <v>0</v>
      </c>
      <c r="L137" s="176">
        <f>ROUND(G137*(H137),2)</f>
        <v>0</v>
      </c>
      <c r="M137" s="176"/>
      <c r="N137" s="176">
        <v>29.5</v>
      </c>
      <c r="O137" s="176"/>
      <c r="P137" s="182">
        <v>6.3400000000000001E-3</v>
      </c>
      <c r="Q137" s="180"/>
      <c r="R137" s="180">
        <v>6.3400000000000001E-3</v>
      </c>
      <c r="S137" s="181">
        <f t="shared" si="8"/>
        <v>2.5000000000000001E-2</v>
      </c>
      <c r="T137" s="177"/>
      <c r="U137" s="177"/>
      <c r="V137" s="199"/>
      <c r="W137" s="53"/>
      <c r="Z137">
        <v>0</v>
      </c>
    </row>
    <row r="138" spans="1:26" ht="25.15" customHeight="1" x14ac:dyDescent="0.25">
      <c r="A138" s="178"/>
      <c r="B138" s="215">
        <v>49</v>
      </c>
      <c r="C138" s="188" t="s">
        <v>206</v>
      </c>
      <c r="D138" s="314" t="s">
        <v>207</v>
      </c>
      <c r="E138" s="314"/>
      <c r="F138" s="183" t="s">
        <v>158</v>
      </c>
      <c r="G138" s="184">
        <v>4</v>
      </c>
      <c r="H138" s="183"/>
      <c r="I138" s="183">
        <f t="shared" si="5"/>
        <v>0</v>
      </c>
      <c r="J138" s="185">
        <f t="shared" si="6"/>
        <v>1051.2</v>
      </c>
      <c r="K138" s="186">
        <f t="shared" si="7"/>
        <v>0</v>
      </c>
      <c r="L138" s="186"/>
      <c r="M138" s="186">
        <f>ROUND(G138*(H138),2)</f>
        <v>0</v>
      </c>
      <c r="N138" s="186">
        <v>262.8</v>
      </c>
      <c r="O138" s="186"/>
      <c r="P138" s="189">
        <v>0.158</v>
      </c>
      <c r="Q138" s="190"/>
      <c r="R138" s="190">
        <v>0.158</v>
      </c>
      <c r="S138" s="191">
        <f t="shared" si="8"/>
        <v>0.63200000000000001</v>
      </c>
      <c r="T138" s="187"/>
      <c r="U138" s="187"/>
      <c r="V138" s="200"/>
      <c r="W138" s="53"/>
      <c r="Z138">
        <v>0</v>
      </c>
    </row>
    <row r="139" spans="1:26" ht="25.15" customHeight="1" x14ac:dyDescent="0.25">
      <c r="A139" s="178"/>
      <c r="B139" s="214">
        <v>50</v>
      </c>
      <c r="C139" s="179" t="s">
        <v>208</v>
      </c>
      <c r="D139" s="312" t="s">
        <v>209</v>
      </c>
      <c r="E139" s="312"/>
      <c r="F139" s="173" t="s">
        <v>158</v>
      </c>
      <c r="G139" s="174">
        <v>21</v>
      </c>
      <c r="H139" s="173"/>
      <c r="I139" s="173">
        <f t="shared" si="5"/>
        <v>0</v>
      </c>
      <c r="J139" s="175">
        <f t="shared" si="6"/>
        <v>388.5</v>
      </c>
      <c r="K139" s="176">
        <f t="shared" si="7"/>
        <v>0</v>
      </c>
      <c r="L139" s="176">
        <f>ROUND(G139*(H139),2)</f>
        <v>0</v>
      </c>
      <c r="M139" s="176"/>
      <c r="N139" s="176">
        <v>18.5</v>
      </c>
      <c r="O139" s="176"/>
      <c r="P139" s="182">
        <v>1.7059999999999999E-2</v>
      </c>
      <c r="Q139" s="180"/>
      <c r="R139" s="180">
        <v>1.7059999999999999E-2</v>
      </c>
      <c r="S139" s="181">
        <f t="shared" si="8"/>
        <v>0.35799999999999998</v>
      </c>
      <c r="T139" s="177"/>
      <c r="U139" s="177"/>
      <c r="V139" s="199"/>
      <c r="W139" s="53"/>
      <c r="Z139">
        <v>0</v>
      </c>
    </row>
    <row r="140" spans="1:26" ht="25.15" customHeight="1" x14ac:dyDescent="0.25">
      <c r="A140" s="178"/>
      <c r="B140" s="214">
        <v>51</v>
      </c>
      <c r="C140" s="179" t="s">
        <v>210</v>
      </c>
      <c r="D140" s="312" t="s">
        <v>211</v>
      </c>
      <c r="E140" s="312"/>
      <c r="F140" s="173" t="s">
        <v>107</v>
      </c>
      <c r="G140" s="174">
        <v>163.80000000000001</v>
      </c>
      <c r="H140" s="173"/>
      <c r="I140" s="173">
        <f t="shared" si="5"/>
        <v>0</v>
      </c>
      <c r="J140" s="175">
        <f t="shared" si="6"/>
        <v>229.32</v>
      </c>
      <c r="K140" s="176">
        <f t="shared" si="7"/>
        <v>0</v>
      </c>
      <c r="L140" s="176">
        <f>ROUND(G140*(H140),2)</f>
        <v>0</v>
      </c>
      <c r="M140" s="176"/>
      <c r="N140" s="176">
        <v>1.4</v>
      </c>
      <c r="O140" s="176"/>
      <c r="P140" s="180"/>
      <c r="Q140" s="180"/>
      <c r="R140" s="180"/>
      <c r="S140" s="181">
        <f t="shared" si="8"/>
        <v>0</v>
      </c>
      <c r="T140" s="177"/>
      <c r="U140" s="177"/>
      <c r="V140" s="199"/>
      <c r="W140" s="53"/>
      <c r="Z140">
        <v>0</v>
      </c>
    </row>
    <row r="141" spans="1:26" ht="25.15" customHeight="1" x14ac:dyDescent="0.25">
      <c r="A141" s="178"/>
      <c r="B141" s="214">
        <v>52</v>
      </c>
      <c r="C141" s="179" t="s">
        <v>212</v>
      </c>
      <c r="D141" s="312" t="s">
        <v>213</v>
      </c>
      <c r="E141" s="312"/>
      <c r="F141" s="173" t="s">
        <v>183</v>
      </c>
      <c r="G141" s="174">
        <v>163.80000000000001</v>
      </c>
      <c r="H141" s="173"/>
      <c r="I141" s="173">
        <f t="shared" si="5"/>
        <v>0</v>
      </c>
      <c r="J141" s="175">
        <f t="shared" si="6"/>
        <v>98.28</v>
      </c>
      <c r="K141" s="176">
        <f t="shared" si="7"/>
        <v>0</v>
      </c>
      <c r="L141" s="176">
        <f>ROUND(G141*(H141),2)</f>
        <v>0</v>
      </c>
      <c r="M141" s="176"/>
      <c r="N141" s="176">
        <v>0.6</v>
      </c>
      <c r="O141" s="176"/>
      <c r="P141" s="182">
        <v>1.0000000000000001E-5</v>
      </c>
      <c r="Q141" s="180"/>
      <c r="R141" s="180">
        <v>1.0000000000000001E-5</v>
      </c>
      <c r="S141" s="181">
        <f t="shared" si="8"/>
        <v>2E-3</v>
      </c>
      <c r="T141" s="177"/>
      <c r="U141" s="177"/>
      <c r="V141" s="199"/>
      <c r="W141" s="53"/>
      <c r="Z141">
        <v>0</v>
      </c>
    </row>
    <row r="142" spans="1:26" x14ac:dyDescent="0.25">
      <c r="A142" s="10"/>
      <c r="B142" s="213"/>
      <c r="C142" s="172">
        <v>8</v>
      </c>
      <c r="D142" s="313" t="s">
        <v>77</v>
      </c>
      <c r="E142" s="313"/>
      <c r="F142" s="138"/>
      <c r="G142" s="171"/>
      <c r="H142" s="138"/>
      <c r="I142" s="140">
        <f>ROUND((SUM(I123:I141))/1,2)</f>
        <v>0</v>
      </c>
      <c r="J142" s="139"/>
      <c r="K142" s="139"/>
      <c r="L142" s="139">
        <f>ROUND((SUM(L123:L141))/1,2)</f>
        <v>0</v>
      </c>
      <c r="M142" s="139">
        <f>ROUND((SUM(M123:M141))/1,2)</f>
        <v>0</v>
      </c>
      <c r="N142" s="139"/>
      <c r="O142" s="139"/>
      <c r="P142" s="139"/>
      <c r="Q142" s="10"/>
      <c r="R142" s="10"/>
      <c r="S142" s="10">
        <f>ROUND((SUM(S123:S141))/1,2)</f>
        <v>19.75</v>
      </c>
      <c r="T142" s="10"/>
      <c r="U142" s="10"/>
      <c r="V142" s="201">
        <f>ROUND((SUM(V123:V141))/1,2)</f>
        <v>0</v>
      </c>
      <c r="W142" s="218"/>
      <c r="X142" s="137"/>
      <c r="Y142" s="137"/>
      <c r="Z142" s="137"/>
    </row>
    <row r="143" spans="1:26" x14ac:dyDescent="0.25">
      <c r="A143" s="1"/>
      <c r="B143" s="209"/>
      <c r="C143" s="1"/>
      <c r="D143" s="1"/>
      <c r="E143" s="131"/>
      <c r="F143" s="131"/>
      <c r="G143" s="165"/>
      <c r="H143" s="131"/>
      <c r="I143" s="131"/>
      <c r="J143" s="132"/>
      <c r="K143" s="132"/>
      <c r="L143" s="132"/>
      <c r="M143" s="132"/>
      <c r="N143" s="132"/>
      <c r="O143" s="132"/>
      <c r="P143" s="132"/>
      <c r="Q143" s="1"/>
      <c r="R143" s="1"/>
      <c r="S143" s="1"/>
      <c r="T143" s="1"/>
      <c r="U143" s="1"/>
      <c r="V143" s="202"/>
      <c r="W143" s="53"/>
    </row>
    <row r="144" spans="1:26" x14ac:dyDescent="0.25">
      <c r="A144" s="10"/>
      <c r="B144" s="213"/>
      <c r="C144" s="172">
        <v>9</v>
      </c>
      <c r="D144" s="313" t="s">
        <v>78</v>
      </c>
      <c r="E144" s="313"/>
      <c r="F144" s="138"/>
      <c r="G144" s="171"/>
      <c r="H144" s="138"/>
      <c r="I144" s="138"/>
      <c r="J144" s="139"/>
      <c r="K144" s="139"/>
      <c r="L144" s="139"/>
      <c r="M144" s="139"/>
      <c r="N144" s="139"/>
      <c r="O144" s="139"/>
      <c r="P144" s="139"/>
      <c r="Q144" s="10"/>
      <c r="R144" s="10"/>
      <c r="S144" s="10"/>
      <c r="T144" s="10"/>
      <c r="U144" s="10"/>
      <c r="V144" s="198"/>
      <c r="W144" s="218"/>
      <c r="X144" s="137"/>
      <c r="Y144" s="137"/>
      <c r="Z144" s="137"/>
    </row>
    <row r="145" spans="1:26" ht="25.15" customHeight="1" x14ac:dyDescent="0.25">
      <c r="A145" s="178"/>
      <c r="B145" s="214">
        <v>53</v>
      </c>
      <c r="C145" s="179" t="s">
        <v>222</v>
      </c>
      <c r="D145" s="312" t="s">
        <v>223</v>
      </c>
      <c r="E145" s="312"/>
      <c r="F145" s="173" t="s">
        <v>107</v>
      </c>
      <c r="G145" s="174">
        <v>300</v>
      </c>
      <c r="H145" s="173"/>
      <c r="I145" s="173">
        <f>ROUND(G145*(H145),2)</f>
        <v>0</v>
      </c>
      <c r="J145" s="175">
        <f>ROUND(G145*(N145),2)</f>
        <v>1770</v>
      </c>
      <c r="K145" s="176">
        <f>ROUND(G145*(O145),2)</f>
        <v>0</v>
      </c>
      <c r="L145" s="176">
        <f>ROUND(G145*(H145),2)</f>
        <v>0</v>
      </c>
      <c r="M145" s="176"/>
      <c r="N145" s="176">
        <v>5.9</v>
      </c>
      <c r="O145" s="176"/>
      <c r="P145" s="182">
        <v>2.0000000000000002E-5</v>
      </c>
      <c r="Q145" s="180"/>
      <c r="R145" s="180">
        <v>2.0000000000000002E-5</v>
      </c>
      <c r="S145" s="181">
        <f>ROUND(G145*(P145),3)</f>
        <v>6.0000000000000001E-3</v>
      </c>
      <c r="T145" s="177"/>
      <c r="U145" s="177"/>
      <c r="V145" s="199"/>
      <c r="W145" s="53"/>
      <c r="Z145">
        <v>0</v>
      </c>
    </row>
    <row r="146" spans="1:26" ht="25.15" customHeight="1" x14ac:dyDescent="0.25">
      <c r="A146" s="178"/>
      <c r="B146" s="214">
        <v>54</v>
      </c>
      <c r="C146" s="179" t="s">
        <v>224</v>
      </c>
      <c r="D146" s="312" t="s">
        <v>225</v>
      </c>
      <c r="E146" s="312"/>
      <c r="F146" s="173" t="s">
        <v>226</v>
      </c>
      <c r="G146" s="174">
        <v>27.72</v>
      </c>
      <c r="H146" s="173"/>
      <c r="I146" s="173">
        <f>ROUND(G146*(H146),2)</f>
        <v>0</v>
      </c>
      <c r="J146" s="175">
        <f>ROUND(G146*(N146),2)</f>
        <v>742.9</v>
      </c>
      <c r="K146" s="176">
        <f>ROUND(G146*(O146),2)</f>
        <v>0</v>
      </c>
      <c r="L146" s="176">
        <f>ROUND(G146*(H146),2)</f>
        <v>0</v>
      </c>
      <c r="M146" s="176"/>
      <c r="N146" s="176">
        <v>26.8</v>
      </c>
      <c r="O146" s="176"/>
      <c r="P146" s="180"/>
      <c r="Q146" s="180"/>
      <c r="R146" s="180"/>
      <c r="S146" s="181">
        <f>ROUND(G146*(P146),3)</f>
        <v>0</v>
      </c>
      <c r="T146" s="177"/>
      <c r="U146" s="177"/>
      <c r="V146" s="199"/>
      <c r="W146" s="53"/>
      <c r="Z146">
        <v>0</v>
      </c>
    </row>
    <row r="147" spans="1:26" ht="25.15" customHeight="1" x14ac:dyDescent="0.25">
      <c r="A147" s="178"/>
      <c r="B147" s="214">
        <v>55</v>
      </c>
      <c r="C147" s="179" t="s">
        <v>227</v>
      </c>
      <c r="D147" s="312" t="s">
        <v>228</v>
      </c>
      <c r="E147" s="312"/>
      <c r="F147" s="173" t="s">
        <v>226</v>
      </c>
      <c r="G147" s="174">
        <v>55.44</v>
      </c>
      <c r="H147" s="173"/>
      <c r="I147" s="173">
        <f>ROUND(G147*(H147),2)</f>
        <v>0</v>
      </c>
      <c r="J147" s="175">
        <f>ROUND(G147*(N147),2)</f>
        <v>72.069999999999993</v>
      </c>
      <c r="K147" s="176">
        <f>ROUND(G147*(O147),2)</f>
        <v>0</v>
      </c>
      <c r="L147" s="176">
        <f>ROUND(G147*(H147),2)</f>
        <v>0</v>
      </c>
      <c r="M147" s="176"/>
      <c r="N147" s="176">
        <v>1.3</v>
      </c>
      <c r="O147" s="176"/>
      <c r="P147" s="180"/>
      <c r="Q147" s="180"/>
      <c r="R147" s="180"/>
      <c r="S147" s="181">
        <f>ROUND(G147*(P147),3)</f>
        <v>0</v>
      </c>
      <c r="T147" s="177"/>
      <c r="U147" s="177"/>
      <c r="V147" s="199"/>
      <c r="W147" s="53"/>
      <c r="Z147">
        <v>0</v>
      </c>
    </row>
    <row r="148" spans="1:26" ht="25.15" customHeight="1" x14ac:dyDescent="0.25">
      <c r="A148" s="178"/>
      <c r="B148" s="214">
        <v>56</v>
      </c>
      <c r="C148" s="179" t="s">
        <v>229</v>
      </c>
      <c r="D148" s="312" t="s">
        <v>230</v>
      </c>
      <c r="E148" s="312"/>
      <c r="F148" s="173" t="s">
        <v>226</v>
      </c>
      <c r="G148" s="174">
        <v>27.72</v>
      </c>
      <c r="H148" s="173"/>
      <c r="I148" s="173">
        <f>ROUND(G148*(H148),2)</f>
        <v>0</v>
      </c>
      <c r="J148" s="175">
        <f>ROUND(G148*(N148),2)</f>
        <v>163.55000000000001</v>
      </c>
      <c r="K148" s="176">
        <f>ROUND(G148*(O148),2)</f>
        <v>0</v>
      </c>
      <c r="L148" s="176">
        <f>ROUND(G148*(H148),2)</f>
        <v>0</v>
      </c>
      <c r="M148" s="176"/>
      <c r="N148" s="176">
        <v>5.9</v>
      </c>
      <c r="O148" s="176"/>
      <c r="P148" s="180"/>
      <c r="Q148" s="180"/>
      <c r="R148" s="180"/>
      <c r="S148" s="181">
        <f>ROUND(G148*(P148),3)</f>
        <v>0</v>
      </c>
      <c r="T148" s="177"/>
      <c r="U148" s="177"/>
      <c r="V148" s="199"/>
      <c r="W148" s="53"/>
      <c r="Z148">
        <v>0</v>
      </c>
    </row>
    <row r="149" spans="1:26" ht="25.15" customHeight="1" x14ac:dyDescent="0.25">
      <c r="A149" s="178"/>
      <c r="B149" s="214">
        <v>57</v>
      </c>
      <c r="C149" s="179" t="s">
        <v>231</v>
      </c>
      <c r="D149" s="312" t="s">
        <v>232</v>
      </c>
      <c r="E149" s="312"/>
      <c r="F149" s="173" t="s">
        <v>226</v>
      </c>
      <c r="G149" s="174">
        <v>27.72</v>
      </c>
      <c r="H149" s="173"/>
      <c r="I149" s="173">
        <f>ROUND(G149*(H149),2)</f>
        <v>0</v>
      </c>
      <c r="J149" s="175">
        <f>ROUND(G149*(N149),2)</f>
        <v>379.76</v>
      </c>
      <c r="K149" s="176">
        <f>ROUND(G149*(O149),2)</f>
        <v>0</v>
      </c>
      <c r="L149" s="176">
        <f>ROUND(G149*(H149),2)</f>
        <v>0</v>
      </c>
      <c r="M149" s="176"/>
      <c r="N149" s="176">
        <v>13.7</v>
      </c>
      <c r="O149" s="176"/>
      <c r="P149" s="180"/>
      <c r="Q149" s="180"/>
      <c r="R149" s="180"/>
      <c r="S149" s="181">
        <f>ROUND(G149*(P149),3)</f>
        <v>0</v>
      </c>
      <c r="T149" s="177"/>
      <c r="U149" s="177"/>
      <c r="V149" s="199"/>
      <c r="W149" s="53"/>
      <c r="Z149">
        <v>0</v>
      </c>
    </row>
    <row r="150" spans="1:26" x14ac:dyDescent="0.25">
      <c r="A150" s="10"/>
      <c r="B150" s="213"/>
      <c r="C150" s="172">
        <v>9</v>
      </c>
      <c r="D150" s="313" t="s">
        <v>78</v>
      </c>
      <c r="E150" s="313"/>
      <c r="F150" s="138"/>
      <c r="G150" s="171"/>
      <c r="H150" s="138"/>
      <c r="I150" s="140">
        <f>ROUND((SUM(I144:I149))/1,2)</f>
        <v>0</v>
      </c>
      <c r="J150" s="139"/>
      <c r="K150" s="139"/>
      <c r="L150" s="139">
        <f>ROUND((SUM(L144:L149))/1,2)</f>
        <v>0</v>
      </c>
      <c r="M150" s="139">
        <f>ROUND((SUM(M144:M149))/1,2)</f>
        <v>0</v>
      </c>
      <c r="N150" s="139"/>
      <c r="O150" s="139"/>
      <c r="P150" s="139"/>
      <c r="Q150" s="10"/>
      <c r="R150" s="10"/>
      <c r="S150" s="10">
        <f>ROUND((SUM(S144:S149))/1,2)</f>
        <v>0.01</v>
      </c>
      <c r="T150" s="10"/>
      <c r="U150" s="10"/>
      <c r="V150" s="201">
        <f>ROUND((SUM(V144:V149))/1,2)</f>
        <v>0</v>
      </c>
      <c r="W150" s="218"/>
      <c r="X150" s="137"/>
      <c r="Y150" s="137"/>
      <c r="Z150" s="137"/>
    </row>
    <row r="151" spans="1:26" x14ac:dyDescent="0.25">
      <c r="A151" s="1"/>
      <c r="B151" s="209"/>
      <c r="C151" s="1"/>
      <c r="D151" s="1"/>
      <c r="E151" s="131"/>
      <c r="F151" s="131"/>
      <c r="G151" s="165"/>
      <c r="H151" s="131"/>
      <c r="I151" s="131"/>
      <c r="J151" s="132"/>
      <c r="K151" s="132"/>
      <c r="L151" s="132"/>
      <c r="M151" s="132"/>
      <c r="N151" s="132"/>
      <c r="O151" s="132"/>
      <c r="P151" s="132"/>
      <c r="Q151" s="1"/>
      <c r="R151" s="1"/>
      <c r="S151" s="1"/>
      <c r="T151" s="1"/>
      <c r="U151" s="1"/>
      <c r="V151" s="202"/>
      <c r="W151" s="53"/>
    </row>
    <row r="152" spans="1:26" x14ac:dyDescent="0.25">
      <c r="A152" s="10"/>
      <c r="B152" s="213"/>
      <c r="C152" s="172">
        <v>99</v>
      </c>
      <c r="D152" s="313" t="s">
        <v>79</v>
      </c>
      <c r="E152" s="313"/>
      <c r="F152" s="138"/>
      <c r="G152" s="171"/>
      <c r="H152" s="138"/>
      <c r="I152" s="138"/>
      <c r="J152" s="139"/>
      <c r="K152" s="139"/>
      <c r="L152" s="139"/>
      <c r="M152" s="139"/>
      <c r="N152" s="139"/>
      <c r="O152" s="139"/>
      <c r="P152" s="139"/>
      <c r="Q152" s="10"/>
      <c r="R152" s="10"/>
      <c r="S152" s="10"/>
      <c r="T152" s="10"/>
      <c r="U152" s="10"/>
      <c r="V152" s="198"/>
      <c r="W152" s="218"/>
      <c r="X152" s="137"/>
      <c r="Y152" s="137"/>
      <c r="Z152" s="137"/>
    </row>
    <row r="153" spans="1:26" ht="25.15" customHeight="1" x14ac:dyDescent="0.25">
      <c r="A153" s="178"/>
      <c r="B153" s="214">
        <v>58</v>
      </c>
      <c r="C153" s="179" t="s">
        <v>233</v>
      </c>
      <c r="D153" s="312" t="s">
        <v>234</v>
      </c>
      <c r="E153" s="312"/>
      <c r="F153" s="173" t="s">
        <v>226</v>
      </c>
      <c r="G153" s="174">
        <v>994.36500000000001</v>
      </c>
      <c r="H153" s="173"/>
      <c r="I153" s="173">
        <f>ROUND(G153*(H153),2)</f>
        <v>0</v>
      </c>
      <c r="J153" s="175">
        <f>ROUND(G153*(N153),2)</f>
        <v>10739.14</v>
      </c>
      <c r="K153" s="176">
        <f>ROUND(G153*(O153),2)</f>
        <v>0</v>
      </c>
      <c r="L153" s="176">
        <f>ROUND(G153*(H153),2)</f>
        <v>0</v>
      </c>
      <c r="M153" s="176"/>
      <c r="N153" s="176">
        <v>10.8</v>
      </c>
      <c r="O153" s="176"/>
      <c r="P153" s="180"/>
      <c r="Q153" s="180"/>
      <c r="R153" s="180"/>
      <c r="S153" s="181">
        <f>ROUND(G153*(P153),3)</f>
        <v>0</v>
      </c>
      <c r="T153" s="177"/>
      <c r="U153" s="177"/>
      <c r="V153" s="199"/>
      <c r="W153" s="53"/>
      <c r="Z153">
        <v>0</v>
      </c>
    </row>
    <row r="154" spans="1:26" x14ac:dyDescent="0.25">
      <c r="A154" s="10"/>
      <c r="B154" s="213"/>
      <c r="C154" s="172">
        <v>99</v>
      </c>
      <c r="D154" s="313" t="s">
        <v>79</v>
      </c>
      <c r="E154" s="313"/>
      <c r="F154" s="138"/>
      <c r="G154" s="171"/>
      <c r="H154" s="138"/>
      <c r="I154" s="140">
        <f>ROUND((SUM(I152:I153))/1,2)</f>
        <v>0</v>
      </c>
      <c r="J154" s="139"/>
      <c r="K154" s="139"/>
      <c r="L154" s="139">
        <f>ROUND((SUM(L152:L153))/1,2)</f>
        <v>0</v>
      </c>
      <c r="M154" s="139">
        <f>ROUND((SUM(M152:M153))/1,2)</f>
        <v>0</v>
      </c>
      <c r="N154" s="139"/>
      <c r="O154" s="139"/>
      <c r="P154" s="192"/>
      <c r="Q154" s="1"/>
      <c r="R154" s="1"/>
      <c r="S154" s="192">
        <f>ROUND((SUM(S152:S153))/1,2)</f>
        <v>0</v>
      </c>
      <c r="T154" s="2"/>
      <c r="U154" s="2"/>
      <c r="V154" s="201">
        <f>ROUND((SUM(V152:V153))/1,2)</f>
        <v>0</v>
      </c>
      <c r="W154" s="53"/>
    </row>
    <row r="155" spans="1:26" x14ac:dyDescent="0.25">
      <c r="A155" s="1"/>
      <c r="B155" s="209"/>
      <c r="C155" s="1"/>
      <c r="D155" s="1"/>
      <c r="E155" s="131"/>
      <c r="F155" s="131"/>
      <c r="G155" s="165"/>
      <c r="H155" s="131"/>
      <c r="I155" s="131"/>
      <c r="J155" s="132"/>
      <c r="K155" s="132"/>
      <c r="L155" s="132"/>
      <c r="M155" s="132"/>
      <c r="N155" s="132"/>
      <c r="O155" s="132"/>
      <c r="P155" s="132"/>
      <c r="Q155" s="1"/>
      <c r="R155" s="1"/>
      <c r="S155" s="1"/>
      <c r="T155" s="1"/>
      <c r="U155" s="1"/>
      <c r="V155" s="202"/>
      <c r="W155" s="53"/>
    </row>
    <row r="156" spans="1:26" x14ac:dyDescent="0.25">
      <c r="A156" s="10"/>
      <c r="B156" s="213"/>
      <c r="C156" s="10"/>
      <c r="D156" s="301" t="s">
        <v>73</v>
      </c>
      <c r="E156" s="301"/>
      <c r="F156" s="138"/>
      <c r="G156" s="171"/>
      <c r="H156" s="138"/>
      <c r="I156" s="140">
        <f>ROUND((SUM(I79:I155))/2,2)</f>
        <v>0</v>
      </c>
      <c r="J156" s="139"/>
      <c r="K156" s="139"/>
      <c r="L156" s="139">
        <f>ROUND((SUM(L79:L155))/2,2)</f>
        <v>0</v>
      </c>
      <c r="M156" s="139">
        <f>ROUND((SUM(M79:M155))/2,2)</f>
        <v>0</v>
      </c>
      <c r="N156" s="139"/>
      <c r="O156" s="139"/>
      <c r="P156" s="192"/>
      <c r="Q156" s="1"/>
      <c r="R156" s="1"/>
      <c r="S156" s="192">
        <f>ROUND((SUM(S79:S155))/2,2)</f>
        <v>980.77</v>
      </c>
      <c r="T156" s="1"/>
      <c r="U156" s="1"/>
      <c r="V156" s="201">
        <f>ROUND((SUM(V79:V155))/2,2)</f>
        <v>0</v>
      </c>
      <c r="W156" s="53"/>
    </row>
    <row r="157" spans="1:26" x14ac:dyDescent="0.25">
      <c r="A157" s="1"/>
      <c r="B157" s="216"/>
      <c r="C157" s="193"/>
      <c r="D157" s="315" t="s">
        <v>82</v>
      </c>
      <c r="E157" s="315"/>
      <c r="F157" s="194"/>
      <c r="G157" s="195"/>
      <c r="H157" s="194"/>
      <c r="I157" s="194">
        <f>ROUND((SUM(I79:I156))/3,2)</f>
        <v>0</v>
      </c>
      <c r="J157" s="196"/>
      <c r="K157" s="196">
        <f>ROUND((SUM(K79:K156))/3,2)</f>
        <v>0</v>
      </c>
      <c r="L157" s="196">
        <f>ROUND((SUM(L79:L156))/3,2)</f>
        <v>0</v>
      </c>
      <c r="M157" s="196">
        <f>ROUND((SUM(M79:M156))/3,2)</f>
        <v>0</v>
      </c>
      <c r="N157" s="196"/>
      <c r="O157" s="196"/>
      <c r="P157" s="195"/>
      <c r="Q157" s="193"/>
      <c r="R157" s="193"/>
      <c r="S157" s="195">
        <f>ROUND((SUM(S79:S156))/3,2)</f>
        <v>980.77</v>
      </c>
      <c r="T157" s="193"/>
      <c r="U157" s="193"/>
      <c r="V157" s="203">
        <f>ROUND((SUM(V79:V156))/3,2)</f>
        <v>0</v>
      </c>
      <c r="W157" s="53"/>
      <c r="Z157">
        <f>(SUM(Z79:Z156))</f>
        <v>0</v>
      </c>
    </row>
  </sheetData>
  <mergeCells count="122">
    <mergeCell ref="D153:E153"/>
    <mergeCell ref="D154:E154"/>
    <mergeCell ref="D156:E156"/>
    <mergeCell ref="D157:E157"/>
    <mergeCell ref="D146:E146"/>
    <mergeCell ref="D147:E147"/>
    <mergeCell ref="D148:E148"/>
    <mergeCell ref="D149:E149"/>
    <mergeCell ref="D150:E150"/>
    <mergeCell ref="D152:E152"/>
    <mergeCell ref="D139:E139"/>
    <mergeCell ref="D140:E140"/>
    <mergeCell ref="D141:E141"/>
    <mergeCell ref="D142:E142"/>
    <mergeCell ref="D144:E144"/>
    <mergeCell ref="D145:E145"/>
    <mergeCell ref="D133:E133"/>
    <mergeCell ref="D134:E134"/>
    <mergeCell ref="D135:E135"/>
    <mergeCell ref="D136:E136"/>
    <mergeCell ref="D137:E137"/>
    <mergeCell ref="D138:E138"/>
    <mergeCell ref="D127:E127"/>
    <mergeCell ref="D128:E128"/>
    <mergeCell ref="D129:E129"/>
    <mergeCell ref="D130:E130"/>
    <mergeCell ref="D131:E131"/>
    <mergeCell ref="D132:E132"/>
    <mergeCell ref="D120:E120"/>
    <mergeCell ref="D121:E121"/>
    <mergeCell ref="D123:E123"/>
    <mergeCell ref="D124:E124"/>
    <mergeCell ref="D125:E125"/>
    <mergeCell ref="D126:E126"/>
    <mergeCell ref="D113:E113"/>
    <mergeCell ref="D114:E114"/>
    <mergeCell ref="D115:E115"/>
    <mergeCell ref="D117:E117"/>
    <mergeCell ref="D118:E118"/>
    <mergeCell ref="D119:E119"/>
    <mergeCell ref="D106:E106"/>
    <mergeCell ref="D107:E107"/>
    <mergeCell ref="D109:E109"/>
    <mergeCell ref="D110:E110"/>
    <mergeCell ref="D111:E111"/>
    <mergeCell ref="D112:E112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01 Stoková sieť - Stoka BA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7"/>
  <sheetViews>
    <sheetView workbookViewId="0">
      <pane ySplit="1" topLeftCell="A139" activePane="bottomLeft" state="frozen"/>
      <selection pane="bottomLeft" activeCell="H81" sqref="H81:H155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242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15013'!E62</f>
        <v>0</v>
      </c>
      <c r="D15" s="58">
        <f>'SO 15013'!F62</f>
        <v>0</v>
      </c>
      <c r="E15" s="67">
        <f>'SO 15013'!G62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(SUM(Z79:Z156))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/>
      <c r="D17" s="58"/>
      <c r="E17" s="67"/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15013'!K79:'SO 15013'!K156)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15013'!K79:'SO 15013'!K156)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242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15013'!L107</f>
        <v>0</v>
      </c>
      <c r="F56" s="138">
        <f>'SO 15013'!M107</f>
        <v>0</v>
      </c>
      <c r="G56" s="138">
        <f>'SO 15013'!I107</f>
        <v>0</v>
      </c>
      <c r="H56" s="139">
        <f>'SO 15013'!S107</f>
        <v>429.29</v>
      </c>
      <c r="I56" s="139">
        <f>'SO 15013'!V107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15013'!L115</f>
        <v>0</v>
      </c>
      <c r="F57" s="138">
        <f>'SO 15013'!M115</f>
        <v>0</v>
      </c>
      <c r="G57" s="138">
        <f>'SO 15013'!I115</f>
        <v>0</v>
      </c>
      <c r="H57" s="139">
        <f>'SO 15013'!S115</f>
        <v>63.05</v>
      </c>
      <c r="I57" s="139">
        <f>'SO 15013'!V115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76</v>
      </c>
      <c r="C58" s="299"/>
      <c r="D58" s="299"/>
      <c r="E58" s="138">
        <f>'SO 15013'!L121</f>
        <v>0</v>
      </c>
      <c r="F58" s="138">
        <f>'SO 15013'!M121</f>
        <v>0</v>
      </c>
      <c r="G58" s="138">
        <f>'SO 15013'!I121</f>
        <v>0</v>
      </c>
      <c r="H58" s="139">
        <f>'SO 15013'!S121</f>
        <v>9.07</v>
      </c>
      <c r="I58" s="139">
        <f>'SO 15013'!V121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77</v>
      </c>
      <c r="C59" s="299"/>
      <c r="D59" s="299"/>
      <c r="E59" s="138">
        <f>'SO 15013'!L142</f>
        <v>0</v>
      </c>
      <c r="F59" s="138">
        <f>'SO 15013'!M142</f>
        <v>0</v>
      </c>
      <c r="G59" s="138">
        <f>'SO 15013'!I142</f>
        <v>0</v>
      </c>
      <c r="H59" s="139">
        <f>'SO 15013'!S142</f>
        <v>26.42</v>
      </c>
      <c r="I59" s="139">
        <f>'SO 15013'!V142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15013'!L150</f>
        <v>0</v>
      </c>
      <c r="F60" s="138">
        <f>'SO 15013'!M150</f>
        <v>0</v>
      </c>
      <c r="G60" s="138">
        <f>'SO 15013'!I150</f>
        <v>0</v>
      </c>
      <c r="H60" s="139">
        <f>'SO 15013'!S150</f>
        <v>0</v>
      </c>
      <c r="I60" s="139">
        <f>'SO 15013'!V150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15013'!L154</f>
        <v>0</v>
      </c>
      <c r="F61" s="138">
        <f>'SO 15013'!M154</f>
        <v>0</v>
      </c>
      <c r="G61" s="138">
        <f>'SO 15013'!I154</f>
        <v>0</v>
      </c>
      <c r="H61" s="139">
        <f>'SO 15013'!S154</f>
        <v>0</v>
      </c>
      <c r="I61" s="139">
        <f>'SO 15013'!V154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15013'!L156</f>
        <v>0</v>
      </c>
      <c r="F62" s="140">
        <f>'SO 15013'!M156</f>
        <v>0</v>
      </c>
      <c r="G62" s="140">
        <f>'SO 15013'!I156</f>
        <v>0</v>
      </c>
      <c r="H62" s="141">
        <f>'SO 15013'!S156</f>
        <v>527.83000000000004</v>
      </c>
      <c r="I62" s="141">
        <f>'SO 15013'!V156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42"/>
      <c r="B64" s="302" t="s">
        <v>82</v>
      </c>
      <c r="C64" s="303"/>
      <c r="D64" s="303"/>
      <c r="E64" s="144">
        <f>'SO 15013'!L157</f>
        <v>0</v>
      </c>
      <c r="F64" s="144">
        <f>'SO 15013'!M157</f>
        <v>0</v>
      </c>
      <c r="G64" s="144">
        <f>'SO 15013'!I157</f>
        <v>0</v>
      </c>
      <c r="H64" s="145">
        <f>'SO 15013'!S157</f>
        <v>527.83000000000004</v>
      </c>
      <c r="I64" s="145">
        <f>'SO 15013'!V157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8"/>
      <c r="X64" s="143"/>
      <c r="Y64" s="143"/>
      <c r="Z64" s="143"/>
    </row>
    <row r="65" spans="1:26" x14ac:dyDescent="0.25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" customHeight="1" x14ac:dyDescent="0.25">
      <c r="A68" s="1"/>
      <c r="B68" s="288" t="s">
        <v>83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53"/>
    </row>
    <row r="69" spans="1:26" x14ac:dyDescent="0.25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899999999999999" customHeight="1" x14ac:dyDescent="0.25">
      <c r="A70" s="204"/>
      <c r="B70" s="291" t="s">
        <v>36</v>
      </c>
      <c r="C70" s="292"/>
      <c r="D70" s="292"/>
      <c r="E70" s="293"/>
      <c r="F70" s="166"/>
      <c r="G70" s="166"/>
      <c r="H70" s="167" t="s">
        <v>94</v>
      </c>
      <c r="I70" s="295" t="s">
        <v>95</v>
      </c>
      <c r="J70" s="296"/>
      <c r="K70" s="296"/>
      <c r="L70" s="296"/>
      <c r="M70" s="296"/>
      <c r="N70" s="296"/>
      <c r="O70" s="296"/>
      <c r="P70" s="297"/>
      <c r="Q70" s="18"/>
      <c r="R70" s="18"/>
      <c r="S70" s="18"/>
      <c r="T70" s="18"/>
      <c r="U70" s="18"/>
      <c r="V70" s="18"/>
      <c r="W70" s="53"/>
    </row>
    <row r="71" spans="1:26" ht="19.899999999999999" customHeight="1" x14ac:dyDescent="0.25">
      <c r="A71" s="204"/>
      <c r="B71" s="294" t="s">
        <v>37</v>
      </c>
      <c r="C71" s="271"/>
      <c r="D71" s="271"/>
      <c r="E71" s="272"/>
      <c r="F71" s="162"/>
      <c r="G71" s="162"/>
      <c r="H71" s="163" t="s">
        <v>31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204"/>
      <c r="B72" s="294" t="s">
        <v>38</v>
      </c>
      <c r="C72" s="271"/>
      <c r="D72" s="271"/>
      <c r="E72" s="272"/>
      <c r="F72" s="162"/>
      <c r="G72" s="162"/>
      <c r="H72" s="163" t="s">
        <v>96</v>
      </c>
      <c r="I72" s="163" t="s">
        <v>35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08" t="s">
        <v>97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8" t="s">
        <v>242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10" t="s">
        <v>72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25">
      <c r="A78" s="2"/>
      <c r="B78" s="211" t="s">
        <v>84</v>
      </c>
      <c r="C78" s="128" t="s">
        <v>85</v>
      </c>
      <c r="D78" s="128" t="s">
        <v>86</v>
      </c>
      <c r="E78" s="155"/>
      <c r="F78" s="155" t="s">
        <v>87</v>
      </c>
      <c r="G78" s="155" t="s">
        <v>88</v>
      </c>
      <c r="H78" s="156" t="s">
        <v>89</v>
      </c>
      <c r="I78" s="156" t="s">
        <v>90</v>
      </c>
      <c r="J78" s="156"/>
      <c r="K78" s="156"/>
      <c r="L78" s="156"/>
      <c r="M78" s="156"/>
      <c r="N78" s="156"/>
      <c r="O78" s="156"/>
      <c r="P78" s="156" t="s">
        <v>91</v>
      </c>
      <c r="Q78" s="157"/>
      <c r="R78" s="157"/>
      <c r="S78" s="128" t="s">
        <v>92</v>
      </c>
      <c r="T78" s="158"/>
      <c r="U78" s="158"/>
      <c r="V78" s="128" t="s">
        <v>93</v>
      </c>
      <c r="W78" s="53"/>
    </row>
    <row r="79" spans="1:26" x14ac:dyDescent="0.25">
      <c r="A79" s="10"/>
      <c r="B79" s="212"/>
      <c r="C79" s="169"/>
      <c r="D79" s="305" t="s">
        <v>73</v>
      </c>
      <c r="E79" s="305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7"/>
      <c r="W79" s="218"/>
      <c r="X79" s="137"/>
      <c r="Y79" s="137"/>
      <c r="Z79" s="137"/>
    </row>
    <row r="80" spans="1:26" x14ac:dyDescent="0.25">
      <c r="A80" s="10"/>
      <c r="B80" s="213"/>
      <c r="C80" s="172">
        <v>1</v>
      </c>
      <c r="D80" s="313" t="s">
        <v>74</v>
      </c>
      <c r="E80" s="313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8"/>
      <c r="W80" s="218"/>
      <c r="X80" s="137"/>
      <c r="Y80" s="137"/>
      <c r="Z80" s="137"/>
    </row>
    <row r="81" spans="1:26" ht="25.15" customHeight="1" x14ac:dyDescent="0.25">
      <c r="A81" s="178"/>
      <c r="B81" s="214">
        <v>1</v>
      </c>
      <c r="C81" s="179" t="s">
        <v>98</v>
      </c>
      <c r="D81" s="312" t="s">
        <v>99</v>
      </c>
      <c r="E81" s="312"/>
      <c r="F81" s="173" t="s">
        <v>100</v>
      </c>
      <c r="G81" s="174">
        <v>11</v>
      </c>
      <c r="H81" s="173"/>
      <c r="I81" s="173">
        <f t="shared" ref="I81:I106" si="0">ROUND(G81*(H81),2)</f>
        <v>0</v>
      </c>
      <c r="J81" s="175">
        <f t="shared" ref="J81:J106" si="1">ROUND(G81*(N81),2)</f>
        <v>81.400000000000006</v>
      </c>
      <c r="K81" s="176">
        <f t="shared" ref="K81:K106" si="2">ROUND(G81*(O81),2)</f>
        <v>0</v>
      </c>
      <c r="L81" s="176">
        <f t="shared" ref="L81:L101" si="3">ROUND(G81*(H81),2)</f>
        <v>0</v>
      </c>
      <c r="M81" s="176"/>
      <c r="N81" s="176">
        <v>7.4</v>
      </c>
      <c r="O81" s="176"/>
      <c r="P81" s="180"/>
      <c r="Q81" s="180"/>
      <c r="R81" s="180"/>
      <c r="S81" s="181">
        <f t="shared" ref="S81:S106" si="4">ROUND(G81*(P81),3)</f>
        <v>0</v>
      </c>
      <c r="T81" s="177"/>
      <c r="U81" s="177"/>
      <c r="V81" s="199"/>
      <c r="W81" s="53"/>
      <c r="Z81">
        <v>0</v>
      </c>
    </row>
    <row r="82" spans="1:26" ht="25.15" customHeight="1" x14ac:dyDescent="0.25">
      <c r="A82" s="178"/>
      <c r="B82" s="214">
        <v>2</v>
      </c>
      <c r="C82" s="179" t="s">
        <v>101</v>
      </c>
      <c r="D82" s="312" t="s">
        <v>102</v>
      </c>
      <c r="E82" s="312"/>
      <c r="F82" s="173" t="s">
        <v>100</v>
      </c>
      <c r="G82" s="174">
        <v>11</v>
      </c>
      <c r="H82" s="173"/>
      <c r="I82" s="173">
        <f t="shared" si="0"/>
        <v>0</v>
      </c>
      <c r="J82" s="175">
        <f t="shared" si="1"/>
        <v>38.5</v>
      </c>
      <c r="K82" s="176">
        <f t="shared" si="2"/>
        <v>0</v>
      </c>
      <c r="L82" s="176">
        <f t="shared" si="3"/>
        <v>0</v>
      </c>
      <c r="M82" s="176"/>
      <c r="N82" s="176">
        <v>3.5</v>
      </c>
      <c r="O82" s="176"/>
      <c r="P82" s="180"/>
      <c r="Q82" s="180"/>
      <c r="R82" s="180"/>
      <c r="S82" s="181">
        <f t="shared" si="4"/>
        <v>0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4">
        <v>3</v>
      </c>
      <c r="C83" s="179" t="s">
        <v>103</v>
      </c>
      <c r="D83" s="312" t="s">
        <v>104</v>
      </c>
      <c r="E83" s="312"/>
      <c r="F83" s="173" t="s">
        <v>100</v>
      </c>
      <c r="G83" s="174">
        <v>11</v>
      </c>
      <c r="H83" s="173"/>
      <c r="I83" s="173">
        <f t="shared" si="0"/>
        <v>0</v>
      </c>
      <c r="J83" s="175">
        <f t="shared" si="1"/>
        <v>145.19999999999999</v>
      </c>
      <c r="K83" s="176">
        <f t="shared" si="2"/>
        <v>0</v>
      </c>
      <c r="L83" s="176">
        <f t="shared" si="3"/>
        <v>0</v>
      </c>
      <c r="M83" s="176"/>
      <c r="N83" s="176">
        <v>13.2</v>
      </c>
      <c r="O83" s="176"/>
      <c r="P83" s="182">
        <v>1.0000000000000001E-5</v>
      </c>
      <c r="Q83" s="180"/>
      <c r="R83" s="180">
        <v>1.0000000000000001E-5</v>
      </c>
      <c r="S83" s="181">
        <f t="shared" si="4"/>
        <v>0</v>
      </c>
      <c r="T83" s="177"/>
      <c r="U83" s="177"/>
      <c r="V83" s="199"/>
      <c r="W83" s="53"/>
      <c r="Z83">
        <v>0</v>
      </c>
    </row>
    <row r="84" spans="1:26" ht="25.15" customHeight="1" x14ac:dyDescent="0.25">
      <c r="A84" s="178"/>
      <c r="B84" s="214">
        <v>4</v>
      </c>
      <c r="C84" s="179" t="s">
        <v>105</v>
      </c>
      <c r="D84" s="312" t="s">
        <v>106</v>
      </c>
      <c r="E84" s="312"/>
      <c r="F84" s="173" t="s">
        <v>107</v>
      </c>
      <c r="G84" s="174">
        <v>50</v>
      </c>
      <c r="H84" s="173"/>
      <c r="I84" s="173">
        <f t="shared" si="0"/>
        <v>0</v>
      </c>
      <c r="J84" s="175">
        <f t="shared" si="1"/>
        <v>520</v>
      </c>
      <c r="K84" s="176">
        <f t="shared" si="2"/>
        <v>0</v>
      </c>
      <c r="L84" s="176">
        <f t="shared" si="3"/>
        <v>0</v>
      </c>
      <c r="M84" s="176"/>
      <c r="N84" s="176">
        <v>10.4</v>
      </c>
      <c r="O84" s="176"/>
      <c r="P84" s="182">
        <v>7.3899999999999999E-3</v>
      </c>
      <c r="Q84" s="180"/>
      <c r="R84" s="180">
        <v>7.3899999999999999E-3</v>
      </c>
      <c r="S84" s="181">
        <f t="shared" si="4"/>
        <v>0.37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4">
        <v>5</v>
      </c>
      <c r="C85" s="179" t="s">
        <v>108</v>
      </c>
      <c r="D85" s="312" t="s">
        <v>109</v>
      </c>
      <c r="E85" s="312"/>
      <c r="F85" s="173" t="s">
        <v>110</v>
      </c>
      <c r="G85" s="174">
        <v>50</v>
      </c>
      <c r="H85" s="173"/>
      <c r="I85" s="173">
        <f t="shared" si="0"/>
        <v>0</v>
      </c>
      <c r="J85" s="175">
        <f t="shared" si="1"/>
        <v>170</v>
      </c>
      <c r="K85" s="176">
        <f t="shared" si="2"/>
        <v>0</v>
      </c>
      <c r="L85" s="176">
        <f t="shared" si="3"/>
        <v>0</v>
      </c>
      <c r="M85" s="176"/>
      <c r="N85" s="176">
        <v>3.4</v>
      </c>
      <c r="O85" s="176"/>
      <c r="P85" s="180"/>
      <c r="Q85" s="180"/>
      <c r="R85" s="180"/>
      <c r="S85" s="181">
        <f t="shared" si="4"/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6</v>
      </c>
      <c r="C86" s="179" t="s">
        <v>111</v>
      </c>
      <c r="D86" s="312" t="s">
        <v>112</v>
      </c>
      <c r="E86" s="312"/>
      <c r="F86" s="173" t="s">
        <v>113</v>
      </c>
      <c r="G86" s="174">
        <v>20</v>
      </c>
      <c r="H86" s="173"/>
      <c r="I86" s="173">
        <f t="shared" si="0"/>
        <v>0</v>
      </c>
      <c r="J86" s="175">
        <f t="shared" si="1"/>
        <v>44</v>
      </c>
      <c r="K86" s="176">
        <f t="shared" si="2"/>
        <v>0</v>
      </c>
      <c r="L86" s="176">
        <f t="shared" si="3"/>
        <v>0</v>
      </c>
      <c r="M86" s="176"/>
      <c r="N86" s="176">
        <v>2.2000000000000002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7</v>
      </c>
      <c r="C87" s="179" t="s">
        <v>239</v>
      </c>
      <c r="D87" s="312" t="s">
        <v>240</v>
      </c>
      <c r="E87" s="312"/>
      <c r="F87" s="173" t="s">
        <v>107</v>
      </c>
      <c r="G87" s="174">
        <v>4</v>
      </c>
      <c r="H87" s="173"/>
      <c r="I87" s="173">
        <f t="shared" si="0"/>
        <v>0</v>
      </c>
      <c r="J87" s="175">
        <f t="shared" si="1"/>
        <v>55.2</v>
      </c>
      <c r="K87" s="176">
        <f t="shared" si="2"/>
        <v>0</v>
      </c>
      <c r="L87" s="176">
        <f t="shared" si="3"/>
        <v>0</v>
      </c>
      <c r="M87" s="176"/>
      <c r="N87" s="176">
        <v>13.8</v>
      </c>
      <c r="O87" s="176"/>
      <c r="P87" s="182">
        <v>1.0710000000000001E-2</v>
      </c>
      <c r="Q87" s="180"/>
      <c r="R87" s="180">
        <v>1.0710000000000001E-2</v>
      </c>
      <c r="S87" s="181">
        <f t="shared" si="4"/>
        <v>4.2999999999999997E-2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8</v>
      </c>
      <c r="C88" s="179" t="s">
        <v>114</v>
      </c>
      <c r="D88" s="312" t="s">
        <v>115</v>
      </c>
      <c r="E88" s="312"/>
      <c r="F88" s="173" t="s">
        <v>116</v>
      </c>
      <c r="G88" s="174">
        <v>35.880000000000003</v>
      </c>
      <c r="H88" s="173"/>
      <c r="I88" s="173">
        <f t="shared" si="0"/>
        <v>0</v>
      </c>
      <c r="J88" s="175">
        <f t="shared" si="1"/>
        <v>53.82</v>
      </c>
      <c r="K88" s="176">
        <f t="shared" si="2"/>
        <v>0</v>
      </c>
      <c r="L88" s="176">
        <f t="shared" si="3"/>
        <v>0</v>
      </c>
      <c r="M88" s="176"/>
      <c r="N88" s="176">
        <v>1.5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9</v>
      </c>
      <c r="C89" s="179" t="s">
        <v>117</v>
      </c>
      <c r="D89" s="312" t="s">
        <v>118</v>
      </c>
      <c r="E89" s="312"/>
      <c r="F89" s="173" t="s">
        <v>116</v>
      </c>
      <c r="G89" s="174">
        <v>657.14200000000005</v>
      </c>
      <c r="H89" s="173"/>
      <c r="I89" s="173">
        <f t="shared" si="0"/>
        <v>0</v>
      </c>
      <c r="J89" s="175">
        <f t="shared" si="1"/>
        <v>4468.57</v>
      </c>
      <c r="K89" s="176">
        <f t="shared" si="2"/>
        <v>0</v>
      </c>
      <c r="L89" s="176">
        <f t="shared" si="3"/>
        <v>0</v>
      </c>
      <c r="M89" s="176"/>
      <c r="N89" s="176">
        <v>6.8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10</v>
      </c>
      <c r="C90" s="179" t="s">
        <v>119</v>
      </c>
      <c r="D90" s="312" t="s">
        <v>120</v>
      </c>
      <c r="E90" s="312"/>
      <c r="F90" s="173" t="s">
        <v>121</v>
      </c>
      <c r="G90" s="174">
        <v>657.14200000000005</v>
      </c>
      <c r="H90" s="173"/>
      <c r="I90" s="173">
        <f t="shared" si="0"/>
        <v>0</v>
      </c>
      <c r="J90" s="175">
        <f t="shared" si="1"/>
        <v>460</v>
      </c>
      <c r="K90" s="176">
        <f t="shared" si="2"/>
        <v>0</v>
      </c>
      <c r="L90" s="176">
        <f t="shared" si="3"/>
        <v>0</v>
      </c>
      <c r="M90" s="176"/>
      <c r="N90" s="176">
        <v>0.7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11</v>
      </c>
      <c r="C91" s="179" t="s">
        <v>122</v>
      </c>
      <c r="D91" s="312" t="s">
        <v>123</v>
      </c>
      <c r="E91" s="312"/>
      <c r="F91" s="173" t="s">
        <v>116</v>
      </c>
      <c r="G91" s="174">
        <v>119.88</v>
      </c>
      <c r="H91" s="173"/>
      <c r="I91" s="173">
        <f t="shared" si="0"/>
        <v>0</v>
      </c>
      <c r="J91" s="175">
        <f t="shared" si="1"/>
        <v>2673.32</v>
      </c>
      <c r="K91" s="176">
        <f t="shared" si="2"/>
        <v>0</v>
      </c>
      <c r="L91" s="176">
        <f t="shared" si="3"/>
        <v>0</v>
      </c>
      <c r="M91" s="176"/>
      <c r="N91" s="176">
        <v>22.3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12</v>
      </c>
      <c r="C92" s="179" t="s">
        <v>124</v>
      </c>
      <c r="D92" s="312" t="s">
        <v>125</v>
      </c>
      <c r="E92" s="312"/>
      <c r="F92" s="173" t="s">
        <v>116</v>
      </c>
      <c r="G92" s="174">
        <v>119.88</v>
      </c>
      <c r="H92" s="173"/>
      <c r="I92" s="173">
        <f t="shared" si="0"/>
        <v>0</v>
      </c>
      <c r="J92" s="175">
        <f t="shared" si="1"/>
        <v>587.41</v>
      </c>
      <c r="K92" s="176">
        <f t="shared" si="2"/>
        <v>0</v>
      </c>
      <c r="L92" s="176">
        <f t="shared" si="3"/>
        <v>0</v>
      </c>
      <c r="M92" s="176"/>
      <c r="N92" s="176">
        <v>4.9000000000000004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13</v>
      </c>
      <c r="C93" s="179" t="s">
        <v>128</v>
      </c>
      <c r="D93" s="312" t="s">
        <v>129</v>
      </c>
      <c r="E93" s="312"/>
      <c r="F93" s="173" t="s">
        <v>100</v>
      </c>
      <c r="G93" s="174">
        <v>1194.8040000000001</v>
      </c>
      <c r="H93" s="173"/>
      <c r="I93" s="173">
        <f t="shared" si="0"/>
        <v>0</v>
      </c>
      <c r="J93" s="175">
        <f t="shared" si="1"/>
        <v>7527.27</v>
      </c>
      <c r="K93" s="176">
        <f t="shared" si="2"/>
        <v>0</v>
      </c>
      <c r="L93" s="176">
        <f t="shared" si="3"/>
        <v>0</v>
      </c>
      <c r="M93" s="176"/>
      <c r="N93" s="176">
        <v>6.3</v>
      </c>
      <c r="O93" s="176"/>
      <c r="P93" s="182">
        <v>8.5000000000000006E-4</v>
      </c>
      <c r="Q93" s="180"/>
      <c r="R93" s="180">
        <v>8.5000000000000006E-4</v>
      </c>
      <c r="S93" s="181">
        <f t="shared" si="4"/>
        <v>1.016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4">
        <v>14</v>
      </c>
      <c r="C94" s="179" t="s">
        <v>130</v>
      </c>
      <c r="D94" s="312" t="s">
        <v>131</v>
      </c>
      <c r="E94" s="312"/>
      <c r="F94" s="173" t="s">
        <v>100</v>
      </c>
      <c r="G94" s="174">
        <v>1194.8040000000001</v>
      </c>
      <c r="H94" s="173"/>
      <c r="I94" s="173">
        <f t="shared" si="0"/>
        <v>0</v>
      </c>
      <c r="J94" s="175">
        <f t="shared" si="1"/>
        <v>3942.85</v>
      </c>
      <c r="K94" s="176">
        <f t="shared" si="2"/>
        <v>0</v>
      </c>
      <c r="L94" s="176">
        <f t="shared" si="3"/>
        <v>0</v>
      </c>
      <c r="M94" s="176"/>
      <c r="N94" s="176">
        <v>3.3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15</v>
      </c>
      <c r="C95" s="179" t="s">
        <v>132</v>
      </c>
      <c r="D95" s="312" t="s">
        <v>133</v>
      </c>
      <c r="E95" s="312"/>
      <c r="F95" s="173" t="s">
        <v>121</v>
      </c>
      <c r="G95" s="174">
        <v>777.02200000000005</v>
      </c>
      <c r="H95" s="173"/>
      <c r="I95" s="173">
        <f t="shared" si="0"/>
        <v>0</v>
      </c>
      <c r="J95" s="175">
        <f t="shared" si="1"/>
        <v>5050.6400000000003</v>
      </c>
      <c r="K95" s="176">
        <f t="shared" si="2"/>
        <v>0</v>
      </c>
      <c r="L95" s="176">
        <f t="shared" si="3"/>
        <v>0</v>
      </c>
      <c r="M95" s="176"/>
      <c r="N95" s="176">
        <v>6.5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4">
        <v>16</v>
      </c>
      <c r="C96" s="179" t="s">
        <v>134</v>
      </c>
      <c r="D96" s="312" t="s">
        <v>135</v>
      </c>
      <c r="E96" s="312"/>
      <c r="F96" s="173" t="s">
        <v>121</v>
      </c>
      <c r="G96" s="174">
        <v>1212.6189999999999</v>
      </c>
      <c r="H96" s="173"/>
      <c r="I96" s="173">
        <f t="shared" si="0"/>
        <v>0</v>
      </c>
      <c r="J96" s="175">
        <f t="shared" si="1"/>
        <v>4729.21</v>
      </c>
      <c r="K96" s="176">
        <f t="shared" si="2"/>
        <v>0</v>
      </c>
      <c r="L96" s="176">
        <f t="shared" si="3"/>
        <v>0</v>
      </c>
      <c r="M96" s="176"/>
      <c r="N96" s="176">
        <v>3.9</v>
      </c>
      <c r="O96" s="176"/>
      <c r="P96" s="180"/>
      <c r="Q96" s="180"/>
      <c r="R96" s="180"/>
      <c r="S96" s="181">
        <f t="shared" si="4"/>
        <v>0</v>
      </c>
      <c r="T96" s="177"/>
      <c r="U96" s="177"/>
      <c r="V96" s="199"/>
      <c r="W96" s="53"/>
      <c r="Z96">
        <v>0</v>
      </c>
    </row>
    <row r="97" spans="1:26" ht="25.15" customHeight="1" x14ac:dyDescent="0.25">
      <c r="A97" s="178"/>
      <c r="B97" s="214">
        <v>17</v>
      </c>
      <c r="C97" s="179" t="s">
        <v>136</v>
      </c>
      <c r="D97" s="312" t="s">
        <v>137</v>
      </c>
      <c r="E97" s="312"/>
      <c r="F97" s="173" t="s">
        <v>116</v>
      </c>
      <c r="G97" s="174">
        <v>677.18499999999995</v>
      </c>
      <c r="H97" s="173"/>
      <c r="I97" s="173">
        <f t="shared" si="0"/>
        <v>0</v>
      </c>
      <c r="J97" s="175">
        <f t="shared" si="1"/>
        <v>9345.15</v>
      </c>
      <c r="K97" s="176">
        <f t="shared" si="2"/>
        <v>0</v>
      </c>
      <c r="L97" s="176">
        <f t="shared" si="3"/>
        <v>0</v>
      </c>
      <c r="M97" s="176"/>
      <c r="N97" s="176">
        <v>13.8</v>
      </c>
      <c r="O97" s="176"/>
      <c r="P97" s="180"/>
      <c r="Q97" s="180"/>
      <c r="R97" s="180"/>
      <c r="S97" s="181">
        <f t="shared" si="4"/>
        <v>0</v>
      </c>
      <c r="T97" s="177"/>
      <c r="U97" s="177"/>
      <c r="V97" s="199"/>
      <c r="W97" s="53"/>
      <c r="Z97">
        <v>0</v>
      </c>
    </row>
    <row r="98" spans="1:26" ht="25.15" customHeight="1" x14ac:dyDescent="0.25">
      <c r="A98" s="178"/>
      <c r="B98" s="214">
        <v>18</v>
      </c>
      <c r="C98" s="179" t="s">
        <v>138</v>
      </c>
      <c r="D98" s="312" t="s">
        <v>139</v>
      </c>
      <c r="E98" s="312"/>
      <c r="F98" s="173" t="s">
        <v>116</v>
      </c>
      <c r="G98" s="174">
        <v>1889.8040000000001</v>
      </c>
      <c r="H98" s="173"/>
      <c r="I98" s="173">
        <f t="shared" si="0"/>
        <v>0</v>
      </c>
      <c r="J98" s="175">
        <f t="shared" si="1"/>
        <v>2456.75</v>
      </c>
      <c r="K98" s="176">
        <f t="shared" si="2"/>
        <v>0</v>
      </c>
      <c r="L98" s="176">
        <f t="shared" si="3"/>
        <v>0</v>
      </c>
      <c r="M98" s="176"/>
      <c r="N98" s="176">
        <v>1.3</v>
      </c>
      <c r="O98" s="176"/>
      <c r="P98" s="180"/>
      <c r="Q98" s="180"/>
      <c r="R98" s="180"/>
      <c r="S98" s="181">
        <f t="shared" si="4"/>
        <v>0</v>
      </c>
      <c r="T98" s="177"/>
      <c r="U98" s="177"/>
      <c r="V98" s="199"/>
      <c r="W98" s="53"/>
      <c r="Z98">
        <v>0</v>
      </c>
    </row>
    <row r="99" spans="1:26" ht="25.15" customHeight="1" x14ac:dyDescent="0.25">
      <c r="A99" s="178"/>
      <c r="B99" s="214">
        <v>19</v>
      </c>
      <c r="C99" s="179" t="s">
        <v>140</v>
      </c>
      <c r="D99" s="312" t="s">
        <v>141</v>
      </c>
      <c r="E99" s="312"/>
      <c r="F99" s="173" t="s">
        <v>116</v>
      </c>
      <c r="G99" s="174">
        <v>812.90200000000004</v>
      </c>
      <c r="H99" s="173"/>
      <c r="I99" s="173">
        <f t="shared" si="0"/>
        <v>0</v>
      </c>
      <c r="J99" s="175">
        <f t="shared" si="1"/>
        <v>1056.77</v>
      </c>
      <c r="K99" s="176">
        <f t="shared" si="2"/>
        <v>0</v>
      </c>
      <c r="L99" s="176">
        <f t="shared" si="3"/>
        <v>0</v>
      </c>
      <c r="M99" s="176"/>
      <c r="N99" s="176">
        <v>1.3</v>
      </c>
      <c r="O99" s="176"/>
      <c r="P99" s="180"/>
      <c r="Q99" s="180"/>
      <c r="R99" s="180"/>
      <c r="S99" s="181">
        <f t="shared" si="4"/>
        <v>0</v>
      </c>
      <c r="T99" s="177"/>
      <c r="U99" s="177"/>
      <c r="V99" s="199"/>
      <c r="W99" s="53"/>
      <c r="Z99">
        <v>0</v>
      </c>
    </row>
    <row r="100" spans="1:26" ht="25.15" customHeight="1" x14ac:dyDescent="0.25">
      <c r="A100" s="178"/>
      <c r="B100" s="214">
        <v>20</v>
      </c>
      <c r="C100" s="179" t="s">
        <v>142</v>
      </c>
      <c r="D100" s="312" t="s">
        <v>143</v>
      </c>
      <c r="E100" s="312"/>
      <c r="F100" s="173" t="s">
        <v>116</v>
      </c>
      <c r="G100" s="174">
        <v>812.90200000000004</v>
      </c>
      <c r="H100" s="173"/>
      <c r="I100" s="173">
        <f t="shared" si="0"/>
        <v>0</v>
      </c>
      <c r="J100" s="175">
        <f t="shared" si="1"/>
        <v>1788.38</v>
      </c>
      <c r="K100" s="176">
        <f t="shared" si="2"/>
        <v>0</v>
      </c>
      <c r="L100" s="176">
        <f t="shared" si="3"/>
        <v>0</v>
      </c>
      <c r="M100" s="176"/>
      <c r="N100" s="176">
        <v>2.2000000000000002</v>
      </c>
      <c r="O100" s="176"/>
      <c r="P100" s="180"/>
      <c r="Q100" s="180"/>
      <c r="R100" s="180"/>
      <c r="S100" s="181">
        <f t="shared" si="4"/>
        <v>0</v>
      </c>
      <c r="T100" s="177"/>
      <c r="U100" s="177"/>
      <c r="V100" s="199"/>
      <c r="W100" s="53"/>
      <c r="Z100">
        <v>0</v>
      </c>
    </row>
    <row r="101" spans="1:26" ht="25.15" customHeight="1" x14ac:dyDescent="0.25">
      <c r="A101" s="178"/>
      <c r="B101" s="214">
        <v>21</v>
      </c>
      <c r="C101" s="179" t="s">
        <v>144</v>
      </c>
      <c r="D101" s="312" t="s">
        <v>145</v>
      </c>
      <c r="E101" s="312"/>
      <c r="F101" s="173" t="s">
        <v>116</v>
      </c>
      <c r="G101" s="174">
        <v>618.55700000000002</v>
      </c>
      <c r="H101" s="173"/>
      <c r="I101" s="173">
        <f t="shared" si="0"/>
        <v>0</v>
      </c>
      <c r="J101" s="175">
        <f t="shared" si="1"/>
        <v>1917.53</v>
      </c>
      <c r="K101" s="176">
        <f t="shared" si="2"/>
        <v>0</v>
      </c>
      <c r="L101" s="176">
        <f t="shared" si="3"/>
        <v>0</v>
      </c>
      <c r="M101" s="176"/>
      <c r="N101" s="176">
        <v>3.1</v>
      </c>
      <c r="O101" s="176"/>
      <c r="P101" s="180"/>
      <c r="Q101" s="180"/>
      <c r="R101" s="180"/>
      <c r="S101" s="181">
        <f t="shared" si="4"/>
        <v>0</v>
      </c>
      <c r="T101" s="177"/>
      <c r="U101" s="177"/>
      <c r="V101" s="199"/>
      <c r="W101" s="53"/>
      <c r="Z101">
        <v>0</v>
      </c>
    </row>
    <row r="102" spans="1:26" ht="25.15" customHeight="1" x14ac:dyDescent="0.25">
      <c r="A102" s="178"/>
      <c r="B102" s="215">
        <v>22</v>
      </c>
      <c r="C102" s="188" t="s">
        <v>146</v>
      </c>
      <c r="D102" s="314" t="s">
        <v>147</v>
      </c>
      <c r="E102" s="314"/>
      <c r="F102" s="183" t="s">
        <v>116</v>
      </c>
      <c r="G102" s="184">
        <v>137.80000000000001</v>
      </c>
      <c r="H102" s="183"/>
      <c r="I102" s="183">
        <f t="shared" si="0"/>
        <v>0</v>
      </c>
      <c r="J102" s="185">
        <f t="shared" si="1"/>
        <v>3086.72</v>
      </c>
      <c r="K102" s="186">
        <f t="shared" si="2"/>
        <v>0</v>
      </c>
      <c r="L102" s="186"/>
      <c r="M102" s="186">
        <f>ROUND(G102*(H102),2)</f>
        <v>0</v>
      </c>
      <c r="N102" s="186">
        <v>22.4</v>
      </c>
      <c r="O102" s="186"/>
      <c r="P102" s="189">
        <v>1.67</v>
      </c>
      <c r="Q102" s="190"/>
      <c r="R102" s="190">
        <v>1.67</v>
      </c>
      <c r="S102" s="191">
        <f t="shared" si="4"/>
        <v>230.126</v>
      </c>
      <c r="T102" s="187"/>
      <c r="U102" s="187"/>
      <c r="V102" s="200"/>
      <c r="W102" s="53"/>
      <c r="Z102">
        <v>0</v>
      </c>
    </row>
    <row r="103" spans="1:26" ht="25.15" customHeight="1" x14ac:dyDescent="0.25">
      <c r="A103" s="178"/>
      <c r="B103" s="214">
        <v>23</v>
      </c>
      <c r="C103" s="179" t="s">
        <v>148</v>
      </c>
      <c r="D103" s="312" t="s">
        <v>149</v>
      </c>
      <c r="E103" s="312"/>
      <c r="F103" s="173" t="s">
        <v>121</v>
      </c>
      <c r="G103" s="174">
        <v>118.404</v>
      </c>
      <c r="H103" s="173"/>
      <c r="I103" s="173">
        <f t="shared" si="0"/>
        <v>0</v>
      </c>
      <c r="J103" s="175">
        <f t="shared" si="1"/>
        <v>1314.28</v>
      </c>
      <c r="K103" s="176">
        <f t="shared" si="2"/>
        <v>0</v>
      </c>
      <c r="L103" s="176">
        <f>ROUND(G103*(H103),2)</f>
        <v>0</v>
      </c>
      <c r="M103" s="176"/>
      <c r="N103" s="176">
        <v>11.1</v>
      </c>
      <c r="O103" s="176"/>
      <c r="P103" s="180"/>
      <c r="Q103" s="180"/>
      <c r="R103" s="180"/>
      <c r="S103" s="181">
        <f t="shared" si="4"/>
        <v>0</v>
      </c>
      <c r="T103" s="177"/>
      <c r="U103" s="177"/>
      <c r="V103" s="199"/>
      <c r="W103" s="53"/>
      <c r="Z103">
        <v>0</v>
      </c>
    </row>
    <row r="104" spans="1:26" ht="25.15" customHeight="1" x14ac:dyDescent="0.25">
      <c r="A104" s="178"/>
      <c r="B104" s="214">
        <v>24</v>
      </c>
      <c r="C104" s="179" t="s">
        <v>150</v>
      </c>
      <c r="D104" s="312" t="s">
        <v>151</v>
      </c>
      <c r="E104" s="312"/>
      <c r="F104" s="173" t="s">
        <v>121</v>
      </c>
      <c r="G104" s="174">
        <v>118.404</v>
      </c>
      <c r="H104" s="173"/>
      <c r="I104" s="173">
        <f t="shared" si="0"/>
        <v>0</v>
      </c>
      <c r="J104" s="175">
        <f t="shared" si="1"/>
        <v>781.47</v>
      </c>
      <c r="K104" s="176">
        <f t="shared" si="2"/>
        <v>0</v>
      </c>
      <c r="L104" s="176">
        <f>ROUND(G104*(H104),2)</f>
        <v>0</v>
      </c>
      <c r="M104" s="176"/>
      <c r="N104" s="176">
        <v>6.6</v>
      </c>
      <c r="O104" s="176"/>
      <c r="P104" s="180"/>
      <c r="Q104" s="180"/>
      <c r="R104" s="180"/>
      <c r="S104" s="181">
        <f t="shared" si="4"/>
        <v>0</v>
      </c>
      <c r="T104" s="177"/>
      <c r="U104" s="177"/>
      <c r="V104" s="199"/>
      <c r="W104" s="53"/>
      <c r="Z104">
        <v>0</v>
      </c>
    </row>
    <row r="105" spans="1:26" ht="25.15" customHeight="1" x14ac:dyDescent="0.25">
      <c r="A105" s="178"/>
      <c r="B105" s="215">
        <v>25</v>
      </c>
      <c r="C105" s="188" t="s">
        <v>146</v>
      </c>
      <c r="D105" s="314" t="s">
        <v>147</v>
      </c>
      <c r="E105" s="314"/>
      <c r="F105" s="183" t="s">
        <v>116</v>
      </c>
      <c r="G105" s="184">
        <v>118.404</v>
      </c>
      <c r="H105" s="183"/>
      <c r="I105" s="183">
        <f t="shared" si="0"/>
        <v>0</v>
      </c>
      <c r="J105" s="185">
        <f t="shared" si="1"/>
        <v>2652.25</v>
      </c>
      <c r="K105" s="186">
        <f t="shared" si="2"/>
        <v>0</v>
      </c>
      <c r="L105" s="186"/>
      <c r="M105" s="186">
        <f>ROUND(G105*(H105),2)</f>
        <v>0</v>
      </c>
      <c r="N105" s="186">
        <v>22.4</v>
      </c>
      <c r="O105" s="186"/>
      <c r="P105" s="189">
        <v>1.67</v>
      </c>
      <c r="Q105" s="190"/>
      <c r="R105" s="190">
        <v>1.67</v>
      </c>
      <c r="S105" s="191">
        <f t="shared" si="4"/>
        <v>197.73500000000001</v>
      </c>
      <c r="T105" s="187"/>
      <c r="U105" s="187"/>
      <c r="V105" s="200"/>
      <c r="W105" s="53"/>
      <c r="Z105">
        <v>0</v>
      </c>
    </row>
    <row r="106" spans="1:26" ht="25.15" customHeight="1" x14ac:dyDescent="0.25">
      <c r="A106" s="178"/>
      <c r="B106" s="214">
        <v>26</v>
      </c>
      <c r="C106" s="179" t="s">
        <v>152</v>
      </c>
      <c r="D106" s="312" t="s">
        <v>153</v>
      </c>
      <c r="E106" s="312"/>
      <c r="F106" s="173" t="s">
        <v>100</v>
      </c>
      <c r="G106" s="174">
        <v>197.34</v>
      </c>
      <c r="H106" s="173"/>
      <c r="I106" s="173">
        <f t="shared" si="0"/>
        <v>0</v>
      </c>
      <c r="J106" s="175">
        <f t="shared" si="1"/>
        <v>98.67</v>
      </c>
      <c r="K106" s="176">
        <f t="shared" si="2"/>
        <v>0</v>
      </c>
      <c r="L106" s="176">
        <f>ROUND(G106*(H106),2)</f>
        <v>0</v>
      </c>
      <c r="M106" s="176"/>
      <c r="N106" s="176">
        <v>0.5</v>
      </c>
      <c r="O106" s="176"/>
      <c r="P106" s="180"/>
      <c r="Q106" s="180"/>
      <c r="R106" s="180"/>
      <c r="S106" s="181">
        <f t="shared" si="4"/>
        <v>0</v>
      </c>
      <c r="T106" s="177"/>
      <c r="U106" s="177"/>
      <c r="V106" s="199"/>
      <c r="W106" s="53"/>
      <c r="Z106">
        <v>0</v>
      </c>
    </row>
    <row r="107" spans="1:26" x14ac:dyDescent="0.25">
      <c r="A107" s="10"/>
      <c r="B107" s="213"/>
      <c r="C107" s="172">
        <v>1</v>
      </c>
      <c r="D107" s="313" t="s">
        <v>74</v>
      </c>
      <c r="E107" s="313"/>
      <c r="F107" s="138"/>
      <c r="G107" s="171"/>
      <c r="H107" s="138"/>
      <c r="I107" s="140">
        <f>ROUND((SUM(I80:I106))/1,2)</f>
        <v>0</v>
      </c>
      <c r="J107" s="139"/>
      <c r="K107" s="139"/>
      <c r="L107" s="139">
        <f>ROUND((SUM(L80:L106))/1,2)</f>
        <v>0</v>
      </c>
      <c r="M107" s="139">
        <f>ROUND((SUM(M80:M106))/1,2)</f>
        <v>0</v>
      </c>
      <c r="N107" s="139"/>
      <c r="O107" s="139"/>
      <c r="P107" s="139"/>
      <c r="Q107" s="10"/>
      <c r="R107" s="10"/>
      <c r="S107" s="10">
        <f>ROUND((SUM(S80:S106))/1,2)</f>
        <v>429.29</v>
      </c>
      <c r="T107" s="10"/>
      <c r="U107" s="10"/>
      <c r="V107" s="201">
        <f>ROUND((SUM(V80:V106))/1,2)</f>
        <v>0</v>
      </c>
      <c r="W107" s="218"/>
      <c r="X107" s="137"/>
      <c r="Y107" s="137"/>
      <c r="Z107" s="137"/>
    </row>
    <row r="108" spans="1:26" x14ac:dyDescent="0.25">
      <c r="A108" s="1"/>
      <c r="B108" s="209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202"/>
      <c r="W108" s="53"/>
    </row>
    <row r="109" spans="1:26" x14ac:dyDescent="0.25">
      <c r="A109" s="10"/>
      <c r="B109" s="213"/>
      <c r="C109" s="172">
        <v>4</v>
      </c>
      <c r="D109" s="313" t="s">
        <v>75</v>
      </c>
      <c r="E109" s="313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10"/>
      <c r="R109" s="10"/>
      <c r="S109" s="10"/>
      <c r="T109" s="10"/>
      <c r="U109" s="10"/>
      <c r="V109" s="198"/>
      <c r="W109" s="218"/>
      <c r="X109" s="137"/>
      <c r="Y109" s="137"/>
      <c r="Z109" s="137"/>
    </row>
    <row r="110" spans="1:26" ht="25.15" customHeight="1" x14ac:dyDescent="0.25">
      <c r="A110" s="178"/>
      <c r="B110" s="214">
        <v>27</v>
      </c>
      <c r="C110" s="179" t="s">
        <v>154</v>
      </c>
      <c r="D110" s="312" t="s">
        <v>155</v>
      </c>
      <c r="E110" s="312"/>
      <c r="F110" s="173" t="s">
        <v>116</v>
      </c>
      <c r="G110" s="174">
        <v>29.600999999999999</v>
      </c>
      <c r="H110" s="173"/>
      <c r="I110" s="173">
        <f>ROUND(G110*(H110),2)</f>
        <v>0</v>
      </c>
      <c r="J110" s="175">
        <f>ROUND(G110*(N110),2)</f>
        <v>1290.5999999999999</v>
      </c>
      <c r="K110" s="176">
        <f>ROUND(G110*(O110),2)</f>
        <v>0</v>
      </c>
      <c r="L110" s="176">
        <f>ROUND(G110*(H110),2)</f>
        <v>0</v>
      </c>
      <c r="M110" s="176"/>
      <c r="N110" s="176">
        <v>43.6</v>
      </c>
      <c r="O110" s="176"/>
      <c r="P110" s="182">
        <v>1.8907700000000001</v>
      </c>
      <c r="Q110" s="180"/>
      <c r="R110" s="180">
        <v>1.8907700000000001</v>
      </c>
      <c r="S110" s="181">
        <f>ROUND(G110*(P110),3)</f>
        <v>55.969000000000001</v>
      </c>
      <c r="T110" s="177"/>
      <c r="U110" s="177"/>
      <c r="V110" s="199"/>
      <c r="W110" s="53"/>
      <c r="Z110">
        <v>0</v>
      </c>
    </row>
    <row r="111" spans="1:26" ht="25.15" customHeight="1" x14ac:dyDescent="0.25">
      <c r="A111" s="178"/>
      <c r="B111" s="214">
        <v>28</v>
      </c>
      <c r="C111" s="179" t="s">
        <v>156</v>
      </c>
      <c r="D111" s="312" t="s">
        <v>157</v>
      </c>
      <c r="E111" s="312"/>
      <c r="F111" s="173" t="s">
        <v>158</v>
      </c>
      <c r="G111" s="174">
        <v>3</v>
      </c>
      <c r="H111" s="173"/>
      <c r="I111" s="173">
        <f>ROUND(G111*(H111),2)</f>
        <v>0</v>
      </c>
      <c r="J111" s="175">
        <f>ROUND(G111*(N111),2)</f>
        <v>18.899999999999999</v>
      </c>
      <c r="K111" s="176">
        <f>ROUND(G111*(O111),2)</f>
        <v>0</v>
      </c>
      <c r="L111" s="176">
        <f>ROUND(G111*(H111),2)</f>
        <v>0</v>
      </c>
      <c r="M111" s="176"/>
      <c r="N111" s="176">
        <v>6.3</v>
      </c>
      <c r="O111" s="176"/>
      <c r="P111" s="182">
        <v>6.6E-3</v>
      </c>
      <c r="Q111" s="180"/>
      <c r="R111" s="180">
        <v>6.6E-3</v>
      </c>
      <c r="S111" s="181">
        <f>ROUND(G111*(P111),3)</f>
        <v>0.02</v>
      </c>
      <c r="T111" s="177"/>
      <c r="U111" s="177"/>
      <c r="V111" s="199"/>
      <c r="W111" s="53"/>
      <c r="Z111">
        <v>0</v>
      </c>
    </row>
    <row r="112" spans="1:26" ht="25.15" customHeight="1" x14ac:dyDescent="0.25">
      <c r="A112" s="178"/>
      <c r="B112" s="215">
        <v>29</v>
      </c>
      <c r="C112" s="188" t="s">
        <v>161</v>
      </c>
      <c r="D112" s="314" t="s">
        <v>162</v>
      </c>
      <c r="E112" s="314"/>
      <c r="F112" s="183" t="s">
        <v>158</v>
      </c>
      <c r="G112" s="184">
        <v>3</v>
      </c>
      <c r="H112" s="183"/>
      <c r="I112" s="183">
        <f>ROUND(G112*(H112),2)</f>
        <v>0</v>
      </c>
      <c r="J112" s="185">
        <f>ROUND(G112*(N112),2)</f>
        <v>77.099999999999994</v>
      </c>
      <c r="K112" s="186">
        <f>ROUND(G112*(O112),2)</f>
        <v>0</v>
      </c>
      <c r="L112" s="186"/>
      <c r="M112" s="186">
        <f>ROUND(G112*(H112),2)</f>
        <v>0</v>
      </c>
      <c r="N112" s="186">
        <v>25.7</v>
      </c>
      <c r="O112" s="186"/>
      <c r="P112" s="189">
        <v>3.5000000000000003E-2</v>
      </c>
      <c r="Q112" s="190"/>
      <c r="R112" s="190">
        <v>3.5000000000000003E-2</v>
      </c>
      <c r="S112" s="191">
        <f>ROUND(G112*(P112),3)</f>
        <v>0.105</v>
      </c>
      <c r="T112" s="187"/>
      <c r="U112" s="187"/>
      <c r="V112" s="200"/>
      <c r="W112" s="53"/>
      <c r="Z112">
        <v>0</v>
      </c>
    </row>
    <row r="113" spans="1:26" ht="25.15" customHeight="1" x14ac:dyDescent="0.25">
      <c r="A113" s="178"/>
      <c r="B113" s="214">
        <v>30</v>
      </c>
      <c r="C113" s="179" t="s">
        <v>165</v>
      </c>
      <c r="D113" s="312" t="s">
        <v>166</v>
      </c>
      <c r="E113" s="312"/>
      <c r="F113" s="173" t="s">
        <v>116</v>
      </c>
      <c r="G113" s="174">
        <v>3</v>
      </c>
      <c r="H113" s="173"/>
      <c r="I113" s="173">
        <f>ROUND(G113*(H113),2)</f>
        <v>0</v>
      </c>
      <c r="J113" s="175">
        <f>ROUND(G113*(N113),2)</f>
        <v>399.9</v>
      </c>
      <c r="K113" s="176">
        <f>ROUND(G113*(O113),2)</f>
        <v>0</v>
      </c>
      <c r="L113" s="176">
        <f>ROUND(G113*(H113),2)</f>
        <v>0</v>
      </c>
      <c r="M113" s="176"/>
      <c r="N113" s="176">
        <v>133.30000000000001</v>
      </c>
      <c r="O113" s="176"/>
      <c r="P113" s="182">
        <v>2.3091699999999999</v>
      </c>
      <c r="Q113" s="180"/>
      <c r="R113" s="180">
        <v>2.3091699999999999</v>
      </c>
      <c r="S113" s="181">
        <f>ROUND(G113*(P113),3)</f>
        <v>6.9279999999999999</v>
      </c>
      <c r="T113" s="177"/>
      <c r="U113" s="177"/>
      <c r="V113" s="199"/>
      <c r="W113" s="53"/>
      <c r="Z113">
        <v>0</v>
      </c>
    </row>
    <row r="114" spans="1:26" ht="25.15" customHeight="1" x14ac:dyDescent="0.25">
      <c r="A114" s="178"/>
      <c r="B114" s="214">
        <v>31</v>
      </c>
      <c r="C114" s="179" t="s">
        <v>167</v>
      </c>
      <c r="D114" s="312" t="s">
        <v>168</v>
      </c>
      <c r="E114" s="312"/>
      <c r="F114" s="173" t="s">
        <v>100</v>
      </c>
      <c r="G114" s="174">
        <v>6</v>
      </c>
      <c r="H114" s="173"/>
      <c r="I114" s="173">
        <f>ROUND(G114*(H114),2)</f>
        <v>0</v>
      </c>
      <c r="J114" s="175">
        <f>ROUND(G114*(N114),2)</f>
        <v>72</v>
      </c>
      <c r="K114" s="176">
        <f>ROUND(G114*(O114),2)</f>
        <v>0</v>
      </c>
      <c r="L114" s="176">
        <f>ROUND(G114*(H114),2)</f>
        <v>0</v>
      </c>
      <c r="M114" s="176"/>
      <c r="N114" s="176">
        <v>12</v>
      </c>
      <c r="O114" s="176"/>
      <c r="P114" s="182">
        <v>4.6100000000000004E-3</v>
      </c>
      <c r="Q114" s="180"/>
      <c r="R114" s="180">
        <v>4.6100000000000004E-3</v>
      </c>
      <c r="S114" s="181">
        <f>ROUND(G114*(P114),3)</f>
        <v>2.8000000000000001E-2</v>
      </c>
      <c r="T114" s="177"/>
      <c r="U114" s="177"/>
      <c r="V114" s="199"/>
      <c r="W114" s="53"/>
      <c r="Z114">
        <v>0</v>
      </c>
    </row>
    <row r="115" spans="1:26" x14ac:dyDescent="0.25">
      <c r="A115" s="10"/>
      <c r="B115" s="213"/>
      <c r="C115" s="172">
        <v>4</v>
      </c>
      <c r="D115" s="313" t="s">
        <v>75</v>
      </c>
      <c r="E115" s="313"/>
      <c r="F115" s="138"/>
      <c r="G115" s="171"/>
      <c r="H115" s="138"/>
      <c r="I115" s="140">
        <f>ROUND((SUM(I109:I114))/1,2)</f>
        <v>0</v>
      </c>
      <c r="J115" s="139"/>
      <c r="K115" s="139"/>
      <c r="L115" s="139">
        <f>ROUND((SUM(L109:L114))/1,2)</f>
        <v>0</v>
      </c>
      <c r="M115" s="139">
        <f>ROUND((SUM(M109:M114))/1,2)</f>
        <v>0</v>
      </c>
      <c r="N115" s="139"/>
      <c r="O115" s="139"/>
      <c r="P115" s="139"/>
      <c r="Q115" s="10"/>
      <c r="R115" s="10"/>
      <c r="S115" s="10">
        <f>ROUND((SUM(S109:S114))/1,2)</f>
        <v>63.05</v>
      </c>
      <c r="T115" s="10"/>
      <c r="U115" s="10"/>
      <c r="V115" s="201">
        <f>ROUND((SUM(V109:V114))/1,2)</f>
        <v>0</v>
      </c>
      <c r="W115" s="218"/>
      <c r="X115" s="137"/>
      <c r="Y115" s="137"/>
      <c r="Z115" s="137"/>
    </row>
    <row r="116" spans="1:26" x14ac:dyDescent="0.25">
      <c r="A116" s="1"/>
      <c r="B116" s="209"/>
      <c r="C116" s="1"/>
      <c r="D116" s="1"/>
      <c r="E116" s="131"/>
      <c r="F116" s="131"/>
      <c r="G116" s="165"/>
      <c r="H116" s="131"/>
      <c r="I116" s="131"/>
      <c r="J116" s="132"/>
      <c r="K116" s="132"/>
      <c r="L116" s="132"/>
      <c r="M116" s="132"/>
      <c r="N116" s="132"/>
      <c r="O116" s="132"/>
      <c r="P116" s="132"/>
      <c r="Q116" s="1"/>
      <c r="R116" s="1"/>
      <c r="S116" s="1"/>
      <c r="T116" s="1"/>
      <c r="U116" s="1"/>
      <c r="V116" s="202"/>
      <c r="W116" s="53"/>
    </row>
    <row r="117" spans="1:26" x14ac:dyDescent="0.25">
      <c r="A117" s="10"/>
      <c r="B117" s="213"/>
      <c r="C117" s="172">
        <v>5</v>
      </c>
      <c r="D117" s="313" t="s">
        <v>76</v>
      </c>
      <c r="E117" s="313"/>
      <c r="F117" s="138"/>
      <c r="G117" s="171"/>
      <c r="H117" s="138"/>
      <c r="I117" s="138"/>
      <c r="J117" s="139"/>
      <c r="K117" s="139"/>
      <c r="L117" s="139"/>
      <c r="M117" s="139"/>
      <c r="N117" s="139"/>
      <c r="O117" s="139"/>
      <c r="P117" s="139"/>
      <c r="Q117" s="10"/>
      <c r="R117" s="10"/>
      <c r="S117" s="10"/>
      <c r="T117" s="10"/>
      <c r="U117" s="10"/>
      <c r="V117" s="198"/>
      <c r="W117" s="218"/>
      <c r="X117" s="137"/>
      <c r="Y117" s="137"/>
      <c r="Z117" s="137"/>
    </row>
    <row r="118" spans="1:26" ht="25.15" customHeight="1" x14ac:dyDescent="0.25">
      <c r="A118" s="178"/>
      <c r="B118" s="214">
        <v>32</v>
      </c>
      <c r="C118" s="179" t="s">
        <v>169</v>
      </c>
      <c r="D118" s="312" t="s">
        <v>170</v>
      </c>
      <c r="E118" s="312"/>
      <c r="F118" s="173" t="s">
        <v>100</v>
      </c>
      <c r="G118" s="174">
        <v>11</v>
      </c>
      <c r="H118" s="173"/>
      <c r="I118" s="173">
        <f>ROUND(G118*(H118),2)</f>
        <v>0</v>
      </c>
      <c r="J118" s="175">
        <f>ROUND(G118*(N118),2)</f>
        <v>91.3</v>
      </c>
      <c r="K118" s="176">
        <f>ROUND(G118*(O118),2)</f>
        <v>0</v>
      </c>
      <c r="L118" s="176">
        <f>ROUND(G118*(H118),2)</f>
        <v>0</v>
      </c>
      <c r="M118" s="176"/>
      <c r="N118" s="176">
        <v>8.3000000000000007</v>
      </c>
      <c r="O118" s="176"/>
      <c r="P118" s="182">
        <v>0.36834</v>
      </c>
      <c r="Q118" s="180"/>
      <c r="R118" s="180">
        <v>0.36834</v>
      </c>
      <c r="S118" s="181">
        <f>ROUND(G118*(P118),3)</f>
        <v>4.0519999999999996</v>
      </c>
      <c r="T118" s="177"/>
      <c r="U118" s="177"/>
      <c r="V118" s="199"/>
      <c r="W118" s="53"/>
      <c r="Z118">
        <v>0</v>
      </c>
    </row>
    <row r="119" spans="1:26" ht="25.15" customHeight="1" x14ac:dyDescent="0.25">
      <c r="A119" s="178"/>
      <c r="B119" s="214">
        <v>33</v>
      </c>
      <c r="C119" s="179" t="s">
        <v>171</v>
      </c>
      <c r="D119" s="312" t="s">
        <v>172</v>
      </c>
      <c r="E119" s="312"/>
      <c r="F119" s="173" t="s">
        <v>100</v>
      </c>
      <c r="G119" s="174">
        <v>11</v>
      </c>
      <c r="H119" s="173"/>
      <c r="I119" s="173">
        <f>ROUND(G119*(H119),2)</f>
        <v>0</v>
      </c>
      <c r="J119" s="175">
        <f>ROUND(G119*(N119),2)</f>
        <v>217.8</v>
      </c>
      <c r="K119" s="176">
        <f>ROUND(G119*(O119),2)</f>
        <v>0</v>
      </c>
      <c r="L119" s="176">
        <f>ROUND(G119*(H119),2)</f>
        <v>0</v>
      </c>
      <c r="M119" s="176"/>
      <c r="N119" s="176">
        <v>19.8</v>
      </c>
      <c r="O119" s="176"/>
      <c r="P119" s="182">
        <v>0.32379000000000002</v>
      </c>
      <c r="Q119" s="180"/>
      <c r="R119" s="180">
        <v>0.32379000000000002</v>
      </c>
      <c r="S119" s="181">
        <f>ROUND(G119*(P119),3)</f>
        <v>3.5619999999999998</v>
      </c>
      <c r="T119" s="177"/>
      <c r="U119" s="177"/>
      <c r="V119" s="199"/>
      <c r="W119" s="53"/>
      <c r="Z119">
        <v>0</v>
      </c>
    </row>
    <row r="120" spans="1:26" ht="25.15" customHeight="1" x14ac:dyDescent="0.25">
      <c r="A120" s="178"/>
      <c r="B120" s="214">
        <v>34</v>
      </c>
      <c r="C120" s="179" t="s">
        <v>173</v>
      </c>
      <c r="D120" s="312" t="s">
        <v>174</v>
      </c>
      <c r="E120" s="312"/>
      <c r="F120" s="173" t="s">
        <v>100</v>
      </c>
      <c r="G120" s="174">
        <v>11</v>
      </c>
      <c r="H120" s="173"/>
      <c r="I120" s="173">
        <f>ROUND(G120*(H120),2)</f>
        <v>0</v>
      </c>
      <c r="J120" s="175">
        <f>ROUND(G120*(N120),2)</f>
        <v>124.3</v>
      </c>
      <c r="K120" s="176">
        <f>ROUND(G120*(O120),2)</f>
        <v>0</v>
      </c>
      <c r="L120" s="176">
        <f>ROUND(G120*(H120),2)</f>
        <v>0</v>
      </c>
      <c r="M120" s="176"/>
      <c r="N120" s="176">
        <v>11.3</v>
      </c>
      <c r="O120" s="176"/>
      <c r="P120" s="182">
        <v>0.13238</v>
      </c>
      <c r="Q120" s="180"/>
      <c r="R120" s="180">
        <v>0.13238</v>
      </c>
      <c r="S120" s="181">
        <f>ROUND(G120*(P120),3)</f>
        <v>1.456</v>
      </c>
      <c r="T120" s="177"/>
      <c r="U120" s="177"/>
      <c r="V120" s="199"/>
      <c r="W120" s="53"/>
      <c r="Z120">
        <v>0</v>
      </c>
    </row>
    <row r="121" spans="1:26" x14ac:dyDescent="0.25">
      <c r="A121" s="10"/>
      <c r="B121" s="213"/>
      <c r="C121" s="172">
        <v>5</v>
      </c>
      <c r="D121" s="313" t="s">
        <v>76</v>
      </c>
      <c r="E121" s="313"/>
      <c r="F121" s="138"/>
      <c r="G121" s="171"/>
      <c r="H121" s="138"/>
      <c r="I121" s="140">
        <f>ROUND((SUM(I117:I120))/1,2)</f>
        <v>0</v>
      </c>
      <c r="J121" s="139"/>
      <c r="K121" s="139"/>
      <c r="L121" s="139">
        <f>ROUND((SUM(L117:L120))/1,2)</f>
        <v>0</v>
      </c>
      <c r="M121" s="139">
        <f>ROUND((SUM(M117:M120))/1,2)</f>
        <v>0</v>
      </c>
      <c r="N121" s="139"/>
      <c r="O121" s="139"/>
      <c r="P121" s="139"/>
      <c r="Q121" s="10"/>
      <c r="R121" s="10"/>
      <c r="S121" s="10">
        <f>ROUND((SUM(S117:S120))/1,2)</f>
        <v>9.07</v>
      </c>
      <c r="T121" s="10"/>
      <c r="U121" s="10"/>
      <c r="V121" s="201">
        <f>ROUND((SUM(V117:V120))/1,2)</f>
        <v>0</v>
      </c>
      <c r="W121" s="218"/>
      <c r="X121" s="137"/>
      <c r="Y121" s="137"/>
      <c r="Z121" s="137"/>
    </row>
    <row r="122" spans="1:26" x14ac:dyDescent="0.25">
      <c r="A122" s="1"/>
      <c r="B122" s="209"/>
      <c r="C122" s="1"/>
      <c r="D122" s="1"/>
      <c r="E122" s="131"/>
      <c r="F122" s="131"/>
      <c r="G122" s="165"/>
      <c r="H122" s="131"/>
      <c r="I122" s="131"/>
      <c r="J122" s="132"/>
      <c r="K122" s="132"/>
      <c r="L122" s="132"/>
      <c r="M122" s="132"/>
      <c r="N122" s="132"/>
      <c r="O122" s="132"/>
      <c r="P122" s="132"/>
      <c r="Q122" s="1"/>
      <c r="R122" s="1"/>
      <c r="S122" s="1"/>
      <c r="T122" s="1"/>
      <c r="U122" s="1"/>
      <c r="V122" s="202"/>
      <c r="W122" s="53"/>
    </row>
    <row r="123" spans="1:26" x14ac:dyDescent="0.25">
      <c r="A123" s="10"/>
      <c r="B123" s="213"/>
      <c r="C123" s="172">
        <v>8</v>
      </c>
      <c r="D123" s="313" t="s">
        <v>77</v>
      </c>
      <c r="E123" s="313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10"/>
      <c r="R123" s="10"/>
      <c r="S123" s="10"/>
      <c r="T123" s="10"/>
      <c r="U123" s="10"/>
      <c r="V123" s="198"/>
      <c r="W123" s="218"/>
      <c r="X123" s="137"/>
      <c r="Y123" s="137"/>
      <c r="Z123" s="137"/>
    </row>
    <row r="124" spans="1:26" ht="25.15" customHeight="1" x14ac:dyDescent="0.25">
      <c r="A124" s="178"/>
      <c r="B124" s="214">
        <v>35</v>
      </c>
      <c r="C124" s="179" t="s">
        <v>175</v>
      </c>
      <c r="D124" s="312" t="s">
        <v>176</v>
      </c>
      <c r="E124" s="312"/>
      <c r="F124" s="173" t="s">
        <v>107</v>
      </c>
      <c r="G124" s="174">
        <v>179.4</v>
      </c>
      <c r="H124" s="173"/>
      <c r="I124" s="173">
        <f t="shared" ref="I124:I141" si="5">ROUND(G124*(H124),2)</f>
        <v>0</v>
      </c>
      <c r="J124" s="175">
        <f t="shared" ref="J124:J141" si="6">ROUND(G124*(N124),2)</f>
        <v>287.04000000000002</v>
      </c>
      <c r="K124" s="176">
        <f t="shared" ref="K124:K141" si="7">ROUND(G124*(O124),2)</f>
        <v>0</v>
      </c>
      <c r="L124" s="176">
        <f>ROUND(G124*(H124),2)</f>
        <v>0</v>
      </c>
      <c r="M124" s="176"/>
      <c r="N124" s="176">
        <v>1.6</v>
      </c>
      <c r="O124" s="176"/>
      <c r="P124" s="182">
        <v>1.0000000000000001E-5</v>
      </c>
      <c r="Q124" s="180"/>
      <c r="R124" s="180">
        <v>1.0000000000000001E-5</v>
      </c>
      <c r="S124" s="181">
        <f t="shared" ref="S124:S141" si="8">ROUND(G124*(P124),3)</f>
        <v>2E-3</v>
      </c>
      <c r="T124" s="177"/>
      <c r="U124" s="177"/>
      <c r="V124" s="199"/>
      <c r="W124" s="53"/>
      <c r="Z124">
        <v>0</v>
      </c>
    </row>
    <row r="125" spans="1:26" ht="25.15" customHeight="1" x14ac:dyDescent="0.25">
      <c r="A125" s="178"/>
      <c r="B125" s="215">
        <v>36</v>
      </c>
      <c r="C125" s="188" t="s">
        <v>177</v>
      </c>
      <c r="D125" s="314" t="s">
        <v>178</v>
      </c>
      <c r="E125" s="314"/>
      <c r="F125" s="183" t="s">
        <v>158</v>
      </c>
      <c r="G125" s="184">
        <v>39.101999999999997</v>
      </c>
      <c r="H125" s="183"/>
      <c r="I125" s="183">
        <f t="shared" si="5"/>
        <v>0</v>
      </c>
      <c r="J125" s="185">
        <f t="shared" si="6"/>
        <v>7675.72</v>
      </c>
      <c r="K125" s="186">
        <f t="shared" si="7"/>
        <v>0</v>
      </c>
      <c r="L125" s="186"/>
      <c r="M125" s="186">
        <f>ROUND(G125*(H125),2)</f>
        <v>0</v>
      </c>
      <c r="N125" s="186">
        <v>196.3</v>
      </c>
      <c r="O125" s="186"/>
      <c r="P125" s="189">
        <v>5.7889999999999997E-2</v>
      </c>
      <c r="Q125" s="190"/>
      <c r="R125" s="190">
        <v>5.7889999999999997E-2</v>
      </c>
      <c r="S125" s="191">
        <f t="shared" si="8"/>
        <v>2.2639999999999998</v>
      </c>
      <c r="T125" s="187"/>
      <c r="U125" s="187"/>
      <c r="V125" s="200"/>
      <c r="W125" s="53"/>
      <c r="Z125">
        <v>0</v>
      </c>
    </row>
    <row r="126" spans="1:26" ht="34.9" customHeight="1" x14ac:dyDescent="0.25">
      <c r="A126" s="178"/>
      <c r="B126" s="215">
        <v>37</v>
      </c>
      <c r="C126" s="188" t="s">
        <v>179</v>
      </c>
      <c r="D126" s="314" t="s">
        <v>180</v>
      </c>
      <c r="E126" s="314"/>
      <c r="F126" s="183" t="s">
        <v>158</v>
      </c>
      <c r="G126" s="184">
        <v>39.101999999999997</v>
      </c>
      <c r="H126" s="183"/>
      <c r="I126" s="183">
        <f t="shared" si="5"/>
        <v>0</v>
      </c>
      <c r="J126" s="185">
        <f t="shared" si="6"/>
        <v>336.28</v>
      </c>
      <c r="K126" s="186">
        <f t="shared" si="7"/>
        <v>0</v>
      </c>
      <c r="L126" s="186"/>
      <c r="M126" s="186">
        <f>ROUND(G126*(H126),2)</f>
        <v>0</v>
      </c>
      <c r="N126" s="186">
        <v>8.6</v>
      </c>
      <c r="O126" s="186"/>
      <c r="P126" s="189">
        <v>2.0000000000000001E-4</v>
      </c>
      <c r="Q126" s="190"/>
      <c r="R126" s="190">
        <v>2.0000000000000001E-4</v>
      </c>
      <c r="S126" s="191">
        <f t="shared" si="8"/>
        <v>8.0000000000000002E-3</v>
      </c>
      <c r="T126" s="187"/>
      <c r="U126" s="187"/>
      <c r="V126" s="200"/>
      <c r="W126" s="53"/>
      <c r="Z126">
        <v>0</v>
      </c>
    </row>
    <row r="127" spans="1:26" ht="25.15" customHeight="1" x14ac:dyDescent="0.25">
      <c r="A127" s="178"/>
      <c r="B127" s="214">
        <v>38</v>
      </c>
      <c r="C127" s="179" t="s">
        <v>181</v>
      </c>
      <c r="D127" s="312" t="s">
        <v>182</v>
      </c>
      <c r="E127" s="312"/>
      <c r="F127" s="173" t="s">
        <v>183</v>
      </c>
      <c r="G127" s="174">
        <v>179.4</v>
      </c>
      <c r="H127" s="173"/>
      <c r="I127" s="173">
        <f t="shared" si="5"/>
        <v>0</v>
      </c>
      <c r="J127" s="175">
        <f t="shared" si="6"/>
        <v>376.74</v>
      </c>
      <c r="K127" s="176">
        <f t="shared" si="7"/>
        <v>0</v>
      </c>
      <c r="L127" s="176">
        <f>ROUND(G127*(H127),2)</f>
        <v>0</v>
      </c>
      <c r="M127" s="176"/>
      <c r="N127" s="176">
        <v>2.1</v>
      </c>
      <c r="O127" s="176"/>
      <c r="P127" s="180"/>
      <c r="Q127" s="180"/>
      <c r="R127" s="180"/>
      <c r="S127" s="181">
        <f t="shared" si="8"/>
        <v>0</v>
      </c>
      <c r="T127" s="177"/>
      <c r="U127" s="177"/>
      <c r="V127" s="199"/>
      <c r="W127" s="53"/>
      <c r="Z127">
        <v>0</v>
      </c>
    </row>
    <row r="128" spans="1:26" ht="25.15" customHeight="1" x14ac:dyDescent="0.25">
      <c r="A128" s="178"/>
      <c r="B128" s="214">
        <v>39</v>
      </c>
      <c r="C128" s="179" t="s">
        <v>184</v>
      </c>
      <c r="D128" s="312" t="s">
        <v>185</v>
      </c>
      <c r="E128" s="312"/>
      <c r="F128" s="173" t="s">
        <v>186</v>
      </c>
      <c r="G128" s="174">
        <v>17</v>
      </c>
      <c r="H128" s="173"/>
      <c r="I128" s="173">
        <f t="shared" si="5"/>
        <v>0</v>
      </c>
      <c r="J128" s="175">
        <f t="shared" si="6"/>
        <v>358.7</v>
      </c>
      <c r="K128" s="176">
        <f t="shared" si="7"/>
        <v>0</v>
      </c>
      <c r="L128" s="176">
        <f>ROUND(G128*(H128),2)</f>
        <v>0</v>
      </c>
      <c r="M128" s="176"/>
      <c r="N128" s="176">
        <v>21.1</v>
      </c>
      <c r="O128" s="176"/>
      <c r="P128" s="182">
        <v>1.6670000000000001E-2</v>
      </c>
      <c r="Q128" s="180"/>
      <c r="R128" s="180">
        <v>1.6670000000000001E-2</v>
      </c>
      <c r="S128" s="181">
        <f t="shared" si="8"/>
        <v>0.28299999999999997</v>
      </c>
      <c r="T128" s="177"/>
      <c r="U128" s="177"/>
      <c r="V128" s="199"/>
      <c r="W128" s="53"/>
      <c r="Z128">
        <v>0</v>
      </c>
    </row>
    <row r="129" spans="1:26" ht="25.15" customHeight="1" x14ac:dyDescent="0.25">
      <c r="A129" s="178"/>
      <c r="B129" s="215">
        <v>40</v>
      </c>
      <c r="C129" s="188" t="s">
        <v>187</v>
      </c>
      <c r="D129" s="314" t="s">
        <v>188</v>
      </c>
      <c r="E129" s="314"/>
      <c r="F129" s="183" t="s">
        <v>158</v>
      </c>
      <c r="G129" s="184">
        <v>2</v>
      </c>
      <c r="H129" s="183"/>
      <c r="I129" s="183">
        <f t="shared" si="5"/>
        <v>0</v>
      </c>
      <c r="J129" s="185">
        <f t="shared" si="6"/>
        <v>152.80000000000001</v>
      </c>
      <c r="K129" s="186">
        <f t="shared" si="7"/>
        <v>0</v>
      </c>
      <c r="L129" s="186"/>
      <c r="M129" s="186">
        <f>ROUND(G129*(H129),2)</f>
        <v>0</v>
      </c>
      <c r="N129" s="186">
        <v>76.400000000000006</v>
      </c>
      <c r="O129" s="186"/>
      <c r="P129" s="189">
        <v>0.18</v>
      </c>
      <c r="Q129" s="190"/>
      <c r="R129" s="190">
        <v>0.18</v>
      </c>
      <c r="S129" s="191">
        <f t="shared" si="8"/>
        <v>0.36</v>
      </c>
      <c r="T129" s="187"/>
      <c r="U129" s="187"/>
      <c r="V129" s="200"/>
      <c r="W129" s="53"/>
      <c r="Z129">
        <v>0</v>
      </c>
    </row>
    <row r="130" spans="1:26" ht="25.15" customHeight="1" x14ac:dyDescent="0.25">
      <c r="A130" s="178"/>
      <c r="B130" s="215">
        <v>41</v>
      </c>
      <c r="C130" s="188" t="s">
        <v>189</v>
      </c>
      <c r="D130" s="314" t="s">
        <v>190</v>
      </c>
      <c r="E130" s="314"/>
      <c r="F130" s="183" t="s">
        <v>158</v>
      </c>
      <c r="G130" s="184">
        <v>8</v>
      </c>
      <c r="H130" s="183"/>
      <c r="I130" s="183">
        <f t="shared" si="5"/>
        <v>0</v>
      </c>
      <c r="J130" s="185">
        <f t="shared" si="6"/>
        <v>1874.4</v>
      </c>
      <c r="K130" s="186">
        <f t="shared" si="7"/>
        <v>0</v>
      </c>
      <c r="L130" s="186"/>
      <c r="M130" s="186">
        <f>ROUND(G130*(H130),2)</f>
        <v>0</v>
      </c>
      <c r="N130" s="186">
        <v>234.3</v>
      </c>
      <c r="O130" s="186"/>
      <c r="P130" s="189">
        <v>1.01</v>
      </c>
      <c r="Q130" s="190"/>
      <c r="R130" s="190">
        <v>1.01</v>
      </c>
      <c r="S130" s="191">
        <f t="shared" si="8"/>
        <v>8.08</v>
      </c>
      <c r="T130" s="187"/>
      <c r="U130" s="187"/>
      <c r="V130" s="200"/>
      <c r="W130" s="53"/>
      <c r="Z130">
        <v>0</v>
      </c>
    </row>
    <row r="131" spans="1:26" ht="25.15" customHeight="1" x14ac:dyDescent="0.25">
      <c r="A131" s="178"/>
      <c r="B131" s="215">
        <v>42</v>
      </c>
      <c r="C131" s="188" t="s">
        <v>191</v>
      </c>
      <c r="D131" s="314" t="s">
        <v>192</v>
      </c>
      <c r="E131" s="314"/>
      <c r="F131" s="183" t="s">
        <v>158</v>
      </c>
      <c r="G131" s="184">
        <v>4</v>
      </c>
      <c r="H131" s="183"/>
      <c r="I131" s="183">
        <f t="shared" si="5"/>
        <v>0</v>
      </c>
      <c r="J131" s="185">
        <f t="shared" si="6"/>
        <v>574.79999999999995</v>
      </c>
      <c r="K131" s="186">
        <f t="shared" si="7"/>
        <v>0</v>
      </c>
      <c r="L131" s="186"/>
      <c r="M131" s="186">
        <f>ROUND(G131*(H131),2)</f>
        <v>0</v>
      </c>
      <c r="N131" s="186">
        <v>143.69999999999999</v>
      </c>
      <c r="O131" s="186"/>
      <c r="P131" s="189">
        <v>0.52</v>
      </c>
      <c r="Q131" s="190"/>
      <c r="R131" s="190">
        <v>0.52</v>
      </c>
      <c r="S131" s="191">
        <f t="shared" si="8"/>
        <v>2.08</v>
      </c>
      <c r="T131" s="187"/>
      <c r="U131" s="187"/>
      <c r="V131" s="200"/>
      <c r="W131" s="53"/>
      <c r="Z131">
        <v>0</v>
      </c>
    </row>
    <row r="132" spans="1:26" ht="25.15" customHeight="1" x14ac:dyDescent="0.25">
      <c r="A132" s="178"/>
      <c r="B132" s="215">
        <v>43</v>
      </c>
      <c r="C132" s="188" t="s">
        <v>193</v>
      </c>
      <c r="D132" s="314" t="s">
        <v>194</v>
      </c>
      <c r="E132" s="314"/>
      <c r="F132" s="183" t="s">
        <v>158</v>
      </c>
      <c r="G132" s="184">
        <v>3</v>
      </c>
      <c r="H132" s="183"/>
      <c r="I132" s="183">
        <f t="shared" si="5"/>
        <v>0</v>
      </c>
      <c r="J132" s="185">
        <f t="shared" si="6"/>
        <v>337.8</v>
      </c>
      <c r="K132" s="186">
        <f t="shared" si="7"/>
        <v>0</v>
      </c>
      <c r="L132" s="186"/>
      <c r="M132" s="186">
        <f>ROUND(G132*(H132),2)</f>
        <v>0</v>
      </c>
      <c r="N132" s="186">
        <v>112.6</v>
      </c>
      <c r="O132" s="186"/>
      <c r="P132" s="189">
        <v>0.36</v>
      </c>
      <c r="Q132" s="190"/>
      <c r="R132" s="190">
        <v>0.36</v>
      </c>
      <c r="S132" s="191">
        <f t="shared" si="8"/>
        <v>1.08</v>
      </c>
      <c r="T132" s="187"/>
      <c r="U132" s="187"/>
      <c r="V132" s="200"/>
      <c r="W132" s="53"/>
      <c r="Z132">
        <v>0</v>
      </c>
    </row>
    <row r="133" spans="1:26" ht="25.15" customHeight="1" x14ac:dyDescent="0.25">
      <c r="A133" s="178"/>
      <c r="B133" s="214">
        <v>44</v>
      </c>
      <c r="C133" s="179" t="s">
        <v>195</v>
      </c>
      <c r="D133" s="312" t="s">
        <v>196</v>
      </c>
      <c r="E133" s="312"/>
      <c r="F133" s="173" t="s">
        <v>158</v>
      </c>
      <c r="G133" s="174">
        <v>4</v>
      </c>
      <c r="H133" s="173"/>
      <c r="I133" s="173">
        <f t="shared" si="5"/>
        <v>0</v>
      </c>
      <c r="J133" s="175">
        <f t="shared" si="6"/>
        <v>1816.4</v>
      </c>
      <c r="K133" s="176">
        <f t="shared" si="7"/>
        <v>0</v>
      </c>
      <c r="L133" s="176">
        <f>ROUND(G133*(H133),2)</f>
        <v>0</v>
      </c>
      <c r="M133" s="176"/>
      <c r="N133" s="176">
        <v>454.1</v>
      </c>
      <c r="O133" s="176"/>
      <c r="P133" s="182">
        <v>1.9707700000000001</v>
      </c>
      <c r="Q133" s="180"/>
      <c r="R133" s="180">
        <v>1.9707700000000001</v>
      </c>
      <c r="S133" s="181">
        <f t="shared" si="8"/>
        <v>7.883</v>
      </c>
      <c r="T133" s="177"/>
      <c r="U133" s="177"/>
      <c r="V133" s="199"/>
      <c r="W133" s="53"/>
      <c r="Z133">
        <v>0</v>
      </c>
    </row>
    <row r="134" spans="1:26" ht="25.15" customHeight="1" x14ac:dyDescent="0.25">
      <c r="A134" s="178"/>
      <c r="B134" s="215">
        <v>45</v>
      </c>
      <c r="C134" s="188" t="s">
        <v>197</v>
      </c>
      <c r="D134" s="314" t="s">
        <v>198</v>
      </c>
      <c r="E134" s="314"/>
      <c r="F134" s="183" t="s">
        <v>199</v>
      </c>
      <c r="G134" s="184">
        <v>4</v>
      </c>
      <c r="H134" s="183"/>
      <c r="I134" s="183">
        <f t="shared" si="5"/>
        <v>0</v>
      </c>
      <c r="J134" s="185">
        <f t="shared" si="6"/>
        <v>202</v>
      </c>
      <c r="K134" s="186">
        <f t="shared" si="7"/>
        <v>0</v>
      </c>
      <c r="L134" s="186"/>
      <c r="M134" s="186">
        <f>ROUND(G134*(H134),2)</f>
        <v>0</v>
      </c>
      <c r="N134" s="186">
        <v>50.5</v>
      </c>
      <c r="O134" s="186"/>
      <c r="P134" s="189">
        <v>0.73199999999999998</v>
      </c>
      <c r="Q134" s="190"/>
      <c r="R134" s="190">
        <v>0.73199999999999998</v>
      </c>
      <c r="S134" s="191">
        <f t="shared" si="8"/>
        <v>2.9279999999999999</v>
      </c>
      <c r="T134" s="187"/>
      <c r="U134" s="187"/>
      <c r="V134" s="200"/>
      <c r="W134" s="53"/>
      <c r="Z134">
        <v>0</v>
      </c>
    </row>
    <row r="135" spans="1:26" ht="25.15" customHeight="1" x14ac:dyDescent="0.25">
      <c r="A135" s="178"/>
      <c r="B135" s="215">
        <v>46</v>
      </c>
      <c r="C135" s="188" t="s">
        <v>200</v>
      </c>
      <c r="D135" s="314" t="s">
        <v>201</v>
      </c>
      <c r="E135" s="314"/>
      <c r="F135" s="183" t="s">
        <v>158</v>
      </c>
      <c r="G135" s="184">
        <v>4</v>
      </c>
      <c r="H135" s="183"/>
      <c r="I135" s="183">
        <f t="shared" si="5"/>
        <v>0</v>
      </c>
      <c r="J135" s="185">
        <f t="shared" si="6"/>
        <v>2572</v>
      </c>
      <c r="K135" s="186">
        <f t="shared" si="7"/>
        <v>0</v>
      </c>
      <c r="L135" s="186"/>
      <c r="M135" s="186">
        <f>ROUND(G135*(H135),2)</f>
        <v>0</v>
      </c>
      <c r="N135" s="186">
        <v>643</v>
      </c>
      <c r="O135" s="186"/>
      <c r="P135" s="190"/>
      <c r="Q135" s="190"/>
      <c r="R135" s="190"/>
      <c r="S135" s="191">
        <f t="shared" si="8"/>
        <v>0</v>
      </c>
      <c r="T135" s="187"/>
      <c r="U135" s="187"/>
      <c r="V135" s="200"/>
      <c r="W135" s="53"/>
      <c r="Z135">
        <v>0</v>
      </c>
    </row>
    <row r="136" spans="1:26" ht="25.15" customHeight="1" x14ac:dyDescent="0.25">
      <c r="A136" s="178"/>
      <c r="B136" s="215">
        <v>47</v>
      </c>
      <c r="C136" s="188" t="s">
        <v>202</v>
      </c>
      <c r="D136" s="314" t="s">
        <v>203</v>
      </c>
      <c r="E136" s="314"/>
      <c r="F136" s="183" t="s">
        <v>158</v>
      </c>
      <c r="G136" s="184">
        <v>7</v>
      </c>
      <c r="H136" s="183"/>
      <c r="I136" s="183">
        <f t="shared" si="5"/>
        <v>0</v>
      </c>
      <c r="J136" s="185">
        <f t="shared" si="6"/>
        <v>246.4</v>
      </c>
      <c r="K136" s="186">
        <f t="shared" si="7"/>
        <v>0</v>
      </c>
      <c r="L136" s="186"/>
      <c r="M136" s="186">
        <f>ROUND(G136*(H136),2)</f>
        <v>0</v>
      </c>
      <c r="N136" s="186">
        <v>35.200000000000003</v>
      </c>
      <c r="O136" s="186"/>
      <c r="P136" s="189">
        <v>6.0699999999999999E-3</v>
      </c>
      <c r="Q136" s="190"/>
      <c r="R136" s="190">
        <v>6.0699999999999999E-3</v>
      </c>
      <c r="S136" s="191">
        <f t="shared" si="8"/>
        <v>4.2000000000000003E-2</v>
      </c>
      <c r="T136" s="187"/>
      <c r="U136" s="187"/>
      <c r="V136" s="200"/>
      <c r="W136" s="53"/>
      <c r="Z136">
        <v>0</v>
      </c>
    </row>
    <row r="137" spans="1:26" ht="25.15" customHeight="1" x14ac:dyDescent="0.25">
      <c r="A137" s="178"/>
      <c r="B137" s="214">
        <v>48</v>
      </c>
      <c r="C137" s="179" t="s">
        <v>204</v>
      </c>
      <c r="D137" s="312" t="s">
        <v>205</v>
      </c>
      <c r="E137" s="312"/>
      <c r="F137" s="173" t="s">
        <v>158</v>
      </c>
      <c r="G137" s="174">
        <v>4</v>
      </c>
      <c r="H137" s="173"/>
      <c r="I137" s="173">
        <f t="shared" si="5"/>
        <v>0</v>
      </c>
      <c r="J137" s="175">
        <f t="shared" si="6"/>
        <v>118</v>
      </c>
      <c r="K137" s="176">
        <f t="shared" si="7"/>
        <v>0</v>
      </c>
      <c r="L137" s="176">
        <f>ROUND(G137*(H137),2)</f>
        <v>0</v>
      </c>
      <c r="M137" s="176"/>
      <c r="N137" s="176">
        <v>29.5</v>
      </c>
      <c r="O137" s="176"/>
      <c r="P137" s="182">
        <v>6.3400000000000001E-3</v>
      </c>
      <c r="Q137" s="180"/>
      <c r="R137" s="180">
        <v>6.3400000000000001E-3</v>
      </c>
      <c r="S137" s="181">
        <f t="shared" si="8"/>
        <v>2.5000000000000001E-2</v>
      </c>
      <c r="T137" s="177"/>
      <c r="U137" s="177"/>
      <c r="V137" s="199"/>
      <c r="W137" s="53"/>
      <c r="Z137">
        <v>0</v>
      </c>
    </row>
    <row r="138" spans="1:26" ht="25.15" customHeight="1" x14ac:dyDescent="0.25">
      <c r="A138" s="178"/>
      <c r="B138" s="215">
        <v>49</v>
      </c>
      <c r="C138" s="188" t="s">
        <v>206</v>
      </c>
      <c r="D138" s="314" t="s">
        <v>207</v>
      </c>
      <c r="E138" s="314"/>
      <c r="F138" s="183" t="s">
        <v>158</v>
      </c>
      <c r="G138" s="184">
        <v>4</v>
      </c>
      <c r="H138" s="183"/>
      <c r="I138" s="183">
        <f t="shared" si="5"/>
        <v>0</v>
      </c>
      <c r="J138" s="185">
        <f t="shared" si="6"/>
        <v>1051.2</v>
      </c>
      <c r="K138" s="186">
        <f t="shared" si="7"/>
        <v>0</v>
      </c>
      <c r="L138" s="186"/>
      <c r="M138" s="186">
        <f>ROUND(G138*(H138),2)</f>
        <v>0</v>
      </c>
      <c r="N138" s="186">
        <v>262.8</v>
      </c>
      <c r="O138" s="186"/>
      <c r="P138" s="189">
        <v>0.158</v>
      </c>
      <c r="Q138" s="190"/>
      <c r="R138" s="190">
        <v>0.158</v>
      </c>
      <c r="S138" s="191">
        <f t="shared" si="8"/>
        <v>0.63200000000000001</v>
      </c>
      <c r="T138" s="187"/>
      <c r="U138" s="187"/>
      <c r="V138" s="200"/>
      <c r="W138" s="53"/>
      <c r="Z138">
        <v>0</v>
      </c>
    </row>
    <row r="139" spans="1:26" ht="25.15" customHeight="1" x14ac:dyDescent="0.25">
      <c r="A139" s="178"/>
      <c r="B139" s="214">
        <v>50</v>
      </c>
      <c r="C139" s="179" t="s">
        <v>208</v>
      </c>
      <c r="D139" s="312" t="s">
        <v>209</v>
      </c>
      <c r="E139" s="312"/>
      <c r="F139" s="173" t="s">
        <v>158</v>
      </c>
      <c r="G139" s="174">
        <v>44</v>
      </c>
      <c r="H139" s="173"/>
      <c r="I139" s="173">
        <f t="shared" si="5"/>
        <v>0</v>
      </c>
      <c r="J139" s="175">
        <f t="shared" si="6"/>
        <v>814</v>
      </c>
      <c r="K139" s="176">
        <f t="shared" si="7"/>
        <v>0</v>
      </c>
      <c r="L139" s="176">
        <f>ROUND(G139*(H139),2)</f>
        <v>0</v>
      </c>
      <c r="M139" s="176"/>
      <c r="N139" s="176">
        <v>18.5</v>
      </c>
      <c r="O139" s="176"/>
      <c r="P139" s="182">
        <v>1.7059999999999999E-2</v>
      </c>
      <c r="Q139" s="180"/>
      <c r="R139" s="180">
        <v>1.7059999999999999E-2</v>
      </c>
      <c r="S139" s="181">
        <f t="shared" si="8"/>
        <v>0.751</v>
      </c>
      <c r="T139" s="177"/>
      <c r="U139" s="177"/>
      <c r="V139" s="199"/>
      <c r="W139" s="53"/>
      <c r="Z139">
        <v>0</v>
      </c>
    </row>
    <row r="140" spans="1:26" ht="25.15" customHeight="1" x14ac:dyDescent="0.25">
      <c r="A140" s="178"/>
      <c r="B140" s="214">
        <v>51</v>
      </c>
      <c r="C140" s="179" t="s">
        <v>210</v>
      </c>
      <c r="D140" s="312" t="s">
        <v>211</v>
      </c>
      <c r="E140" s="312"/>
      <c r="F140" s="173" t="s">
        <v>107</v>
      </c>
      <c r="G140" s="174">
        <v>179.4</v>
      </c>
      <c r="H140" s="173"/>
      <c r="I140" s="173">
        <f t="shared" si="5"/>
        <v>0</v>
      </c>
      <c r="J140" s="175">
        <f t="shared" si="6"/>
        <v>251.16</v>
      </c>
      <c r="K140" s="176">
        <f t="shared" si="7"/>
        <v>0</v>
      </c>
      <c r="L140" s="176">
        <f>ROUND(G140*(H140),2)</f>
        <v>0</v>
      </c>
      <c r="M140" s="176"/>
      <c r="N140" s="176">
        <v>1.4</v>
      </c>
      <c r="O140" s="176"/>
      <c r="P140" s="180"/>
      <c r="Q140" s="180"/>
      <c r="R140" s="180"/>
      <c r="S140" s="181">
        <f t="shared" si="8"/>
        <v>0</v>
      </c>
      <c r="T140" s="177"/>
      <c r="U140" s="177"/>
      <c r="V140" s="199"/>
      <c r="W140" s="53"/>
      <c r="Z140">
        <v>0</v>
      </c>
    </row>
    <row r="141" spans="1:26" ht="25.15" customHeight="1" x14ac:dyDescent="0.25">
      <c r="A141" s="178"/>
      <c r="B141" s="214">
        <v>52</v>
      </c>
      <c r="C141" s="179" t="s">
        <v>212</v>
      </c>
      <c r="D141" s="312" t="s">
        <v>213</v>
      </c>
      <c r="E141" s="312"/>
      <c r="F141" s="173" t="s">
        <v>183</v>
      </c>
      <c r="G141" s="174">
        <v>179.4</v>
      </c>
      <c r="H141" s="173"/>
      <c r="I141" s="173">
        <f t="shared" si="5"/>
        <v>0</v>
      </c>
      <c r="J141" s="175">
        <f t="shared" si="6"/>
        <v>107.64</v>
      </c>
      <c r="K141" s="176">
        <f t="shared" si="7"/>
        <v>0</v>
      </c>
      <c r="L141" s="176">
        <f>ROUND(G141*(H141),2)</f>
        <v>0</v>
      </c>
      <c r="M141" s="176"/>
      <c r="N141" s="176">
        <v>0.6</v>
      </c>
      <c r="O141" s="176"/>
      <c r="P141" s="182">
        <v>1.0000000000000001E-5</v>
      </c>
      <c r="Q141" s="180"/>
      <c r="R141" s="180">
        <v>1.0000000000000001E-5</v>
      </c>
      <c r="S141" s="181">
        <f t="shared" si="8"/>
        <v>2E-3</v>
      </c>
      <c r="T141" s="177"/>
      <c r="U141" s="177"/>
      <c r="V141" s="199"/>
      <c r="W141" s="53"/>
      <c r="Z141">
        <v>0</v>
      </c>
    </row>
    <row r="142" spans="1:26" x14ac:dyDescent="0.25">
      <c r="A142" s="10"/>
      <c r="B142" s="213"/>
      <c r="C142" s="172">
        <v>8</v>
      </c>
      <c r="D142" s="313" t="s">
        <v>77</v>
      </c>
      <c r="E142" s="313"/>
      <c r="F142" s="138"/>
      <c r="G142" s="171"/>
      <c r="H142" s="138"/>
      <c r="I142" s="140">
        <f>ROUND((SUM(I123:I141))/1,2)</f>
        <v>0</v>
      </c>
      <c r="J142" s="139"/>
      <c r="K142" s="139"/>
      <c r="L142" s="139">
        <f>ROUND((SUM(L123:L141))/1,2)</f>
        <v>0</v>
      </c>
      <c r="M142" s="139">
        <f>ROUND((SUM(M123:M141))/1,2)</f>
        <v>0</v>
      </c>
      <c r="N142" s="139"/>
      <c r="O142" s="139"/>
      <c r="P142" s="139"/>
      <c r="Q142" s="10"/>
      <c r="R142" s="10"/>
      <c r="S142" s="10">
        <f>ROUND((SUM(S123:S141))/1,2)</f>
        <v>26.42</v>
      </c>
      <c r="T142" s="10"/>
      <c r="U142" s="10"/>
      <c r="V142" s="201">
        <f>ROUND((SUM(V123:V141))/1,2)</f>
        <v>0</v>
      </c>
      <c r="W142" s="218"/>
      <c r="X142" s="137"/>
      <c r="Y142" s="137"/>
      <c r="Z142" s="137"/>
    </row>
    <row r="143" spans="1:26" x14ac:dyDescent="0.25">
      <c r="A143" s="1"/>
      <c r="B143" s="209"/>
      <c r="C143" s="1"/>
      <c r="D143" s="1"/>
      <c r="E143" s="131"/>
      <c r="F143" s="131"/>
      <c r="G143" s="165"/>
      <c r="H143" s="131"/>
      <c r="I143" s="131"/>
      <c r="J143" s="132"/>
      <c r="K143" s="132"/>
      <c r="L143" s="132"/>
      <c r="M143" s="132"/>
      <c r="N143" s="132"/>
      <c r="O143" s="132"/>
      <c r="P143" s="132"/>
      <c r="Q143" s="1"/>
      <c r="R143" s="1"/>
      <c r="S143" s="1"/>
      <c r="T143" s="1"/>
      <c r="U143" s="1"/>
      <c r="V143" s="202"/>
      <c r="W143" s="53"/>
    </row>
    <row r="144" spans="1:26" x14ac:dyDescent="0.25">
      <c r="A144" s="10"/>
      <c r="B144" s="213"/>
      <c r="C144" s="172">
        <v>9</v>
      </c>
      <c r="D144" s="313" t="s">
        <v>78</v>
      </c>
      <c r="E144" s="313"/>
      <c r="F144" s="138"/>
      <c r="G144" s="171"/>
      <c r="H144" s="138"/>
      <c r="I144" s="138"/>
      <c r="J144" s="139"/>
      <c r="K144" s="139"/>
      <c r="L144" s="139"/>
      <c r="M144" s="139"/>
      <c r="N144" s="139"/>
      <c r="O144" s="139"/>
      <c r="P144" s="139"/>
      <c r="Q144" s="10"/>
      <c r="R144" s="10"/>
      <c r="S144" s="10"/>
      <c r="T144" s="10"/>
      <c r="U144" s="10"/>
      <c r="V144" s="198"/>
      <c r="W144" s="218"/>
      <c r="X144" s="137"/>
      <c r="Y144" s="137"/>
      <c r="Z144" s="137"/>
    </row>
    <row r="145" spans="1:26" ht="25.15" customHeight="1" x14ac:dyDescent="0.25">
      <c r="A145" s="178"/>
      <c r="B145" s="214">
        <v>53</v>
      </c>
      <c r="C145" s="179" t="s">
        <v>222</v>
      </c>
      <c r="D145" s="312" t="s">
        <v>223</v>
      </c>
      <c r="E145" s="312"/>
      <c r="F145" s="173" t="s">
        <v>107</v>
      </c>
      <c r="G145" s="174">
        <v>20</v>
      </c>
      <c r="H145" s="173"/>
      <c r="I145" s="173">
        <f>ROUND(G145*(H145),2)</f>
        <v>0</v>
      </c>
      <c r="J145" s="175">
        <f>ROUND(G145*(N145),2)</f>
        <v>118</v>
      </c>
      <c r="K145" s="176">
        <f>ROUND(G145*(O145),2)</f>
        <v>0</v>
      </c>
      <c r="L145" s="176">
        <f>ROUND(G145*(H145),2)</f>
        <v>0</v>
      </c>
      <c r="M145" s="176"/>
      <c r="N145" s="176">
        <v>5.9</v>
      </c>
      <c r="O145" s="176"/>
      <c r="P145" s="182">
        <v>2.0000000000000002E-5</v>
      </c>
      <c r="Q145" s="180"/>
      <c r="R145" s="180">
        <v>2.0000000000000002E-5</v>
      </c>
      <c r="S145" s="181">
        <f>ROUND(G145*(P145),3)</f>
        <v>0</v>
      </c>
      <c r="T145" s="177"/>
      <c r="U145" s="177"/>
      <c r="V145" s="199"/>
      <c r="W145" s="53"/>
      <c r="Z145">
        <v>0</v>
      </c>
    </row>
    <row r="146" spans="1:26" ht="25.15" customHeight="1" x14ac:dyDescent="0.25">
      <c r="A146" s="178"/>
      <c r="B146" s="214">
        <v>54</v>
      </c>
      <c r="C146" s="179" t="s">
        <v>224</v>
      </c>
      <c r="D146" s="312" t="s">
        <v>225</v>
      </c>
      <c r="E146" s="312"/>
      <c r="F146" s="173" t="s">
        <v>226</v>
      </c>
      <c r="G146" s="174">
        <v>1.8479999999999999</v>
      </c>
      <c r="H146" s="173"/>
      <c r="I146" s="173">
        <f>ROUND(G146*(H146),2)</f>
        <v>0</v>
      </c>
      <c r="J146" s="175">
        <f>ROUND(G146*(N146),2)</f>
        <v>49.53</v>
      </c>
      <c r="K146" s="176">
        <f>ROUND(G146*(O146),2)</f>
        <v>0</v>
      </c>
      <c r="L146" s="176">
        <f>ROUND(G146*(H146),2)</f>
        <v>0</v>
      </c>
      <c r="M146" s="176"/>
      <c r="N146" s="176">
        <v>26.8</v>
      </c>
      <c r="O146" s="176"/>
      <c r="P146" s="180"/>
      <c r="Q146" s="180"/>
      <c r="R146" s="180"/>
      <c r="S146" s="181">
        <f>ROUND(G146*(P146),3)</f>
        <v>0</v>
      </c>
      <c r="T146" s="177"/>
      <c r="U146" s="177"/>
      <c r="V146" s="199"/>
      <c r="W146" s="53"/>
      <c r="Z146">
        <v>0</v>
      </c>
    </row>
    <row r="147" spans="1:26" ht="25.15" customHeight="1" x14ac:dyDescent="0.25">
      <c r="A147" s="178"/>
      <c r="B147" s="214">
        <v>55</v>
      </c>
      <c r="C147" s="179" t="s">
        <v>227</v>
      </c>
      <c r="D147" s="312" t="s">
        <v>228</v>
      </c>
      <c r="E147" s="312"/>
      <c r="F147" s="173" t="s">
        <v>226</v>
      </c>
      <c r="G147" s="174">
        <v>3.6959999999999997</v>
      </c>
      <c r="H147" s="173"/>
      <c r="I147" s="173">
        <f>ROUND(G147*(H147),2)</f>
        <v>0</v>
      </c>
      <c r="J147" s="175">
        <f>ROUND(G147*(N147),2)</f>
        <v>4.8</v>
      </c>
      <c r="K147" s="176">
        <f>ROUND(G147*(O147),2)</f>
        <v>0</v>
      </c>
      <c r="L147" s="176">
        <f>ROUND(G147*(H147),2)</f>
        <v>0</v>
      </c>
      <c r="M147" s="176"/>
      <c r="N147" s="176">
        <v>1.3</v>
      </c>
      <c r="O147" s="176"/>
      <c r="P147" s="180"/>
      <c r="Q147" s="180"/>
      <c r="R147" s="180"/>
      <c r="S147" s="181">
        <f>ROUND(G147*(P147),3)</f>
        <v>0</v>
      </c>
      <c r="T147" s="177"/>
      <c r="U147" s="177"/>
      <c r="V147" s="199"/>
      <c r="W147" s="53"/>
      <c r="Z147">
        <v>0</v>
      </c>
    </row>
    <row r="148" spans="1:26" ht="25.15" customHeight="1" x14ac:dyDescent="0.25">
      <c r="A148" s="178"/>
      <c r="B148" s="214">
        <v>56</v>
      </c>
      <c r="C148" s="179" t="s">
        <v>229</v>
      </c>
      <c r="D148" s="312" t="s">
        <v>230</v>
      </c>
      <c r="E148" s="312"/>
      <c r="F148" s="173" t="s">
        <v>226</v>
      </c>
      <c r="G148" s="174">
        <v>1.8479999999999999</v>
      </c>
      <c r="H148" s="173"/>
      <c r="I148" s="173">
        <f>ROUND(G148*(H148),2)</f>
        <v>0</v>
      </c>
      <c r="J148" s="175">
        <f>ROUND(G148*(N148),2)</f>
        <v>10.9</v>
      </c>
      <c r="K148" s="176">
        <f>ROUND(G148*(O148),2)</f>
        <v>0</v>
      </c>
      <c r="L148" s="176">
        <f>ROUND(G148*(H148),2)</f>
        <v>0</v>
      </c>
      <c r="M148" s="176"/>
      <c r="N148" s="176">
        <v>5.9</v>
      </c>
      <c r="O148" s="176"/>
      <c r="P148" s="180"/>
      <c r="Q148" s="180"/>
      <c r="R148" s="180"/>
      <c r="S148" s="181">
        <f>ROUND(G148*(P148),3)</f>
        <v>0</v>
      </c>
      <c r="T148" s="177"/>
      <c r="U148" s="177"/>
      <c r="V148" s="199"/>
      <c r="W148" s="53"/>
      <c r="Z148">
        <v>0</v>
      </c>
    </row>
    <row r="149" spans="1:26" ht="25.15" customHeight="1" x14ac:dyDescent="0.25">
      <c r="A149" s="178"/>
      <c r="B149" s="214">
        <v>57</v>
      </c>
      <c r="C149" s="179" t="s">
        <v>231</v>
      </c>
      <c r="D149" s="312" t="s">
        <v>232</v>
      </c>
      <c r="E149" s="312"/>
      <c r="F149" s="173" t="s">
        <v>226</v>
      </c>
      <c r="G149" s="174">
        <v>1.8479999999999999</v>
      </c>
      <c r="H149" s="173"/>
      <c r="I149" s="173">
        <f>ROUND(G149*(H149),2)</f>
        <v>0</v>
      </c>
      <c r="J149" s="175">
        <f>ROUND(G149*(N149),2)</f>
        <v>25.32</v>
      </c>
      <c r="K149" s="176">
        <f>ROUND(G149*(O149),2)</f>
        <v>0</v>
      </c>
      <c r="L149" s="176">
        <f>ROUND(G149*(H149),2)</f>
        <v>0</v>
      </c>
      <c r="M149" s="176"/>
      <c r="N149" s="176">
        <v>13.7</v>
      </c>
      <c r="O149" s="176"/>
      <c r="P149" s="180"/>
      <c r="Q149" s="180"/>
      <c r="R149" s="180"/>
      <c r="S149" s="181">
        <f>ROUND(G149*(P149),3)</f>
        <v>0</v>
      </c>
      <c r="T149" s="177"/>
      <c r="U149" s="177"/>
      <c r="V149" s="199"/>
      <c r="W149" s="53"/>
      <c r="Z149">
        <v>0</v>
      </c>
    </row>
    <row r="150" spans="1:26" x14ac:dyDescent="0.25">
      <c r="A150" s="10"/>
      <c r="B150" s="213"/>
      <c r="C150" s="172">
        <v>9</v>
      </c>
      <c r="D150" s="313" t="s">
        <v>78</v>
      </c>
      <c r="E150" s="313"/>
      <c r="F150" s="138"/>
      <c r="G150" s="171"/>
      <c r="H150" s="138"/>
      <c r="I150" s="140">
        <f>ROUND((SUM(I144:I149))/1,2)</f>
        <v>0</v>
      </c>
      <c r="J150" s="139"/>
      <c r="K150" s="139"/>
      <c r="L150" s="139">
        <f>ROUND((SUM(L144:L149))/1,2)</f>
        <v>0</v>
      </c>
      <c r="M150" s="139">
        <f>ROUND((SUM(M144:M149))/1,2)</f>
        <v>0</v>
      </c>
      <c r="N150" s="139"/>
      <c r="O150" s="139"/>
      <c r="P150" s="139"/>
      <c r="Q150" s="10"/>
      <c r="R150" s="10"/>
      <c r="S150" s="10">
        <f>ROUND((SUM(S144:S149))/1,2)</f>
        <v>0</v>
      </c>
      <c r="T150" s="10"/>
      <c r="U150" s="10"/>
      <c r="V150" s="201">
        <f>ROUND((SUM(V144:V149))/1,2)</f>
        <v>0</v>
      </c>
      <c r="W150" s="218"/>
      <c r="X150" s="137"/>
      <c r="Y150" s="137"/>
      <c r="Z150" s="137"/>
    </row>
    <row r="151" spans="1:26" x14ac:dyDescent="0.25">
      <c r="A151" s="1"/>
      <c r="B151" s="209"/>
      <c r="C151" s="1"/>
      <c r="D151" s="1"/>
      <c r="E151" s="131"/>
      <c r="F151" s="131"/>
      <c r="G151" s="165"/>
      <c r="H151" s="131"/>
      <c r="I151" s="131"/>
      <c r="J151" s="132"/>
      <c r="K151" s="132"/>
      <c r="L151" s="132"/>
      <c r="M151" s="132"/>
      <c r="N151" s="132"/>
      <c r="O151" s="132"/>
      <c r="P151" s="132"/>
      <c r="Q151" s="1"/>
      <c r="R151" s="1"/>
      <c r="S151" s="1"/>
      <c r="T151" s="1"/>
      <c r="U151" s="1"/>
      <c r="V151" s="202"/>
      <c r="W151" s="53"/>
    </row>
    <row r="152" spans="1:26" x14ac:dyDescent="0.25">
      <c r="A152" s="10"/>
      <c r="B152" s="213"/>
      <c r="C152" s="172">
        <v>99</v>
      </c>
      <c r="D152" s="313" t="s">
        <v>79</v>
      </c>
      <c r="E152" s="313"/>
      <c r="F152" s="138"/>
      <c r="G152" s="171"/>
      <c r="H152" s="138"/>
      <c r="I152" s="138"/>
      <c r="J152" s="139"/>
      <c r="K152" s="139"/>
      <c r="L152" s="139"/>
      <c r="M152" s="139"/>
      <c r="N152" s="139"/>
      <c r="O152" s="139"/>
      <c r="P152" s="139"/>
      <c r="Q152" s="10"/>
      <c r="R152" s="10"/>
      <c r="S152" s="10"/>
      <c r="T152" s="10"/>
      <c r="U152" s="10"/>
      <c r="V152" s="198"/>
      <c r="W152" s="218"/>
      <c r="X152" s="137"/>
      <c r="Y152" s="137"/>
      <c r="Z152" s="137"/>
    </row>
    <row r="153" spans="1:26" ht="25.15" customHeight="1" x14ac:dyDescent="0.25">
      <c r="A153" s="178"/>
      <c r="B153" s="214">
        <v>58</v>
      </c>
      <c r="C153" s="179" t="s">
        <v>233</v>
      </c>
      <c r="D153" s="312" t="s">
        <v>234</v>
      </c>
      <c r="E153" s="312"/>
      <c r="F153" s="173" t="s">
        <v>226</v>
      </c>
      <c r="G153" s="174">
        <v>537.45299999999997</v>
      </c>
      <c r="H153" s="173"/>
      <c r="I153" s="173">
        <f>ROUND(G153*(H153),2)</f>
        <v>0</v>
      </c>
      <c r="J153" s="175">
        <f>ROUND(G153*(N153),2)</f>
        <v>5804.49</v>
      </c>
      <c r="K153" s="176">
        <f>ROUND(G153*(O153),2)</f>
        <v>0</v>
      </c>
      <c r="L153" s="176">
        <f>ROUND(G153*(H153),2)</f>
        <v>0</v>
      </c>
      <c r="M153" s="176"/>
      <c r="N153" s="176">
        <v>10.8</v>
      </c>
      <c r="O153" s="176"/>
      <c r="P153" s="180"/>
      <c r="Q153" s="180"/>
      <c r="R153" s="180"/>
      <c r="S153" s="181">
        <f>ROUND(G153*(P153),3)</f>
        <v>0</v>
      </c>
      <c r="T153" s="177"/>
      <c r="U153" s="177"/>
      <c r="V153" s="199"/>
      <c r="W153" s="53"/>
      <c r="Z153">
        <v>0</v>
      </c>
    </row>
    <row r="154" spans="1:26" x14ac:dyDescent="0.25">
      <c r="A154" s="10"/>
      <c r="B154" s="213"/>
      <c r="C154" s="172">
        <v>99</v>
      </c>
      <c r="D154" s="313" t="s">
        <v>79</v>
      </c>
      <c r="E154" s="313"/>
      <c r="F154" s="138"/>
      <c r="G154" s="171"/>
      <c r="H154" s="138"/>
      <c r="I154" s="140">
        <f>ROUND((SUM(I152:I153))/1,2)</f>
        <v>0</v>
      </c>
      <c r="J154" s="139"/>
      <c r="K154" s="139"/>
      <c r="L154" s="139">
        <f>ROUND((SUM(L152:L153))/1,2)</f>
        <v>0</v>
      </c>
      <c r="M154" s="139">
        <f>ROUND((SUM(M152:M153))/1,2)</f>
        <v>0</v>
      </c>
      <c r="N154" s="139"/>
      <c r="O154" s="139"/>
      <c r="P154" s="192"/>
      <c r="Q154" s="1"/>
      <c r="R154" s="1"/>
      <c r="S154" s="192">
        <f>ROUND((SUM(S152:S153))/1,2)</f>
        <v>0</v>
      </c>
      <c r="T154" s="2"/>
      <c r="U154" s="2"/>
      <c r="V154" s="201">
        <f>ROUND((SUM(V152:V153))/1,2)</f>
        <v>0</v>
      </c>
      <c r="W154" s="53"/>
    </row>
    <row r="155" spans="1:26" x14ac:dyDescent="0.25">
      <c r="A155" s="1"/>
      <c r="B155" s="209"/>
      <c r="C155" s="1"/>
      <c r="D155" s="1"/>
      <c r="E155" s="131"/>
      <c r="F155" s="131"/>
      <c r="G155" s="165"/>
      <c r="H155" s="131"/>
      <c r="I155" s="131"/>
      <c r="J155" s="132"/>
      <c r="K155" s="132"/>
      <c r="L155" s="132"/>
      <c r="M155" s="132"/>
      <c r="N155" s="132"/>
      <c r="O155" s="132"/>
      <c r="P155" s="132"/>
      <c r="Q155" s="1"/>
      <c r="R155" s="1"/>
      <c r="S155" s="1"/>
      <c r="T155" s="1"/>
      <c r="U155" s="1"/>
      <c r="V155" s="202"/>
      <c r="W155" s="53"/>
    </row>
    <row r="156" spans="1:26" x14ac:dyDescent="0.25">
      <c r="A156" s="10"/>
      <c r="B156" s="213"/>
      <c r="C156" s="10"/>
      <c r="D156" s="301" t="s">
        <v>73</v>
      </c>
      <c r="E156" s="301"/>
      <c r="F156" s="138"/>
      <c r="G156" s="171"/>
      <c r="H156" s="138"/>
      <c r="I156" s="140">
        <f>ROUND((SUM(I79:I155))/2,2)</f>
        <v>0</v>
      </c>
      <c r="J156" s="139"/>
      <c r="K156" s="139"/>
      <c r="L156" s="139">
        <f>ROUND((SUM(L79:L155))/2,2)</f>
        <v>0</v>
      </c>
      <c r="M156" s="139">
        <f>ROUND((SUM(M79:M155))/2,2)</f>
        <v>0</v>
      </c>
      <c r="N156" s="139"/>
      <c r="O156" s="139"/>
      <c r="P156" s="192"/>
      <c r="Q156" s="1"/>
      <c r="R156" s="1"/>
      <c r="S156" s="192">
        <f>ROUND((SUM(S79:S155))/2,2)</f>
        <v>527.83000000000004</v>
      </c>
      <c r="T156" s="1"/>
      <c r="U156" s="1"/>
      <c r="V156" s="201">
        <f>ROUND((SUM(V79:V155))/2,2)</f>
        <v>0</v>
      </c>
      <c r="W156" s="53"/>
    </row>
    <row r="157" spans="1:26" x14ac:dyDescent="0.25">
      <c r="A157" s="1"/>
      <c r="B157" s="216"/>
      <c r="C157" s="193"/>
      <c r="D157" s="315" t="s">
        <v>82</v>
      </c>
      <c r="E157" s="315"/>
      <c r="F157" s="194"/>
      <c r="G157" s="195"/>
      <c r="H157" s="194"/>
      <c r="I157" s="194">
        <f>ROUND((SUM(I79:I156))/3,2)</f>
        <v>0</v>
      </c>
      <c r="J157" s="196"/>
      <c r="K157" s="196">
        <f>ROUND((SUM(K79:K156))/3,2)</f>
        <v>0</v>
      </c>
      <c r="L157" s="196">
        <f>ROUND((SUM(L79:L156))/3,2)</f>
        <v>0</v>
      </c>
      <c r="M157" s="196">
        <f>ROUND((SUM(M79:M156))/3,2)</f>
        <v>0</v>
      </c>
      <c r="N157" s="196"/>
      <c r="O157" s="196"/>
      <c r="P157" s="195"/>
      <c r="Q157" s="193"/>
      <c r="R157" s="193"/>
      <c r="S157" s="195">
        <f>ROUND((SUM(S79:S156))/3,2)</f>
        <v>527.83000000000004</v>
      </c>
      <c r="T157" s="193"/>
      <c r="U157" s="193"/>
      <c r="V157" s="203">
        <f>ROUND((SUM(V79:V156))/3,2)</f>
        <v>0</v>
      </c>
      <c r="W157" s="53"/>
      <c r="Z157">
        <f>(SUM(Z79:Z156))</f>
        <v>0</v>
      </c>
    </row>
  </sheetData>
  <mergeCells count="122">
    <mergeCell ref="D153:E153"/>
    <mergeCell ref="D154:E154"/>
    <mergeCell ref="D156:E156"/>
    <mergeCell ref="D157:E157"/>
    <mergeCell ref="D146:E146"/>
    <mergeCell ref="D147:E147"/>
    <mergeCell ref="D148:E148"/>
    <mergeCell ref="D149:E149"/>
    <mergeCell ref="D150:E150"/>
    <mergeCell ref="D152:E152"/>
    <mergeCell ref="D139:E139"/>
    <mergeCell ref="D140:E140"/>
    <mergeCell ref="D141:E141"/>
    <mergeCell ref="D142:E142"/>
    <mergeCell ref="D144:E144"/>
    <mergeCell ref="D145:E145"/>
    <mergeCell ref="D133:E133"/>
    <mergeCell ref="D134:E134"/>
    <mergeCell ref="D135:E135"/>
    <mergeCell ref="D136:E136"/>
    <mergeCell ref="D137:E137"/>
    <mergeCell ref="D138:E138"/>
    <mergeCell ref="D127:E127"/>
    <mergeCell ref="D128:E128"/>
    <mergeCell ref="D129:E129"/>
    <mergeCell ref="D130:E130"/>
    <mergeCell ref="D131:E131"/>
    <mergeCell ref="D132:E132"/>
    <mergeCell ref="D120:E120"/>
    <mergeCell ref="D121:E121"/>
    <mergeCell ref="D123:E123"/>
    <mergeCell ref="D124:E124"/>
    <mergeCell ref="D125:E125"/>
    <mergeCell ref="D126:E126"/>
    <mergeCell ref="D113:E113"/>
    <mergeCell ref="D114:E114"/>
    <mergeCell ref="D115:E115"/>
    <mergeCell ref="D117:E117"/>
    <mergeCell ref="D118:E118"/>
    <mergeCell ref="D119:E119"/>
    <mergeCell ref="D106:E106"/>
    <mergeCell ref="D107:E107"/>
    <mergeCell ref="D109:E109"/>
    <mergeCell ref="D110:E110"/>
    <mergeCell ref="D111:E111"/>
    <mergeCell ref="D112:E112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01 Stoková sieť - Stoka BB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9"/>
  <sheetViews>
    <sheetView workbookViewId="0">
      <pane ySplit="1" topLeftCell="A112" activePane="bottomLeft" state="frozen"/>
      <selection pane="bottomLeft" activeCell="H79" sqref="H79:H126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243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15014'!E60</f>
        <v>0</v>
      </c>
      <c r="D15" s="58">
        <f>'SO 15014'!F60</f>
        <v>0</v>
      </c>
      <c r="E15" s="67">
        <f>'SO 15014'!G60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(SUM(Z77:Z128))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/>
      <c r="D17" s="58"/>
      <c r="E17" s="67"/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15014'!K77:'SO 15014'!K128)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15014'!K77:'SO 15014'!K128)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243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15014'!L98</f>
        <v>0</v>
      </c>
      <c r="F56" s="138">
        <f>'SO 15014'!M98</f>
        <v>0</v>
      </c>
      <c r="G56" s="138">
        <f>'SO 15014'!I98</f>
        <v>0</v>
      </c>
      <c r="H56" s="139">
        <f>'SO 15014'!S98</f>
        <v>58.73</v>
      </c>
      <c r="I56" s="139">
        <f>'SO 15014'!V98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15014'!L102</f>
        <v>0</v>
      </c>
      <c r="F57" s="138">
        <f>'SO 15014'!M102</f>
        <v>0</v>
      </c>
      <c r="G57" s="138">
        <f>'SO 15014'!I102</f>
        <v>0</v>
      </c>
      <c r="H57" s="139">
        <f>'SO 15014'!S102</f>
        <v>5.3</v>
      </c>
      <c r="I57" s="139">
        <f>'SO 15014'!V102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77</v>
      </c>
      <c r="C58" s="299"/>
      <c r="D58" s="299"/>
      <c r="E58" s="138">
        <f>'SO 15014'!L122</f>
        <v>0</v>
      </c>
      <c r="F58" s="138">
        <f>'SO 15014'!M122</f>
        <v>0</v>
      </c>
      <c r="G58" s="138">
        <f>'SO 15014'!I122</f>
        <v>0</v>
      </c>
      <c r="H58" s="139">
        <f>'SO 15014'!S122</f>
        <v>6.26</v>
      </c>
      <c r="I58" s="139">
        <f>'SO 15014'!V122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79</v>
      </c>
      <c r="C59" s="299"/>
      <c r="D59" s="299"/>
      <c r="E59" s="138">
        <f>'SO 15014'!L126</f>
        <v>0</v>
      </c>
      <c r="F59" s="138">
        <f>'SO 15014'!M126</f>
        <v>0</v>
      </c>
      <c r="G59" s="138">
        <f>'SO 15014'!I126</f>
        <v>0</v>
      </c>
      <c r="H59" s="139">
        <f>'SO 15014'!S126</f>
        <v>0</v>
      </c>
      <c r="I59" s="139">
        <f>'SO 15014'!V126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300" t="s">
        <v>73</v>
      </c>
      <c r="C60" s="301"/>
      <c r="D60" s="301"/>
      <c r="E60" s="140">
        <f>'SO 15014'!L128</f>
        <v>0</v>
      </c>
      <c r="F60" s="140">
        <f>'SO 15014'!M128</f>
        <v>0</v>
      </c>
      <c r="G60" s="140">
        <f>'SO 15014'!I128</f>
        <v>0</v>
      </c>
      <c r="H60" s="141">
        <f>'SO 15014'!S128</f>
        <v>70.3</v>
      </c>
      <c r="I60" s="141">
        <f>'SO 15014'!V128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"/>
      <c r="B61" s="209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42"/>
      <c r="B62" s="302" t="s">
        <v>82</v>
      </c>
      <c r="C62" s="303"/>
      <c r="D62" s="303"/>
      <c r="E62" s="144">
        <f>'SO 15014'!L129</f>
        <v>0</v>
      </c>
      <c r="F62" s="144">
        <f>'SO 15014'!M129</f>
        <v>0</v>
      </c>
      <c r="G62" s="144">
        <f>'SO 15014'!I129</f>
        <v>0</v>
      </c>
      <c r="H62" s="145">
        <f>'SO 15014'!S129</f>
        <v>70.3</v>
      </c>
      <c r="I62" s="145">
        <f>'SO 15014'!V129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8"/>
      <c r="X62" s="143"/>
      <c r="Y62" s="143"/>
      <c r="Z62" s="143"/>
    </row>
    <row r="63" spans="1:26" x14ac:dyDescent="0.25">
      <c r="A63" s="15"/>
      <c r="B63" s="42"/>
      <c r="C63" s="3"/>
      <c r="D63" s="3"/>
      <c r="E63" s="14"/>
      <c r="F63" s="14"/>
      <c r="G63" s="14"/>
      <c r="H63" s="153"/>
      <c r="I63" s="153"/>
      <c r="J63" s="153"/>
      <c r="K63" s="153"/>
      <c r="L63" s="153"/>
      <c r="M63" s="153"/>
      <c r="N63" s="153"/>
      <c r="O63" s="153"/>
      <c r="P63" s="153"/>
      <c r="Q63" s="11"/>
      <c r="R63" s="11"/>
      <c r="S63" s="11"/>
      <c r="T63" s="11"/>
      <c r="U63" s="11"/>
      <c r="V63" s="11"/>
      <c r="W63" s="53"/>
    </row>
    <row r="64" spans="1:26" x14ac:dyDescent="0.25">
      <c r="A64" s="15"/>
      <c r="B64" s="42"/>
      <c r="C64" s="3"/>
      <c r="D64" s="3"/>
      <c r="E64" s="14"/>
      <c r="F64" s="14"/>
      <c r="G64" s="14"/>
      <c r="H64" s="153"/>
      <c r="I64" s="153"/>
      <c r="J64" s="153"/>
      <c r="K64" s="153"/>
      <c r="L64" s="153"/>
      <c r="M64" s="153"/>
      <c r="N64" s="153"/>
      <c r="O64" s="153"/>
      <c r="P64" s="153"/>
      <c r="Q64" s="11"/>
      <c r="R64" s="11"/>
      <c r="S64" s="11"/>
      <c r="T64" s="11"/>
      <c r="U64" s="11"/>
      <c r="V64" s="11"/>
      <c r="W64" s="53"/>
    </row>
    <row r="65" spans="1:26" x14ac:dyDescent="0.25">
      <c r="A65" s="15"/>
      <c r="B65" s="38"/>
      <c r="C65" s="8"/>
      <c r="D65" s="8"/>
      <c r="E65" s="27"/>
      <c r="F65" s="27"/>
      <c r="G65" s="27"/>
      <c r="H65" s="154"/>
      <c r="I65" s="154"/>
      <c r="J65" s="154"/>
      <c r="K65" s="154"/>
      <c r="L65" s="154"/>
      <c r="M65" s="154"/>
      <c r="N65" s="154"/>
      <c r="O65" s="154"/>
      <c r="P65" s="154"/>
      <c r="Q65" s="16"/>
      <c r="R65" s="16"/>
      <c r="S65" s="16"/>
      <c r="T65" s="16"/>
      <c r="U65" s="16"/>
      <c r="V65" s="16"/>
      <c r="W65" s="53"/>
    </row>
    <row r="66" spans="1:26" ht="34.9" customHeight="1" x14ac:dyDescent="0.25">
      <c r="A66" s="1"/>
      <c r="B66" s="288" t="s">
        <v>83</v>
      </c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53"/>
    </row>
    <row r="67" spans="1:26" x14ac:dyDescent="0.25">
      <c r="A67" s="15"/>
      <c r="B67" s="97"/>
      <c r="C67" s="19"/>
      <c r="D67" s="19"/>
      <c r="E67" s="99"/>
      <c r="F67" s="99"/>
      <c r="G67" s="99"/>
      <c r="H67" s="168"/>
      <c r="I67" s="168"/>
      <c r="J67" s="168"/>
      <c r="K67" s="168"/>
      <c r="L67" s="168"/>
      <c r="M67" s="168"/>
      <c r="N67" s="168"/>
      <c r="O67" s="168"/>
      <c r="P67" s="168"/>
      <c r="Q67" s="20"/>
      <c r="R67" s="20"/>
      <c r="S67" s="20"/>
      <c r="T67" s="20"/>
      <c r="U67" s="20"/>
      <c r="V67" s="20"/>
      <c r="W67" s="53"/>
    </row>
    <row r="68" spans="1:26" ht="19.899999999999999" customHeight="1" x14ac:dyDescent="0.25">
      <c r="A68" s="204"/>
      <c r="B68" s="291" t="s">
        <v>36</v>
      </c>
      <c r="C68" s="292"/>
      <c r="D68" s="292"/>
      <c r="E68" s="293"/>
      <c r="F68" s="166"/>
      <c r="G68" s="166"/>
      <c r="H68" s="167" t="s">
        <v>94</v>
      </c>
      <c r="I68" s="295" t="s">
        <v>95</v>
      </c>
      <c r="J68" s="296"/>
      <c r="K68" s="296"/>
      <c r="L68" s="296"/>
      <c r="M68" s="296"/>
      <c r="N68" s="296"/>
      <c r="O68" s="296"/>
      <c r="P68" s="297"/>
      <c r="Q68" s="18"/>
      <c r="R68" s="18"/>
      <c r="S68" s="18"/>
      <c r="T68" s="18"/>
      <c r="U68" s="18"/>
      <c r="V68" s="18"/>
      <c r="W68" s="53"/>
    </row>
    <row r="69" spans="1:26" ht="19.899999999999999" customHeight="1" x14ac:dyDescent="0.25">
      <c r="A69" s="204"/>
      <c r="B69" s="294" t="s">
        <v>37</v>
      </c>
      <c r="C69" s="271"/>
      <c r="D69" s="271"/>
      <c r="E69" s="272"/>
      <c r="F69" s="162"/>
      <c r="G69" s="162"/>
      <c r="H69" s="163" t="s">
        <v>31</v>
      </c>
      <c r="I69" s="16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204"/>
      <c r="B70" s="294" t="s">
        <v>38</v>
      </c>
      <c r="C70" s="271"/>
      <c r="D70" s="271"/>
      <c r="E70" s="272"/>
      <c r="F70" s="162"/>
      <c r="G70" s="162"/>
      <c r="H70" s="163" t="s">
        <v>96</v>
      </c>
      <c r="I70" s="163" t="s">
        <v>35</v>
      </c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208" t="s">
        <v>97</v>
      </c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208" t="s">
        <v>243</v>
      </c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42"/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42"/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210" t="s">
        <v>72</v>
      </c>
      <c r="C75" s="164"/>
      <c r="D75" s="164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x14ac:dyDescent="0.25">
      <c r="A76" s="2"/>
      <c r="B76" s="211" t="s">
        <v>84</v>
      </c>
      <c r="C76" s="128" t="s">
        <v>85</v>
      </c>
      <c r="D76" s="128" t="s">
        <v>86</v>
      </c>
      <c r="E76" s="155"/>
      <c r="F76" s="155" t="s">
        <v>87</v>
      </c>
      <c r="G76" s="155" t="s">
        <v>88</v>
      </c>
      <c r="H76" s="156" t="s">
        <v>89</v>
      </c>
      <c r="I76" s="156" t="s">
        <v>90</v>
      </c>
      <c r="J76" s="156"/>
      <c r="K76" s="156"/>
      <c r="L76" s="156"/>
      <c r="M76" s="156"/>
      <c r="N76" s="156"/>
      <c r="O76" s="156"/>
      <c r="P76" s="156" t="s">
        <v>91</v>
      </c>
      <c r="Q76" s="157"/>
      <c r="R76" s="157"/>
      <c r="S76" s="128" t="s">
        <v>92</v>
      </c>
      <c r="T76" s="158"/>
      <c r="U76" s="158"/>
      <c r="V76" s="128" t="s">
        <v>93</v>
      </c>
      <c r="W76" s="53"/>
    </row>
    <row r="77" spans="1:26" x14ac:dyDescent="0.25">
      <c r="A77" s="10"/>
      <c r="B77" s="212"/>
      <c r="C77" s="169"/>
      <c r="D77" s="305" t="s">
        <v>73</v>
      </c>
      <c r="E77" s="305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7"/>
      <c r="W77" s="218"/>
      <c r="X77" s="137"/>
      <c r="Y77" s="137"/>
      <c r="Z77" s="137"/>
    </row>
    <row r="78" spans="1:26" x14ac:dyDescent="0.25">
      <c r="A78" s="10"/>
      <c r="B78" s="213"/>
      <c r="C78" s="172">
        <v>1</v>
      </c>
      <c r="D78" s="313" t="s">
        <v>74</v>
      </c>
      <c r="E78" s="313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10"/>
      <c r="R78" s="10"/>
      <c r="S78" s="10"/>
      <c r="T78" s="10"/>
      <c r="U78" s="10"/>
      <c r="V78" s="198"/>
      <c r="W78" s="218"/>
      <c r="X78" s="137"/>
      <c r="Y78" s="137"/>
      <c r="Z78" s="137"/>
    </row>
    <row r="79" spans="1:26" ht="25.15" customHeight="1" x14ac:dyDescent="0.25">
      <c r="A79" s="178"/>
      <c r="B79" s="214">
        <v>1</v>
      </c>
      <c r="C79" s="179" t="s">
        <v>114</v>
      </c>
      <c r="D79" s="312" t="s">
        <v>115</v>
      </c>
      <c r="E79" s="312"/>
      <c r="F79" s="173" t="s">
        <v>116</v>
      </c>
      <c r="G79" s="174">
        <v>3.4</v>
      </c>
      <c r="H79" s="173"/>
      <c r="I79" s="173">
        <f t="shared" ref="I79:I97" si="0">ROUND(G79*(H79),2)</f>
        <v>0</v>
      </c>
      <c r="J79" s="175">
        <f t="shared" ref="J79:J97" si="1">ROUND(G79*(N79),2)</f>
        <v>5.0999999999999996</v>
      </c>
      <c r="K79" s="176">
        <f t="shared" ref="K79:K97" si="2">ROUND(G79*(O79),2)</f>
        <v>0</v>
      </c>
      <c r="L79" s="176">
        <f t="shared" ref="L79:L92" si="3">ROUND(G79*(H79),2)</f>
        <v>0</v>
      </c>
      <c r="M79" s="176"/>
      <c r="N79" s="176">
        <v>1.5</v>
      </c>
      <c r="O79" s="176"/>
      <c r="P79" s="180"/>
      <c r="Q79" s="180"/>
      <c r="R79" s="180"/>
      <c r="S79" s="181">
        <f t="shared" ref="S79:S97" si="4">ROUND(G79*(P79),3)</f>
        <v>0</v>
      </c>
      <c r="T79" s="177"/>
      <c r="U79" s="177"/>
      <c r="V79" s="199"/>
      <c r="W79" s="53"/>
      <c r="Z79">
        <v>0</v>
      </c>
    </row>
    <row r="80" spans="1:26" ht="25.15" customHeight="1" x14ac:dyDescent="0.25">
      <c r="A80" s="178"/>
      <c r="B80" s="214">
        <v>2</v>
      </c>
      <c r="C80" s="179" t="s">
        <v>117</v>
      </c>
      <c r="D80" s="312" t="s">
        <v>118</v>
      </c>
      <c r="E80" s="312"/>
      <c r="F80" s="173" t="s">
        <v>116</v>
      </c>
      <c r="G80" s="174">
        <v>54.417000000000002</v>
      </c>
      <c r="H80" s="173"/>
      <c r="I80" s="173">
        <f t="shared" si="0"/>
        <v>0</v>
      </c>
      <c r="J80" s="175">
        <f t="shared" si="1"/>
        <v>370.04</v>
      </c>
      <c r="K80" s="176">
        <f t="shared" si="2"/>
        <v>0</v>
      </c>
      <c r="L80" s="176">
        <f t="shared" si="3"/>
        <v>0</v>
      </c>
      <c r="M80" s="176"/>
      <c r="N80" s="176">
        <v>6.8</v>
      </c>
      <c r="O80" s="176"/>
      <c r="P80" s="180"/>
      <c r="Q80" s="180"/>
      <c r="R80" s="180"/>
      <c r="S80" s="181">
        <f t="shared" si="4"/>
        <v>0</v>
      </c>
      <c r="T80" s="177"/>
      <c r="U80" s="177"/>
      <c r="V80" s="199"/>
      <c r="W80" s="53"/>
      <c r="Z80">
        <v>0</v>
      </c>
    </row>
    <row r="81" spans="1:26" ht="25.15" customHeight="1" x14ac:dyDescent="0.25">
      <c r="A81" s="178"/>
      <c r="B81" s="214">
        <v>3</v>
      </c>
      <c r="C81" s="179" t="s">
        <v>119</v>
      </c>
      <c r="D81" s="312" t="s">
        <v>120</v>
      </c>
      <c r="E81" s="312"/>
      <c r="F81" s="173" t="s">
        <v>121</v>
      </c>
      <c r="G81" s="174">
        <v>54.417000000000002</v>
      </c>
      <c r="H81" s="173"/>
      <c r="I81" s="173">
        <f t="shared" si="0"/>
        <v>0</v>
      </c>
      <c r="J81" s="175">
        <f t="shared" si="1"/>
        <v>38.090000000000003</v>
      </c>
      <c r="K81" s="176">
        <f t="shared" si="2"/>
        <v>0</v>
      </c>
      <c r="L81" s="176">
        <f t="shared" si="3"/>
        <v>0</v>
      </c>
      <c r="M81" s="176"/>
      <c r="N81" s="176">
        <v>0.7</v>
      </c>
      <c r="O81" s="176"/>
      <c r="P81" s="180"/>
      <c r="Q81" s="180"/>
      <c r="R81" s="180"/>
      <c r="S81" s="181">
        <f t="shared" si="4"/>
        <v>0</v>
      </c>
      <c r="T81" s="177"/>
      <c r="U81" s="177"/>
      <c r="V81" s="199"/>
      <c r="W81" s="53"/>
      <c r="Z81">
        <v>0</v>
      </c>
    </row>
    <row r="82" spans="1:26" ht="25.15" customHeight="1" x14ac:dyDescent="0.25">
      <c r="A82" s="178"/>
      <c r="B82" s="214">
        <v>4</v>
      </c>
      <c r="C82" s="179" t="s">
        <v>122</v>
      </c>
      <c r="D82" s="312" t="s">
        <v>123</v>
      </c>
      <c r="E82" s="312"/>
      <c r="F82" s="173" t="s">
        <v>116</v>
      </c>
      <c r="G82" s="174">
        <v>26.19</v>
      </c>
      <c r="H82" s="173"/>
      <c r="I82" s="173">
        <f t="shared" si="0"/>
        <v>0</v>
      </c>
      <c r="J82" s="175">
        <f t="shared" si="1"/>
        <v>584.04</v>
      </c>
      <c r="K82" s="176">
        <f t="shared" si="2"/>
        <v>0</v>
      </c>
      <c r="L82" s="176">
        <f t="shared" si="3"/>
        <v>0</v>
      </c>
      <c r="M82" s="176"/>
      <c r="N82" s="176">
        <v>22.3</v>
      </c>
      <c r="O82" s="176"/>
      <c r="P82" s="180"/>
      <c r="Q82" s="180"/>
      <c r="R82" s="180"/>
      <c r="S82" s="181">
        <f t="shared" si="4"/>
        <v>0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4">
        <v>5</v>
      </c>
      <c r="C83" s="179" t="s">
        <v>124</v>
      </c>
      <c r="D83" s="312" t="s">
        <v>125</v>
      </c>
      <c r="E83" s="312"/>
      <c r="F83" s="173" t="s">
        <v>116</v>
      </c>
      <c r="G83" s="174">
        <v>26.19</v>
      </c>
      <c r="H83" s="173"/>
      <c r="I83" s="173">
        <f t="shared" si="0"/>
        <v>0</v>
      </c>
      <c r="J83" s="175">
        <f t="shared" si="1"/>
        <v>128.33000000000001</v>
      </c>
      <c r="K83" s="176">
        <f t="shared" si="2"/>
        <v>0</v>
      </c>
      <c r="L83" s="176">
        <f t="shared" si="3"/>
        <v>0</v>
      </c>
      <c r="M83" s="176"/>
      <c r="N83" s="176">
        <v>4.9000000000000004</v>
      </c>
      <c r="O83" s="176"/>
      <c r="P83" s="180"/>
      <c r="Q83" s="180"/>
      <c r="R83" s="180"/>
      <c r="S83" s="181">
        <f t="shared" si="4"/>
        <v>0</v>
      </c>
      <c r="T83" s="177"/>
      <c r="U83" s="177"/>
      <c r="V83" s="199"/>
      <c r="W83" s="53"/>
      <c r="Z83">
        <v>0</v>
      </c>
    </row>
    <row r="84" spans="1:26" ht="25.15" customHeight="1" x14ac:dyDescent="0.25">
      <c r="A84" s="178"/>
      <c r="B84" s="214">
        <v>6</v>
      </c>
      <c r="C84" s="179" t="s">
        <v>128</v>
      </c>
      <c r="D84" s="312" t="s">
        <v>129</v>
      </c>
      <c r="E84" s="312"/>
      <c r="F84" s="173" t="s">
        <v>100</v>
      </c>
      <c r="G84" s="174">
        <v>98.94</v>
      </c>
      <c r="H84" s="173"/>
      <c r="I84" s="173">
        <f t="shared" si="0"/>
        <v>0</v>
      </c>
      <c r="J84" s="175">
        <f t="shared" si="1"/>
        <v>623.32000000000005</v>
      </c>
      <c r="K84" s="176">
        <f t="shared" si="2"/>
        <v>0</v>
      </c>
      <c r="L84" s="176">
        <f t="shared" si="3"/>
        <v>0</v>
      </c>
      <c r="M84" s="176"/>
      <c r="N84" s="176">
        <v>6.3</v>
      </c>
      <c r="O84" s="176"/>
      <c r="P84" s="182">
        <v>8.5000000000000006E-4</v>
      </c>
      <c r="Q84" s="180"/>
      <c r="R84" s="180">
        <v>8.5000000000000006E-4</v>
      </c>
      <c r="S84" s="181">
        <f t="shared" si="4"/>
        <v>8.4000000000000005E-2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4">
        <v>7</v>
      </c>
      <c r="C85" s="179" t="s">
        <v>130</v>
      </c>
      <c r="D85" s="312" t="s">
        <v>131</v>
      </c>
      <c r="E85" s="312"/>
      <c r="F85" s="173" t="s">
        <v>100</v>
      </c>
      <c r="G85" s="174">
        <v>98.94</v>
      </c>
      <c r="H85" s="173"/>
      <c r="I85" s="173">
        <f t="shared" si="0"/>
        <v>0</v>
      </c>
      <c r="J85" s="175">
        <f t="shared" si="1"/>
        <v>326.5</v>
      </c>
      <c r="K85" s="176">
        <f t="shared" si="2"/>
        <v>0</v>
      </c>
      <c r="L85" s="176">
        <f t="shared" si="3"/>
        <v>0</v>
      </c>
      <c r="M85" s="176"/>
      <c r="N85" s="176">
        <v>3.3</v>
      </c>
      <c r="O85" s="176"/>
      <c r="P85" s="180"/>
      <c r="Q85" s="180"/>
      <c r="R85" s="180"/>
      <c r="S85" s="181">
        <f t="shared" si="4"/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8</v>
      </c>
      <c r="C86" s="179" t="s">
        <v>132</v>
      </c>
      <c r="D86" s="312" t="s">
        <v>133</v>
      </c>
      <c r="E86" s="312"/>
      <c r="F86" s="173" t="s">
        <v>121</v>
      </c>
      <c r="G86" s="174">
        <v>80.606999999999999</v>
      </c>
      <c r="H86" s="173"/>
      <c r="I86" s="173">
        <f t="shared" si="0"/>
        <v>0</v>
      </c>
      <c r="J86" s="175">
        <f t="shared" si="1"/>
        <v>523.95000000000005</v>
      </c>
      <c r="K86" s="176">
        <f t="shared" si="2"/>
        <v>0</v>
      </c>
      <c r="L86" s="176">
        <f t="shared" si="3"/>
        <v>0</v>
      </c>
      <c r="M86" s="176"/>
      <c r="N86" s="176">
        <v>6.5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9</v>
      </c>
      <c r="C87" s="179" t="s">
        <v>134</v>
      </c>
      <c r="D87" s="312" t="s">
        <v>135</v>
      </c>
      <c r="E87" s="312"/>
      <c r="F87" s="173" t="s">
        <v>121</v>
      </c>
      <c r="G87" s="174">
        <v>124.399</v>
      </c>
      <c r="H87" s="173"/>
      <c r="I87" s="173">
        <f t="shared" si="0"/>
        <v>0</v>
      </c>
      <c r="J87" s="175">
        <f t="shared" si="1"/>
        <v>485.16</v>
      </c>
      <c r="K87" s="176">
        <f t="shared" si="2"/>
        <v>0</v>
      </c>
      <c r="L87" s="176">
        <f t="shared" si="3"/>
        <v>0</v>
      </c>
      <c r="M87" s="176"/>
      <c r="N87" s="176">
        <v>3.9</v>
      </c>
      <c r="O87" s="176"/>
      <c r="P87" s="180"/>
      <c r="Q87" s="180"/>
      <c r="R87" s="180"/>
      <c r="S87" s="181">
        <f t="shared" si="4"/>
        <v>0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10</v>
      </c>
      <c r="C88" s="179" t="s">
        <v>136</v>
      </c>
      <c r="D88" s="312" t="s">
        <v>137</v>
      </c>
      <c r="E88" s="312"/>
      <c r="F88" s="173" t="s">
        <v>116</v>
      </c>
      <c r="G88" s="174">
        <v>37.927999999999997</v>
      </c>
      <c r="H88" s="173"/>
      <c r="I88" s="173">
        <f t="shared" si="0"/>
        <v>0</v>
      </c>
      <c r="J88" s="175">
        <f t="shared" si="1"/>
        <v>523.41</v>
      </c>
      <c r="K88" s="176">
        <f t="shared" si="2"/>
        <v>0</v>
      </c>
      <c r="L88" s="176">
        <f t="shared" si="3"/>
        <v>0</v>
      </c>
      <c r="M88" s="176"/>
      <c r="N88" s="176">
        <v>13.8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11</v>
      </c>
      <c r="C89" s="179" t="s">
        <v>138</v>
      </c>
      <c r="D89" s="312" t="s">
        <v>139</v>
      </c>
      <c r="E89" s="312"/>
      <c r="F89" s="173" t="s">
        <v>116</v>
      </c>
      <c r="G89" s="174">
        <v>162.327</v>
      </c>
      <c r="H89" s="173"/>
      <c r="I89" s="173">
        <f t="shared" si="0"/>
        <v>0</v>
      </c>
      <c r="J89" s="175">
        <f t="shared" si="1"/>
        <v>211.03</v>
      </c>
      <c r="K89" s="176">
        <f t="shared" si="2"/>
        <v>0</v>
      </c>
      <c r="L89" s="176">
        <f t="shared" si="3"/>
        <v>0</v>
      </c>
      <c r="M89" s="176"/>
      <c r="N89" s="176">
        <v>1.3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12</v>
      </c>
      <c r="C90" s="179" t="s">
        <v>140</v>
      </c>
      <c r="D90" s="312" t="s">
        <v>141</v>
      </c>
      <c r="E90" s="312"/>
      <c r="F90" s="173" t="s">
        <v>116</v>
      </c>
      <c r="G90" s="174">
        <v>84.007000000000005</v>
      </c>
      <c r="H90" s="173"/>
      <c r="I90" s="173">
        <f t="shared" si="0"/>
        <v>0</v>
      </c>
      <c r="J90" s="175">
        <f t="shared" si="1"/>
        <v>109.21</v>
      </c>
      <c r="K90" s="176">
        <f t="shared" si="2"/>
        <v>0</v>
      </c>
      <c r="L90" s="176">
        <f t="shared" si="3"/>
        <v>0</v>
      </c>
      <c r="M90" s="176"/>
      <c r="N90" s="176">
        <v>1.3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13</v>
      </c>
      <c r="C91" s="179" t="s">
        <v>142</v>
      </c>
      <c r="D91" s="312" t="s">
        <v>143</v>
      </c>
      <c r="E91" s="312"/>
      <c r="F91" s="173" t="s">
        <v>116</v>
      </c>
      <c r="G91" s="174">
        <v>84.007000000000005</v>
      </c>
      <c r="H91" s="173"/>
      <c r="I91" s="173">
        <f t="shared" si="0"/>
        <v>0</v>
      </c>
      <c r="J91" s="175">
        <f t="shared" si="1"/>
        <v>184.82</v>
      </c>
      <c r="K91" s="176">
        <f t="shared" si="2"/>
        <v>0</v>
      </c>
      <c r="L91" s="176">
        <f t="shared" si="3"/>
        <v>0</v>
      </c>
      <c r="M91" s="176"/>
      <c r="N91" s="176">
        <v>2.2000000000000002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14</v>
      </c>
      <c r="C92" s="179" t="s">
        <v>144</v>
      </c>
      <c r="D92" s="312" t="s">
        <v>145</v>
      </c>
      <c r="E92" s="312"/>
      <c r="F92" s="173" t="s">
        <v>116</v>
      </c>
      <c r="G92" s="174">
        <v>64.292000000000002</v>
      </c>
      <c r="H92" s="173"/>
      <c r="I92" s="173">
        <f t="shared" si="0"/>
        <v>0</v>
      </c>
      <c r="J92" s="175">
        <f t="shared" si="1"/>
        <v>199.31</v>
      </c>
      <c r="K92" s="176">
        <f t="shared" si="2"/>
        <v>0</v>
      </c>
      <c r="L92" s="176">
        <f t="shared" si="3"/>
        <v>0</v>
      </c>
      <c r="M92" s="176"/>
      <c r="N92" s="176">
        <v>3.1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5">
        <v>15</v>
      </c>
      <c r="C93" s="188" t="s">
        <v>146</v>
      </c>
      <c r="D93" s="314" t="s">
        <v>147</v>
      </c>
      <c r="E93" s="314"/>
      <c r="F93" s="183" t="s">
        <v>116</v>
      </c>
      <c r="G93" s="184">
        <v>23.9</v>
      </c>
      <c r="H93" s="183"/>
      <c r="I93" s="183">
        <f t="shared" si="0"/>
        <v>0</v>
      </c>
      <c r="J93" s="185">
        <f t="shared" si="1"/>
        <v>535.36</v>
      </c>
      <c r="K93" s="186">
        <f t="shared" si="2"/>
        <v>0</v>
      </c>
      <c r="L93" s="186"/>
      <c r="M93" s="186">
        <f>ROUND(G93*(H93),2)</f>
        <v>0</v>
      </c>
      <c r="N93" s="186">
        <v>22.4</v>
      </c>
      <c r="O93" s="186"/>
      <c r="P93" s="189">
        <v>1.67</v>
      </c>
      <c r="Q93" s="190"/>
      <c r="R93" s="190">
        <v>1.67</v>
      </c>
      <c r="S93" s="191">
        <f t="shared" si="4"/>
        <v>39.912999999999997</v>
      </c>
      <c r="T93" s="187"/>
      <c r="U93" s="187"/>
      <c r="V93" s="200"/>
      <c r="W93" s="53"/>
      <c r="Z93">
        <v>0</v>
      </c>
    </row>
    <row r="94" spans="1:26" ht="25.15" customHeight="1" x14ac:dyDescent="0.25">
      <c r="A94" s="178"/>
      <c r="B94" s="214">
        <v>16</v>
      </c>
      <c r="C94" s="179" t="s">
        <v>148</v>
      </c>
      <c r="D94" s="312" t="s">
        <v>149</v>
      </c>
      <c r="E94" s="312"/>
      <c r="F94" s="173" t="s">
        <v>121</v>
      </c>
      <c r="G94" s="174">
        <v>11.22</v>
      </c>
      <c r="H94" s="173"/>
      <c r="I94" s="173">
        <f t="shared" si="0"/>
        <v>0</v>
      </c>
      <c r="J94" s="175">
        <f t="shared" si="1"/>
        <v>124.54</v>
      </c>
      <c r="K94" s="176">
        <f t="shared" si="2"/>
        <v>0</v>
      </c>
      <c r="L94" s="176">
        <f>ROUND(G94*(H94),2)</f>
        <v>0</v>
      </c>
      <c r="M94" s="176"/>
      <c r="N94" s="176">
        <v>11.1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17</v>
      </c>
      <c r="C95" s="179" t="s">
        <v>150</v>
      </c>
      <c r="D95" s="312" t="s">
        <v>151</v>
      </c>
      <c r="E95" s="312"/>
      <c r="F95" s="173" t="s">
        <v>121</v>
      </c>
      <c r="G95" s="174">
        <v>11.22</v>
      </c>
      <c r="H95" s="173"/>
      <c r="I95" s="173">
        <f t="shared" si="0"/>
        <v>0</v>
      </c>
      <c r="J95" s="175">
        <f t="shared" si="1"/>
        <v>74.05</v>
      </c>
      <c r="K95" s="176">
        <f t="shared" si="2"/>
        <v>0</v>
      </c>
      <c r="L95" s="176">
        <f>ROUND(G95*(H95),2)</f>
        <v>0</v>
      </c>
      <c r="M95" s="176"/>
      <c r="N95" s="176">
        <v>6.6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5">
        <v>18</v>
      </c>
      <c r="C96" s="188" t="s">
        <v>146</v>
      </c>
      <c r="D96" s="314" t="s">
        <v>147</v>
      </c>
      <c r="E96" s="314"/>
      <c r="F96" s="183" t="s">
        <v>116</v>
      </c>
      <c r="G96" s="184">
        <v>11.22</v>
      </c>
      <c r="H96" s="183"/>
      <c r="I96" s="183">
        <f t="shared" si="0"/>
        <v>0</v>
      </c>
      <c r="J96" s="185">
        <f t="shared" si="1"/>
        <v>251.33</v>
      </c>
      <c r="K96" s="186">
        <f t="shared" si="2"/>
        <v>0</v>
      </c>
      <c r="L96" s="186"/>
      <c r="M96" s="186">
        <f>ROUND(G96*(H96),2)</f>
        <v>0</v>
      </c>
      <c r="N96" s="186">
        <v>22.4</v>
      </c>
      <c r="O96" s="186"/>
      <c r="P96" s="189">
        <v>1.67</v>
      </c>
      <c r="Q96" s="190"/>
      <c r="R96" s="190">
        <v>1.67</v>
      </c>
      <c r="S96" s="191">
        <f t="shared" si="4"/>
        <v>18.736999999999998</v>
      </c>
      <c r="T96" s="187"/>
      <c r="U96" s="187"/>
      <c r="V96" s="200"/>
      <c r="W96" s="53"/>
      <c r="Z96">
        <v>0</v>
      </c>
    </row>
    <row r="97" spans="1:26" ht="25.15" customHeight="1" x14ac:dyDescent="0.25">
      <c r="A97" s="178"/>
      <c r="B97" s="214">
        <v>19</v>
      </c>
      <c r="C97" s="179" t="s">
        <v>152</v>
      </c>
      <c r="D97" s="312" t="s">
        <v>153</v>
      </c>
      <c r="E97" s="312"/>
      <c r="F97" s="173" t="s">
        <v>100</v>
      </c>
      <c r="G97" s="174">
        <v>18.7</v>
      </c>
      <c r="H97" s="173"/>
      <c r="I97" s="173">
        <f t="shared" si="0"/>
        <v>0</v>
      </c>
      <c r="J97" s="175">
        <f t="shared" si="1"/>
        <v>9.35</v>
      </c>
      <c r="K97" s="176">
        <f t="shared" si="2"/>
        <v>0</v>
      </c>
      <c r="L97" s="176">
        <f>ROUND(G97*(H97),2)</f>
        <v>0</v>
      </c>
      <c r="M97" s="176"/>
      <c r="N97" s="176">
        <v>0.5</v>
      </c>
      <c r="O97" s="176"/>
      <c r="P97" s="180"/>
      <c r="Q97" s="180"/>
      <c r="R97" s="180"/>
      <c r="S97" s="181">
        <f t="shared" si="4"/>
        <v>0</v>
      </c>
      <c r="T97" s="177"/>
      <c r="U97" s="177"/>
      <c r="V97" s="199"/>
      <c r="W97" s="53"/>
      <c r="Z97">
        <v>0</v>
      </c>
    </row>
    <row r="98" spans="1:26" x14ac:dyDescent="0.25">
      <c r="A98" s="10"/>
      <c r="B98" s="213"/>
      <c r="C98" s="172">
        <v>1</v>
      </c>
      <c r="D98" s="313" t="s">
        <v>74</v>
      </c>
      <c r="E98" s="313"/>
      <c r="F98" s="138"/>
      <c r="G98" s="171"/>
      <c r="H98" s="138"/>
      <c r="I98" s="140">
        <f>ROUND((SUM(I78:I97))/1,2)</f>
        <v>0</v>
      </c>
      <c r="J98" s="139"/>
      <c r="K98" s="139"/>
      <c r="L98" s="139">
        <f>ROUND((SUM(L78:L97))/1,2)</f>
        <v>0</v>
      </c>
      <c r="M98" s="139">
        <f>ROUND((SUM(M78:M97))/1,2)</f>
        <v>0</v>
      </c>
      <c r="N98" s="139"/>
      <c r="O98" s="139"/>
      <c r="P98" s="139"/>
      <c r="Q98" s="10"/>
      <c r="R98" s="10"/>
      <c r="S98" s="10">
        <f>ROUND((SUM(S78:S97))/1,2)</f>
        <v>58.73</v>
      </c>
      <c r="T98" s="10"/>
      <c r="U98" s="10"/>
      <c r="V98" s="201">
        <f>ROUND((SUM(V78:V97))/1,2)</f>
        <v>0</v>
      </c>
      <c r="W98" s="218"/>
      <c r="X98" s="137"/>
      <c r="Y98" s="137"/>
      <c r="Z98" s="137"/>
    </row>
    <row r="99" spans="1:26" x14ac:dyDescent="0.25">
      <c r="A99" s="1"/>
      <c r="B99" s="209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2"/>
      <c r="W99" s="53"/>
    </row>
    <row r="100" spans="1:26" x14ac:dyDescent="0.25">
      <c r="A100" s="10"/>
      <c r="B100" s="213"/>
      <c r="C100" s="172">
        <v>4</v>
      </c>
      <c r="D100" s="313" t="s">
        <v>75</v>
      </c>
      <c r="E100" s="313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10"/>
      <c r="R100" s="10"/>
      <c r="S100" s="10"/>
      <c r="T100" s="10"/>
      <c r="U100" s="10"/>
      <c r="V100" s="198"/>
      <c r="W100" s="218"/>
      <c r="X100" s="137"/>
      <c r="Y100" s="137"/>
      <c r="Z100" s="137"/>
    </row>
    <row r="101" spans="1:26" ht="25.15" customHeight="1" x14ac:dyDescent="0.25">
      <c r="A101" s="178"/>
      <c r="B101" s="214">
        <v>20</v>
      </c>
      <c r="C101" s="179" t="s">
        <v>154</v>
      </c>
      <c r="D101" s="312" t="s">
        <v>155</v>
      </c>
      <c r="E101" s="312"/>
      <c r="F101" s="173" t="s">
        <v>116</v>
      </c>
      <c r="G101" s="174">
        <v>2.8050000000000002</v>
      </c>
      <c r="H101" s="173"/>
      <c r="I101" s="173">
        <f>ROUND(G101*(H101),2)</f>
        <v>0</v>
      </c>
      <c r="J101" s="175">
        <f>ROUND(G101*(N101),2)</f>
        <v>122.3</v>
      </c>
      <c r="K101" s="176">
        <f>ROUND(G101*(O101),2)</f>
        <v>0</v>
      </c>
      <c r="L101" s="176">
        <f>ROUND(G101*(H101),2)</f>
        <v>0</v>
      </c>
      <c r="M101" s="176"/>
      <c r="N101" s="176">
        <v>43.6</v>
      </c>
      <c r="O101" s="176"/>
      <c r="P101" s="182">
        <v>1.8907700000000001</v>
      </c>
      <c r="Q101" s="180"/>
      <c r="R101" s="180">
        <v>1.8907700000000001</v>
      </c>
      <c r="S101" s="181">
        <f>ROUND(G101*(P101),3)</f>
        <v>5.3040000000000003</v>
      </c>
      <c r="T101" s="177"/>
      <c r="U101" s="177"/>
      <c r="V101" s="199"/>
      <c r="W101" s="53"/>
      <c r="Z101">
        <v>0</v>
      </c>
    </row>
    <row r="102" spans="1:26" x14ac:dyDescent="0.25">
      <c r="A102" s="10"/>
      <c r="B102" s="213"/>
      <c r="C102" s="172">
        <v>4</v>
      </c>
      <c r="D102" s="313" t="s">
        <v>75</v>
      </c>
      <c r="E102" s="313"/>
      <c r="F102" s="138"/>
      <c r="G102" s="171"/>
      <c r="H102" s="138"/>
      <c r="I102" s="140">
        <f>ROUND((SUM(I100:I101))/1,2)</f>
        <v>0</v>
      </c>
      <c r="J102" s="139"/>
      <c r="K102" s="139"/>
      <c r="L102" s="139">
        <f>ROUND((SUM(L100:L101))/1,2)</f>
        <v>0</v>
      </c>
      <c r="M102" s="139">
        <f>ROUND((SUM(M100:M101))/1,2)</f>
        <v>0</v>
      </c>
      <c r="N102" s="139"/>
      <c r="O102" s="139"/>
      <c r="P102" s="139"/>
      <c r="Q102" s="10"/>
      <c r="R102" s="10"/>
      <c r="S102" s="10">
        <f>ROUND((SUM(S100:S101))/1,2)</f>
        <v>5.3</v>
      </c>
      <c r="T102" s="10"/>
      <c r="U102" s="10"/>
      <c r="V102" s="201">
        <f>ROUND((SUM(V100:V101))/1,2)</f>
        <v>0</v>
      </c>
      <c r="W102" s="218"/>
      <c r="X102" s="137"/>
      <c r="Y102" s="137"/>
      <c r="Z102" s="137"/>
    </row>
    <row r="103" spans="1:26" x14ac:dyDescent="0.25">
      <c r="A103" s="1"/>
      <c r="B103" s="209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202"/>
      <c r="W103" s="53"/>
    </row>
    <row r="104" spans="1:26" x14ac:dyDescent="0.25">
      <c r="A104" s="10"/>
      <c r="B104" s="213"/>
      <c r="C104" s="172">
        <v>8</v>
      </c>
      <c r="D104" s="313" t="s">
        <v>77</v>
      </c>
      <c r="E104" s="313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10"/>
      <c r="R104" s="10"/>
      <c r="S104" s="10"/>
      <c r="T104" s="10"/>
      <c r="U104" s="10"/>
      <c r="V104" s="198"/>
      <c r="W104" s="218"/>
      <c r="X104" s="137"/>
      <c r="Y104" s="137"/>
      <c r="Z104" s="137"/>
    </row>
    <row r="105" spans="1:26" ht="25.15" customHeight="1" x14ac:dyDescent="0.25">
      <c r="A105" s="178"/>
      <c r="B105" s="214">
        <v>21</v>
      </c>
      <c r="C105" s="179" t="s">
        <v>175</v>
      </c>
      <c r="D105" s="312" t="s">
        <v>176</v>
      </c>
      <c r="E105" s="312"/>
      <c r="F105" s="173" t="s">
        <v>107</v>
      </c>
      <c r="G105" s="174">
        <v>17</v>
      </c>
      <c r="H105" s="173"/>
      <c r="I105" s="173">
        <f t="shared" ref="I105:I121" si="5">ROUND(G105*(H105),2)</f>
        <v>0</v>
      </c>
      <c r="J105" s="175">
        <f t="shared" ref="J105:J121" si="6">ROUND(G105*(N105),2)</f>
        <v>27.2</v>
      </c>
      <c r="K105" s="176">
        <f t="shared" ref="K105:K121" si="7">ROUND(G105*(O105),2)</f>
        <v>0</v>
      </c>
      <c r="L105" s="176">
        <f>ROUND(G105*(H105),2)</f>
        <v>0</v>
      </c>
      <c r="M105" s="176"/>
      <c r="N105" s="176">
        <v>1.6</v>
      </c>
      <c r="O105" s="176"/>
      <c r="P105" s="182">
        <v>1.0000000000000001E-5</v>
      </c>
      <c r="Q105" s="180"/>
      <c r="R105" s="180">
        <v>1.0000000000000001E-5</v>
      </c>
      <c r="S105" s="181">
        <f t="shared" ref="S105:S121" si="8">ROUND(G105*(P105),3)</f>
        <v>0</v>
      </c>
      <c r="T105" s="177"/>
      <c r="U105" s="177"/>
      <c r="V105" s="199"/>
      <c r="W105" s="53"/>
      <c r="Z105">
        <v>0</v>
      </c>
    </row>
    <row r="106" spans="1:26" ht="25.15" customHeight="1" x14ac:dyDescent="0.25">
      <c r="A106" s="178"/>
      <c r="B106" s="215">
        <v>22</v>
      </c>
      <c r="C106" s="188" t="s">
        <v>177</v>
      </c>
      <c r="D106" s="314" t="s">
        <v>178</v>
      </c>
      <c r="E106" s="314"/>
      <c r="F106" s="183" t="s">
        <v>158</v>
      </c>
      <c r="G106" s="184">
        <v>5.819</v>
      </c>
      <c r="H106" s="183"/>
      <c r="I106" s="183">
        <f t="shared" si="5"/>
        <v>0</v>
      </c>
      <c r="J106" s="185">
        <f t="shared" si="6"/>
        <v>1142.27</v>
      </c>
      <c r="K106" s="186">
        <f t="shared" si="7"/>
        <v>0</v>
      </c>
      <c r="L106" s="186"/>
      <c r="M106" s="186">
        <f>ROUND(G106*(H106),2)</f>
        <v>0</v>
      </c>
      <c r="N106" s="186">
        <v>196.3</v>
      </c>
      <c r="O106" s="186"/>
      <c r="P106" s="189">
        <v>5.7889999999999997E-2</v>
      </c>
      <c r="Q106" s="190"/>
      <c r="R106" s="190">
        <v>5.7889999999999997E-2</v>
      </c>
      <c r="S106" s="191">
        <f t="shared" si="8"/>
        <v>0.33700000000000002</v>
      </c>
      <c r="T106" s="187"/>
      <c r="U106" s="187"/>
      <c r="V106" s="200"/>
      <c r="W106" s="53"/>
      <c r="Z106">
        <v>0</v>
      </c>
    </row>
    <row r="107" spans="1:26" ht="34.9" customHeight="1" x14ac:dyDescent="0.25">
      <c r="A107" s="178"/>
      <c r="B107" s="215">
        <v>23</v>
      </c>
      <c r="C107" s="188" t="s">
        <v>179</v>
      </c>
      <c r="D107" s="314" t="s">
        <v>180</v>
      </c>
      <c r="E107" s="314"/>
      <c r="F107" s="183" t="s">
        <v>158</v>
      </c>
      <c r="G107" s="184">
        <v>5.819</v>
      </c>
      <c r="H107" s="183"/>
      <c r="I107" s="183">
        <f t="shared" si="5"/>
        <v>0</v>
      </c>
      <c r="J107" s="185">
        <f t="shared" si="6"/>
        <v>50.04</v>
      </c>
      <c r="K107" s="186">
        <f t="shared" si="7"/>
        <v>0</v>
      </c>
      <c r="L107" s="186"/>
      <c r="M107" s="186">
        <f>ROUND(G107*(H107),2)</f>
        <v>0</v>
      </c>
      <c r="N107" s="186">
        <v>8.6</v>
      </c>
      <c r="O107" s="186"/>
      <c r="P107" s="189">
        <v>2.0000000000000001E-4</v>
      </c>
      <c r="Q107" s="190"/>
      <c r="R107" s="190">
        <v>2.0000000000000001E-4</v>
      </c>
      <c r="S107" s="191">
        <f t="shared" si="8"/>
        <v>1E-3</v>
      </c>
      <c r="T107" s="187"/>
      <c r="U107" s="187"/>
      <c r="V107" s="200"/>
      <c r="W107" s="53"/>
      <c r="Z107">
        <v>0</v>
      </c>
    </row>
    <row r="108" spans="1:26" ht="25.15" customHeight="1" x14ac:dyDescent="0.25">
      <c r="A108" s="178"/>
      <c r="B108" s="214">
        <v>24</v>
      </c>
      <c r="C108" s="179" t="s">
        <v>181</v>
      </c>
      <c r="D108" s="312" t="s">
        <v>182</v>
      </c>
      <c r="E108" s="312"/>
      <c r="F108" s="173" t="s">
        <v>183</v>
      </c>
      <c r="G108" s="174">
        <v>17</v>
      </c>
      <c r="H108" s="173"/>
      <c r="I108" s="173">
        <f t="shared" si="5"/>
        <v>0</v>
      </c>
      <c r="J108" s="175">
        <f t="shared" si="6"/>
        <v>35.700000000000003</v>
      </c>
      <c r="K108" s="176">
        <f t="shared" si="7"/>
        <v>0</v>
      </c>
      <c r="L108" s="176">
        <f>ROUND(G108*(H108),2)</f>
        <v>0</v>
      </c>
      <c r="M108" s="176"/>
      <c r="N108" s="176">
        <v>2.1</v>
      </c>
      <c r="O108" s="176"/>
      <c r="P108" s="180"/>
      <c r="Q108" s="180"/>
      <c r="R108" s="180"/>
      <c r="S108" s="181">
        <f t="shared" si="8"/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4">
        <v>25</v>
      </c>
      <c r="C109" s="179" t="s">
        <v>184</v>
      </c>
      <c r="D109" s="312" t="s">
        <v>185</v>
      </c>
      <c r="E109" s="312"/>
      <c r="F109" s="173" t="s">
        <v>186</v>
      </c>
      <c r="G109" s="174">
        <v>3</v>
      </c>
      <c r="H109" s="173"/>
      <c r="I109" s="173">
        <f t="shared" si="5"/>
        <v>0</v>
      </c>
      <c r="J109" s="175">
        <f t="shared" si="6"/>
        <v>63.3</v>
      </c>
      <c r="K109" s="176">
        <f t="shared" si="7"/>
        <v>0</v>
      </c>
      <c r="L109" s="176">
        <f>ROUND(G109*(H109),2)</f>
        <v>0</v>
      </c>
      <c r="M109" s="176"/>
      <c r="N109" s="176">
        <v>21.1</v>
      </c>
      <c r="O109" s="176"/>
      <c r="P109" s="182">
        <v>1.6670000000000001E-2</v>
      </c>
      <c r="Q109" s="180"/>
      <c r="R109" s="180">
        <v>1.6670000000000001E-2</v>
      </c>
      <c r="S109" s="181">
        <f t="shared" si="8"/>
        <v>0.05</v>
      </c>
      <c r="T109" s="177"/>
      <c r="U109" s="177"/>
      <c r="V109" s="199"/>
      <c r="W109" s="53"/>
      <c r="Z109">
        <v>0</v>
      </c>
    </row>
    <row r="110" spans="1:26" ht="25.15" customHeight="1" x14ac:dyDescent="0.25">
      <c r="A110" s="178"/>
      <c r="B110" s="215">
        <v>26</v>
      </c>
      <c r="C110" s="188" t="s">
        <v>189</v>
      </c>
      <c r="D110" s="314" t="s">
        <v>190</v>
      </c>
      <c r="E110" s="314"/>
      <c r="F110" s="183" t="s">
        <v>158</v>
      </c>
      <c r="G110" s="184">
        <v>2</v>
      </c>
      <c r="H110" s="183"/>
      <c r="I110" s="183">
        <f t="shared" si="5"/>
        <v>0</v>
      </c>
      <c r="J110" s="185">
        <f t="shared" si="6"/>
        <v>468.6</v>
      </c>
      <c r="K110" s="186">
        <f t="shared" si="7"/>
        <v>0</v>
      </c>
      <c r="L110" s="186"/>
      <c r="M110" s="186">
        <f>ROUND(G110*(H110),2)</f>
        <v>0</v>
      </c>
      <c r="N110" s="186">
        <v>234.3</v>
      </c>
      <c r="O110" s="186"/>
      <c r="P110" s="189">
        <v>1.01</v>
      </c>
      <c r="Q110" s="190"/>
      <c r="R110" s="190">
        <v>1.01</v>
      </c>
      <c r="S110" s="191">
        <f t="shared" si="8"/>
        <v>2.02</v>
      </c>
      <c r="T110" s="187"/>
      <c r="U110" s="187"/>
      <c r="V110" s="200"/>
      <c r="W110" s="53"/>
      <c r="Z110">
        <v>0</v>
      </c>
    </row>
    <row r="111" spans="1:26" ht="25.15" customHeight="1" x14ac:dyDescent="0.25">
      <c r="A111" s="178"/>
      <c r="B111" s="215">
        <v>27</v>
      </c>
      <c r="C111" s="188" t="s">
        <v>191</v>
      </c>
      <c r="D111" s="314" t="s">
        <v>192</v>
      </c>
      <c r="E111" s="314"/>
      <c r="F111" s="183" t="s">
        <v>158</v>
      </c>
      <c r="G111" s="184">
        <v>1</v>
      </c>
      <c r="H111" s="183"/>
      <c r="I111" s="183">
        <f t="shared" si="5"/>
        <v>0</v>
      </c>
      <c r="J111" s="185">
        <f t="shared" si="6"/>
        <v>143.69999999999999</v>
      </c>
      <c r="K111" s="186">
        <f t="shared" si="7"/>
        <v>0</v>
      </c>
      <c r="L111" s="186"/>
      <c r="M111" s="186">
        <f>ROUND(G111*(H111),2)</f>
        <v>0</v>
      </c>
      <c r="N111" s="186">
        <v>143.69999999999999</v>
      </c>
      <c r="O111" s="186"/>
      <c r="P111" s="189">
        <v>0.52</v>
      </c>
      <c r="Q111" s="190"/>
      <c r="R111" s="190">
        <v>0.52</v>
      </c>
      <c r="S111" s="191">
        <f t="shared" si="8"/>
        <v>0.52</v>
      </c>
      <c r="T111" s="187"/>
      <c r="U111" s="187"/>
      <c r="V111" s="200"/>
      <c r="W111" s="53"/>
      <c r="Z111">
        <v>0</v>
      </c>
    </row>
    <row r="112" spans="1:26" ht="25.15" customHeight="1" x14ac:dyDescent="0.25">
      <c r="A112" s="178"/>
      <c r="B112" s="215">
        <v>28</v>
      </c>
      <c r="C112" s="188" t="s">
        <v>193</v>
      </c>
      <c r="D112" s="314" t="s">
        <v>188</v>
      </c>
      <c r="E112" s="314"/>
      <c r="F112" s="183" t="s">
        <v>158</v>
      </c>
      <c r="G112" s="184">
        <v>1</v>
      </c>
      <c r="H112" s="183"/>
      <c r="I112" s="183">
        <f t="shared" si="5"/>
        <v>0</v>
      </c>
      <c r="J112" s="185">
        <f t="shared" si="6"/>
        <v>112.6</v>
      </c>
      <c r="K112" s="186">
        <f t="shared" si="7"/>
        <v>0</v>
      </c>
      <c r="L112" s="186"/>
      <c r="M112" s="186">
        <f>ROUND(G112*(H112),2)</f>
        <v>0</v>
      </c>
      <c r="N112" s="186">
        <v>112.6</v>
      </c>
      <c r="O112" s="186"/>
      <c r="P112" s="189">
        <v>0.36</v>
      </c>
      <c r="Q112" s="190"/>
      <c r="R112" s="190">
        <v>0.36</v>
      </c>
      <c r="S112" s="191">
        <f t="shared" si="8"/>
        <v>0.36</v>
      </c>
      <c r="T112" s="187"/>
      <c r="U112" s="187"/>
      <c r="V112" s="200"/>
      <c r="W112" s="53"/>
      <c r="Z112">
        <v>0</v>
      </c>
    </row>
    <row r="113" spans="1:26" ht="25.15" customHeight="1" x14ac:dyDescent="0.25">
      <c r="A113" s="178"/>
      <c r="B113" s="214">
        <v>29</v>
      </c>
      <c r="C113" s="179" t="s">
        <v>195</v>
      </c>
      <c r="D113" s="312" t="s">
        <v>196</v>
      </c>
      <c r="E113" s="312"/>
      <c r="F113" s="173" t="s">
        <v>158</v>
      </c>
      <c r="G113" s="174">
        <v>1</v>
      </c>
      <c r="H113" s="173"/>
      <c r="I113" s="173">
        <f t="shared" si="5"/>
        <v>0</v>
      </c>
      <c r="J113" s="175">
        <f t="shared" si="6"/>
        <v>454.1</v>
      </c>
      <c r="K113" s="176">
        <f t="shared" si="7"/>
        <v>0</v>
      </c>
      <c r="L113" s="176">
        <f>ROUND(G113*(H113),2)</f>
        <v>0</v>
      </c>
      <c r="M113" s="176"/>
      <c r="N113" s="176">
        <v>454.1</v>
      </c>
      <c r="O113" s="176"/>
      <c r="P113" s="182">
        <v>1.9707700000000001</v>
      </c>
      <c r="Q113" s="180"/>
      <c r="R113" s="180">
        <v>1.9707700000000001</v>
      </c>
      <c r="S113" s="181">
        <f t="shared" si="8"/>
        <v>1.9710000000000001</v>
      </c>
      <c r="T113" s="177"/>
      <c r="U113" s="177"/>
      <c r="V113" s="199"/>
      <c r="W113" s="53"/>
      <c r="Z113">
        <v>0</v>
      </c>
    </row>
    <row r="114" spans="1:26" ht="25.15" customHeight="1" x14ac:dyDescent="0.25">
      <c r="A114" s="178"/>
      <c r="B114" s="215">
        <v>30</v>
      </c>
      <c r="C114" s="188" t="s">
        <v>197</v>
      </c>
      <c r="D114" s="314" t="s">
        <v>198</v>
      </c>
      <c r="E114" s="314"/>
      <c r="F114" s="183" t="s">
        <v>199</v>
      </c>
      <c r="G114" s="184">
        <v>1</v>
      </c>
      <c r="H114" s="183"/>
      <c r="I114" s="183">
        <f t="shared" si="5"/>
        <v>0</v>
      </c>
      <c r="J114" s="185">
        <f t="shared" si="6"/>
        <v>50.5</v>
      </c>
      <c r="K114" s="186">
        <f t="shared" si="7"/>
        <v>0</v>
      </c>
      <c r="L114" s="186"/>
      <c r="M114" s="186">
        <f>ROUND(G114*(H114),2)</f>
        <v>0</v>
      </c>
      <c r="N114" s="186">
        <v>50.5</v>
      </c>
      <c r="O114" s="186"/>
      <c r="P114" s="189">
        <v>0.73199999999999998</v>
      </c>
      <c r="Q114" s="190"/>
      <c r="R114" s="190">
        <v>0.73199999999999998</v>
      </c>
      <c r="S114" s="191">
        <f t="shared" si="8"/>
        <v>0.73199999999999998</v>
      </c>
      <c r="T114" s="187"/>
      <c r="U114" s="187"/>
      <c r="V114" s="200"/>
      <c r="W114" s="53"/>
      <c r="Z114">
        <v>0</v>
      </c>
    </row>
    <row r="115" spans="1:26" ht="25.15" customHeight="1" x14ac:dyDescent="0.25">
      <c r="A115" s="178"/>
      <c r="B115" s="215">
        <v>31</v>
      </c>
      <c r="C115" s="188" t="s">
        <v>200</v>
      </c>
      <c r="D115" s="314" t="s">
        <v>201</v>
      </c>
      <c r="E115" s="314"/>
      <c r="F115" s="183" t="s">
        <v>158</v>
      </c>
      <c r="G115" s="184">
        <v>1</v>
      </c>
      <c r="H115" s="183"/>
      <c r="I115" s="183">
        <f t="shared" si="5"/>
        <v>0</v>
      </c>
      <c r="J115" s="185">
        <f t="shared" si="6"/>
        <v>643</v>
      </c>
      <c r="K115" s="186">
        <f t="shared" si="7"/>
        <v>0</v>
      </c>
      <c r="L115" s="186"/>
      <c r="M115" s="186">
        <f>ROUND(G115*(H115),2)</f>
        <v>0</v>
      </c>
      <c r="N115" s="186">
        <v>643</v>
      </c>
      <c r="O115" s="186"/>
      <c r="P115" s="190"/>
      <c r="Q115" s="190"/>
      <c r="R115" s="190"/>
      <c r="S115" s="191">
        <f t="shared" si="8"/>
        <v>0</v>
      </c>
      <c r="T115" s="187"/>
      <c r="U115" s="187"/>
      <c r="V115" s="200"/>
      <c r="W115" s="53"/>
      <c r="Z115">
        <v>0</v>
      </c>
    </row>
    <row r="116" spans="1:26" ht="25.15" customHeight="1" x14ac:dyDescent="0.25">
      <c r="A116" s="178"/>
      <c r="B116" s="215">
        <v>32</v>
      </c>
      <c r="C116" s="188" t="s">
        <v>202</v>
      </c>
      <c r="D116" s="314" t="s">
        <v>203</v>
      </c>
      <c r="E116" s="314"/>
      <c r="F116" s="183" t="s">
        <v>158</v>
      </c>
      <c r="G116" s="184">
        <v>1</v>
      </c>
      <c r="H116" s="183"/>
      <c r="I116" s="183">
        <f t="shared" si="5"/>
        <v>0</v>
      </c>
      <c r="J116" s="185">
        <f t="shared" si="6"/>
        <v>35.200000000000003</v>
      </c>
      <c r="K116" s="186">
        <f t="shared" si="7"/>
        <v>0</v>
      </c>
      <c r="L116" s="186"/>
      <c r="M116" s="186">
        <f>ROUND(G116*(H116),2)</f>
        <v>0</v>
      </c>
      <c r="N116" s="186">
        <v>35.200000000000003</v>
      </c>
      <c r="O116" s="186"/>
      <c r="P116" s="189">
        <v>6.0699999999999999E-3</v>
      </c>
      <c r="Q116" s="190"/>
      <c r="R116" s="190">
        <v>6.0699999999999999E-3</v>
      </c>
      <c r="S116" s="191">
        <f t="shared" si="8"/>
        <v>6.0000000000000001E-3</v>
      </c>
      <c r="T116" s="187"/>
      <c r="U116" s="187"/>
      <c r="V116" s="200"/>
      <c r="W116" s="53"/>
      <c r="Z116">
        <v>0</v>
      </c>
    </row>
    <row r="117" spans="1:26" ht="25.15" customHeight="1" x14ac:dyDescent="0.25">
      <c r="A117" s="178"/>
      <c r="B117" s="214">
        <v>33</v>
      </c>
      <c r="C117" s="179" t="s">
        <v>204</v>
      </c>
      <c r="D117" s="312" t="s">
        <v>205</v>
      </c>
      <c r="E117" s="312"/>
      <c r="F117" s="173" t="s">
        <v>158</v>
      </c>
      <c r="G117" s="174">
        <v>1</v>
      </c>
      <c r="H117" s="173"/>
      <c r="I117" s="173">
        <f t="shared" si="5"/>
        <v>0</v>
      </c>
      <c r="J117" s="175">
        <f t="shared" si="6"/>
        <v>29.5</v>
      </c>
      <c r="K117" s="176">
        <f t="shared" si="7"/>
        <v>0</v>
      </c>
      <c r="L117" s="176">
        <f>ROUND(G117*(H117),2)</f>
        <v>0</v>
      </c>
      <c r="M117" s="176"/>
      <c r="N117" s="176">
        <v>29.5</v>
      </c>
      <c r="O117" s="176"/>
      <c r="P117" s="182">
        <v>6.3400000000000001E-3</v>
      </c>
      <c r="Q117" s="180"/>
      <c r="R117" s="180">
        <v>6.3400000000000001E-3</v>
      </c>
      <c r="S117" s="181">
        <f t="shared" si="8"/>
        <v>6.0000000000000001E-3</v>
      </c>
      <c r="T117" s="177"/>
      <c r="U117" s="177"/>
      <c r="V117" s="199"/>
      <c r="W117" s="53"/>
      <c r="Z117">
        <v>0</v>
      </c>
    </row>
    <row r="118" spans="1:26" ht="25.15" customHeight="1" x14ac:dyDescent="0.25">
      <c r="A118" s="178"/>
      <c r="B118" s="215">
        <v>34</v>
      </c>
      <c r="C118" s="188" t="s">
        <v>206</v>
      </c>
      <c r="D118" s="314" t="s">
        <v>207</v>
      </c>
      <c r="E118" s="314"/>
      <c r="F118" s="183" t="s">
        <v>158</v>
      </c>
      <c r="G118" s="184">
        <v>1</v>
      </c>
      <c r="H118" s="183"/>
      <c r="I118" s="183">
        <f t="shared" si="5"/>
        <v>0</v>
      </c>
      <c r="J118" s="185">
        <f t="shared" si="6"/>
        <v>262.8</v>
      </c>
      <c r="K118" s="186">
        <f t="shared" si="7"/>
        <v>0</v>
      </c>
      <c r="L118" s="186"/>
      <c r="M118" s="186">
        <f>ROUND(G118*(H118),2)</f>
        <v>0</v>
      </c>
      <c r="N118" s="186">
        <v>262.8</v>
      </c>
      <c r="O118" s="186"/>
      <c r="P118" s="189">
        <v>0.158</v>
      </c>
      <c r="Q118" s="190"/>
      <c r="R118" s="190">
        <v>0.158</v>
      </c>
      <c r="S118" s="191">
        <f t="shared" si="8"/>
        <v>0.158</v>
      </c>
      <c r="T118" s="187"/>
      <c r="U118" s="187"/>
      <c r="V118" s="200"/>
      <c r="W118" s="53"/>
      <c r="Z118">
        <v>0</v>
      </c>
    </row>
    <row r="119" spans="1:26" ht="25.15" customHeight="1" x14ac:dyDescent="0.25">
      <c r="A119" s="178"/>
      <c r="B119" s="214">
        <v>35</v>
      </c>
      <c r="C119" s="179" t="s">
        <v>208</v>
      </c>
      <c r="D119" s="312" t="s">
        <v>209</v>
      </c>
      <c r="E119" s="312"/>
      <c r="F119" s="173" t="s">
        <v>158</v>
      </c>
      <c r="G119" s="174">
        <v>6</v>
      </c>
      <c r="H119" s="173"/>
      <c r="I119" s="173">
        <f t="shared" si="5"/>
        <v>0</v>
      </c>
      <c r="J119" s="175">
        <f t="shared" si="6"/>
        <v>111</v>
      </c>
      <c r="K119" s="176">
        <f t="shared" si="7"/>
        <v>0</v>
      </c>
      <c r="L119" s="176">
        <f>ROUND(G119*(H119),2)</f>
        <v>0</v>
      </c>
      <c r="M119" s="176"/>
      <c r="N119" s="176">
        <v>18.5</v>
      </c>
      <c r="O119" s="176"/>
      <c r="P119" s="182">
        <v>1.7059999999999999E-2</v>
      </c>
      <c r="Q119" s="180"/>
      <c r="R119" s="180">
        <v>1.7059999999999999E-2</v>
      </c>
      <c r="S119" s="181">
        <f t="shared" si="8"/>
        <v>0.10199999999999999</v>
      </c>
      <c r="T119" s="177"/>
      <c r="U119" s="177"/>
      <c r="V119" s="199"/>
      <c r="W119" s="53"/>
      <c r="Z119">
        <v>0</v>
      </c>
    </row>
    <row r="120" spans="1:26" ht="25.15" customHeight="1" x14ac:dyDescent="0.25">
      <c r="A120" s="178"/>
      <c r="B120" s="214">
        <v>36</v>
      </c>
      <c r="C120" s="179" t="s">
        <v>210</v>
      </c>
      <c r="D120" s="312" t="s">
        <v>211</v>
      </c>
      <c r="E120" s="312"/>
      <c r="F120" s="173" t="s">
        <v>107</v>
      </c>
      <c r="G120" s="174">
        <v>17</v>
      </c>
      <c r="H120" s="173"/>
      <c r="I120" s="173">
        <f t="shared" si="5"/>
        <v>0</v>
      </c>
      <c r="J120" s="175">
        <f t="shared" si="6"/>
        <v>23.8</v>
      </c>
      <c r="K120" s="176">
        <f t="shared" si="7"/>
        <v>0</v>
      </c>
      <c r="L120" s="176">
        <f>ROUND(G120*(H120),2)</f>
        <v>0</v>
      </c>
      <c r="M120" s="176"/>
      <c r="N120" s="176">
        <v>1.4</v>
      </c>
      <c r="O120" s="176"/>
      <c r="P120" s="180"/>
      <c r="Q120" s="180"/>
      <c r="R120" s="180"/>
      <c r="S120" s="181">
        <f t="shared" si="8"/>
        <v>0</v>
      </c>
      <c r="T120" s="177"/>
      <c r="U120" s="177"/>
      <c r="V120" s="199"/>
      <c r="W120" s="53"/>
      <c r="Z120">
        <v>0</v>
      </c>
    </row>
    <row r="121" spans="1:26" ht="25.15" customHeight="1" x14ac:dyDescent="0.25">
      <c r="A121" s="178"/>
      <c r="B121" s="214">
        <v>37</v>
      </c>
      <c r="C121" s="179" t="s">
        <v>212</v>
      </c>
      <c r="D121" s="312" t="s">
        <v>213</v>
      </c>
      <c r="E121" s="312"/>
      <c r="F121" s="173" t="s">
        <v>183</v>
      </c>
      <c r="G121" s="174">
        <v>17</v>
      </c>
      <c r="H121" s="173"/>
      <c r="I121" s="173">
        <f t="shared" si="5"/>
        <v>0</v>
      </c>
      <c r="J121" s="175">
        <f t="shared" si="6"/>
        <v>10.199999999999999</v>
      </c>
      <c r="K121" s="176">
        <f t="shared" si="7"/>
        <v>0</v>
      </c>
      <c r="L121" s="176">
        <f>ROUND(G121*(H121),2)</f>
        <v>0</v>
      </c>
      <c r="M121" s="176"/>
      <c r="N121" s="176">
        <v>0.6</v>
      </c>
      <c r="O121" s="176"/>
      <c r="P121" s="182">
        <v>1.0000000000000001E-5</v>
      </c>
      <c r="Q121" s="180"/>
      <c r="R121" s="180">
        <v>1.0000000000000001E-5</v>
      </c>
      <c r="S121" s="181">
        <f t="shared" si="8"/>
        <v>0</v>
      </c>
      <c r="T121" s="177"/>
      <c r="U121" s="177"/>
      <c r="V121" s="199"/>
      <c r="W121" s="53"/>
      <c r="Z121">
        <v>0</v>
      </c>
    </row>
    <row r="122" spans="1:26" x14ac:dyDescent="0.25">
      <c r="A122" s="10"/>
      <c r="B122" s="213"/>
      <c r="C122" s="172">
        <v>8</v>
      </c>
      <c r="D122" s="313" t="s">
        <v>77</v>
      </c>
      <c r="E122" s="313"/>
      <c r="F122" s="138"/>
      <c r="G122" s="171"/>
      <c r="H122" s="138"/>
      <c r="I122" s="140">
        <f>ROUND((SUM(I104:I121))/1,2)</f>
        <v>0</v>
      </c>
      <c r="J122" s="139"/>
      <c r="K122" s="139"/>
      <c r="L122" s="139">
        <f>ROUND((SUM(L104:L121))/1,2)</f>
        <v>0</v>
      </c>
      <c r="M122" s="139">
        <f>ROUND((SUM(M104:M121))/1,2)</f>
        <v>0</v>
      </c>
      <c r="N122" s="139"/>
      <c r="O122" s="139"/>
      <c r="P122" s="139"/>
      <c r="Q122" s="10"/>
      <c r="R122" s="10"/>
      <c r="S122" s="10">
        <f>ROUND((SUM(S104:S121))/1,2)</f>
        <v>6.26</v>
      </c>
      <c r="T122" s="10"/>
      <c r="U122" s="10"/>
      <c r="V122" s="201">
        <f>ROUND((SUM(V104:V121))/1,2)</f>
        <v>0</v>
      </c>
      <c r="W122" s="218"/>
      <c r="X122" s="137"/>
      <c r="Y122" s="137"/>
      <c r="Z122" s="137"/>
    </row>
    <row r="123" spans="1:26" x14ac:dyDescent="0.25">
      <c r="A123" s="1"/>
      <c r="B123" s="209"/>
      <c r="C123" s="1"/>
      <c r="D123" s="1"/>
      <c r="E123" s="131"/>
      <c r="F123" s="131"/>
      <c r="G123" s="165"/>
      <c r="H123" s="131"/>
      <c r="I123" s="131"/>
      <c r="J123" s="132"/>
      <c r="K123" s="132"/>
      <c r="L123" s="132"/>
      <c r="M123" s="132"/>
      <c r="N123" s="132"/>
      <c r="O123" s="132"/>
      <c r="P123" s="132"/>
      <c r="Q123" s="1"/>
      <c r="R123" s="1"/>
      <c r="S123" s="1"/>
      <c r="T123" s="1"/>
      <c r="U123" s="1"/>
      <c r="V123" s="202"/>
      <c r="W123" s="53"/>
    </row>
    <row r="124" spans="1:26" x14ac:dyDescent="0.25">
      <c r="A124" s="10"/>
      <c r="B124" s="213"/>
      <c r="C124" s="172">
        <v>99</v>
      </c>
      <c r="D124" s="313" t="s">
        <v>79</v>
      </c>
      <c r="E124" s="313"/>
      <c r="F124" s="138"/>
      <c r="G124" s="171"/>
      <c r="H124" s="138"/>
      <c r="I124" s="138"/>
      <c r="J124" s="139"/>
      <c r="K124" s="139"/>
      <c r="L124" s="139"/>
      <c r="M124" s="139"/>
      <c r="N124" s="139"/>
      <c r="O124" s="139"/>
      <c r="P124" s="139"/>
      <c r="Q124" s="10"/>
      <c r="R124" s="10"/>
      <c r="S124" s="10"/>
      <c r="T124" s="10"/>
      <c r="U124" s="10"/>
      <c r="V124" s="198"/>
      <c r="W124" s="218"/>
      <c r="X124" s="137"/>
      <c r="Y124" s="137"/>
      <c r="Z124" s="137"/>
    </row>
    <row r="125" spans="1:26" ht="25.15" customHeight="1" x14ac:dyDescent="0.25">
      <c r="A125" s="178"/>
      <c r="B125" s="214">
        <v>38</v>
      </c>
      <c r="C125" s="179" t="s">
        <v>233</v>
      </c>
      <c r="D125" s="312" t="s">
        <v>234</v>
      </c>
      <c r="E125" s="312"/>
      <c r="F125" s="173" t="s">
        <v>226</v>
      </c>
      <c r="G125" s="174">
        <v>72.477000000000004</v>
      </c>
      <c r="H125" s="173"/>
      <c r="I125" s="173">
        <f>ROUND(G125*(H125),2)</f>
        <v>0</v>
      </c>
      <c r="J125" s="175">
        <f>ROUND(G125*(N125),2)</f>
        <v>782.75</v>
      </c>
      <c r="K125" s="176">
        <f>ROUND(G125*(O125),2)</f>
        <v>0</v>
      </c>
      <c r="L125" s="176">
        <f>ROUND(G125*(H125),2)</f>
        <v>0</v>
      </c>
      <c r="M125" s="176"/>
      <c r="N125" s="176">
        <v>10.8</v>
      </c>
      <c r="O125" s="176"/>
      <c r="P125" s="180"/>
      <c r="Q125" s="180"/>
      <c r="R125" s="180"/>
      <c r="S125" s="181">
        <f>ROUND(G125*(P125),3)</f>
        <v>0</v>
      </c>
      <c r="T125" s="177"/>
      <c r="U125" s="177"/>
      <c r="V125" s="199"/>
      <c r="W125" s="53"/>
      <c r="Z125">
        <v>0</v>
      </c>
    </row>
    <row r="126" spans="1:26" x14ac:dyDescent="0.25">
      <c r="A126" s="10"/>
      <c r="B126" s="213"/>
      <c r="C126" s="172">
        <v>99</v>
      </c>
      <c r="D126" s="313" t="s">
        <v>79</v>
      </c>
      <c r="E126" s="313"/>
      <c r="F126" s="138"/>
      <c r="G126" s="171"/>
      <c r="H126" s="138"/>
      <c r="I126" s="140">
        <f>ROUND((SUM(I124:I125))/1,2)</f>
        <v>0</v>
      </c>
      <c r="J126" s="139"/>
      <c r="K126" s="139"/>
      <c r="L126" s="139">
        <f>ROUND((SUM(L124:L125))/1,2)</f>
        <v>0</v>
      </c>
      <c r="M126" s="139">
        <f>ROUND((SUM(M124:M125))/1,2)</f>
        <v>0</v>
      </c>
      <c r="N126" s="139"/>
      <c r="O126" s="139"/>
      <c r="P126" s="192"/>
      <c r="Q126" s="1"/>
      <c r="R126" s="1"/>
      <c r="S126" s="192">
        <f>ROUND((SUM(S124:S125))/1,2)</f>
        <v>0</v>
      </c>
      <c r="T126" s="2"/>
      <c r="U126" s="2"/>
      <c r="V126" s="201">
        <f>ROUND((SUM(V124:V125))/1,2)</f>
        <v>0</v>
      </c>
      <c r="W126" s="53"/>
    </row>
    <row r="127" spans="1:26" x14ac:dyDescent="0.25">
      <c r="A127" s="1"/>
      <c r="B127" s="209"/>
      <c r="C127" s="1"/>
      <c r="D127" s="1"/>
      <c r="E127" s="131"/>
      <c r="F127" s="131"/>
      <c r="G127" s="165"/>
      <c r="H127" s="131"/>
      <c r="I127" s="131"/>
      <c r="J127" s="132"/>
      <c r="K127" s="132"/>
      <c r="L127" s="132"/>
      <c r="M127" s="132"/>
      <c r="N127" s="132"/>
      <c r="O127" s="132"/>
      <c r="P127" s="132"/>
      <c r="Q127" s="1"/>
      <c r="R127" s="1"/>
      <c r="S127" s="1"/>
      <c r="T127" s="1"/>
      <c r="U127" s="1"/>
      <c r="V127" s="202"/>
      <c r="W127" s="53"/>
    </row>
    <row r="128" spans="1:26" x14ac:dyDescent="0.25">
      <c r="A128" s="10"/>
      <c r="B128" s="213"/>
      <c r="C128" s="10"/>
      <c r="D128" s="301" t="s">
        <v>73</v>
      </c>
      <c r="E128" s="301"/>
      <c r="F128" s="138"/>
      <c r="G128" s="171"/>
      <c r="H128" s="138"/>
      <c r="I128" s="140">
        <f>ROUND((SUM(I77:I127))/2,2)</f>
        <v>0</v>
      </c>
      <c r="J128" s="139"/>
      <c r="K128" s="139"/>
      <c r="L128" s="139">
        <f>ROUND((SUM(L77:L127))/2,2)</f>
        <v>0</v>
      </c>
      <c r="M128" s="139">
        <f>ROUND((SUM(M77:M127))/2,2)</f>
        <v>0</v>
      </c>
      <c r="N128" s="139"/>
      <c r="O128" s="139"/>
      <c r="P128" s="192"/>
      <c r="Q128" s="1"/>
      <c r="R128" s="1"/>
      <c r="S128" s="192">
        <f>ROUND((SUM(S77:S127))/2,2)</f>
        <v>70.3</v>
      </c>
      <c r="T128" s="1"/>
      <c r="U128" s="1"/>
      <c r="V128" s="201">
        <f>ROUND((SUM(V77:V127))/2,2)</f>
        <v>0</v>
      </c>
      <c r="W128" s="53"/>
    </row>
    <row r="129" spans="1:26" x14ac:dyDescent="0.25">
      <c r="A129" s="1"/>
      <c r="B129" s="216"/>
      <c r="C129" s="193"/>
      <c r="D129" s="315" t="s">
        <v>82</v>
      </c>
      <c r="E129" s="315"/>
      <c r="F129" s="194"/>
      <c r="G129" s="195"/>
      <c r="H129" s="194"/>
      <c r="I129" s="194">
        <f>ROUND((SUM(I77:I128))/3,2)</f>
        <v>0</v>
      </c>
      <c r="J129" s="196"/>
      <c r="K129" s="196">
        <f>ROUND((SUM(K77:K128))/3,2)</f>
        <v>0</v>
      </c>
      <c r="L129" s="196">
        <f>ROUND((SUM(L77:L128))/3,2)</f>
        <v>0</v>
      </c>
      <c r="M129" s="196">
        <f>ROUND((SUM(M77:M128))/3,2)</f>
        <v>0</v>
      </c>
      <c r="N129" s="196"/>
      <c r="O129" s="196"/>
      <c r="P129" s="195"/>
      <c r="Q129" s="193"/>
      <c r="R129" s="193"/>
      <c r="S129" s="195">
        <f>ROUND((SUM(S77:S128))/3,2)</f>
        <v>70.3</v>
      </c>
      <c r="T129" s="193"/>
      <c r="U129" s="193"/>
      <c r="V129" s="203">
        <f>ROUND((SUM(V77:V128))/3,2)</f>
        <v>0</v>
      </c>
      <c r="W129" s="53"/>
      <c r="Z129">
        <f>(SUM(Z77:Z128))</f>
        <v>0</v>
      </c>
    </row>
  </sheetData>
  <mergeCells count="96">
    <mergeCell ref="D129:E129"/>
    <mergeCell ref="D121:E121"/>
    <mergeCell ref="D122:E122"/>
    <mergeCell ref="D124:E124"/>
    <mergeCell ref="D125:E125"/>
    <mergeCell ref="D126:E126"/>
    <mergeCell ref="D128:E128"/>
    <mergeCell ref="D120:E120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08:E108"/>
    <mergeCell ref="D95:E95"/>
    <mergeCell ref="D96:E96"/>
    <mergeCell ref="D97:E97"/>
    <mergeCell ref="D98:E98"/>
    <mergeCell ref="D100:E100"/>
    <mergeCell ref="D101:E101"/>
    <mergeCell ref="D102:E102"/>
    <mergeCell ref="D104:E104"/>
    <mergeCell ref="D105:E105"/>
    <mergeCell ref="D106:E106"/>
    <mergeCell ref="D107:E107"/>
    <mergeCell ref="D94:E94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6:B76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01 Stoková sieť - Stoka BC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4"/>
  <sheetViews>
    <sheetView workbookViewId="0">
      <pane ySplit="1" topLeftCell="A157" activePane="bottomLeft" state="frozen"/>
      <selection pane="bottomLeft" activeCell="S174" sqref="S174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8.140625" customWidth="1"/>
    <col min="20" max="20" width="0" hidden="1" customWidth="1"/>
    <col min="21" max="21" width="0.5703125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244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15015'!E62</f>
        <v>0</v>
      </c>
      <c r="D15" s="58">
        <f>'SO 15015'!F62</f>
        <v>0</v>
      </c>
      <c r="E15" s="67">
        <f>'SO 15015'!G62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(SUM(Z83:Z173))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>
        <f>'SO 15015'!E66</f>
        <v>0</v>
      </c>
      <c r="D17" s="58">
        <f>'SO 15015'!F66</f>
        <v>0</v>
      </c>
      <c r="E17" s="67">
        <f>'SO 15015'!G66</f>
        <v>0</v>
      </c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15015'!K83:'SO 15015'!K173)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15015'!K83:'SO 15015'!K173)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244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15015'!L111</f>
        <v>0</v>
      </c>
      <c r="F56" s="138">
        <f>'SO 15015'!M111</f>
        <v>0</v>
      </c>
      <c r="G56" s="138">
        <f>'SO 15015'!I111</f>
        <v>0</v>
      </c>
      <c r="H56" s="139">
        <f>'SO 15015'!S111</f>
        <v>2757.48</v>
      </c>
      <c r="I56" s="139">
        <f>'SO 15015'!V111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15015'!L121</f>
        <v>0</v>
      </c>
      <c r="F57" s="138">
        <f>'SO 15015'!M121</f>
        <v>0</v>
      </c>
      <c r="G57" s="138">
        <f>'SO 15015'!I121</f>
        <v>0</v>
      </c>
      <c r="H57" s="139">
        <f>'SO 15015'!S121</f>
        <v>211.28</v>
      </c>
      <c r="I57" s="139">
        <f>'SO 15015'!V121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76</v>
      </c>
      <c r="C58" s="299"/>
      <c r="D58" s="299"/>
      <c r="E58" s="138">
        <f>'SO 15015'!L127</f>
        <v>0</v>
      </c>
      <c r="F58" s="138">
        <f>'SO 15015'!M127</f>
        <v>0</v>
      </c>
      <c r="G58" s="138">
        <f>'SO 15015'!I127</f>
        <v>0</v>
      </c>
      <c r="H58" s="139">
        <f>'SO 15015'!S127</f>
        <v>316.08</v>
      </c>
      <c r="I58" s="139">
        <f>'SO 15015'!V127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77</v>
      </c>
      <c r="C59" s="299"/>
      <c r="D59" s="299"/>
      <c r="E59" s="138">
        <f>'SO 15015'!L152</f>
        <v>0</v>
      </c>
      <c r="F59" s="138">
        <f>'SO 15015'!M152</f>
        <v>0</v>
      </c>
      <c r="G59" s="138">
        <f>'SO 15015'!I152</f>
        <v>0</v>
      </c>
      <c r="H59" s="139">
        <f>'SO 15015'!S152</f>
        <v>95.13</v>
      </c>
      <c r="I59" s="139">
        <f>'SO 15015'!V152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15015'!L160</f>
        <v>0</v>
      </c>
      <c r="F60" s="138">
        <f>'SO 15015'!M160</f>
        <v>0</v>
      </c>
      <c r="G60" s="138">
        <f>'SO 15015'!I160</f>
        <v>0</v>
      </c>
      <c r="H60" s="139">
        <f>'SO 15015'!S160</f>
        <v>0.01</v>
      </c>
      <c r="I60" s="139">
        <f>'SO 15015'!V160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15015'!L164</f>
        <v>0</v>
      </c>
      <c r="F61" s="138">
        <f>'SO 15015'!M164</f>
        <v>0</v>
      </c>
      <c r="G61" s="138">
        <f>'SO 15015'!I164</f>
        <v>0</v>
      </c>
      <c r="H61" s="139">
        <f>'SO 15015'!S164</f>
        <v>0</v>
      </c>
      <c r="I61" s="139">
        <f>'SO 15015'!V164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15015'!L166</f>
        <v>0</v>
      </c>
      <c r="F62" s="140">
        <f>'SO 15015'!M166</f>
        <v>0</v>
      </c>
      <c r="G62" s="140">
        <f>'SO 15015'!I166</f>
        <v>0</v>
      </c>
      <c r="H62" s="141">
        <f>'SO 15015'!S166</f>
        <v>3379.98</v>
      </c>
      <c r="I62" s="141">
        <f>'SO 15015'!V166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0"/>
      <c r="B64" s="300" t="s">
        <v>80</v>
      </c>
      <c r="C64" s="301"/>
      <c r="D64" s="301"/>
      <c r="E64" s="138"/>
      <c r="F64" s="138"/>
      <c r="G64" s="138"/>
      <c r="H64" s="139"/>
      <c r="I64" s="139"/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8"/>
      <c r="X64" s="137"/>
      <c r="Y64" s="137"/>
      <c r="Z64" s="137"/>
    </row>
    <row r="65" spans="1:26" x14ac:dyDescent="0.25">
      <c r="A65" s="10"/>
      <c r="B65" s="298" t="s">
        <v>81</v>
      </c>
      <c r="C65" s="299"/>
      <c r="D65" s="299"/>
      <c r="E65" s="138">
        <f>'SO 15015'!L171</f>
        <v>0</v>
      </c>
      <c r="F65" s="138">
        <f>'SO 15015'!M171</f>
        <v>0</v>
      </c>
      <c r="G65" s="138">
        <f>'SO 15015'!I171</f>
        <v>0</v>
      </c>
      <c r="H65" s="139">
        <f>'SO 15015'!S171</f>
        <v>0.25</v>
      </c>
      <c r="I65" s="139">
        <f>'SO 15015'!V171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8"/>
      <c r="X65" s="137"/>
      <c r="Y65" s="137"/>
      <c r="Z65" s="137"/>
    </row>
    <row r="66" spans="1:26" x14ac:dyDescent="0.25">
      <c r="A66" s="10"/>
      <c r="B66" s="300" t="s">
        <v>80</v>
      </c>
      <c r="C66" s="301"/>
      <c r="D66" s="301"/>
      <c r="E66" s="140">
        <f>'SO 15015'!L173</f>
        <v>0</v>
      </c>
      <c r="F66" s="140">
        <f>'SO 15015'!M173</f>
        <v>0</v>
      </c>
      <c r="G66" s="140">
        <f>'SO 15015'!I173</f>
        <v>0</v>
      </c>
      <c r="H66" s="141">
        <f>'SO 15015'!S173</f>
        <v>0.25</v>
      </c>
      <c r="I66" s="141">
        <f>'SO 15015'!V173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8"/>
      <c r="X66" s="137"/>
      <c r="Y66" s="137"/>
      <c r="Z66" s="137"/>
    </row>
    <row r="67" spans="1:26" x14ac:dyDescent="0.25">
      <c r="A67" s="1"/>
      <c r="B67" s="209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2" t="s">
        <v>82</v>
      </c>
      <c r="C68" s="303"/>
      <c r="D68" s="303"/>
      <c r="E68" s="144">
        <f>'SO 15015'!L174</f>
        <v>0</v>
      </c>
      <c r="F68" s="144">
        <f>'SO 15015'!M174</f>
        <v>0</v>
      </c>
      <c r="G68" s="144">
        <f>'SO 15015'!I174</f>
        <v>0</v>
      </c>
      <c r="H68" s="145">
        <f>'SO 15015'!S174</f>
        <v>3380.23</v>
      </c>
      <c r="I68" s="145">
        <f>'SO 15015'!V174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8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288" t="s">
        <v>83</v>
      </c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4"/>
      <c r="B74" s="291" t="s">
        <v>36</v>
      </c>
      <c r="C74" s="292"/>
      <c r="D74" s="292"/>
      <c r="E74" s="293"/>
      <c r="F74" s="166"/>
      <c r="G74" s="166"/>
      <c r="H74" s="167" t="s">
        <v>94</v>
      </c>
      <c r="I74" s="295" t="s">
        <v>95</v>
      </c>
      <c r="J74" s="296"/>
      <c r="K74" s="296"/>
      <c r="L74" s="296"/>
      <c r="M74" s="296"/>
      <c r="N74" s="296"/>
      <c r="O74" s="296"/>
      <c r="P74" s="297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4"/>
      <c r="B75" s="294" t="s">
        <v>37</v>
      </c>
      <c r="C75" s="271"/>
      <c r="D75" s="271"/>
      <c r="E75" s="272"/>
      <c r="F75" s="162"/>
      <c r="G75" s="162"/>
      <c r="H75" s="163" t="s">
        <v>31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4"/>
      <c r="B76" s="294" t="s">
        <v>38</v>
      </c>
      <c r="C76" s="271"/>
      <c r="D76" s="271"/>
      <c r="E76" s="272"/>
      <c r="F76" s="162"/>
      <c r="G76" s="162"/>
      <c r="H76" s="163" t="s">
        <v>96</v>
      </c>
      <c r="I76" s="163" t="s">
        <v>35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8" t="s">
        <v>97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8" t="s">
        <v>244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0" t="s">
        <v>72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1" t="s">
        <v>84</v>
      </c>
      <c r="C82" s="128" t="s">
        <v>85</v>
      </c>
      <c r="D82" s="128" t="s">
        <v>86</v>
      </c>
      <c r="E82" s="155"/>
      <c r="F82" s="155" t="s">
        <v>87</v>
      </c>
      <c r="G82" s="155" t="s">
        <v>88</v>
      </c>
      <c r="H82" s="156" t="s">
        <v>89</v>
      </c>
      <c r="I82" s="156" t="s">
        <v>90</v>
      </c>
      <c r="J82" s="156"/>
      <c r="K82" s="156"/>
      <c r="L82" s="156"/>
      <c r="M82" s="156"/>
      <c r="N82" s="156"/>
      <c r="O82" s="156"/>
      <c r="P82" s="156" t="s">
        <v>91</v>
      </c>
      <c r="Q82" s="157"/>
      <c r="R82" s="157"/>
      <c r="S82" s="128" t="s">
        <v>92</v>
      </c>
      <c r="T82" s="158"/>
      <c r="U82" s="158"/>
      <c r="V82" s="128" t="s">
        <v>93</v>
      </c>
      <c r="W82" s="53"/>
    </row>
    <row r="83" spans="1:26" x14ac:dyDescent="0.25">
      <c r="A83" s="10"/>
      <c r="B83" s="212"/>
      <c r="C83" s="169"/>
      <c r="D83" s="305" t="s">
        <v>73</v>
      </c>
      <c r="E83" s="305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7"/>
      <c r="W83" s="218"/>
      <c r="X83" s="137"/>
      <c r="Y83" s="137"/>
      <c r="Z83" s="137"/>
    </row>
    <row r="84" spans="1:26" x14ac:dyDescent="0.25">
      <c r="A84" s="10"/>
      <c r="B84" s="213"/>
      <c r="C84" s="172">
        <v>1</v>
      </c>
      <c r="D84" s="313" t="s">
        <v>74</v>
      </c>
      <c r="E84" s="313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8"/>
      <c r="W84" s="218"/>
      <c r="X84" s="137"/>
      <c r="Y84" s="137"/>
      <c r="Z84" s="137"/>
    </row>
    <row r="85" spans="1:26" ht="25.15" customHeight="1" x14ac:dyDescent="0.25">
      <c r="A85" s="178"/>
      <c r="B85" s="214">
        <v>1</v>
      </c>
      <c r="C85" s="179" t="s">
        <v>98</v>
      </c>
      <c r="D85" s="312" t="s">
        <v>99</v>
      </c>
      <c r="E85" s="312"/>
      <c r="F85" s="173" t="s">
        <v>100</v>
      </c>
      <c r="G85" s="174">
        <v>383.35</v>
      </c>
      <c r="H85" s="173"/>
      <c r="I85" s="173">
        <f t="shared" ref="I85:I110" si="0">ROUND(G85*(H85),2)</f>
        <v>0</v>
      </c>
      <c r="J85" s="175">
        <f t="shared" ref="J85:J110" si="1">ROUND(G85*(N85),2)</f>
        <v>2836.79</v>
      </c>
      <c r="K85" s="176">
        <f t="shared" ref="K85:K110" si="2">ROUND(G85*(O85),2)</f>
        <v>0</v>
      </c>
      <c r="L85" s="176">
        <f t="shared" ref="L85:L105" si="3">ROUND(G85*(H85),2)</f>
        <v>0</v>
      </c>
      <c r="M85" s="176"/>
      <c r="N85" s="176">
        <v>7.4</v>
      </c>
      <c r="O85" s="176"/>
      <c r="P85" s="180"/>
      <c r="Q85" s="180"/>
      <c r="R85" s="180"/>
      <c r="S85" s="181">
        <f t="shared" ref="S85:S110" si="4">ROUND(G85*(P85),3)</f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2</v>
      </c>
      <c r="C86" s="179" t="s">
        <v>101</v>
      </c>
      <c r="D86" s="312" t="s">
        <v>102</v>
      </c>
      <c r="E86" s="312"/>
      <c r="F86" s="173" t="s">
        <v>100</v>
      </c>
      <c r="G86" s="174">
        <v>383.35</v>
      </c>
      <c r="H86" s="173"/>
      <c r="I86" s="173">
        <f t="shared" si="0"/>
        <v>0</v>
      </c>
      <c r="J86" s="175">
        <f t="shared" si="1"/>
        <v>1341.73</v>
      </c>
      <c r="K86" s="176">
        <f t="shared" si="2"/>
        <v>0</v>
      </c>
      <c r="L86" s="176">
        <f t="shared" si="3"/>
        <v>0</v>
      </c>
      <c r="M86" s="176"/>
      <c r="N86" s="176">
        <v>3.5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3</v>
      </c>
      <c r="C87" s="179" t="s">
        <v>103</v>
      </c>
      <c r="D87" s="312" t="s">
        <v>104</v>
      </c>
      <c r="E87" s="312"/>
      <c r="F87" s="173" t="s">
        <v>100</v>
      </c>
      <c r="G87" s="174">
        <v>383.35</v>
      </c>
      <c r="H87" s="173"/>
      <c r="I87" s="173">
        <f t="shared" si="0"/>
        <v>0</v>
      </c>
      <c r="J87" s="175">
        <f t="shared" si="1"/>
        <v>5060.22</v>
      </c>
      <c r="K87" s="176">
        <f t="shared" si="2"/>
        <v>0</v>
      </c>
      <c r="L87" s="176">
        <f t="shared" si="3"/>
        <v>0</v>
      </c>
      <c r="M87" s="176"/>
      <c r="N87" s="176">
        <v>13.2</v>
      </c>
      <c r="O87" s="176"/>
      <c r="P87" s="182">
        <v>1.0000000000000001E-5</v>
      </c>
      <c r="Q87" s="180"/>
      <c r="R87" s="180">
        <v>1.0000000000000001E-5</v>
      </c>
      <c r="S87" s="181">
        <f t="shared" si="4"/>
        <v>4.0000000000000001E-3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4</v>
      </c>
      <c r="C88" s="179" t="s">
        <v>105</v>
      </c>
      <c r="D88" s="312" t="s">
        <v>106</v>
      </c>
      <c r="E88" s="312"/>
      <c r="F88" s="173" t="s">
        <v>107</v>
      </c>
      <c r="G88" s="174">
        <v>50</v>
      </c>
      <c r="H88" s="173"/>
      <c r="I88" s="173">
        <f t="shared" si="0"/>
        <v>0</v>
      </c>
      <c r="J88" s="175">
        <f t="shared" si="1"/>
        <v>520</v>
      </c>
      <c r="K88" s="176">
        <f t="shared" si="2"/>
        <v>0</v>
      </c>
      <c r="L88" s="176">
        <f t="shared" si="3"/>
        <v>0</v>
      </c>
      <c r="M88" s="176"/>
      <c r="N88" s="176">
        <v>10.4</v>
      </c>
      <c r="O88" s="176"/>
      <c r="P88" s="182">
        <v>7.3899999999999999E-3</v>
      </c>
      <c r="Q88" s="180"/>
      <c r="R88" s="180">
        <v>7.3899999999999999E-3</v>
      </c>
      <c r="S88" s="181">
        <f t="shared" si="4"/>
        <v>0.37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5</v>
      </c>
      <c r="C89" s="179" t="s">
        <v>108</v>
      </c>
      <c r="D89" s="312" t="s">
        <v>109</v>
      </c>
      <c r="E89" s="312"/>
      <c r="F89" s="173" t="s">
        <v>110</v>
      </c>
      <c r="G89" s="174">
        <v>100</v>
      </c>
      <c r="H89" s="173"/>
      <c r="I89" s="173">
        <f t="shared" si="0"/>
        <v>0</v>
      </c>
      <c r="J89" s="175">
        <f t="shared" si="1"/>
        <v>340</v>
      </c>
      <c r="K89" s="176">
        <f t="shared" si="2"/>
        <v>0</v>
      </c>
      <c r="L89" s="176">
        <f t="shared" si="3"/>
        <v>0</v>
      </c>
      <c r="M89" s="176"/>
      <c r="N89" s="176">
        <v>3.4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6</v>
      </c>
      <c r="C90" s="179" t="s">
        <v>111</v>
      </c>
      <c r="D90" s="312" t="s">
        <v>112</v>
      </c>
      <c r="E90" s="312"/>
      <c r="F90" s="173" t="s">
        <v>113</v>
      </c>
      <c r="G90" s="174">
        <v>50</v>
      </c>
      <c r="H90" s="173"/>
      <c r="I90" s="173">
        <f t="shared" si="0"/>
        <v>0</v>
      </c>
      <c r="J90" s="175">
        <f t="shared" si="1"/>
        <v>110</v>
      </c>
      <c r="K90" s="176">
        <f t="shared" si="2"/>
        <v>0</v>
      </c>
      <c r="L90" s="176">
        <f t="shared" si="3"/>
        <v>0</v>
      </c>
      <c r="M90" s="176"/>
      <c r="N90" s="176">
        <v>2.2000000000000002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7</v>
      </c>
      <c r="C91" s="179" t="s">
        <v>114</v>
      </c>
      <c r="D91" s="312" t="s">
        <v>115</v>
      </c>
      <c r="E91" s="312"/>
      <c r="F91" s="173" t="s">
        <v>116</v>
      </c>
      <c r="G91" s="174">
        <v>127.5</v>
      </c>
      <c r="H91" s="173"/>
      <c r="I91" s="173">
        <f t="shared" si="0"/>
        <v>0</v>
      </c>
      <c r="J91" s="175">
        <f t="shared" si="1"/>
        <v>191.25</v>
      </c>
      <c r="K91" s="176">
        <f t="shared" si="2"/>
        <v>0</v>
      </c>
      <c r="L91" s="176">
        <f t="shared" si="3"/>
        <v>0</v>
      </c>
      <c r="M91" s="176"/>
      <c r="N91" s="176">
        <v>1.5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8</v>
      </c>
      <c r="C92" s="179" t="s">
        <v>117</v>
      </c>
      <c r="D92" s="312" t="s">
        <v>118</v>
      </c>
      <c r="E92" s="312"/>
      <c r="F92" s="173" t="s">
        <v>116</v>
      </c>
      <c r="G92" s="174">
        <v>2047.65</v>
      </c>
      <c r="H92" s="173"/>
      <c r="I92" s="173">
        <f t="shared" si="0"/>
        <v>0</v>
      </c>
      <c r="J92" s="175">
        <f t="shared" si="1"/>
        <v>13924.02</v>
      </c>
      <c r="K92" s="176">
        <f t="shared" si="2"/>
        <v>0</v>
      </c>
      <c r="L92" s="176">
        <f t="shared" si="3"/>
        <v>0</v>
      </c>
      <c r="M92" s="176"/>
      <c r="N92" s="176">
        <v>6.8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9</v>
      </c>
      <c r="C93" s="179" t="s">
        <v>119</v>
      </c>
      <c r="D93" s="312" t="s">
        <v>120</v>
      </c>
      <c r="E93" s="312"/>
      <c r="F93" s="173" t="s">
        <v>121</v>
      </c>
      <c r="G93" s="174">
        <v>2047.65</v>
      </c>
      <c r="H93" s="173"/>
      <c r="I93" s="173">
        <f t="shared" si="0"/>
        <v>0</v>
      </c>
      <c r="J93" s="175">
        <f t="shared" si="1"/>
        <v>1433.36</v>
      </c>
      <c r="K93" s="176">
        <f t="shared" si="2"/>
        <v>0</v>
      </c>
      <c r="L93" s="176">
        <f t="shared" si="3"/>
        <v>0</v>
      </c>
      <c r="M93" s="176"/>
      <c r="N93" s="176">
        <v>0.7</v>
      </c>
      <c r="O93" s="176"/>
      <c r="P93" s="180"/>
      <c r="Q93" s="180"/>
      <c r="R93" s="180"/>
      <c r="S93" s="181">
        <f t="shared" si="4"/>
        <v>0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4">
        <v>10</v>
      </c>
      <c r="C94" s="179" t="s">
        <v>122</v>
      </c>
      <c r="D94" s="312" t="s">
        <v>123</v>
      </c>
      <c r="E94" s="312"/>
      <c r="F94" s="173" t="s">
        <v>116</v>
      </c>
      <c r="G94" s="174">
        <v>446.76</v>
      </c>
      <c r="H94" s="173"/>
      <c r="I94" s="173">
        <f t="shared" si="0"/>
        <v>0</v>
      </c>
      <c r="J94" s="175">
        <f t="shared" si="1"/>
        <v>9962.75</v>
      </c>
      <c r="K94" s="176">
        <f t="shared" si="2"/>
        <v>0</v>
      </c>
      <c r="L94" s="176">
        <f t="shared" si="3"/>
        <v>0</v>
      </c>
      <c r="M94" s="176"/>
      <c r="N94" s="176">
        <v>22.3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11</v>
      </c>
      <c r="C95" s="179" t="s">
        <v>124</v>
      </c>
      <c r="D95" s="312" t="s">
        <v>125</v>
      </c>
      <c r="E95" s="312"/>
      <c r="F95" s="173" t="s">
        <v>116</v>
      </c>
      <c r="G95" s="174">
        <v>446.76</v>
      </c>
      <c r="H95" s="173"/>
      <c r="I95" s="173">
        <f t="shared" si="0"/>
        <v>0</v>
      </c>
      <c r="J95" s="175">
        <f t="shared" si="1"/>
        <v>2189.12</v>
      </c>
      <c r="K95" s="176">
        <f t="shared" si="2"/>
        <v>0</v>
      </c>
      <c r="L95" s="176">
        <f t="shared" si="3"/>
        <v>0</v>
      </c>
      <c r="M95" s="176"/>
      <c r="N95" s="176">
        <v>4.9000000000000004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4">
        <v>12</v>
      </c>
      <c r="C96" s="179" t="s">
        <v>126</v>
      </c>
      <c r="D96" s="312" t="s">
        <v>127</v>
      </c>
      <c r="E96" s="312"/>
      <c r="F96" s="173" t="s">
        <v>107</v>
      </c>
      <c r="G96" s="174">
        <v>9</v>
      </c>
      <c r="H96" s="173"/>
      <c r="I96" s="173">
        <f t="shared" si="0"/>
        <v>0</v>
      </c>
      <c r="J96" s="175">
        <f t="shared" si="1"/>
        <v>6339.6</v>
      </c>
      <c r="K96" s="176">
        <f t="shared" si="2"/>
        <v>0</v>
      </c>
      <c r="L96" s="176">
        <f t="shared" si="3"/>
        <v>0</v>
      </c>
      <c r="M96" s="176"/>
      <c r="N96" s="176">
        <v>704.4</v>
      </c>
      <c r="O96" s="176"/>
      <c r="P96" s="182">
        <v>2.9020000000000001E-2</v>
      </c>
      <c r="Q96" s="180"/>
      <c r="R96" s="180">
        <v>2.9020000000000001E-2</v>
      </c>
      <c r="S96" s="181">
        <f t="shared" si="4"/>
        <v>0.26100000000000001</v>
      </c>
      <c r="T96" s="177"/>
      <c r="U96" s="177"/>
      <c r="V96" s="199"/>
      <c r="W96" s="53"/>
      <c r="Z96">
        <v>0</v>
      </c>
    </row>
    <row r="97" spans="1:26" ht="25.15" customHeight="1" x14ac:dyDescent="0.25">
      <c r="A97" s="178"/>
      <c r="B97" s="214">
        <v>13</v>
      </c>
      <c r="C97" s="179" t="s">
        <v>128</v>
      </c>
      <c r="D97" s="312" t="s">
        <v>129</v>
      </c>
      <c r="E97" s="312"/>
      <c r="F97" s="173" t="s">
        <v>100</v>
      </c>
      <c r="G97" s="174">
        <v>3723</v>
      </c>
      <c r="H97" s="173"/>
      <c r="I97" s="173">
        <f t="shared" si="0"/>
        <v>0</v>
      </c>
      <c r="J97" s="175">
        <f t="shared" si="1"/>
        <v>23454.9</v>
      </c>
      <c r="K97" s="176">
        <f t="shared" si="2"/>
        <v>0</v>
      </c>
      <c r="L97" s="176">
        <f t="shared" si="3"/>
        <v>0</v>
      </c>
      <c r="M97" s="176"/>
      <c r="N97" s="176">
        <v>6.3</v>
      </c>
      <c r="O97" s="176"/>
      <c r="P97" s="182">
        <v>8.5000000000000006E-4</v>
      </c>
      <c r="Q97" s="180"/>
      <c r="R97" s="180">
        <v>8.5000000000000006E-4</v>
      </c>
      <c r="S97" s="181">
        <f t="shared" si="4"/>
        <v>3.165</v>
      </c>
      <c r="T97" s="177"/>
      <c r="U97" s="177"/>
      <c r="V97" s="199"/>
      <c r="W97" s="53"/>
      <c r="Z97">
        <v>0</v>
      </c>
    </row>
    <row r="98" spans="1:26" ht="25.15" customHeight="1" x14ac:dyDescent="0.25">
      <c r="A98" s="178"/>
      <c r="B98" s="214">
        <v>14</v>
      </c>
      <c r="C98" s="179" t="s">
        <v>130</v>
      </c>
      <c r="D98" s="312" t="s">
        <v>131</v>
      </c>
      <c r="E98" s="312"/>
      <c r="F98" s="173" t="s">
        <v>100</v>
      </c>
      <c r="G98" s="174">
        <v>3723</v>
      </c>
      <c r="H98" s="173"/>
      <c r="I98" s="173">
        <f t="shared" si="0"/>
        <v>0</v>
      </c>
      <c r="J98" s="175">
        <f t="shared" si="1"/>
        <v>12285.9</v>
      </c>
      <c r="K98" s="176">
        <f t="shared" si="2"/>
        <v>0</v>
      </c>
      <c r="L98" s="176">
        <f t="shared" si="3"/>
        <v>0</v>
      </c>
      <c r="M98" s="176"/>
      <c r="N98" s="176">
        <v>3.3</v>
      </c>
      <c r="O98" s="176"/>
      <c r="P98" s="180"/>
      <c r="Q98" s="180"/>
      <c r="R98" s="180"/>
      <c r="S98" s="181">
        <f t="shared" si="4"/>
        <v>0</v>
      </c>
      <c r="T98" s="177"/>
      <c r="U98" s="177"/>
      <c r="V98" s="199"/>
      <c r="W98" s="53"/>
      <c r="Z98">
        <v>0</v>
      </c>
    </row>
    <row r="99" spans="1:26" ht="25.15" customHeight="1" x14ac:dyDescent="0.25">
      <c r="A99" s="178"/>
      <c r="B99" s="214">
        <v>15</v>
      </c>
      <c r="C99" s="179" t="s">
        <v>132</v>
      </c>
      <c r="D99" s="312" t="s">
        <v>133</v>
      </c>
      <c r="E99" s="312"/>
      <c r="F99" s="173" t="s">
        <v>121</v>
      </c>
      <c r="G99" s="174">
        <v>2494.41</v>
      </c>
      <c r="H99" s="173"/>
      <c r="I99" s="173">
        <f t="shared" si="0"/>
        <v>0</v>
      </c>
      <c r="J99" s="175">
        <f t="shared" si="1"/>
        <v>16213.67</v>
      </c>
      <c r="K99" s="176">
        <f t="shared" si="2"/>
        <v>0</v>
      </c>
      <c r="L99" s="176">
        <f t="shared" si="3"/>
        <v>0</v>
      </c>
      <c r="M99" s="176"/>
      <c r="N99" s="176">
        <v>6.5</v>
      </c>
      <c r="O99" s="176"/>
      <c r="P99" s="180"/>
      <c r="Q99" s="180"/>
      <c r="R99" s="180"/>
      <c r="S99" s="181">
        <f t="shared" si="4"/>
        <v>0</v>
      </c>
      <c r="T99" s="177"/>
      <c r="U99" s="177"/>
      <c r="V99" s="199"/>
      <c r="W99" s="53"/>
      <c r="Z99">
        <v>0</v>
      </c>
    </row>
    <row r="100" spans="1:26" ht="25.15" customHeight="1" x14ac:dyDescent="0.25">
      <c r="A100" s="178"/>
      <c r="B100" s="214">
        <v>16</v>
      </c>
      <c r="C100" s="179" t="s">
        <v>134</v>
      </c>
      <c r="D100" s="312" t="s">
        <v>135</v>
      </c>
      <c r="E100" s="312"/>
      <c r="F100" s="173" t="s">
        <v>121</v>
      </c>
      <c r="G100" s="174">
        <v>3323.2539999999999</v>
      </c>
      <c r="H100" s="173"/>
      <c r="I100" s="173">
        <f t="shared" si="0"/>
        <v>0</v>
      </c>
      <c r="J100" s="175">
        <f t="shared" si="1"/>
        <v>12960.69</v>
      </c>
      <c r="K100" s="176">
        <f t="shared" si="2"/>
        <v>0</v>
      </c>
      <c r="L100" s="176">
        <f t="shared" si="3"/>
        <v>0</v>
      </c>
      <c r="M100" s="176"/>
      <c r="N100" s="176">
        <v>3.9</v>
      </c>
      <c r="O100" s="176"/>
      <c r="P100" s="180"/>
      <c r="Q100" s="180"/>
      <c r="R100" s="180"/>
      <c r="S100" s="181">
        <f t="shared" si="4"/>
        <v>0</v>
      </c>
      <c r="T100" s="177"/>
      <c r="U100" s="177"/>
      <c r="V100" s="199"/>
      <c r="W100" s="53"/>
      <c r="Z100">
        <v>0</v>
      </c>
    </row>
    <row r="101" spans="1:26" ht="25.15" customHeight="1" x14ac:dyDescent="0.25">
      <c r="A101" s="178"/>
      <c r="B101" s="214">
        <v>17</v>
      </c>
      <c r="C101" s="179" t="s">
        <v>136</v>
      </c>
      <c r="D101" s="312" t="s">
        <v>137</v>
      </c>
      <c r="E101" s="312"/>
      <c r="F101" s="173" t="s">
        <v>116</v>
      </c>
      <c r="G101" s="174">
        <v>1754.097</v>
      </c>
      <c r="H101" s="173"/>
      <c r="I101" s="173">
        <f t="shared" si="0"/>
        <v>0</v>
      </c>
      <c r="J101" s="175">
        <f t="shared" si="1"/>
        <v>24206.54</v>
      </c>
      <c r="K101" s="176">
        <f t="shared" si="2"/>
        <v>0</v>
      </c>
      <c r="L101" s="176">
        <f t="shared" si="3"/>
        <v>0</v>
      </c>
      <c r="M101" s="176"/>
      <c r="N101" s="176">
        <v>13.8</v>
      </c>
      <c r="O101" s="176"/>
      <c r="P101" s="180"/>
      <c r="Q101" s="180"/>
      <c r="R101" s="180"/>
      <c r="S101" s="181">
        <f t="shared" si="4"/>
        <v>0</v>
      </c>
      <c r="T101" s="177"/>
      <c r="U101" s="177"/>
      <c r="V101" s="199"/>
      <c r="W101" s="53"/>
      <c r="Z101">
        <v>0</v>
      </c>
    </row>
    <row r="102" spans="1:26" ht="25.15" customHeight="1" x14ac:dyDescent="0.25">
      <c r="A102" s="178"/>
      <c r="B102" s="214">
        <v>18</v>
      </c>
      <c r="C102" s="179" t="s">
        <v>138</v>
      </c>
      <c r="D102" s="312" t="s">
        <v>139</v>
      </c>
      <c r="E102" s="312"/>
      <c r="F102" s="173" t="s">
        <v>116</v>
      </c>
      <c r="G102" s="174">
        <v>5077.3509999999997</v>
      </c>
      <c r="H102" s="173"/>
      <c r="I102" s="173">
        <f t="shared" si="0"/>
        <v>0</v>
      </c>
      <c r="J102" s="175">
        <f t="shared" si="1"/>
        <v>6600.56</v>
      </c>
      <c r="K102" s="176">
        <f t="shared" si="2"/>
        <v>0</v>
      </c>
      <c r="L102" s="176">
        <f t="shared" si="3"/>
        <v>0</v>
      </c>
      <c r="M102" s="176"/>
      <c r="N102" s="176">
        <v>1.3</v>
      </c>
      <c r="O102" s="176"/>
      <c r="P102" s="180"/>
      <c r="Q102" s="180"/>
      <c r="R102" s="180"/>
      <c r="S102" s="181">
        <f t="shared" si="4"/>
        <v>0</v>
      </c>
      <c r="T102" s="177"/>
      <c r="U102" s="177"/>
      <c r="V102" s="199"/>
      <c r="W102" s="53"/>
      <c r="Z102">
        <v>0</v>
      </c>
    </row>
    <row r="103" spans="1:26" ht="25.15" customHeight="1" x14ac:dyDescent="0.25">
      <c r="A103" s="178"/>
      <c r="B103" s="214">
        <v>19</v>
      </c>
      <c r="C103" s="179" t="s">
        <v>140</v>
      </c>
      <c r="D103" s="312" t="s">
        <v>141</v>
      </c>
      <c r="E103" s="312"/>
      <c r="F103" s="173" t="s">
        <v>116</v>
      </c>
      <c r="G103" s="174">
        <v>2621.91</v>
      </c>
      <c r="H103" s="173"/>
      <c r="I103" s="173">
        <f t="shared" si="0"/>
        <v>0</v>
      </c>
      <c r="J103" s="175">
        <f t="shared" si="1"/>
        <v>3408.48</v>
      </c>
      <c r="K103" s="176">
        <f t="shared" si="2"/>
        <v>0</v>
      </c>
      <c r="L103" s="176">
        <f t="shared" si="3"/>
        <v>0</v>
      </c>
      <c r="M103" s="176"/>
      <c r="N103" s="176">
        <v>1.3</v>
      </c>
      <c r="O103" s="176"/>
      <c r="P103" s="180"/>
      <c r="Q103" s="180"/>
      <c r="R103" s="180"/>
      <c r="S103" s="181">
        <f t="shared" si="4"/>
        <v>0</v>
      </c>
      <c r="T103" s="177"/>
      <c r="U103" s="177"/>
      <c r="V103" s="199"/>
      <c r="W103" s="53"/>
      <c r="Z103">
        <v>0</v>
      </c>
    </row>
    <row r="104" spans="1:26" ht="25.15" customHeight="1" x14ac:dyDescent="0.25">
      <c r="A104" s="178"/>
      <c r="B104" s="214">
        <v>20</v>
      </c>
      <c r="C104" s="179" t="s">
        <v>142</v>
      </c>
      <c r="D104" s="312" t="s">
        <v>143</v>
      </c>
      <c r="E104" s="312"/>
      <c r="F104" s="173" t="s">
        <v>116</v>
      </c>
      <c r="G104" s="174">
        <v>2621.91</v>
      </c>
      <c r="H104" s="173"/>
      <c r="I104" s="173">
        <f t="shared" si="0"/>
        <v>0</v>
      </c>
      <c r="J104" s="175">
        <f t="shared" si="1"/>
        <v>5768.2</v>
      </c>
      <c r="K104" s="176">
        <f t="shared" si="2"/>
        <v>0</v>
      </c>
      <c r="L104" s="176">
        <f t="shared" si="3"/>
        <v>0</v>
      </c>
      <c r="M104" s="176"/>
      <c r="N104" s="176">
        <v>2.2000000000000002</v>
      </c>
      <c r="O104" s="176"/>
      <c r="P104" s="180"/>
      <c r="Q104" s="180"/>
      <c r="R104" s="180"/>
      <c r="S104" s="181">
        <f t="shared" si="4"/>
        <v>0</v>
      </c>
      <c r="T104" s="177"/>
      <c r="U104" s="177"/>
      <c r="V104" s="199"/>
      <c r="W104" s="53"/>
      <c r="Z104">
        <v>0</v>
      </c>
    </row>
    <row r="105" spans="1:26" ht="25.15" customHeight="1" x14ac:dyDescent="0.25">
      <c r="A105" s="178"/>
      <c r="B105" s="214">
        <v>21</v>
      </c>
      <c r="C105" s="179" t="s">
        <v>144</v>
      </c>
      <c r="D105" s="312" t="s">
        <v>145</v>
      </c>
      <c r="E105" s="312"/>
      <c r="F105" s="173" t="s">
        <v>116</v>
      </c>
      <c r="G105" s="174">
        <v>1929.5029999999999</v>
      </c>
      <c r="H105" s="173"/>
      <c r="I105" s="173">
        <f t="shared" si="0"/>
        <v>0</v>
      </c>
      <c r="J105" s="175">
        <f t="shared" si="1"/>
        <v>5981.46</v>
      </c>
      <c r="K105" s="176">
        <f t="shared" si="2"/>
        <v>0</v>
      </c>
      <c r="L105" s="176">
        <f t="shared" si="3"/>
        <v>0</v>
      </c>
      <c r="M105" s="176"/>
      <c r="N105" s="176">
        <v>3.1</v>
      </c>
      <c r="O105" s="176"/>
      <c r="P105" s="180"/>
      <c r="Q105" s="180"/>
      <c r="R105" s="180"/>
      <c r="S105" s="181">
        <f t="shared" si="4"/>
        <v>0</v>
      </c>
      <c r="T105" s="177"/>
      <c r="U105" s="177"/>
      <c r="V105" s="199"/>
      <c r="W105" s="53"/>
      <c r="Z105">
        <v>0</v>
      </c>
    </row>
    <row r="106" spans="1:26" ht="25.15" customHeight="1" x14ac:dyDescent="0.25">
      <c r="A106" s="178"/>
      <c r="B106" s="215">
        <v>22</v>
      </c>
      <c r="C106" s="188" t="s">
        <v>146</v>
      </c>
      <c r="D106" s="314" t="s">
        <v>147</v>
      </c>
      <c r="E106" s="314"/>
      <c r="F106" s="183" t="s">
        <v>116</v>
      </c>
      <c r="G106" s="184">
        <v>1228.1590000000001</v>
      </c>
      <c r="H106" s="183"/>
      <c r="I106" s="183">
        <f t="shared" si="0"/>
        <v>0</v>
      </c>
      <c r="J106" s="185">
        <f t="shared" si="1"/>
        <v>27510.76</v>
      </c>
      <c r="K106" s="186">
        <f t="shared" si="2"/>
        <v>0</v>
      </c>
      <c r="L106" s="186"/>
      <c r="M106" s="186">
        <f>ROUND(G106*(H106),2)</f>
        <v>0</v>
      </c>
      <c r="N106" s="186">
        <v>22.4</v>
      </c>
      <c r="O106" s="186"/>
      <c r="P106" s="189">
        <v>1.67</v>
      </c>
      <c r="Q106" s="190"/>
      <c r="R106" s="190">
        <v>1.67</v>
      </c>
      <c r="S106" s="191">
        <f t="shared" si="4"/>
        <v>2051.0259999999998</v>
      </c>
      <c r="T106" s="187"/>
      <c r="U106" s="187"/>
      <c r="V106" s="200"/>
      <c r="W106" s="53"/>
      <c r="Z106">
        <v>0</v>
      </c>
    </row>
    <row r="107" spans="1:26" ht="25.15" customHeight="1" x14ac:dyDescent="0.25">
      <c r="A107" s="178"/>
      <c r="B107" s="214">
        <v>23</v>
      </c>
      <c r="C107" s="179" t="s">
        <v>148</v>
      </c>
      <c r="D107" s="312" t="s">
        <v>149</v>
      </c>
      <c r="E107" s="312"/>
      <c r="F107" s="173" t="s">
        <v>121</v>
      </c>
      <c r="G107" s="174">
        <v>420.75</v>
      </c>
      <c r="H107" s="173"/>
      <c r="I107" s="173">
        <f t="shared" si="0"/>
        <v>0</v>
      </c>
      <c r="J107" s="175">
        <f t="shared" si="1"/>
        <v>4670.33</v>
      </c>
      <c r="K107" s="176">
        <f t="shared" si="2"/>
        <v>0</v>
      </c>
      <c r="L107" s="176">
        <f>ROUND(G107*(H107),2)</f>
        <v>0</v>
      </c>
      <c r="M107" s="176"/>
      <c r="N107" s="176">
        <v>11.1</v>
      </c>
      <c r="O107" s="176"/>
      <c r="P107" s="180"/>
      <c r="Q107" s="180"/>
      <c r="R107" s="180"/>
      <c r="S107" s="181">
        <f t="shared" si="4"/>
        <v>0</v>
      </c>
      <c r="T107" s="177"/>
      <c r="U107" s="177"/>
      <c r="V107" s="199"/>
      <c r="W107" s="53"/>
      <c r="Z107">
        <v>0</v>
      </c>
    </row>
    <row r="108" spans="1:26" ht="25.15" customHeight="1" x14ac:dyDescent="0.25">
      <c r="A108" s="178"/>
      <c r="B108" s="214">
        <v>24</v>
      </c>
      <c r="C108" s="179" t="s">
        <v>150</v>
      </c>
      <c r="D108" s="312" t="s">
        <v>151</v>
      </c>
      <c r="E108" s="312"/>
      <c r="F108" s="173" t="s">
        <v>121</v>
      </c>
      <c r="G108" s="174">
        <v>420.75</v>
      </c>
      <c r="H108" s="173"/>
      <c r="I108" s="173">
        <f t="shared" si="0"/>
        <v>0</v>
      </c>
      <c r="J108" s="175">
        <f t="shared" si="1"/>
        <v>2776.95</v>
      </c>
      <c r="K108" s="176">
        <f t="shared" si="2"/>
        <v>0</v>
      </c>
      <c r="L108" s="176">
        <f>ROUND(G108*(H108),2)</f>
        <v>0</v>
      </c>
      <c r="M108" s="176"/>
      <c r="N108" s="176">
        <v>6.6</v>
      </c>
      <c r="O108" s="176"/>
      <c r="P108" s="180"/>
      <c r="Q108" s="180"/>
      <c r="R108" s="180"/>
      <c r="S108" s="181">
        <f t="shared" si="4"/>
        <v>0</v>
      </c>
      <c r="T108" s="177"/>
      <c r="U108" s="177"/>
      <c r="V108" s="199"/>
      <c r="W108" s="53"/>
      <c r="Z108">
        <v>0</v>
      </c>
    </row>
    <row r="109" spans="1:26" ht="25.15" customHeight="1" x14ac:dyDescent="0.25">
      <c r="A109" s="178"/>
      <c r="B109" s="215">
        <v>25</v>
      </c>
      <c r="C109" s="188" t="s">
        <v>146</v>
      </c>
      <c r="D109" s="314" t="s">
        <v>147</v>
      </c>
      <c r="E109" s="314"/>
      <c r="F109" s="183" t="s">
        <v>116</v>
      </c>
      <c r="G109" s="184">
        <v>420.75</v>
      </c>
      <c r="H109" s="183"/>
      <c r="I109" s="183">
        <f t="shared" si="0"/>
        <v>0</v>
      </c>
      <c r="J109" s="185">
        <f t="shared" si="1"/>
        <v>9424.7999999999993</v>
      </c>
      <c r="K109" s="186">
        <f t="shared" si="2"/>
        <v>0</v>
      </c>
      <c r="L109" s="186"/>
      <c r="M109" s="186">
        <f>ROUND(G109*(H109),2)</f>
        <v>0</v>
      </c>
      <c r="N109" s="186">
        <v>22.4</v>
      </c>
      <c r="O109" s="186"/>
      <c r="P109" s="189">
        <v>1.67</v>
      </c>
      <c r="Q109" s="190"/>
      <c r="R109" s="190">
        <v>1.67</v>
      </c>
      <c r="S109" s="191">
        <f t="shared" si="4"/>
        <v>702.65300000000002</v>
      </c>
      <c r="T109" s="187"/>
      <c r="U109" s="187"/>
      <c r="V109" s="200"/>
      <c r="W109" s="53"/>
      <c r="Z109">
        <v>0</v>
      </c>
    </row>
    <row r="110" spans="1:26" ht="25.15" customHeight="1" x14ac:dyDescent="0.25">
      <c r="A110" s="178"/>
      <c r="B110" s="214">
        <v>26</v>
      </c>
      <c r="C110" s="179" t="s">
        <v>152</v>
      </c>
      <c r="D110" s="312" t="s">
        <v>153</v>
      </c>
      <c r="E110" s="312"/>
      <c r="F110" s="173" t="s">
        <v>100</v>
      </c>
      <c r="G110" s="174">
        <v>701.25</v>
      </c>
      <c r="H110" s="173"/>
      <c r="I110" s="173">
        <f t="shared" si="0"/>
        <v>0</v>
      </c>
      <c r="J110" s="175">
        <f t="shared" si="1"/>
        <v>350.63</v>
      </c>
      <c r="K110" s="176">
        <f t="shared" si="2"/>
        <v>0</v>
      </c>
      <c r="L110" s="176">
        <f>ROUND(G110*(H110),2)</f>
        <v>0</v>
      </c>
      <c r="M110" s="176"/>
      <c r="N110" s="176">
        <v>0.5</v>
      </c>
      <c r="O110" s="176"/>
      <c r="P110" s="180"/>
      <c r="Q110" s="180"/>
      <c r="R110" s="180"/>
      <c r="S110" s="181">
        <f t="shared" si="4"/>
        <v>0</v>
      </c>
      <c r="T110" s="177"/>
      <c r="U110" s="177"/>
      <c r="V110" s="199"/>
      <c r="W110" s="53"/>
      <c r="Z110">
        <v>0</v>
      </c>
    </row>
    <row r="111" spans="1:26" x14ac:dyDescent="0.25">
      <c r="A111" s="10"/>
      <c r="B111" s="213"/>
      <c r="C111" s="172">
        <v>1</v>
      </c>
      <c r="D111" s="313" t="s">
        <v>74</v>
      </c>
      <c r="E111" s="313"/>
      <c r="F111" s="138"/>
      <c r="G111" s="171"/>
      <c r="H111" s="138"/>
      <c r="I111" s="140">
        <f>ROUND((SUM(I84:I110))/1,2)</f>
        <v>0</v>
      </c>
      <c r="J111" s="139"/>
      <c r="K111" s="139"/>
      <c r="L111" s="139">
        <f>ROUND((SUM(L84:L110))/1,2)</f>
        <v>0</v>
      </c>
      <c r="M111" s="139">
        <f>ROUND((SUM(M84:M110))/1,2)</f>
        <v>0</v>
      </c>
      <c r="N111" s="139"/>
      <c r="O111" s="139"/>
      <c r="P111" s="139"/>
      <c r="Q111" s="10"/>
      <c r="R111" s="10"/>
      <c r="S111" s="10">
        <f>ROUND((SUM(S84:S110))/1,2)</f>
        <v>2757.48</v>
      </c>
      <c r="T111" s="10"/>
      <c r="U111" s="10"/>
      <c r="V111" s="201">
        <f>ROUND((SUM(V84:V110))/1,2)</f>
        <v>0</v>
      </c>
      <c r="W111" s="218"/>
      <c r="X111" s="137"/>
      <c r="Y111" s="137"/>
      <c r="Z111" s="137"/>
    </row>
    <row r="112" spans="1:26" x14ac:dyDescent="0.25">
      <c r="A112" s="1"/>
      <c r="B112" s="209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202"/>
      <c r="W112" s="53"/>
    </row>
    <row r="113" spans="1:26" x14ac:dyDescent="0.25">
      <c r="A113" s="10"/>
      <c r="B113" s="213"/>
      <c r="C113" s="172">
        <v>4</v>
      </c>
      <c r="D113" s="313" t="s">
        <v>75</v>
      </c>
      <c r="E113" s="313"/>
      <c r="F113" s="138"/>
      <c r="G113" s="171"/>
      <c r="H113" s="138"/>
      <c r="I113" s="138"/>
      <c r="J113" s="139"/>
      <c r="K113" s="139"/>
      <c r="L113" s="139"/>
      <c r="M113" s="139"/>
      <c r="N113" s="139"/>
      <c r="O113" s="139"/>
      <c r="P113" s="139"/>
      <c r="Q113" s="10"/>
      <c r="R113" s="10"/>
      <c r="S113" s="10"/>
      <c r="T113" s="10"/>
      <c r="U113" s="10"/>
      <c r="V113" s="198"/>
      <c r="W113" s="218"/>
      <c r="X113" s="137"/>
      <c r="Y113" s="137"/>
      <c r="Z113" s="137"/>
    </row>
    <row r="114" spans="1:26" ht="25.15" customHeight="1" x14ac:dyDescent="0.25">
      <c r="A114" s="178"/>
      <c r="B114" s="214">
        <v>27</v>
      </c>
      <c r="C114" s="179" t="s">
        <v>154</v>
      </c>
      <c r="D114" s="312" t="s">
        <v>155</v>
      </c>
      <c r="E114" s="312"/>
      <c r="F114" s="173" t="s">
        <v>116</v>
      </c>
      <c r="G114" s="174">
        <v>105.188</v>
      </c>
      <c r="H114" s="173"/>
      <c r="I114" s="173">
        <f t="shared" ref="I114:I120" si="5">ROUND(G114*(H114),2)</f>
        <v>0</v>
      </c>
      <c r="J114" s="175">
        <f t="shared" ref="J114:J120" si="6">ROUND(G114*(N114),2)</f>
        <v>4586.2</v>
      </c>
      <c r="K114" s="176">
        <f t="shared" ref="K114:K120" si="7">ROUND(G114*(O114),2)</f>
        <v>0</v>
      </c>
      <c r="L114" s="176">
        <f>ROUND(G114*(H114),2)</f>
        <v>0</v>
      </c>
      <c r="M114" s="176"/>
      <c r="N114" s="176">
        <v>43.6</v>
      </c>
      <c r="O114" s="176"/>
      <c r="P114" s="182">
        <v>1.8907700000000001</v>
      </c>
      <c r="Q114" s="180"/>
      <c r="R114" s="180">
        <v>1.8907700000000001</v>
      </c>
      <c r="S114" s="181">
        <f t="shared" ref="S114:S120" si="8">ROUND(G114*(P114),3)</f>
        <v>198.886</v>
      </c>
      <c r="T114" s="177"/>
      <c r="U114" s="177"/>
      <c r="V114" s="199"/>
      <c r="W114" s="53"/>
      <c r="Z114">
        <v>0</v>
      </c>
    </row>
    <row r="115" spans="1:26" ht="25.15" customHeight="1" x14ac:dyDescent="0.25">
      <c r="A115" s="178"/>
      <c r="B115" s="214">
        <v>28</v>
      </c>
      <c r="C115" s="179" t="s">
        <v>156</v>
      </c>
      <c r="D115" s="312" t="s">
        <v>157</v>
      </c>
      <c r="E115" s="312"/>
      <c r="F115" s="173" t="s">
        <v>158</v>
      </c>
      <c r="G115" s="174">
        <v>18</v>
      </c>
      <c r="H115" s="173"/>
      <c r="I115" s="173">
        <f t="shared" si="5"/>
        <v>0</v>
      </c>
      <c r="J115" s="175">
        <f t="shared" si="6"/>
        <v>113.4</v>
      </c>
      <c r="K115" s="176">
        <f t="shared" si="7"/>
        <v>0</v>
      </c>
      <c r="L115" s="176">
        <f>ROUND(G115*(H115),2)</f>
        <v>0</v>
      </c>
      <c r="M115" s="176"/>
      <c r="N115" s="176">
        <v>6.3</v>
      </c>
      <c r="O115" s="176"/>
      <c r="P115" s="182">
        <v>6.6E-3</v>
      </c>
      <c r="Q115" s="180"/>
      <c r="R115" s="180">
        <v>6.6E-3</v>
      </c>
      <c r="S115" s="181">
        <f t="shared" si="8"/>
        <v>0.11899999999999999</v>
      </c>
      <c r="T115" s="177"/>
      <c r="U115" s="177"/>
      <c r="V115" s="199"/>
      <c r="W115" s="53"/>
      <c r="Z115">
        <v>0</v>
      </c>
    </row>
    <row r="116" spans="1:26" ht="25.15" customHeight="1" x14ac:dyDescent="0.25">
      <c r="A116" s="178"/>
      <c r="B116" s="215">
        <v>29</v>
      </c>
      <c r="C116" s="188" t="s">
        <v>159</v>
      </c>
      <c r="D116" s="314" t="s">
        <v>160</v>
      </c>
      <c r="E116" s="314"/>
      <c r="F116" s="183" t="s">
        <v>158</v>
      </c>
      <c r="G116" s="184">
        <v>4</v>
      </c>
      <c r="H116" s="183"/>
      <c r="I116" s="183">
        <f t="shared" si="5"/>
        <v>0</v>
      </c>
      <c r="J116" s="185">
        <f t="shared" si="6"/>
        <v>94.8</v>
      </c>
      <c r="K116" s="186">
        <f t="shared" si="7"/>
        <v>0</v>
      </c>
      <c r="L116" s="186"/>
      <c r="M116" s="186">
        <f>ROUND(G116*(H116),2)</f>
        <v>0</v>
      </c>
      <c r="N116" s="186">
        <v>23.7</v>
      </c>
      <c r="O116" s="186"/>
      <c r="P116" s="189">
        <v>2.5000000000000001E-2</v>
      </c>
      <c r="Q116" s="190"/>
      <c r="R116" s="190">
        <v>2.5000000000000001E-2</v>
      </c>
      <c r="S116" s="191">
        <f t="shared" si="8"/>
        <v>0.1</v>
      </c>
      <c r="T116" s="187"/>
      <c r="U116" s="187"/>
      <c r="V116" s="200"/>
      <c r="W116" s="53"/>
      <c r="Z116">
        <v>0</v>
      </c>
    </row>
    <row r="117" spans="1:26" ht="25.15" customHeight="1" x14ac:dyDescent="0.25">
      <c r="A117" s="178"/>
      <c r="B117" s="215">
        <v>30</v>
      </c>
      <c r="C117" s="188" t="s">
        <v>161</v>
      </c>
      <c r="D117" s="314" t="s">
        <v>162</v>
      </c>
      <c r="E117" s="314"/>
      <c r="F117" s="183" t="s">
        <v>158</v>
      </c>
      <c r="G117" s="184">
        <v>5</v>
      </c>
      <c r="H117" s="183"/>
      <c r="I117" s="183">
        <f t="shared" si="5"/>
        <v>0</v>
      </c>
      <c r="J117" s="185">
        <f t="shared" si="6"/>
        <v>128.5</v>
      </c>
      <c r="K117" s="186">
        <f t="shared" si="7"/>
        <v>0</v>
      </c>
      <c r="L117" s="186"/>
      <c r="M117" s="186">
        <f>ROUND(G117*(H117),2)</f>
        <v>0</v>
      </c>
      <c r="N117" s="186">
        <v>25.7</v>
      </c>
      <c r="O117" s="186"/>
      <c r="P117" s="189">
        <v>3.5000000000000003E-2</v>
      </c>
      <c r="Q117" s="190"/>
      <c r="R117" s="190">
        <v>3.5000000000000003E-2</v>
      </c>
      <c r="S117" s="191">
        <f t="shared" si="8"/>
        <v>0.17499999999999999</v>
      </c>
      <c r="T117" s="187"/>
      <c r="U117" s="187"/>
      <c r="V117" s="200"/>
      <c r="W117" s="53"/>
      <c r="Z117">
        <v>0</v>
      </c>
    </row>
    <row r="118" spans="1:26" ht="25.15" customHeight="1" x14ac:dyDescent="0.25">
      <c r="A118" s="178"/>
      <c r="B118" s="215">
        <v>31</v>
      </c>
      <c r="C118" s="188" t="s">
        <v>163</v>
      </c>
      <c r="D118" s="314" t="s">
        <v>164</v>
      </c>
      <c r="E118" s="314"/>
      <c r="F118" s="183" t="s">
        <v>158</v>
      </c>
      <c r="G118" s="184">
        <v>9</v>
      </c>
      <c r="H118" s="183"/>
      <c r="I118" s="183">
        <f t="shared" si="5"/>
        <v>0</v>
      </c>
      <c r="J118" s="185">
        <f t="shared" si="6"/>
        <v>248.4</v>
      </c>
      <c r="K118" s="186">
        <f t="shared" si="7"/>
        <v>0</v>
      </c>
      <c r="L118" s="186"/>
      <c r="M118" s="186">
        <f>ROUND(G118*(H118),2)</f>
        <v>0</v>
      </c>
      <c r="N118" s="186">
        <v>27.6</v>
      </c>
      <c r="O118" s="186"/>
      <c r="P118" s="189">
        <v>4.4999999999999998E-2</v>
      </c>
      <c r="Q118" s="190"/>
      <c r="R118" s="190">
        <v>4.4999999999999998E-2</v>
      </c>
      <c r="S118" s="191">
        <f t="shared" si="8"/>
        <v>0.40500000000000003</v>
      </c>
      <c r="T118" s="187"/>
      <c r="U118" s="187"/>
      <c r="V118" s="200"/>
      <c r="W118" s="53"/>
      <c r="Z118">
        <v>0</v>
      </c>
    </row>
    <row r="119" spans="1:26" ht="25.15" customHeight="1" x14ac:dyDescent="0.25">
      <c r="A119" s="178"/>
      <c r="B119" s="214">
        <v>32</v>
      </c>
      <c r="C119" s="179" t="s">
        <v>165</v>
      </c>
      <c r="D119" s="312" t="s">
        <v>166</v>
      </c>
      <c r="E119" s="312"/>
      <c r="F119" s="173" t="s">
        <v>116</v>
      </c>
      <c r="G119" s="174">
        <v>5</v>
      </c>
      <c r="H119" s="173"/>
      <c r="I119" s="173">
        <f t="shared" si="5"/>
        <v>0</v>
      </c>
      <c r="J119" s="175">
        <f t="shared" si="6"/>
        <v>666.5</v>
      </c>
      <c r="K119" s="176">
        <f t="shared" si="7"/>
        <v>0</v>
      </c>
      <c r="L119" s="176">
        <f>ROUND(G119*(H119),2)</f>
        <v>0</v>
      </c>
      <c r="M119" s="176"/>
      <c r="N119" s="176">
        <v>133.30000000000001</v>
      </c>
      <c r="O119" s="176"/>
      <c r="P119" s="182">
        <v>2.3091699999999999</v>
      </c>
      <c r="Q119" s="180"/>
      <c r="R119" s="180">
        <v>2.3091699999999999</v>
      </c>
      <c r="S119" s="181">
        <f t="shared" si="8"/>
        <v>11.545999999999999</v>
      </c>
      <c r="T119" s="177"/>
      <c r="U119" s="177"/>
      <c r="V119" s="199"/>
      <c r="W119" s="53"/>
      <c r="Z119">
        <v>0</v>
      </c>
    </row>
    <row r="120" spans="1:26" ht="25.15" customHeight="1" x14ac:dyDescent="0.25">
      <c r="A120" s="178"/>
      <c r="B120" s="214">
        <v>33</v>
      </c>
      <c r="C120" s="179" t="s">
        <v>167</v>
      </c>
      <c r="D120" s="312" t="s">
        <v>168</v>
      </c>
      <c r="E120" s="312"/>
      <c r="F120" s="173" t="s">
        <v>100</v>
      </c>
      <c r="G120" s="174">
        <v>10</v>
      </c>
      <c r="H120" s="173"/>
      <c r="I120" s="173">
        <f t="shared" si="5"/>
        <v>0</v>
      </c>
      <c r="J120" s="175">
        <f t="shared" si="6"/>
        <v>120</v>
      </c>
      <c r="K120" s="176">
        <f t="shared" si="7"/>
        <v>0</v>
      </c>
      <c r="L120" s="176">
        <f>ROUND(G120*(H120),2)</f>
        <v>0</v>
      </c>
      <c r="M120" s="176"/>
      <c r="N120" s="176">
        <v>12</v>
      </c>
      <c r="O120" s="176"/>
      <c r="P120" s="182">
        <v>4.6100000000000004E-3</v>
      </c>
      <c r="Q120" s="180"/>
      <c r="R120" s="180">
        <v>4.6100000000000004E-3</v>
      </c>
      <c r="S120" s="181">
        <f t="shared" si="8"/>
        <v>4.5999999999999999E-2</v>
      </c>
      <c r="T120" s="177"/>
      <c r="U120" s="177"/>
      <c r="V120" s="199"/>
      <c r="W120" s="53"/>
      <c r="Z120">
        <v>0</v>
      </c>
    </row>
    <row r="121" spans="1:26" x14ac:dyDescent="0.25">
      <c r="A121" s="10"/>
      <c r="B121" s="213"/>
      <c r="C121" s="172">
        <v>4</v>
      </c>
      <c r="D121" s="313" t="s">
        <v>75</v>
      </c>
      <c r="E121" s="313"/>
      <c r="F121" s="138"/>
      <c r="G121" s="171"/>
      <c r="H121" s="138"/>
      <c r="I121" s="140">
        <f>ROUND((SUM(I113:I120))/1,2)</f>
        <v>0</v>
      </c>
      <c r="J121" s="139"/>
      <c r="K121" s="139"/>
      <c r="L121" s="139">
        <f>ROUND((SUM(L113:L120))/1,2)</f>
        <v>0</v>
      </c>
      <c r="M121" s="139">
        <f>ROUND((SUM(M113:M120))/1,2)</f>
        <v>0</v>
      </c>
      <c r="N121" s="139"/>
      <c r="O121" s="139"/>
      <c r="P121" s="139"/>
      <c r="Q121" s="10"/>
      <c r="R121" s="10"/>
      <c r="S121" s="10">
        <f>ROUND((SUM(S113:S120))/1,2)</f>
        <v>211.28</v>
      </c>
      <c r="T121" s="10"/>
      <c r="U121" s="10"/>
      <c r="V121" s="201">
        <f>ROUND((SUM(V113:V120))/1,2)</f>
        <v>0</v>
      </c>
      <c r="W121" s="218"/>
      <c r="X121" s="137"/>
      <c r="Y121" s="137"/>
      <c r="Z121" s="137"/>
    </row>
    <row r="122" spans="1:26" x14ac:dyDescent="0.25">
      <c r="A122" s="1"/>
      <c r="B122" s="209"/>
      <c r="C122" s="1"/>
      <c r="D122" s="1"/>
      <c r="E122" s="131"/>
      <c r="F122" s="131"/>
      <c r="G122" s="165"/>
      <c r="H122" s="131"/>
      <c r="I122" s="131"/>
      <c r="J122" s="132"/>
      <c r="K122" s="132"/>
      <c r="L122" s="132"/>
      <c r="M122" s="132"/>
      <c r="N122" s="132"/>
      <c r="O122" s="132"/>
      <c r="P122" s="132"/>
      <c r="Q122" s="1"/>
      <c r="R122" s="1"/>
      <c r="S122" s="1"/>
      <c r="T122" s="1"/>
      <c r="U122" s="1"/>
      <c r="V122" s="202"/>
      <c r="W122" s="53"/>
    </row>
    <row r="123" spans="1:26" x14ac:dyDescent="0.25">
      <c r="A123" s="10"/>
      <c r="B123" s="213"/>
      <c r="C123" s="172">
        <v>5</v>
      </c>
      <c r="D123" s="313" t="s">
        <v>76</v>
      </c>
      <c r="E123" s="313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10"/>
      <c r="R123" s="10"/>
      <c r="S123" s="10"/>
      <c r="T123" s="10"/>
      <c r="U123" s="10"/>
      <c r="V123" s="198"/>
      <c r="W123" s="218"/>
      <c r="X123" s="137"/>
      <c r="Y123" s="137"/>
      <c r="Z123" s="137"/>
    </row>
    <row r="124" spans="1:26" ht="25.15" customHeight="1" x14ac:dyDescent="0.25">
      <c r="A124" s="178"/>
      <c r="B124" s="214">
        <v>34</v>
      </c>
      <c r="C124" s="179" t="s">
        <v>169</v>
      </c>
      <c r="D124" s="312" t="s">
        <v>170</v>
      </c>
      <c r="E124" s="312"/>
      <c r="F124" s="173" t="s">
        <v>100</v>
      </c>
      <c r="G124" s="174">
        <v>383.35</v>
      </c>
      <c r="H124" s="173"/>
      <c r="I124" s="173">
        <f>ROUND(G124*(H124),2)</f>
        <v>0</v>
      </c>
      <c r="J124" s="175">
        <f>ROUND(G124*(N124),2)</f>
        <v>3181.81</v>
      </c>
      <c r="K124" s="176">
        <f>ROUND(G124*(O124),2)</f>
        <v>0</v>
      </c>
      <c r="L124" s="176">
        <f>ROUND(G124*(H124),2)</f>
        <v>0</v>
      </c>
      <c r="M124" s="176"/>
      <c r="N124" s="176">
        <v>8.3000000000000007</v>
      </c>
      <c r="O124" s="176"/>
      <c r="P124" s="182">
        <v>0.36834</v>
      </c>
      <c r="Q124" s="180"/>
      <c r="R124" s="180">
        <v>0.36834</v>
      </c>
      <c r="S124" s="181">
        <f>ROUND(G124*(P124),3)</f>
        <v>141.203</v>
      </c>
      <c r="T124" s="177"/>
      <c r="U124" s="177"/>
      <c r="V124" s="199"/>
      <c r="W124" s="53"/>
      <c r="Z124">
        <v>0</v>
      </c>
    </row>
    <row r="125" spans="1:26" ht="25.15" customHeight="1" x14ac:dyDescent="0.25">
      <c r="A125" s="178"/>
      <c r="B125" s="214">
        <v>35</v>
      </c>
      <c r="C125" s="179" t="s">
        <v>171</v>
      </c>
      <c r="D125" s="312" t="s">
        <v>172</v>
      </c>
      <c r="E125" s="312"/>
      <c r="F125" s="173" t="s">
        <v>100</v>
      </c>
      <c r="G125" s="174">
        <v>383.35</v>
      </c>
      <c r="H125" s="173"/>
      <c r="I125" s="173">
        <f>ROUND(G125*(H125),2)</f>
        <v>0</v>
      </c>
      <c r="J125" s="175">
        <f>ROUND(G125*(N125),2)</f>
        <v>7590.33</v>
      </c>
      <c r="K125" s="176">
        <f>ROUND(G125*(O125),2)</f>
        <v>0</v>
      </c>
      <c r="L125" s="176">
        <f>ROUND(G125*(H125),2)</f>
        <v>0</v>
      </c>
      <c r="M125" s="176"/>
      <c r="N125" s="176">
        <v>19.8</v>
      </c>
      <c r="O125" s="176"/>
      <c r="P125" s="182">
        <v>0.32379000000000002</v>
      </c>
      <c r="Q125" s="180"/>
      <c r="R125" s="180">
        <v>0.32379000000000002</v>
      </c>
      <c r="S125" s="181">
        <f>ROUND(G125*(P125),3)</f>
        <v>124.125</v>
      </c>
      <c r="T125" s="177"/>
      <c r="U125" s="177"/>
      <c r="V125" s="199"/>
      <c r="W125" s="53"/>
      <c r="Z125">
        <v>0</v>
      </c>
    </row>
    <row r="126" spans="1:26" ht="25.15" customHeight="1" x14ac:dyDescent="0.25">
      <c r="A126" s="178"/>
      <c r="B126" s="214">
        <v>36</v>
      </c>
      <c r="C126" s="179" t="s">
        <v>173</v>
      </c>
      <c r="D126" s="312" t="s">
        <v>174</v>
      </c>
      <c r="E126" s="312"/>
      <c r="F126" s="173" t="s">
        <v>100</v>
      </c>
      <c r="G126" s="174">
        <v>383.35</v>
      </c>
      <c r="H126" s="173"/>
      <c r="I126" s="173">
        <f>ROUND(G126*(H126),2)</f>
        <v>0</v>
      </c>
      <c r="J126" s="175">
        <f>ROUND(G126*(N126),2)</f>
        <v>4331.8599999999997</v>
      </c>
      <c r="K126" s="176">
        <f>ROUND(G126*(O126),2)</f>
        <v>0</v>
      </c>
      <c r="L126" s="176">
        <f>ROUND(G126*(H126),2)</f>
        <v>0</v>
      </c>
      <c r="M126" s="176"/>
      <c r="N126" s="176">
        <v>11.3</v>
      </c>
      <c r="O126" s="176"/>
      <c r="P126" s="182">
        <v>0.13238</v>
      </c>
      <c r="Q126" s="180"/>
      <c r="R126" s="180">
        <v>0.13238</v>
      </c>
      <c r="S126" s="181">
        <f>ROUND(G126*(P126),3)</f>
        <v>50.747999999999998</v>
      </c>
      <c r="T126" s="177"/>
      <c r="U126" s="177"/>
      <c r="V126" s="199"/>
      <c r="W126" s="53"/>
      <c r="Z126">
        <v>0</v>
      </c>
    </row>
    <row r="127" spans="1:26" x14ac:dyDescent="0.25">
      <c r="A127" s="10"/>
      <c r="B127" s="213"/>
      <c r="C127" s="172">
        <v>5</v>
      </c>
      <c r="D127" s="313" t="s">
        <v>76</v>
      </c>
      <c r="E127" s="313"/>
      <c r="F127" s="138"/>
      <c r="G127" s="171"/>
      <c r="H127" s="138"/>
      <c r="I127" s="140">
        <f>ROUND((SUM(I123:I126))/1,2)</f>
        <v>0</v>
      </c>
      <c r="J127" s="139"/>
      <c r="K127" s="139"/>
      <c r="L127" s="139">
        <f>ROUND((SUM(L123:L126))/1,2)</f>
        <v>0</v>
      </c>
      <c r="M127" s="139">
        <f>ROUND((SUM(M123:M126))/1,2)</f>
        <v>0</v>
      </c>
      <c r="N127" s="139"/>
      <c r="O127" s="139"/>
      <c r="P127" s="139"/>
      <c r="Q127" s="10"/>
      <c r="R127" s="10"/>
      <c r="S127" s="10">
        <f>ROUND((SUM(S123:S126))/1,2)</f>
        <v>316.08</v>
      </c>
      <c r="T127" s="10"/>
      <c r="U127" s="10"/>
      <c r="V127" s="201">
        <f>ROUND((SUM(V123:V126))/1,2)</f>
        <v>0</v>
      </c>
      <c r="W127" s="218"/>
      <c r="X127" s="137"/>
      <c r="Y127" s="137"/>
      <c r="Z127" s="137"/>
    </row>
    <row r="128" spans="1:26" x14ac:dyDescent="0.25">
      <c r="A128" s="1"/>
      <c r="B128" s="209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202"/>
      <c r="W128" s="53"/>
    </row>
    <row r="129" spans="1:26" x14ac:dyDescent="0.25">
      <c r="A129" s="10"/>
      <c r="B129" s="213"/>
      <c r="C129" s="172">
        <v>8</v>
      </c>
      <c r="D129" s="313" t="s">
        <v>77</v>
      </c>
      <c r="E129" s="313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10"/>
      <c r="R129" s="10"/>
      <c r="S129" s="10"/>
      <c r="T129" s="10"/>
      <c r="U129" s="10"/>
      <c r="V129" s="198"/>
      <c r="W129" s="218"/>
      <c r="X129" s="137"/>
      <c r="Y129" s="137"/>
      <c r="Z129" s="137"/>
    </row>
    <row r="130" spans="1:26" ht="25.15" customHeight="1" x14ac:dyDescent="0.25">
      <c r="A130" s="178"/>
      <c r="B130" s="214">
        <v>37</v>
      </c>
      <c r="C130" s="179" t="s">
        <v>175</v>
      </c>
      <c r="D130" s="312" t="s">
        <v>176</v>
      </c>
      <c r="E130" s="312"/>
      <c r="F130" s="173" t="s">
        <v>107</v>
      </c>
      <c r="G130" s="174">
        <v>637.5</v>
      </c>
      <c r="H130" s="173"/>
      <c r="I130" s="173">
        <f t="shared" ref="I130:I151" si="9">ROUND(G130*(H130),2)</f>
        <v>0</v>
      </c>
      <c r="J130" s="175">
        <f t="shared" ref="J130:J151" si="10">ROUND(G130*(N130),2)</f>
        <v>1020</v>
      </c>
      <c r="K130" s="176">
        <f t="shared" ref="K130:K151" si="11">ROUND(G130*(O130),2)</f>
        <v>0</v>
      </c>
      <c r="L130" s="176">
        <f>ROUND(G130*(H130),2)</f>
        <v>0</v>
      </c>
      <c r="M130" s="176"/>
      <c r="N130" s="176">
        <v>1.6</v>
      </c>
      <c r="O130" s="176"/>
      <c r="P130" s="182">
        <v>1.0000000000000001E-5</v>
      </c>
      <c r="Q130" s="180"/>
      <c r="R130" s="180">
        <v>1.0000000000000001E-5</v>
      </c>
      <c r="S130" s="181">
        <f t="shared" ref="S130:S151" si="12">ROUND(G130*(P130),3)</f>
        <v>6.0000000000000001E-3</v>
      </c>
      <c r="T130" s="177"/>
      <c r="U130" s="177"/>
      <c r="V130" s="199"/>
      <c r="W130" s="53"/>
      <c r="Z130">
        <v>0</v>
      </c>
    </row>
    <row r="131" spans="1:26" ht="25.15" customHeight="1" x14ac:dyDescent="0.25">
      <c r="A131" s="178"/>
      <c r="B131" s="215">
        <v>38</v>
      </c>
      <c r="C131" s="188" t="s">
        <v>177</v>
      </c>
      <c r="D131" s="314" t="s">
        <v>178</v>
      </c>
      <c r="E131" s="314"/>
      <c r="F131" s="183" t="s">
        <v>158</v>
      </c>
      <c r="G131" s="184">
        <v>138.94900000000001</v>
      </c>
      <c r="H131" s="183"/>
      <c r="I131" s="183">
        <f t="shared" si="9"/>
        <v>0</v>
      </c>
      <c r="J131" s="185">
        <f t="shared" si="10"/>
        <v>27275.69</v>
      </c>
      <c r="K131" s="186">
        <f t="shared" si="11"/>
        <v>0</v>
      </c>
      <c r="L131" s="186"/>
      <c r="M131" s="186">
        <f>ROUND(G131*(H131),2)</f>
        <v>0</v>
      </c>
      <c r="N131" s="186">
        <v>196.3</v>
      </c>
      <c r="O131" s="186"/>
      <c r="P131" s="189">
        <v>5.7889999999999997E-2</v>
      </c>
      <c r="Q131" s="190"/>
      <c r="R131" s="190">
        <v>5.7889999999999997E-2</v>
      </c>
      <c r="S131" s="191">
        <f t="shared" si="12"/>
        <v>8.0440000000000005</v>
      </c>
      <c r="T131" s="187"/>
      <c r="U131" s="187"/>
      <c r="V131" s="200"/>
      <c r="W131" s="53"/>
      <c r="Z131">
        <v>0</v>
      </c>
    </row>
    <row r="132" spans="1:26" ht="34.9" customHeight="1" x14ac:dyDescent="0.25">
      <c r="A132" s="178"/>
      <c r="B132" s="215">
        <v>39</v>
      </c>
      <c r="C132" s="188" t="s">
        <v>179</v>
      </c>
      <c r="D132" s="314" t="s">
        <v>180</v>
      </c>
      <c r="E132" s="314"/>
      <c r="F132" s="183" t="s">
        <v>158</v>
      </c>
      <c r="G132" s="184">
        <v>138.94900000000001</v>
      </c>
      <c r="H132" s="183"/>
      <c r="I132" s="183">
        <f t="shared" si="9"/>
        <v>0</v>
      </c>
      <c r="J132" s="185">
        <f t="shared" si="10"/>
        <v>1194.96</v>
      </c>
      <c r="K132" s="186">
        <f t="shared" si="11"/>
        <v>0</v>
      </c>
      <c r="L132" s="186"/>
      <c r="M132" s="186">
        <f>ROUND(G132*(H132),2)</f>
        <v>0</v>
      </c>
      <c r="N132" s="186">
        <v>8.6</v>
      </c>
      <c r="O132" s="186"/>
      <c r="P132" s="189">
        <v>2.0000000000000001E-4</v>
      </c>
      <c r="Q132" s="190"/>
      <c r="R132" s="190">
        <v>2.0000000000000001E-4</v>
      </c>
      <c r="S132" s="191">
        <f t="shared" si="12"/>
        <v>2.8000000000000001E-2</v>
      </c>
      <c r="T132" s="187"/>
      <c r="U132" s="187"/>
      <c r="V132" s="200"/>
      <c r="W132" s="53"/>
      <c r="Z132">
        <v>0</v>
      </c>
    </row>
    <row r="133" spans="1:26" ht="25.15" customHeight="1" x14ac:dyDescent="0.25">
      <c r="A133" s="178"/>
      <c r="B133" s="214">
        <v>40</v>
      </c>
      <c r="C133" s="179" t="s">
        <v>181</v>
      </c>
      <c r="D133" s="312" t="s">
        <v>182</v>
      </c>
      <c r="E133" s="312"/>
      <c r="F133" s="173" t="s">
        <v>183</v>
      </c>
      <c r="G133" s="174">
        <v>637.5</v>
      </c>
      <c r="H133" s="173"/>
      <c r="I133" s="173">
        <f t="shared" si="9"/>
        <v>0</v>
      </c>
      <c r="J133" s="175">
        <f t="shared" si="10"/>
        <v>1338.75</v>
      </c>
      <c r="K133" s="176">
        <f t="shared" si="11"/>
        <v>0</v>
      </c>
      <c r="L133" s="176">
        <f>ROUND(G133*(H133),2)</f>
        <v>0</v>
      </c>
      <c r="M133" s="176"/>
      <c r="N133" s="176">
        <v>2.1</v>
      </c>
      <c r="O133" s="176"/>
      <c r="P133" s="180"/>
      <c r="Q133" s="180"/>
      <c r="R133" s="180"/>
      <c r="S133" s="181">
        <f t="shared" si="12"/>
        <v>0</v>
      </c>
      <c r="T133" s="177"/>
      <c r="U133" s="177"/>
      <c r="V133" s="199"/>
      <c r="W133" s="53"/>
      <c r="Z133">
        <v>0</v>
      </c>
    </row>
    <row r="134" spans="1:26" ht="25.15" customHeight="1" x14ac:dyDescent="0.25">
      <c r="A134" s="178"/>
      <c r="B134" s="214">
        <v>41</v>
      </c>
      <c r="C134" s="179" t="s">
        <v>184</v>
      </c>
      <c r="D134" s="312" t="s">
        <v>185</v>
      </c>
      <c r="E134" s="312"/>
      <c r="F134" s="173" t="s">
        <v>186</v>
      </c>
      <c r="G134" s="174">
        <v>53</v>
      </c>
      <c r="H134" s="173"/>
      <c r="I134" s="173">
        <f t="shared" si="9"/>
        <v>0</v>
      </c>
      <c r="J134" s="175">
        <f t="shared" si="10"/>
        <v>1118.3</v>
      </c>
      <c r="K134" s="176">
        <f t="shared" si="11"/>
        <v>0</v>
      </c>
      <c r="L134" s="176">
        <f>ROUND(G134*(H134),2)</f>
        <v>0</v>
      </c>
      <c r="M134" s="176"/>
      <c r="N134" s="176">
        <v>21.1</v>
      </c>
      <c r="O134" s="176"/>
      <c r="P134" s="182">
        <v>1.6670000000000001E-2</v>
      </c>
      <c r="Q134" s="180"/>
      <c r="R134" s="180">
        <v>1.6670000000000001E-2</v>
      </c>
      <c r="S134" s="181">
        <f t="shared" si="12"/>
        <v>0.88400000000000001</v>
      </c>
      <c r="T134" s="177"/>
      <c r="U134" s="177"/>
      <c r="V134" s="199"/>
      <c r="W134" s="53"/>
      <c r="Z134">
        <v>0</v>
      </c>
    </row>
    <row r="135" spans="1:26" ht="25.15" customHeight="1" x14ac:dyDescent="0.25">
      <c r="A135" s="178"/>
      <c r="B135" s="215">
        <v>42</v>
      </c>
      <c r="C135" s="188" t="s">
        <v>187</v>
      </c>
      <c r="D135" s="314" t="s">
        <v>188</v>
      </c>
      <c r="E135" s="314"/>
      <c r="F135" s="183" t="s">
        <v>158</v>
      </c>
      <c r="G135" s="184">
        <v>6</v>
      </c>
      <c r="H135" s="183"/>
      <c r="I135" s="183">
        <f t="shared" si="9"/>
        <v>0</v>
      </c>
      <c r="J135" s="185">
        <f t="shared" si="10"/>
        <v>458.4</v>
      </c>
      <c r="K135" s="186">
        <f t="shared" si="11"/>
        <v>0</v>
      </c>
      <c r="L135" s="186"/>
      <c r="M135" s="186">
        <f>ROUND(G135*(H135),2)</f>
        <v>0</v>
      </c>
      <c r="N135" s="186">
        <v>76.400000000000006</v>
      </c>
      <c r="O135" s="186"/>
      <c r="P135" s="189">
        <v>0.18</v>
      </c>
      <c r="Q135" s="190"/>
      <c r="R135" s="190">
        <v>0.18</v>
      </c>
      <c r="S135" s="191">
        <f t="shared" si="12"/>
        <v>1.08</v>
      </c>
      <c r="T135" s="187"/>
      <c r="U135" s="187"/>
      <c r="V135" s="200"/>
      <c r="W135" s="53"/>
      <c r="Z135">
        <v>0</v>
      </c>
    </row>
    <row r="136" spans="1:26" ht="25.15" customHeight="1" x14ac:dyDescent="0.25">
      <c r="A136" s="178"/>
      <c r="B136" s="215">
        <v>43</v>
      </c>
      <c r="C136" s="188" t="s">
        <v>189</v>
      </c>
      <c r="D136" s="314" t="s">
        <v>190</v>
      </c>
      <c r="E136" s="314"/>
      <c r="F136" s="183" t="s">
        <v>158</v>
      </c>
      <c r="G136" s="184">
        <v>19</v>
      </c>
      <c r="H136" s="183"/>
      <c r="I136" s="183">
        <f t="shared" si="9"/>
        <v>0</v>
      </c>
      <c r="J136" s="185">
        <f t="shared" si="10"/>
        <v>4451.7</v>
      </c>
      <c r="K136" s="186">
        <f t="shared" si="11"/>
        <v>0</v>
      </c>
      <c r="L136" s="186"/>
      <c r="M136" s="186">
        <f>ROUND(G136*(H136),2)</f>
        <v>0</v>
      </c>
      <c r="N136" s="186">
        <v>234.3</v>
      </c>
      <c r="O136" s="186"/>
      <c r="P136" s="189">
        <v>1.01</v>
      </c>
      <c r="Q136" s="190"/>
      <c r="R136" s="190">
        <v>1.01</v>
      </c>
      <c r="S136" s="191">
        <f t="shared" si="12"/>
        <v>19.190000000000001</v>
      </c>
      <c r="T136" s="187"/>
      <c r="U136" s="187"/>
      <c r="V136" s="200"/>
      <c r="W136" s="53"/>
      <c r="Z136">
        <v>0</v>
      </c>
    </row>
    <row r="137" spans="1:26" ht="25.15" customHeight="1" x14ac:dyDescent="0.25">
      <c r="A137" s="178"/>
      <c r="B137" s="215">
        <v>44</v>
      </c>
      <c r="C137" s="188" t="s">
        <v>191</v>
      </c>
      <c r="D137" s="314" t="s">
        <v>192</v>
      </c>
      <c r="E137" s="314"/>
      <c r="F137" s="183" t="s">
        <v>158</v>
      </c>
      <c r="G137" s="184">
        <v>17</v>
      </c>
      <c r="H137" s="183"/>
      <c r="I137" s="183">
        <f t="shared" si="9"/>
        <v>0</v>
      </c>
      <c r="J137" s="185">
        <f t="shared" si="10"/>
        <v>2442.9</v>
      </c>
      <c r="K137" s="186">
        <f t="shared" si="11"/>
        <v>0</v>
      </c>
      <c r="L137" s="186"/>
      <c r="M137" s="186">
        <f>ROUND(G137*(H137),2)</f>
        <v>0</v>
      </c>
      <c r="N137" s="186">
        <v>143.69999999999999</v>
      </c>
      <c r="O137" s="186"/>
      <c r="P137" s="189">
        <v>0.52</v>
      </c>
      <c r="Q137" s="190"/>
      <c r="R137" s="190">
        <v>0.52</v>
      </c>
      <c r="S137" s="191">
        <f t="shared" si="12"/>
        <v>8.84</v>
      </c>
      <c r="T137" s="187"/>
      <c r="U137" s="187"/>
      <c r="V137" s="200"/>
      <c r="W137" s="53"/>
      <c r="Z137">
        <v>0</v>
      </c>
    </row>
    <row r="138" spans="1:26" ht="25.15" customHeight="1" x14ac:dyDescent="0.25">
      <c r="A138" s="178"/>
      <c r="B138" s="215">
        <v>45</v>
      </c>
      <c r="C138" s="188" t="s">
        <v>193</v>
      </c>
      <c r="D138" s="314" t="s">
        <v>194</v>
      </c>
      <c r="E138" s="314"/>
      <c r="F138" s="183" t="s">
        <v>158</v>
      </c>
      <c r="G138" s="184">
        <v>11</v>
      </c>
      <c r="H138" s="183"/>
      <c r="I138" s="183">
        <f t="shared" si="9"/>
        <v>0</v>
      </c>
      <c r="J138" s="185">
        <f t="shared" si="10"/>
        <v>1238.5999999999999</v>
      </c>
      <c r="K138" s="186">
        <f t="shared" si="11"/>
        <v>0</v>
      </c>
      <c r="L138" s="186"/>
      <c r="M138" s="186">
        <f>ROUND(G138*(H138),2)</f>
        <v>0</v>
      </c>
      <c r="N138" s="186">
        <v>112.6</v>
      </c>
      <c r="O138" s="186"/>
      <c r="P138" s="189">
        <v>0.36</v>
      </c>
      <c r="Q138" s="190"/>
      <c r="R138" s="190">
        <v>0.36</v>
      </c>
      <c r="S138" s="191">
        <f t="shared" si="12"/>
        <v>3.96</v>
      </c>
      <c r="T138" s="187"/>
      <c r="U138" s="187"/>
      <c r="V138" s="200"/>
      <c r="W138" s="53"/>
      <c r="Z138">
        <v>0</v>
      </c>
    </row>
    <row r="139" spans="1:26" ht="25.15" customHeight="1" x14ac:dyDescent="0.25">
      <c r="A139" s="178"/>
      <c r="B139" s="214">
        <v>46</v>
      </c>
      <c r="C139" s="179" t="s">
        <v>195</v>
      </c>
      <c r="D139" s="312" t="s">
        <v>196</v>
      </c>
      <c r="E139" s="312"/>
      <c r="F139" s="173" t="s">
        <v>158</v>
      </c>
      <c r="G139" s="174">
        <v>17</v>
      </c>
      <c r="H139" s="173"/>
      <c r="I139" s="173">
        <f t="shared" si="9"/>
        <v>0</v>
      </c>
      <c r="J139" s="175">
        <f t="shared" si="10"/>
        <v>7719.7</v>
      </c>
      <c r="K139" s="176">
        <f t="shared" si="11"/>
        <v>0</v>
      </c>
      <c r="L139" s="176">
        <f>ROUND(G139*(H139),2)</f>
        <v>0</v>
      </c>
      <c r="M139" s="176"/>
      <c r="N139" s="176">
        <v>454.1</v>
      </c>
      <c r="O139" s="176"/>
      <c r="P139" s="182">
        <v>1.9707700000000001</v>
      </c>
      <c r="Q139" s="180"/>
      <c r="R139" s="180">
        <v>1.9707700000000001</v>
      </c>
      <c r="S139" s="181">
        <f t="shared" si="12"/>
        <v>33.503</v>
      </c>
      <c r="T139" s="177"/>
      <c r="U139" s="177"/>
      <c r="V139" s="199"/>
      <c r="W139" s="53"/>
      <c r="Z139">
        <v>0</v>
      </c>
    </row>
    <row r="140" spans="1:26" ht="25.15" customHeight="1" x14ac:dyDescent="0.25">
      <c r="A140" s="178"/>
      <c r="B140" s="215">
        <v>47</v>
      </c>
      <c r="C140" s="188" t="s">
        <v>197</v>
      </c>
      <c r="D140" s="314" t="s">
        <v>198</v>
      </c>
      <c r="E140" s="314"/>
      <c r="F140" s="183" t="s">
        <v>199</v>
      </c>
      <c r="G140" s="184">
        <v>17</v>
      </c>
      <c r="H140" s="183"/>
      <c r="I140" s="183">
        <f t="shared" si="9"/>
        <v>0</v>
      </c>
      <c r="J140" s="185">
        <f t="shared" si="10"/>
        <v>858.5</v>
      </c>
      <c r="K140" s="186">
        <f t="shared" si="11"/>
        <v>0</v>
      </c>
      <c r="L140" s="186"/>
      <c r="M140" s="186">
        <f>ROUND(G140*(H140),2)</f>
        <v>0</v>
      </c>
      <c r="N140" s="186">
        <v>50.5</v>
      </c>
      <c r="O140" s="186"/>
      <c r="P140" s="189">
        <v>0.73199999999999998</v>
      </c>
      <c r="Q140" s="190"/>
      <c r="R140" s="190">
        <v>0.73199999999999998</v>
      </c>
      <c r="S140" s="191">
        <f t="shared" si="12"/>
        <v>12.444000000000001</v>
      </c>
      <c r="T140" s="187"/>
      <c r="U140" s="187"/>
      <c r="V140" s="200"/>
      <c r="W140" s="53"/>
      <c r="Z140">
        <v>0</v>
      </c>
    </row>
    <row r="141" spans="1:26" ht="25.15" customHeight="1" x14ac:dyDescent="0.25">
      <c r="A141" s="178"/>
      <c r="B141" s="215">
        <v>48</v>
      </c>
      <c r="C141" s="188" t="s">
        <v>200</v>
      </c>
      <c r="D141" s="314" t="s">
        <v>201</v>
      </c>
      <c r="E141" s="314"/>
      <c r="F141" s="183" t="s">
        <v>158</v>
      </c>
      <c r="G141" s="184">
        <v>17</v>
      </c>
      <c r="H141" s="183"/>
      <c r="I141" s="183">
        <f t="shared" si="9"/>
        <v>0</v>
      </c>
      <c r="J141" s="185">
        <f t="shared" si="10"/>
        <v>10931</v>
      </c>
      <c r="K141" s="186">
        <f t="shared" si="11"/>
        <v>0</v>
      </c>
      <c r="L141" s="186"/>
      <c r="M141" s="186">
        <f>ROUND(G141*(H141),2)</f>
        <v>0</v>
      </c>
      <c r="N141" s="186">
        <v>643</v>
      </c>
      <c r="O141" s="186"/>
      <c r="P141" s="190"/>
      <c r="Q141" s="190"/>
      <c r="R141" s="190"/>
      <c r="S141" s="191">
        <f t="shared" si="12"/>
        <v>0</v>
      </c>
      <c r="T141" s="187"/>
      <c r="U141" s="187"/>
      <c r="V141" s="200"/>
      <c r="W141" s="53"/>
      <c r="Z141">
        <v>0</v>
      </c>
    </row>
    <row r="142" spans="1:26" ht="25.15" customHeight="1" x14ac:dyDescent="0.25">
      <c r="A142" s="178"/>
      <c r="B142" s="215">
        <v>49</v>
      </c>
      <c r="C142" s="188" t="s">
        <v>202</v>
      </c>
      <c r="D142" s="314" t="s">
        <v>203</v>
      </c>
      <c r="E142" s="314"/>
      <c r="F142" s="183" t="s">
        <v>158</v>
      </c>
      <c r="G142" s="184">
        <v>34</v>
      </c>
      <c r="H142" s="183"/>
      <c r="I142" s="183">
        <f t="shared" si="9"/>
        <v>0</v>
      </c>
      <c r="J142" s="185">
        <f t="shared" si="10"/>
        <v>1196.8</v>
      </c>
      <c r="K142" s="186">
        <f t="shared" si="11"/>
        <v>0</v>
      </c>
      <c r="L142" s="186"/>
      <c r="M142" s="186">
        <f>ROUND(G142*(H142),2)</f>
        <v>0</v>
      </c>
      <c r="N142" s="186">
        <v>35.200000000000003</v>
      </c>
      <c r="O142" s="186"/>
      <c r="P142" s="189">
        <v>6.0699999999999999E-3</v>
      </c>
      <c r="Q142" s="190"/>
      <c r="R142" s="190">
        <v>6.0699999999999999E-3</v>
      </c>
      <c r="S142" s="191">
        <f t="shared" si="12"/>
        <v>0.20599999999999999</v>
      </c>
      <c r="T142" s="187"/>
      <c r="U142" s="187"/>
      <c r="V142" s="200"/>
      <c r="W142" s="53"/>
      <c r="Z142">
        <v>0</v>
      </c>
    </row>
    <row r="143" spans="1:26" ht="25.15" customHeight="1" x14ac:dyDescent="0.25">
      <c r="A143" s="178"/>
      <c r="B143" s="214">
        <v>50</v>
      </c>
      <c r="C143" s="179" t="s">
        <v>204</v>
      </c>
      <c r="D143" s="312" t="s">
        <v>205</v>
      </c>
      <c r="E143" s="312"/>
      <c r="F143" s="173" t="s">
        <v>158</v>
      </c>
      <c r="G143" s="174">
        <v>17</v>
      </c>
      <c r="H143" s="173"/>
      <c r="I143" s="173">
        <f t="shared" si="9"/>
        <v>0</v>
      </c>
      <c r="J143" s="175">
        <f t="shared" si="10"/>
        <v>501.5</v>
      </c>
      <c r="K143" s="176">
        <f t="shared" si="11"/>
        <v>0</v>
      </c>
      <c r="L143" s="176">
        <f>ROUND(G143*(H143),2)</f>
        <v>0</v>
      </c>
      <c r="M143" s="176"/>
      <c r="N143" s="176">
        <v>29.5</v>
      </c>
      <c r="O143" s="176"/>
      <c r="P143" s="182">
        <v>6.3400000000000001E-3</v>
      </c>
      <c r="Q143" s="180"/>
      <c r="R143" s="180">
        <v>6.3400000000000001E-3</v>
      </c>
      <c r="S143" s="181">
        <f t="shared" si="12"/>
        <v>0.108</v>
      </c>
      <c r="T143" s="177"/>
      <c r="U143" s="177"/>
      <c r="V143" s="199"/>
      <c r="W143" s="53"/>
      <c r="Z143">
        <v>0</v>
      </c>
    </row>
    <row r="144" spans="1:26" ht="25.15" customHeight="1" x14ac:dyDescent="0.25">
      <c r="A144" s="178"/>
      <c r="B144" s="215">
        <v>51</v>
      </c>
      <c r="C144" s="188" t="s">
        <v>206</v>
      </c>
      <c r="D144" s="314" t="s">
        <v>207</v>
      </c>
      <c r="E144" s="314"/>
      <c r="F144" s="183" t="s">
        <v>158</v>
      </c>
      <c r="G144" s="184">
        <v>17</v>
      </c>
      <c r="H144" s="183"/>
      <c r="I144" s="183">
        <f t="shared" si="9"/>
        <v>0</v>
      </c>
      <c r="J144" s="185">
        <f t="shared" si="10"/>
        <v>4467.6000000000004</v>
      </c>
      <c r="K144" s="186">
        <f t="shared" si="11"/>
        <v>0</v>
      </c>
      <c r="L144" s="186"/>
      <c r="M144" s="186">
        <f>ROUND(G144*(H144),2)</f>
        <v>0</v>
      </c>
      <c r="N144" s="186">
        <v>262.8</v>
      </c>
      <c r="O144" s="186"/>
      <c r="P144" s="189">
        <v>0.158</v>
      </c>
      <c r="Q144" s="190"/>
      <c r="R144" s="190">
        <v>0.158</v>
      </c>
      <c r="S144" s="191">
        <f t="shared" si="12"/>
        <v>2.6859999999999999</v>
      </c>
      <c r="T144" s="187"/>
      <c r="U144" s="187"/>
      <c r="V144" s="200"/>
      <c r="W144" s="53"/>
      <c r="Z144">
        <v>0</v>
      </c>
    </row>
    <row r="145" spans="1:26" ht="25.15" customHeight="1" x14ac:dyDescent="0.25">
      <c r="A145" s="178"/>
      <c r="B145" s="214">
        <v>52</v>
      </c>
      <c r="C145" s="179" t="s">
        <v>208</v>
      </c>
      <c r="D145" s="312" t="s">
        <v>209</v>
      </c>
      <c r="E145" s="312"/>
      <c r="F145" s="173" t="s">
        <v>158</v>
      </c>
      <c r="G145" s="174">
        <v>160</v>
      </c>
      <c r="H145" s="173"/>
      <c r="I145" s="173">
        <f t="shared" si="9"/>
        <v>0</v>
      </c>
      <c r="J145" s="175">
        <f t="shared" si="10"/>
        <v>2960</v>
      </c>
      <c r="K145" s="176">
        <f t="shared" si="11"/>
        <v>0</v>
      </c>
      <c r="L145" s="176">
        <f>ROUND(G145*(H145),2)</f>
        <v>0</v>
      </c>
      <c r="M145" s="176"/>
      <c r="N145" s="176">
        <v>18.5</v>
      </c>
      <c r="O145" s="176"/>
      <c r="P145" s="182">
        <v>1.7059999999999999E-2</v>
      </c>
      <c r="Q145" s="180"/>
      <c r="R145" s="180">
        <v>1.7059999999999999E-2</v>
      </c>
      <c r="S145" s="181">
        <f t="shared" si="12"/>
        <v>2.73</v>
      </c>
      <c r="T145" s="177"/>
      <c r="U145" s="177"/>
      <c r="V145" s="199"/>
      <c r="W145" s="53"/>
      <c r="Z145">
        <v>0</v>
      </c>
    </row>
    <row r="146" spans="1:26" ht="25.15" customHeight="1" x14ac:dyDescent="0.25">
      <c r="A146" s="178"/>
      <c r="B146" s="214">
        <v>53</v>
      </c>
      <c r="C146" s="179" t="s">
        <v>210</v>
      </c>
      <c r="D146" s="312" t="s">
        <v>211</v>
      </c>
      <c r="E146" s="312"/>
      <c r="F146" s="173" t="s">
        <v>107</v>
      </c>
      <c r="G146" s="174">
        <v>637.5</v>
      </c>
      <c r="H146" s="173"/>
      <c r="I146" s="173">
        <f t="shared" si="9"/>
        <v>0</v>
      </c>
      <c r="J146" s="175">
        <f t="shared" si="10"/>
        <v>892.5</v>
      </c>
      <c r="K146" s="176">
        <f t="shared" si="11"/>
        <v>0</v>
      </c>
      <c r="L146" s="176">
        <f>ROUND(G146*(H146),2)</f>
        <v>0</v>
      </c>
      <c r="M146" s="176"/>
      <c r="N146" s="176">
        <v>1.4</v>
      </c>
      <c r="O146" s="176"/>
      <c r="P146" s="180"/>
      <c r="Q146" s="180"/>
      <c r="R146" s="180"/>
      <c r="S146" s="181">
        <f t="shared" si="12"/>
        <v>0</v>
      </c>
      <c r="T146" s="177"/>
      <c r="U146" s="177"/>
      <c r="V146" s="199"/>
      <c r="W146" s="53"/>
      <c r="Z146">
        <v>0</v>
      </c>
    </row>
    <row r="147" spans="1:26" ht="25.15" customHeight="1" x14ac:dyDescent="0.25">
      <c r="A147" s="178"/>
      <c r="B147" s="214">
        <v>54</v>
      </c>
      <c r="C147" s="179" t="s">
        <v>212</v>
      </c>
      <c r="D147" s="312" t="s">
        <v>213</v>
      </c>
      <c r="E147" s="312"/>
      <c r="F147" s="173" t="s">
        <v>183</v>
      </c>
      <c r="G147" s="174">
        <v>637.5</v>
      </c>
      <c r="H147" s="173"/>
      <c r="I147" s="173">
        <f t="shared" si="9"/>
        <v>0</v>
      </c>
      <c r="J147" s="175">
        <f t="shared" si="10"/>
        <v>382.5</v>
      </c>
      <c r="K147" s="176">
        <f t="shared" si="11"/>
        <v>0</v>
      </c>
      <c r="L147" s="176">
        <f>ROUND(G147*(H147),2)</f>
        <v>0</v>
      </c>
      <c r="M147" s="176"/>
      <c r="N147" s="176">
        <v>0.6</v>
      </c>
      <c r="O147" s="176"/>
      <c r="P147" s="182">
        <v>1.0000000000000001E-5</v>
      </c>
      <c r="Q147" s="180"/>
      <c r="R147" s="180">
        <v>1.0000000000000001E-5</v>
      </c>
      <c r="S147" s="181">
        <f t="shared" si="12"/>
        <v>6.0000000000000001E-3</v>
      </c>
      <c r="T147" s="177"/>
      <c r="U147" s="177"/>
      <c r="V147" s="199"/>
      <c r="W147" s="53"/>
      <c r="Z147">
        <v>0</v>
      </c>
    </row>
    <row r="148" spans="1:26" ht="25.15" customHeight="1" x14ac:dyDescent="0.25">
      <c r="A148" s="178"/>
      <c r="B148" s="214">
        <v>55</v>
      </c>
      <c r="C148" s="179" t="s">
        <v>214</v>
      </c>
      <c r="D148" s="312" t="s">
        <v>215</v>
      </c>
      <c r="E148" s="312"/>
      <c r="F148" s="173" t="s">
        <v>107</v>
      </c>
      <c r="G148" s="174">
        <v>9</v>
      </c>
      <c r="H148" s="173"/>
      <c r="I148" s="173">
        <f t="shared" si="9"/>
        <v>0</v>
      </c>
      <c r="J148" s="175">
        <f t="shared" si="10"/>
        <v>310.5</v>
      </c>
      <c r="K148" s="176">
        <f t="shared" si="11"/>
        <v>0</v>
      </c>
      <c r="L148" s="176">
        <f>ROUND(G148*(H148),2)</f>
        <v>0</v>
      </c>
      <c r="M148" s="176"/>
      <c r="N148" s="176">
        <v>34.5</v>
      </c>
      <c r="O148" s="176"/>
      <c r="P148" s="180"/>
      <c r="Q148" s="180"/>
      <c r="R148" s="180"/>
      <c r="S148" s="181">
        <f t="shared" si="12"/>
        <v>0</v>
      </c>
      <c r="T148" s="177"/>
      <c r="U148" s="177"/>
      <c r="V148" s="199"/>
      <c r="W148" s="53"/>
      <c r="Z148">
        <v>0</v>
      </c>
    </row>
    <row r="149" spans="1:26" ht="25.15" customHeight="1" x14ac:dyDescent="0.25">
      <c r="A149" s="178"/>
      <c r="B149" s="215">
        <v>56</v>
      </c>
      <c r="C149" s="188" t="s">
        <v>216</v>
      </c>
      <c r="D149" s="314" t="s">
        <v>217</v>
      </c>
      <c r="E149" s="314"/>
      <c r="F149" s="183" t="s">
        <v>107</v>
      </c>
      <c r="G149" s="184">
        <v>9</v>
      </c>
      <c r="H149" s="183"/>
      <c r="I149" s="183">
        <f t="shared" si="9"/>
        <v>0</v>
      </c>
      <c r="J149" s="185">
        <f t="shared" si="10"/>
        <v>2462.4</v>
      </c>
      <c r="K149" s="186">
        <f t="shared" si="11"/>
        <v>0</v>
      </c>
      <c r="L149" s="186"/>
      <c r="M149" s="186">
        <f>ROUND(G149*(H149),2)</f>
        <v>0</v>
      </c>
      <c r="N149" s="186">
        <v>273.60000000000002</v>
      </c>
      <c r="O149" s="186"/>
      <c r="P149" s="189">
        <v>0.15579999999999999</v>
      </c>
      <c r="Q149" s="190"/>
      <c r="R149" s="190">
        <v>0.15579999999999999</v>
      </c>
      <c r="S149" s="191">
        <f t="shared" si="12"/>
        <v>1.4019999999999999</v>
      </c>
      <c r="T149" s="187"/>
      <c r="U149" s="187"/>
      <c r="V149" s="200"/>
      <c r="W149" s="53"/>
      <c r="Z149">
        <v>0</v>
      </c>
    </row>
    <row r="150" spans="1:26" ht="25.15" customHeight="1" x14ac:dyDescent="0.25">
      <c r="A150" s="178"/>
      <c r="B150" s="214">
        <v>57</v>
      </c>
      <c r="C150" s="179" t="s">
        <v>218</v>
      </c>
      <c r="D150" s="312" t="s">
        <v>219</v>
      </c>
      <c r="E150" s="312"/>
      <c r="F150" s="173" t="s">
        <v>158</v>
      </c>
      <c r="G150" s="174">
        <v>27</v>
      </c>
      <c r="H150" s="173"/>
      <c r="I150" s="173">
        <f t="shared" si="9"/>
        <v>0</v>
      </c>
      <c r="J150" s="175">
        <f t="shared" si="10"/>
        <v>102.6</v>
      </c>
      <c r="K150" s="176">
        <f t="shared" si="11"/>
        <v>0</v>
      </c>
      <c r="L150" s="176">
        <f>ROUND(G150*(H150),2)</f>
        <v>0</v>
      </c>
      <c r="M150" s="176"/>
      <c r="N150" s="176">
        <v>3.8</v>
      </c>
      <c r="O150" s="176"/>
      <c r="P150" s="180"/>
      <c r="Q150" s="180"/>
      <c r="R150" s="180"/>
      <c r="S150" s="181">
        <f t="shared" si="12"/>
        <v>0</v>
      </c>
      <c r="T150" s="177"/>
      <c r="U150" s="177"/>
      <c r="V150" s="199"/>
      <c r="W150" s="53"/>
      <c r="Z150">
        <v>0</v>
      </c>
    </row>
    <row r="151" spans="1:26" ht="25.15" customHeight="1" x14ac:dyDescent="0.25">
      <c r="A151" s="178"/>
      <c r="B151" s="215">
        <v>58</v>
      </c>
      <c r="C151" s="188" t="s">
        <v>220</v>
      </c>
      <c r="D151" s="314" t="s">
        <v>221</v>
      </c>
      <c r="E151" s="314"/>
      <c r="F151" s="183" t="s">
        <v>158</v>
      </c>
      <c r="G151" s="184">
        <v>27</v>
      </c>
      <c r="H151" s="183"/>
      <c r="I151" s="183">
        <f t="shared" si="9"/>
        <v>0</v>
      </c>
      <c r="J151" s="185">
        <f t="shared" si="10"/>
        <v>291.60000000000002</v>
      </c>
      <c r="K151" s="186">
        <f t="shared" si="11"/>
        <v>0</v>
      </c>
      <c r="L151" s="186"/>
      <c r="M151" s="186">
        <f>ROUND(G151*(H151),2)</f>
        <v>0</v>
      </c>
      <c r="N151" s="186">
        <v>10.8</v>
      </c>
      <c r="O151" s="186"/>
      <c r="P151" s="189">
        <v>4.2000000000000002E-4</v>
      </c>
      <c r="Q151" s="190"/>
      <c r="R151" s="190">
        <v>4.2000000000000002E-4</v>
      </c>
      <c r="S151" s="191">
        <f t="shared" si="12"/>
        <v>1.0999999999999999E-2</v>
      </c>
      <c r="T151" s="187"/>
      <c r="U151" s="187"/>
      <c r="V151" s="200"/>
      <c r="W151" s="53"/>
      <c r="Z151">
        <v>0</v>
      </c>
    </row>
    <row r="152" spans="1:26" x14ac:dyDescent="0.25">
      <c r="A152" s="10"/>
      <c r="B152" s="213"/>
      <c r="C152" s="172">
        <v>8</v>
      </c>
      <c r="D152" s="313" t="s">
        <v>77</v>
      </c>
      <c r="E152" s="313"/>
      <c r="F152" s="138"/>
      <c r="G152" s="171"/>
      <c r="H152" s="138"/>
      <c r="I152" s="140">
        <f>ROUND((SUM(I129:I151))/1,2)</f>
        <v>0</v>
      </c>
      <c r="J152" s="139"/>
      <c r="K152" s="139"/>
      <c r="L152" s="139">
        <f>ROUND((SUM(L129:L151))/1,2)</f>
        <v>0</v>
      </c>
      <c r="M152" s="139">
        <f>ROUND((SUM(M129:M151))/1,2)</f>
        <v>0</v>
      </c>
      <c r="N152" s="139"/>
      <c r="O152" s="139"/>
      <c r="P152" s="139"/>
      <c r="Q152" s="10"/>
      <c r="R152" s="10"/>
      <c r="S152" s="10">
        <f>ROUND((SUM(S129:S151))/1,2)</f>
        <v>95.13</v>
      </c>
      <c r="T152" s="10"/>
      <c r="U152" s="10"/>
      <c r="V152" s="201">
        <f>ROUND((SUM(V129:V151))/1,2)</f>
        <v>0</v>
      </c>
      <c r="W152" s="218"/>
      <c r="X152" s="137"/>
      <c r="Y152" s="137"/>
      <c r="Z152" s="137"/>
    </row>
    <row r="153" spans="1:26" x14ac:dyDescent="0.25">
      <c r="A153" s="1"/>
      <c r="B153" s="209"/>
      <c r="C153" s="1"/>
      <c r="D153" s="1"/>
      <c r="E153" s="131"/>
      <c r="F153" s="131"/>
      <c r="G153" s="165"/>
      <c r="H153" s="131"/>
      <c r="I153" s="131"/>
      <c r="J153" s="132"/>
      <c r="K153" s="132"/>
      <c r="L153" s="132"/>
      <c r="M153" s="132"/>
      <c r="N153" s="132"/>
      <c r="O153" s="132"/>
      <c r="P153" s="132"/>
      <c r="Q153" s="1"/>
      <c r="R153" s="1"/>
      <c r="S153" s="1"/>
      <c r="T153" s="1"/>
      <c r="U153" s="1"/>
      <c r="V153" s="202"/>
      <c r="W153" s="53"/>
    </row>
    <row r="154" spans="1:26" x14ac:dyDescent="0.25">
      <c r="A154" s="10"/>
      <c r="B154" s="213"/>
      <c r="C154" s="172">
        <v>9</v>
      </c>
      <c r="D154" s="313" t="s">
        <v>78</v>
      </c>
      <c r="E154" s="313"/>
      <c r="F154" s="138"/>
      <c r="G154" s="171"/>
      <c r="H154" s="138"/>
      <c r="I154" s="138"/>
      <c r="J154" s="139"/>
      <c r="K154" s="139"/>
      <c r="L154" s="139"/>
      <c r="M154" s="139"/>
      <c r="N154" s="139"/>
      <c r="O154" s="139"/>
      <c r="P154" s="139"/>
      <c r="Q154" s="10"/>
      <c r="R154" s="10"/>
      <c r="S154" s="10"/>
      <c r="T154" s="10"/>
      <c r="U154" s="10"/>
      <c r="V154" s="198"/>
      <c r="W154" s="218"/>
      <c r="X154" s="137"/>
      <c r="Y154" s="137"/>
      <c r="Z154" s="137"/>
    </row>
    <row r="155" spans="1:26" ht="25.15" customHeight="1" x14ac:dyDescent="0.25">
      <c r="A155" s="178"/>
      <c r="B155" s="214">
        <v>59</v>
      </c>
      <c r="C155" s="179" t="s">
        <v>222</v>
      </c>
      <c r="D155" s="312" t="s">
        <v>223</v>
      </c>
      <c r="E155" s="312"/>
      <c r="F155" s="173" t="s">
        <v>107</v>
      </c>
      <c r="G155" s="174">
        <v>697</v>
      </c>
      <c r="H155" s="173"/>
      <c r="I155" s="173">
        <f>ROUND(G155*(H155),2)</f>
        <v>0</v>
      </c>
      <c r="J155" s="175">
        <f>ROUND(G155*(N155),2)</f>
        <v>4112.3</v>
      </c>
      <c r="K155" s="176">
        <f>ROUND(G155*(O155),2)</f>
        <v>0</v>
      </c>
      <c r="L155" s="176">
        <f>ROUND(G155*(H155),2)</f>
        <v>0</v>
      </c>
      <c r="M155" s="176"/>
      <c r="N155" s="176">
        <v>5.9</v>
      </c>
      <c r="O155" s="176"/>
      <c r="P155" s="182">
        <v>2.0000000000000002E-5</v>
      </c>
      <c r="Q155" s="180"/>
      <c r="R155" s="180">
        <v>2.0000000000000002E-5</v>
      </c>
      <c r="S155" s="181">
        <f>ROUND(G155*(P155),3)</f>
        <v>1.4E-2</v>
      </c>
      <c r="T155" s="177"/>
      <c r="U155" s="177"/>
      <c r="V155" s="199"/>
      <c r="W155" s="53"/>
      <c r="Z155">
        <v>0</v>
      </c>
    </row>
    <row r="156" spans="1:26" ht="25.15" customHeight="1" x14ac:dyDescent="0.25">
      <c r="A156" s="178"/>
      <c r="B156" s="214">
        <v>60</v>
      </c>
      <c r="C156" s="179" t="s">
        <v>224</v>
      </c>
      <c r="D156" s="312" t="s">
        <v>225</v>
      </c>
      <c r="E156" s="312"/>
      <c r="F156" s="173" t="s">
        <v>226</v>
      </c>
      <c r="G156" s="174">
        <v>64.403000000000006</v>
      </c>
      <c r="H156" s="173"/>
      <c r="I156" s="173">
        <f>ROUND(G156*(H156),2)</f>
        <v>0</v>
      </c>
      <c r="J156" s="175">
        <f>ROUND(G156*(N156),2)</f>
        <v>1726</v>
      </c>
      <c r="K156" s="176">
        <f>ROUND(G156*(O156),2)</f>
        <v>0</v>
      </c>
      <c r="L156" s="176">
        <f>ROUND(G156*(H156),2)</f>
        <v>0</v>
      </c>
      <c r="M156" s="176"/>
      <c r="N156" s="176">
        <v>26.8</v>
      </c>
      <c r="O156" s="176"/>
      <c r="P156" s="180"/>
      <c r="Q156" s="180"/>
      <c r="R156" s="180"/>
      <c r="S156" s="181">
        <f>ROUND(G156*(P156),3)</f>
        <v>0</v>
      </c>
      <c r="T156" s="177"/>
      <c r="U156" s="177"/>
      <c r="V156" s="199"/>
      <c r="W156" s="53"/>
      <c r="Z156">
        <v>0</v>
      </c>
    </row>
    <row r="157" spans="1:26" ht="25.15" customHeight="1" x14ac:dyDescent="0.25">
      <c r="A157" s="178"/>
      <c r="B157" s="214">
        <v>61</v>
      </c>
      <c r="C157" s="179" t="s">
        <v>227</v>
      </c>
      <c r="D157" s="312" t="s">
        <v>228</v>
      </c>
      <c r="E157" s="312"/>
      <c r="F157" s="173" t="s">
        <v>226</v>
      </c>
      <c r="G157" s="174">
        <v>128.80600000000001</v>
      </c>
      <c r="H157" s="173"/>
      <c r="I157" s="173">
        <f>ROUND(G157*(H157),2)</f>
        <v>0</v>
      </c>
      <c r="J157" s="175">
        <f>ROUND(G157*(N157),2)</f>
        <v>167.45</v>
      </c>
      <c r="K157" s="176">
        <f>ROUND(G157*(O157),2)</f>
        <v>0</v>
      </c>
      <c r="L157" s="176">
        <f>ROUND(G157*(H157),2)</f>
        <v>0</v>
      </c>
      <c r="M157" s="176"/>
      <c r="N157" s="176">
        <v>1.3</v>
      </c>
      <c r="O157" s="176"/>
      <c r="P157" s="180"/>
      <c r="Q157" s="180"/>
      <c r="R157" s="180"/>
      <c r="S157" s="181">
        <f>ROUND(G157*(P157),3)</f>
        <v>0</v>
      </c>
      <c r="T157" s="177"/>
      <c r="U157" s="177"/>
      <c r="V157" s="199"/>
      <c r="W157" s="53"/>
      <c r="Z157">
        <v>0</v>
      </c>
    </row>
    <row r="158" spans="1:26" ht="25.15" customHeight="1" x14ac:dyDescent="0.25">
      <c r="A158" s="178"/>
      <c r="B158" s="214">
        <v>62</v>
      </c>
      <c r="C158" s="179" t="s">
        <v>229</v>
      </c>
      <c r="D158" s="312" t="s">
        <v>230</v>
      </c>
      <c r="E158" s="312"/>
      <c r="F158" s="173" t="s">
        <v>226</v>
      </c>
      <c r="G158" s="174">
        <v>64.403000000000006</v>
      </c>
      <c r="H158" s="173"/>
      <c r="I158" s="173">
        <f>ROUND(G158*(H158),2)</f>
        <v>0</v>
      </c>
      <c r="J158" s="175">
        <f>ROUND(G158*(N158),2)</f>
        <v>379.98</v>
      </c>
      <c r="K158" s="176">
        <f>ROUND(G158*(O158),2)</f>
        <v>0</v>
      </c>
      <c r="L158" s="176">
        <f>ROUND(G158*(H158),2)</f>
        <v>0</v>
      </c>
      <c r="M158" s="176"/>
      <c r="N158" s="176">
        <v>5.9</v>
      </c>
      <c r="O158" s="176"/>
      <c r="P158" s="180"/>
      <c r="Q158" s="180"/>
      <c r="R158" s="180"/>
      <c r="S158" s="181">
        <f>ROUND(G158*(P158),3)</f>
        <v>0</v>
      </c>
      <c r="T158" s="177"/>
      <c r="U158" s="177"/>
      <c r="V158" s="199"/>
      <c r="W158" s="53"/>
      <c r="Z158">
        <v>0</v>
      </c>
    </row>
    <row r="159" spans="1:26" ht="25.15" customHeight="1" x14ac:dyDescent="0.25">
      <c r="A159" s="178"/>
      <c r="B159" s="214">
        <v>63</v>
      </c>
      <c r="C159" s="179" t="s">
        <v>231</v>
      </c>
      <c r="D159" s="312" t="s">
        <v>232</v>
      </c>
      <c r="E159" s="312"/>
      <c r="F159" s="173" t="s">
        <v>226</v>
      </c>
      <c r="G159" s="174">
        <v>64.403000000000006</v>
      </c>
      <c r="H159" s="173"/>
      <c r="I159" s="173">
        <f>ROUND(G159*(H159),2)</f>
        <v>0</v>
      </c>
      <c r="J159" s="175">
        <f>ROUND(G159*(N159),2)</f>
        <v>882.32</v>
      </c>
      <c r="K159" s="176">
        <f>ROUND(G159*(O159),2)</f>
        <v>0</v>
      </c>
      <c r="L159" s="176">
        <f>ROUND(G159*(H159),2)</f>
        <v>0</v>
      </c>
      <c r="M159" s="176"/>
      <c r="N159" s="176">
        <v>13.7</v>
      </c>
      <c r="O159" s="176"/>
      <c r="P159" s="180"/>
      <c r="Q159" s="180"/>
      <c r="R159" s="180"/>
      <c r="S159" s="181">
        <f>ROUND(G159*(P159),3)</f>
        <v>0</v>
      </c>
      <c r="T159" s="177"/>
      <c r="U159" s="177"/>
      <c r="V159" s="199"/>
      <c r="W159" s="53"/>
      <c r="Z159">
        <v>0</v>
      </c>
    </row>
    <row r="160" spans="1:26" x14ac:dyDescent="0.25">
      <c r="A160" s="10"/>
      <c r="B160" s="213"/>
      <c r="C160" s="172">
        <v>9</v>
      </c>
      <c r="D160" s="313" t="s">
        <v>78</v>
      </c>
      <c r="E160" s="313"/>
      <c r="F160" s="138"/>
      <c r="G160" s="171"/>
      <c r="H160" s="138"/>
      <c r="I160" s="140">
        <f>ROUND((SUM(I154:I159))/1,2)</f>
        <v>0</v>
      </c>
      <c r="J160" s="139"/>
      <c r="K160" s="139"/>
      <c r="L160" s="139">
        <f>ROUND((SUM(L154:L159))/1,2)</f>
        <v>0</v>
      </c>
      <c r="M160" s="139">
        <f>ROUND((SUM(M154:M159))/1,2)</f>
        <v>0</v>
      </c>
      <c r="N160" s="139"/>
      <c r="O160" s="139"/>
      <c r="P160" s="139"/>
      <c r="Q160" s="10"/>
      <c r="R160" s="10"/>
      <c r="S160" s="10">
        <f>ROUND((SUM(S154:S159))/1,2)</f>
        <v>0.01</v>
      </c>
      <c r="T160" s="10"/>
      <c r="U160" s="10"/>
      <c r="V160" s="201">
        <f>ROUND((SUM(V154:V159))/1,2)</f>
        <v>0</v>
      </c>
      <c r="W160" s="218"/>
      <c r="X160" s="137"/>
      <c r="Y160" s="137"/>
      <c r="Z160" s="137"/>
    </row>
    <row r="161" spans="1:26" x14ac:dyDescent="0.25">
      <c r="A161" s="1"/>
      <c r="B161" s="209"/>
      <c r="C161" s="1"/>
      <c r="D161" s="1"/>
      <c r="E161" s="131"/>
      <c r="F161" s="131"/>
      <c r="G161" s="165"/>
      <c r="H161" s="131"/>
      <c r="I161" s="131"/>
      <c r="J161" s="132"/>
      <c r="K161" s="132"/>
      <c r="L161" s="132"/>
      <c r="M161" s="132"/>
      <c r="N161" s="132"/>
      <c r="O161" s="132"/>
      <c r="P161" s="132"/>
      <c r="Q161" s="1"/>
      <c r="R161" s="1"/>
      <c r="S161" s="1"/>
      <c r="T161" s="1"/>
      <c r="U161" s="1"/>
      <c r="V161" s="202"/>
      <c r="W161" s="53"/>
    </row>
    <row r="162" spans="1:26" x14ac:dyDescent="0.25">
      <c r="A162" s="10"/>
      <c r="B162" s="213"/>
      <c r="C162" s="172">
        <v>99</v>
      </c>
      <c r="D162" s="313" t="s">
        <v>79</v>
      </c>
      <c r="E162" s="313"/>
      <c r="F162" s="138"/>
      <c r="G162" s="171"/>
      <c r="H162" s="138"/>
      <c r="I162" s="138"/>
      <c r="J162" s="139"/>
      <c r="K162" s="139"/>
      <c r="L162" s="139"/>
      <c r="M162" s="139"/>
      <c r="N162" s="139"/>
      <c r="O162" s="139"/>
      <c r="P162" s="139"/>
      <c r="Q162" s="10"/>
      <c r="R162" s="10"/>
      <c r="S162" s="10"/>
      <c r="T162" s="10"/>
      <c r="U162" s="10"/>
      <c r="V162" s="198"/>
      <c r="W162" s="218"/>
      <c r="X162" s="137"/>
      <c r="Y162" s="137"/>
      <c r="Z162" s="137"/>
    </row>
    <row r="163" spans="1:26" ht="25.15" customHeight="1" x14ac:dyDescent="0.25">
      <c r="A163" s="178"/>
      <c r="B163" s="214">
        <v>64</v>
      </c>
      <c r="C163" s="179" t="s">
        <v>233</v>
      </c>
      <c r="D163" s="312" t="s">
        <v>234</v>
      </c>
      <c r="E163" s="312"/>
      <c r="F163" s="173" t="s">
        <v>226</v>
      </c>
      <c r="G163" s="174">
        <v>3428.0340000000001</v>
      </c>
      <c r="H163" s="173"/>
      <c r="I163" s="173">
        <f>ROUND(G163*(H163),2)</f>
        <v>0</v>
      </c>
      <c r="J163" s="175">
        <f>ROUND(G163*(N163),2)</f>
        <v>37022.769999999997</v>
      </c>
      <c r="K163" s="176">
        <f>ROUND(G163*(O163),2)</f>
        <v>0</v>
      </c>
      <c r="L163" s="176">
        <f>ROUND(G163*(H163),2)</f>
        <v>0</v>
      </c>
      <c r="M163" s="176"/>
      <c r="N163" s="176">
        <v>10.8</v>
      </c>
      <c r="O163" s="176"/>
      <c r="P163" s="180"/>
      <c r="Q163" s="180"/>
      <c r="R163" s="180"/>
      <c r="S163" s="181">
        <f>ROUND(G163*(P163),3)</f>
        <v>0</v>
      </c>
      <c r="T163" s="177"/>
      <c r="U163" s="177"/>
      <c r="V163" s="199"/>
      <c r="W163" s="53"/>
      <c r="Z163">
        <v>0</v>
      </c>
    </row>
    <row r="164" spans="1:26" x14ac:dyDescent="0.25">
      <c r="A164" s="10"/>
      <c r="B164" s="213"/>
      <c r="C164" s="172">
        <v>99</v>
      </c>
      <c r="D164" s="313" t="s">
        <v>79</v>
      </c>
      <c r="E164" s="313"/>
      <c r="F164" s="138"/>
      <c r="G164" s="171"/>
      <c r="H164" s="138"/>
      <c r="I164" s="140">
        <f>ROUND((SUM(I162:I163))/1,2)</f>
        <v>0</v>
      </c>
      <c r="J164" s="139"/>
      <c r="K164" s="139"/>
      <c r="L164" s="139">
        <f>ROUND((SUM(L162:L163))/1,2)</f>
        <v>0</v>
      </c>
      <c r="M164" s="139">
        <f>ROUND((SUM(M162:M163))/1,2)</f>
        <v>0</v>
      </c>
      <c r="N164" s="139"/>
      <c r="O164" s="139"/>
      <c r="P164" s="139"/>
      <c r="Q164" s="10"/>
      <c r="R164" s="10"/>
      <c r="S164" s="10">
        <f>ROUND((SUM(S162:S163))/1,2)</f>
        <v>0</v>
      </c>
      <c r="T164" s="10"/>
      <c r="U164" s="10"/>
      <c r="V164" s="201">
        <f>ROUND((SUM(V162:V163))/1,2)</f>
        <v>0</v>
      </c>
      <c r="W164" s="218"/>
      <c r="X164" s="137"/>
      <c r="Y164" s="137"/>
      <c r="Z164" s="137"/>
    </row>
    <row r="165" spans="1:26" x14ac:dyDescent="0.25">
      <c r="A165" s="1"/>
      <c r="B165" s="209"/>
      <c r="C165" s="1"/>
      <c r="D165" s="1"/>
      <c r="E165" s="131"/>
      <c r="F165" s="131"/>
      <c r="G165" s="165"/>
      <c r="H165" s="131"/>
      <c r="I165" s="131"/>
      <c r="J165" s="132"/>
      <c r="K165" s="132"/>
      <c r="L165" s="132"/>
      <c r="M165" s="132"/>
      <c r="N165" s="132"/>
      <c r="O165" s="132"/>
      <c r="P165" s="132"/>
      <c r="Q165" s="1"/>
      <c r="R165" s="1"/>
      <c r="S165" s="1"/>
      <c r="T165" s="1"/>
      <c r="U165" s="1"/>
      <c r="V165" s="202"/>
      <c r="W165" s="53"/>
    </row>
    <row r="166" spans="1:26" x14ac:dyDescent="0.25">
      <c r="A166" s="10"/>
      <c r="B166" s="213"/>
      <c r="C166" s="10"/>
      <c r="D166" s="301" t="s">
        <v>73</v>
      </c>
      <c r="E166" s="301"/>
      <c r="F166" s="138"/>
      <c r="G166" s="171"/>
      <c r="H166" s="138"/>
      <c r="I166" s="140">
        <f>ROUND((SUM(I83:I165))/2,2)</f>
        <v>0</v>
      </c>
      <c r="J166" s="139"/>
      <c r="K166" s="139"/>
      <c r="L166" s="138">
        <f>ROUND((SUM(L83:L165))/2,2)</f>
        <v>0</v>
      </c>
      <c r="M166" s="138">
        <f>ROUND((SUM(M83:M165))/2,2)</f>
        <v>0</v>
      </c>
      <c r="N166" s="139"/>
      <c r="O166" s="139"/>
      <c r="P166" s="192"/>
      <c r="Q166" s="10"/>
      <c r="R166" s="10"/>
      <c r="S166" s="192">
        <f>ROUND((SUM(S83:S165))/2,2)</f>
        <v>3379.98</v>
      </c>
      <c r="T166" s="10"/>
      <c r="U166" s="10"/>
      <c r="V166" s="201">
        <f>ROUND((SUM(V83:V165))/2,2)</f>
        <v>0</v>
      </c>
      <c r="W166" s="53"/>
    </row>
    <row r="167" spans="1:26" x14ac:dyDescent="0.25">
      <c r="A167" s="1"/>
      <c r="B167" s="209"/>
      <c r="C167" s="1"/>
      <c r="D167" s="1"/>
      <c r="E167" s="131"/>
      <c r="F167" s="131"/>
      <c r="G167" s="165"/>
      <c r="H167" s="131"/>
      <c r="I167" s="131"/>
      <c r="J167" s="132"/>
      <c r="K167" s="132"/>
      <c r="L167" s="132"/>
      <c r="M167" s="132"/>
      <c r="N167" s="132"/>
      <c r="O167" s="132"/>
      <c r="P167" s="132"/>
      <c r="Q167" s="1"/>
      <c r="R167" s="1"/>
      <c r="S167" s="1"/>
      <c r="T167" s="1"/>
      <c r="U167" s="1"/>
      <c r="V167" s="202"/>
      <c r="W167" s="53"/>
    </row>
    <row r="168" spans="1:26" x14ac:dyDescent="0.25">
      <c r="A168" s="10"/>
      <c r="B168" s="213"/>
      <c r="C168" s="10"/>
      <c r="D168" s="301" t="s">
        <v>80</v>
      </c>
      <c r="E168" s="301"/>
      <c r="F168" s="138"/>
      <c r="G168" s="171"/>
      <c r="H168" s="138"/>
      <c r="I168" s="138"/>
      <c r="J168" s="139"/>
      <c r="K168" s="139"/>
      <c r="L168" s="139"/>
      <c r="M168" s="139"/>
      <c r="N168" s="139"/>
      <c r="O168" s="139"/>
      <c r="P168" s="139"/>
      <c r="Q168" s="10"/>
      <c r="R168" s="10"/>
      <c r="S168" s="10"/>
      <c r="T168" s="10"/>
      <c r="U168" s="10"/>
      <c r="V168" s="198"/>
      <c r="W168" s="218"/>
      <c r="X168" s="137"/>
      <c r="Y168" s="137"/>
      <c r="Z168" s="137"/>
    </row>
    <row r="169" spans="1:26" x14ac:dyDescent="0.25">
      <c r="A169" s="10"/>
      <c r="B169" s="213"/>
      <c r="C169" s="172">
        <v>923</v>
      </c>
      <c r="D169" s="313" t="s">
        <v>81</v>
      </c>
      <c r="E169" s="313"/>
      <c r="F169" s="138"/>
      <c r="G169" s="171"/>
      <c r="H169" s="138"/>
      <c r="I169" s="138"/>
      <c r="J169" s="139"/>
      <c r="K169" s="139"/>
      <c r="L169" s="139"/>
      <c r="M169" s="139"/>
      <c r="N169" s="139"/>
      <c r="O169" s="139"/>
      <c r="P169" s="139"/>
      <c r="Q169" s="10"/>
      <c r="R169" s="10"/>
      <c r="S169" s="10"/>
      <c r="T169" s="10"/>
      <c r="U169" s="10"/>
      <c r="V169" s="198"/>
      <c r="W169" s="218"/>
      <c r="X169" s="137"/>
      <c r="Y169" s="137"/>
      <c r="Z169" s="137"/>
    </row>
    <row r="170" spans="1:26" ht="25.15" customHeight="1" x14ac:dyDescent="0.25">
      <c r="A170" s="178"/>
      <c r="B170" s="214">
        <v>65</v>
      </c>
      <c r="C170" s="179" t="s">
        <v>235</v>
      </c>
      <c r="D170" s="312" t="s">
        <v>236</v>
      </c>
      <c r="E170" s="312"/>
      <c r="F170" s="173" t="s">
        <v>107</v>
      </c>
      <c r="G170" s="174">
        <v>9</v>
      </c>
      <c r="H170" s="173"/>
      <c r="I170" s="173">
        <f>ROUND(G170*(H170),2)</f>
        <v>0</v>
      </c>
      <c r="J170" s="175">
        <f>ROUND(G170*(N170),2)</f>
        <v>792</v>
      </c>
      <c r="K170" s="176">
        <f>ROUND(G170*(O170),2)</f>
        <v>0</v>
      </c>
      <c r="L170" s="176">
        <f>ROUND(G170*(H170),2)</f>
        <v>0</v>
      </c>
      <c r="M170" s="176"/>
      <c r="N170" s="176">
        <v>88</v>
      </c>
      <c r="O170" s="176"/>
      <c r="P170" s="182">
        <v>2.8150000000000001E-2</v>
      </c>
      <c r="Q170" s="180"/>
      <c r="R170" s="180">
        <v>2.8150000000000001E-2</v>
      </c>
      <c r="S170" s="181">
        <f>ROUND(G170*(P170),3)</f>
        <v>0.253</v>
      </c>
      <c r="T170" s="177"/>
      <c r="U170" s="177"/>
      <c r="V170" s="199"/>
      <c r="W170" s="53"/>
      <c r="Z170">
        <v>0</v>
      </c>
    </row>
    <row r="171" spans="1:26" x14ac:dyDescent="0.25">
      <c r="A171" s="10"/>
      <c r="B171" s="213"/>
      <c r="C171" s="172">
        <v>923</v>
      </c>
      <c r="D171" s="313" t="s">
        <v>81</v>
      </c>
      <c r="E171" s="313"/>
      <c r="F171" s="138"/>
      <c r="G171" s="171"/>
      <c r="H171" s="138"/>
      <c r="I171" s="140">
        <f>ROUND((SUM(I169:I170))/1,2)</f>
        <v>0</v>
      </c>
      <c r="J171" s="139"/>
      <c r="K171" s="139"/>
      <c r="L171" s="139">
        <f>ROUND((SUM(L169:L170))/1,2)</f>
        <v>0</v>
      </c>
      <c r="M171" s="139">
        <f>ROUND((SUM(M169:M170))/1,2)</f>
        <v>0</v>
      </c>
      <c r="N171" s="139"/>
      <c r="O171" s="139"/>
      <c r="P171" s="192"/>
      <c r="Q171" s="1"/>
      <c r="R171" s="1"/>
      <c r="S171" s="192">
        <f>ROUND((SUM(S169:S170))/1,2)</f>
        <v>0.25</v>
      </c>
      <c r="T171" s="2"/>
      <c r="U171" s="2"/>
      <c r="V171" s="201">
        <f>ROUND((SUM(V169:V170))/1,2)</f>
        <v>0</v>
      </c>
      <c r="W171" s="53"/>
    </row>
    <row r="172" spans="1:26" x14ac:dyDescent="0.25">
      <c r="A172" s="1"/>
      <c r="B172" s="209"/>
      <c r="C172" s="1"/>
      <c r="D172" s="1"/>
      <c r="E172" s="131"/>
      <c r="F172" s="131"/>
      <c r="G172" s="165"/>
      <c r="H172" s="131"/>
      <c r="I172" s="131"/>
      <c r="J172" s="132"/>
      <c r="K172" s="132"/>
      <c r="L172" s="132"/>
      <c r="M172" s="132"/>
      <c r="N172" s="132"/>
      <c r="O172" s="132"/>
      <c r="P172" s="132"/>
      <c r="Q172" s="1"/>
      <c r="R172" s="1"/>
      <c r="S172" s="1"/>
      <c r="T172" s="1"/>
      <c r="U172" s="1"/>
      <c r="V172" s="202"/>
      <c r="W172" s="53"/>
    </row>
    <row r="173" spans="1:26" x14ac:dyDescent="0.25">
      <c r="A173" s="10"/>
      <c r="B173" s="213"/>
      <c r="C173" s="10"/>
      <c r="D173" s="301" t="s">
        <v>80</v>
      </c>
      <c r="E173" s="301"/>
      <c r="F173" s="138"/>
      <c r="G173" s="171"/>
      <c r="H173" s="138"/>
      <c r="I173" s="140">
        <f>ROUND((SUM(I168:I172))/2,2)</f>
        <v>0</v>
      </c>
      <c r="J173" s="139"/>
      <c r="K173" s="139"/>
      <c r="L173" s="139">
        <f>ROUND((SUM(L168:L172))/2,2)</f>
        <v>0</v>
      </c>
      <c r="M173" s="139">
        <f>ROUND((SUM(M168:M172))/2,2)</f>
        <v>0</v>
      </c>
      <c r="N173" s="139"/>
      <c r="O173" s="139"/>
      <c r="P173" s="192"/>
      <c r="Q173" s="1"/>
      <c r="R173" s="1"/>
      <c r="S173" s="192">
        <f>ROUND((SUM(S168:S172))/2,2)</f>
        <v>0.25</v>
      </c>
      <c r="T173" s="1"/>
      <c r="U173" s="1"/>
      <c r="V173" s="201">
        <f>ROUND((SUM(V168:V172))/2,2)</f>
        <v>0</v>
      </c>
      <c r="W173" s="53"/>
    </row>
    <row r="174" spans="1:26" x14ac:dyDescent="0.25">
      <c r="A174" s="1"/>
      <c r="B174" s="216"/>
      <c r="C174" s="193"/>
      <c r="D174" s="315" t="s">
        <v>82</v>
      </c>
      <c r="E174" s="315"/>
      <c r="F174" s="194"/>
      <c r="G174" s="195"/>
      <c r="H174" s="194"/>
      <c r="I174" s="194">
        <f>ROUND((SUM(I83:I173))/3,2)</f>
        <v>0</v>
      </c>
      <c r="J174" s="196"/>
      <c r="K174" s="196">
        <f>ROUND((SUM(K83:K173))/3,2)</f>
        <v>0</v>
      </c>
      <c r="L174" s="196">
        <f>ROUND((SUM(L83:L173))/3,2)</f>
        <v>0</v>
      </c>
      <c r="M174" s="196">
        <f>ROUND((SUM(M83:M173))/3,2)</f>
        <v>0</v>
      </c>
      <c r="N174" s="196"/>
      <c r="O174" s="196"/>
      <c r="P174" s="195"/>
      <c r="Q174" s="193"/>
      <c r="R174" s="193"/>
      <c r="S174" s="195">
        <f>ROUND((SUM(S83:S173))/3,2)</f>
        <v>3380.23</v>
      </c>
      <c r="T174" s="193"/>
      <c r="U174" s="193"/>
      <c r="V174" s="203">
        <f>ROUND((SUM(V83:V173))/3,2)</f>
        <v>0</v>
      </c>
      <c r="W174" s="53"/>
      <c r="Z174">
        <f>(SUM(Z83:Z173))</f>
        <v>0</v>
      </c>
    </row>
  </sheetData>
  <mergeCells count="136">
    <mergeCell ref="D168:E168"/>
    <mergeCell ref="D169:E169"/>
    <mergeCell ref="D170:E170"/>
    <mergeCell ref="D171:E171"/>
    <mergeCell ref="D173:E173"/>
    <mergeCell ref="D174:E174"/>
    <mergeCell ref="D159:E159"/>
    <mergeCell ref="D160:E160"/>
    <mergeCell ref="D162:E162"/>
    <mergeCell ref="D163:E163"/>
    <mergeCell ref="D164:E164"/>
    <mergeCell ref="D166:E166"/>
    <mergeCell ref="D152:E152"/>
    <mergeCell ref="D154:E154"/>
    <mergeCell ref="D155:E155"/>
    <mergeCell ref="D156:E156"/>
    <mergeCell ref="D157:E157"/>
    <mergeCell ref="D158:E158"/>
    <mergeCell ref="D146:E146"/>
    <mergeCell ref="D147:E147"/>
    <mergeCell ref="D148:E148"/>
    <mergeCell ref="D149:E149"/>
    <mergeCell ref="D150:E150"/>
    <mergeCell ref="D151:E151"/>
    <mergeCell ref="D140:E140"/>
    <mergeCell ref="D141:E141"/>
    <mergeCell ref="D142:E142"/>
    <mergeCell ref="D143:E143"/>
    <mergeCell ref="D144:E144"/>
    <mergeCell ref="D145:E145"/>
    <mergeCell ref="D134:E134"/>
    <mergeCell ref="D135:E135"/>
    <mergeCell ref="D136:E136"/>
    <mergeCell ref="D137:E137"/>
    <mergeCell ref="D138:E138"/>
    <mergeCell ref="D139:E139"/>
    <mergeCell ref="D127:E127"/>
    <mergeCell ref="D129:E129"/>
    <mergeCell ref="D130:E130"/>
    <mergeCell ref="D131:E131"/>
    <mergeCell ref="D132:E132"/>
    <mergeCell ref="D133:E133"/>
    <mergeCell ref="D120:E120"/>
    <mergeCell ref="D121:E121"/>
    <mergeCell ref="D123:E123"/>
    <mergeCell ref="D124:E124"/>
    <mergeCell ref="D125:E125"/>
    <mergeCell ref="D126:E126"/>
    <mergeCell ref="D114:E114"/>
    <mergeCell ref="D115:E115"/>
    <mergeCell ref="D116:E116"/>
    <mergeCell ref="D117:E117"/>
    <mergeCell ref="D118:E118"/>
    <mergeCell ref="D119:E119"/>
    <mergeCell ref="D107:E107"/>
    <mergeCell ref="D108:E108"/>
    <mergeCell ref="D109:E109"/>
    <mergeCell ref="D110:E110"/>
    <mergeCell ref="D111:E111"/>
    <mergeCell ref="D113:E113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1:D61"/>
    <mergeCell ref="B62:D62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01 Stoková sieť - Stoka C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8"/>
  <sheetViews>
    <sheetView workbookViewId="0">
      <pane ySplit="1" topLeftCell="A139" activePane="bottomLeft" state="frozen"/>
      <selection pane="bottomLeft" activeCell="H81" sqref="H81:H156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35" t="s">
        <v>28</v>
      </c>
      <c r="C1" s="236"/>
      <c r="D1" s="12"/>
      <c r="E1" s="237" t="s">
        <v>0</v>
      </c>
      <c r="F1" s="238"/>
      <c r="G1" s="13"/>
      <c r="H1" s="290" t="s">
        <v>83</v>
      </c>
      <c r="I1" s="23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39" t="s">
        <v>28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1"/>
      <c r="R2" s="241"/>
      <c r="S2" s="241"/>
      <c r="T2" s="241"/>
      <c r="U2" s="241"/>
      <c r="V2" s="242"/>
      <c r="W2" s="53"/>
    </row>
    <row r="3" spans="1:23" ht="18" customHeight="1" x14ac:dyDescent="0.25">
      <c r="A3" s="15"/>
      <c r="B3" s="243" t="s">
        <v>1</v>
      </c>
      <c r="C3" s="244"/>
      <c r="D3" s="244"/>
      <c r="E3" s="244"/>
      <c r="F3" s="244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  <c r="W3" s="53"/>
    </row>
    <row r="4" spans="1:23" ht="18" customHeight="1" x14ac:dyDescent="0.25">
      <c r="A4" s="15"/>
      <c r="B4" s="43" t="s">
        <v>245</v>
      </c>
      <c r="C4" s="32"/>
      <c r="D4" s="25"/>
      <c r="E4" s="25"/>
      <c r="F4" s="44" t="s">
        <v>30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32</v>
      </c>
      <c r="C6" s="32"/>
      <c r="D6" s="44" t="s">
        <v>33</v>
      </c>
      <c r="E6" s="25"/>
      <c r="F6" s="44" t="s">
        <v>34</v>
      </c>
      <c r="G6" s="44" t="s">
        <v>35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47" t="s">
        <v>36</v>
      </c>
      <c r="C7" s="248"/>
      <c r="D7" s="248"/>
      <c r="E7" s="248"/>
      <c r="F7" s="248"/>
      <c r="G7" s="248"/>
      <c r="H7" s="24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39</v>
      </c>
      <c r="C8" s="46"/>
      <c r="D8" s="28"/>
      <c r="E8" s="28"/>
      <c r="F8" s="50" t="s">
        <v>40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50" t="s">
        <v>37</v>
      </c>
      <c r="C9" s="251"/>
      <c r="D9" s="251"/>
      <c r="E9" s="251"/>
      <c r="F9" s="251"/>
      <c r="G9" s="251"/>
      <c r="H9" s="252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39</v>
      </c>
      <c r="C10" s="32"/>
      <c r="D10" s="25"/>
      <c r="E10" s="25"/>
      <c r="F10" s="44" t="s">
        <v>40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50" t="s">
        <v>38</v>
      </c>
      <c r="C11" s="251"/>
      <c r="D11" s="251"/>
      <c r="E11" s="251"/>
      <c r="F11" s="251"/>
      <c r="G11" s="251"/>
      <c r="H11" s="252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39</v>
      </c>
      <c r="C12" s="32"/>
      <c r="D12" s="25"/>
      <c r="E12" s="25"/>
      <c r="F12" s="44" t="s">
        <v>40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62</v>
      </c>
      <c r="D14" s="61" t="s">
        <v>63</v>
      </c>
      <c r="E14" s="66" t="s">
        <v>64</v>
      </c>
      <c r="F14" s="264" t="s">
        <v>46</v>
      </c>
      <c r="G14" s="265"/>
      <c r="H14" s="25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41</v>
      </c>
      <c r="C15" s="63">
        <f>'SO 15016'!E62</f>
        <v>0</v>
      </c>
      <c r="D15" s="58">
        <f>'SO 15016'!F62</f>
        <v>0</v>
      </c>
      <c r="E15" s="67">
        <f>'SO 15016'!G62</f>
        <v>0</v>
      </c>
      <c r="F15" s="266" t="s">
        <v>47</v>
      </c>
      <c r="G15" s="260"/>
      <c r="H15" s="26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42</v>
      </c>
      <c r="C16" s="92"/>
      <c r="D16" s="93"/>
      <c r="E16" s="94"/>
      <c r="F16" s="267" t="s">
        <v>48</v>
      </c>
      <c r="G16" s="260"/>
      <c r="H16" s="261"/>
      <c r="I16" s="25"/>
      <c r="J16" s="25"/>
      <c r="K16" s="26"/>
      <c r="L16" s="26"/>
      <c r="M16" s="26"/>
      <c r="N16" s="26"/>
      <c r="O16" s="74"/>
      <c r="P16" s="83">
        <f>(SUM(Z79:Z157))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43</v>
      </c>
      <c r="C17" s="63"/>
      <c r="D17" s="58"/>
      <c r="E17" s="67"/>
      <c r="F17" s="268" t="s">
        <v>49</v>
      </c>
      <c r="G17" s="260"/>
      <c r="H17" s="26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44</v>
      </c>
      <c r="C18" s="64"/>
      <c r="D18" s="59"/>
      <c r="E18" s="68"/>
      <c r="F18" s="269"/>
      <c r="G18" s="263"/>
      <c r="H18" s="26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45</v>
      </c>
      <c r="C19" s="65"/>
      <c r="D19" s="60"/>
      <c r="E19" s="69">
        <f>SUM(E15:E18)</f>
        <v>0</v>
      </c>
      <c r="F19" s="253" t="s">
        <v>45</v>
      </c>
      <c r="G19" s="254"/>
      <c r="H19" s="25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55</v>
      </c>
      <c r="C20" s="57"/>
      <c r="D20" s="95"/>
      <c r="E20" s="96"/>
      <c r="F20" s="256" t="s">
        <v>55</v>
      </c>
      <c r="G20" s="257"/>
      <c r="H20" s="25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56</v>
      </c>
      <c r="C21" s="51"/>
      <c r="D21" s="91"/>
      <c r="E21" s="70">
        <f>((E15*U22*0)+(E16*V22*0)+(E17*W22*0))/100</f>
        <v>0</v>
      </c>
      <c r="F21" s="259" t="s">
        <v>59</v>
      </c>
      <c r="G21" s="260"/>
      <c r="H21" s="26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57</v>
      </c>
      <c r="C22" s="34"/>
      <c r="D22" s="72"/>
      <c r="E22" s="71">
        <f>((E15*U23*0)+(E16*V23*0)+(E17*W23*0))/100</f>
        <v>0</v>
      </c>
      <c r="F22" s="259" t="s">
        <v>60</v>
      </c>
      <c r="G22" s="260"/>
      <c r="H22" s="26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58</v>
      </c>
      <c r="C23" s="34"/>
      <c r="D23" s="72"/>
      <c r="E23" s="71">
        <f>((E15*U24*0)+(E16*V24*0)+(E17*W24*0))/100</f>
        <v>0</v>
      </c>
      <c r="F23" s="259" t="s">
        <v>61</v>
      </c>
      <c r="G23" s="260"/>
      <c r="H23" s="26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62"/>
      <c r="G24" s="263"/>
      <c r="H24" s="26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6" t="s">
        <v>45</v>
      </c>
      <c r="G25" s="254"/>
      <c r="H25" s="26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67</v>
      </c>
      <c r="C26" s="98"/>
      <c r="D26" s="100"/>
      <c r="E26" s="106"/>
      <c r="F26" s="256" t="s">
        <v>50</v>
      </c>
      <c r="G26" s="277"/>
      <c r="H26" s="278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9" t="s">
        <v>51</v>
      </c>
      <c r="G27" s="280"/>
      <c r="H27" s="281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82" t="s">
        <v>52</v>
      </c>
      <c r="G28" s="283"/>
      <c r="H28" s="219">
        <f>P27-SUM('SO 15016'!K79:'SO 15016'!K157)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4" t="s">
        <v>53</v>
      </c>
      <c r="G29" s="285"/>
      <c r="H29" s="33">
        <f>SUM('SO 15016'!K79:'SO 15016'!K157)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6" t="s">
        <v>54</v>
      </c>
      <c r="G30" s="287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80"/>
      <c r="G31" s="306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65</v>
      </c>
      <c r="C32" s="102"/>
      <c r="D32" s="19"/>
      <c r="E32" s="111" t="s">
        <v>66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7"/>
    </row>
    <row r="42" spans="1:23" x14ac:dyDescent="0.25">
      <c r="A42" s="130"/>
      <c r="B42" s="20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7"/>
    </row>
    <row r="43" spans="1:23" x14ac:dyDescent="0.25">
      <c r="A43" s="130"/>
      <c r="B43" s="20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3"/>
    </row>
    <row r="45" spans="1:23" x14ac:dyDescent="0.25">
      <c r="A45" s="130"/>
      <c r="B45" s="20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4"/>
      <c r="B46" s="294" t="s">
        <v>36</v>
      </c>
      <c r="C46" s="271"/>
      <c r="D46" s="271"/>
      <c r="E46" s="272"/>
      <c r="F46" s="270" t="s">
        <v>33</v>
      </c>
      <c r="G46" s="271"/>
      <c r="H46" s="27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4"/>
      <c r="B47" s="294" t="s">
        <v>37</v>
      </c>
      <c r="C47" s="271"/>
      <c r="D47" s="271"/>
      <c r="E47" s="272"/>
      <c r="F47" s="270" t="s">
        <v>31</v>
      </c>
      <c r="G47" s="271"/>
      <c r="H47" s="27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4"/>
      <c r="B48" s="294" t="s">
        <v>38</v>
      </c>
      <c r="C48" s="271"/>
      <c r="D48" s="271"/>
      <c r="E48" s="272"/>
      <c r="F48" s="270" t="s">
        <v>71</v>
      </c>
      <c r="G48" s="271"/>
      <c r="H48" s="27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4"/>
      <c r="B49" s="273" t="s">
        <v>1</v>
      </c>
      <c r="C49" s="274"/>
      <c r="D49" s="274"/>
      <c r="E49" s="274"/>
      <c r="F49" s="274"/>
      <c r="G49" s="274"/>
      <c r="H49" s="274"/>
      <c r="I49" s="275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8" t="s">
        <v>245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8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307" t="s">
        <v>68</v>
      </c>
      <c r="C54" s="308"/>
      <c r="D54" s="128"/>
      <c r="E54" s="128" t="s">
        <v>62</v>
      </c>
      <c r="F54" s="128" t="s">
        <v>63</v>
      </c>
      <c r="G54" s="128" t="s">
        <v>45</v>
      </c>
      <c r="H54" s="128" t="s">
        <v>69</v>
      </c>
      <c r="I54" s="128" t="s">
        <v>70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4" t="s">
        <v>73</v>
      </c>
      <c r="C55" s="305"/>
      <c r="D55" s="305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8"/>
      <c r="X55" s="137"/>
      <c r="Y55" s="137"/>
      <c r="Z55" s="137"/>
    </row>
    <row r="56" spans="1:26" x14ac:dyDescent="0.25">
      <c r="A56" s="10"/>
      <c r="B56" s="298" t="s">
        <v>74</v>
      </c>
      <c r="C56" s="299"/>
      <c r="D56" s="299"/>
      <c r="E56" s="138">
        <f>'SO 15016'!L107</f>
        <v>0</v>
      </c>
      <c r="F56" s="138">
        <f>'SO 15016'!M107</f>
        <v>0</v>
      </c>
      <c r="G56" s="138">
        <f>'SO 15016'!I107</f>
        <v>0</v>
      </c>
      <c r="H56" s="139">
        <f>'SO 15016'!S107</f>
        <v>405.89</v>
      </c>
      <c r="I56" s="139">
        <f>'SO 15016'!V107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8"/>
      <c r="X56" s="137"/>
      <c r="Y56" s="137"/>
      <c r="Z56" s="137"/>
    </row>
    <row r="57" spans="1:26" x14ac:dyDescent="0.25">
      <c r="A57" s="10"/>
      <c r="B57" s="298" t="s">
        <v>75</v>
      </c>
      <c r="C57" s="299"/>
      <c r="D57" s="299"/>
      <c r="E57" s="138">
        <f>'SO 15016'!L116</f>
        <v>0</v>
      </c>
      <c r="F57" s="138">
        <f>'SO 15016'!M116</f>
        <v>0</v>
      </c>
      <c r="G57" s="138">
        <f>'SO 15016'!I116</f>
        <v>0</v>
      </c>
      <c r="H57" s="139">
        <f>'SO 15016'!S116</f>
        <v>53.89</v>
      </c>
      <c r="I57" s="139">
        <f>'SO 15016'!V116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8"/>
      <c r="X57" s="137"/>
      <c r="Y57" s="137"/>
      <c r="Z57" s="137"/>
    </row>
    <row r="58" spans="1:26" x14ac:dyDescent="0.25">
      <c r="A58" s="10"/>
      <c r="B58" s="298" t="s">
        <v>76</v>
      </c>
      <c r="C58" s="299"/>
      <c r="D58" s="299"/>
      <c r="E58" s="138">
        <f>'SO 15016'!L122</f>
        <v>0</v>
      </c>
      <c r="F58" s="138">
        <f>'SO 15016'!M122</f>
        <v>0</v>
      </c>
      <c r="G58" s="138">
        <f>'SO 15016'!I122</f>
        <v>0</v>
      </c>
      <c r="H58" s="139">
        <f>'SO 15016'!S122</f>
        <v>36.28</v>
      </c>
      <c r="I58" s="139">
        <f>'SO 15016'!V122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8"/>
      <c r="X58" s="137"/>
      <c r="Y58" s="137"/>
      <c r="Z58" s="137"/>
    </row>
    <row r="59" spans="1:26" x14ac:dyDescent="0.25">
      <c r="A59" s="10"/>
      <c r="B59" s="298" t="s">
        <v>77</v>
      </c>
      <c r="C59" s="299"/>
      <c r="D59" s="299"/>
      <c r="E59" s="138">
        <f>'SO 15016'!L143</f>
        <v>0</v>
      </c>
      <c r="F59" s="138">
        <f>'SO 15016'!M143</f>
        <v>0</v>
      </c>
      <c r="G59" s="138">
        <f>'SO 15016'!I143</f>
        <v>0</v>
      </c>
      <c r="H59" s="139">
        <f>'SO 15016'!S143</f>
        <v>16.11</v>
      </c>
      <c r="I59" s="139">
        <f>'SO 15016'!V143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8"/>
      <c r="X59" s="137"/>
      <c r="Y59" s="137"/>
      <c r="Z59" s="137"/>
    </row>
    <row r="60" spans="1:26" x14ac:dyDescent="0.25">
      <c r="A60" s="10"/>
      <c r="B60" s="298" t="s">
        <v>78</v>
      </c>
      <c r="C60" s="299"/>
      <c r="D60" s="299"/>
      <c r="E60" s="138">
        <f>'SO 15016'!L151</f>
        <v>0</v>
      </c>
      <c r="F60" s="138">
        <f>'SO 15016'!M151</f>
        <v>0</v>
      </c>
      <c r="G60" s="138">
        <f>'SO 15016'!I151</f>
        <v>0</v>
      </c>
      <c r="H60" s="139">
        <f>'SO 15016'!S151</f>
        <v>0</v>
      </c>
      <c r="I60" s="139">
        <f>'SO 15016'!V151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8"/>
      <c r="X60" s="137"/>
      <c r="Y60" s="137"/>
      <c r="Z60" s="137"/>
    </row>
    <row r="61" spans="1:26" x14ac:dyDescent="0.25">
      <c r="A61" s="10"/>
      <c r="B61" s="298" t="s">
        <v>79</v>
      </c>
      <c r="C61" s="299"/>
      <c r="D61" s="299"/>
      <c r="E61" s="138">
        <f>'SO 15016'!L155</f>
        <v>0</v>
      </c>
      <c r="F61" s="138">
        <f>'SO 15016'!M155</f>
        <v>0</v>
      </c>
      <c r="G61" s="138">
        <f>'SO 15016'!I155</f>
        <v>0</v>
      </c>
      <c r="H61" s="139">
        <f>'SO 15016'!S155</f>
        <v>0</v>
      </c>
      <c r="I61" s="139">
        <f>'SO 15016'!V155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8"/>
      <c r="X61" s="137"/>
      <c r="Y61" s="137"/>
      <c r="Z61" s="137"/>
    </row>
    <row r="62" spans="1:26" x14ac:dyDescent="0.25">
      <c r="A62" s="10"/>
      <c r="B62" s="300" t="s">
        <v>73</v>
      </c>
      <c r="C62" s="301"/>
      <c r="D62" s="301"/>
      <c r="E62" s="140">
        <f>'SO 15016'!L157</f>
        <v>0</v>
      </c>
      <c r="F62" s="140">
        <f>'SO 15016'!M157</f>
        <v>0</v>
      </c>
      <c r="G62" s="140">
        <f>'SO 15016'!I157</f>
        <v>0</v>
      </c>
      <c r="H62" s="141">
        <f>'SO 15016'!S157</f>
        <v>512.16999999999996</v>
      </c>
      <c r="I62" s="141">
        <f>'SO 15016'!V157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8"/>
      <c r="X62" s="137"/>
      <c r="Y62" s="137"/>
      <c r="Z62" s="137"/>
    </row>
    <row r="63" spans="1:26" x14ac:dyDescent="0.25">
      <c r="A63" s="1"/>
      <c r="B63" s="209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42"/>
      <c r="B64" s="302" t="s">
        <v>82</v>
      </c>
      <c r="C64" s="303"/>
      <c r="D64" s="303"/>
      <c r="E64" s="144">
        <f>'SO 15016'!L158</f>
        <v>0</v>
      </c>
      <c r="F64" s="144">
        <f>'SO 15016'!M158</f>
        <v>0</v>
      </c>
      <c r="G64" s="144">
        <f>'SO 15016'!I158</f>
        <v>0</v>
      </c>
      <c r="H64" s="145">
        <f>'SO 15016'!S158</f>
        <v>512.16999999999996</v>
      </c>
      <c r="I64" s="145">
        <f>'SO 15016'!V158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8"/>
      <c r="X64" s="143"/>
      <c r="Y64" s="143"/>
      <c r="Z64" s="143"/>
    </row>
    <row r="65" spans="1:26" x14ac:dyDescent="0.25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" customHeight="1" x14ac:dyDescent="0.25">
      <c r="A68" s="1"/>
      <c r="B68" s="288" t="s">
        <v>83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53"/>
    </row>
    <row r="69" spans="1:26" x14ac:dyDescent="0.25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899999999999999" customHeight="1" x14ac:dyDescent="0.25">
      <c r="A70" s="204"/>
      <c r="B70" s="291" t="s">
        <v>36</v>
      </c>
      <c r="C70" s="292"/>
      <c r="D70" s="292"/>
      <c r="E70" s="293"/>
      <c r="F70" s="166"/>
      <c r="G70" s="166"/>
      <c r="H70" s="167" t="s">
        <v>94</v>
      </c>
      <c r="I70" s="295" t="s">
        <v>95</v>
      </c>
      <c r="J70" s="296"/>
      <c r="K70" s="296"/>
      <c r="L70" s="296"/>
      <c r="M70" s="296"/>
      <c r="N70" s="296"/>
      <c r="O70" s="296"/>
      <c r="P70" s="297"/>
      <c r="Q70" s="18"/>
      <c r="R70" s="18"/>
      <c r="S70" s="18"/>
      <c r="T70" s="18"/>
      <c r="U70" s="18"/>
      <c r="V70" s="18"/>
      <c r="W70" s="53"/>
    </row>
    <row r="71" spans="1:26" ht="19.899999999999999" customHeight="1" x14ac:dyDescent="0.25">
      <c r="A71" s="204"/>
      <c r="B71" s="294" t="s">
        <v>37</v>
      </c>
      <c r="C71" s="271"/>
      <c r="D71" s="271"/>
      <c r="E71" s="272"/>
      <c r="F71" s="162"/>
      <c r="G71" s="162"/>
      <c r="H71" s="163" t="s">
        <v>31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204"/>
      <c r="B72" s="294" t="s">
        <v>38</v>
      </c>
      <c r="C72" s="271"/>
      <c r="D72" s="271"/>
      <c r="E72" s="272"/>
      <c r="F72" s="162"/>
      <c r="G72" s="162"/>
      <c r="H72" s="163" t="s">
        <v>96</v>
      </c>
      <c r="I72" s="163" t="s">
        <v>35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08" t="s">
        <v>97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8" t="s">
        <v>245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10" t="s">
        <v>72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25">
      <c r="A78" s="2"/>
      <c r="B78" s="211" t="s">
        <v>84</v>
      </c>
      <c r="C78" s="128" t="s">
        <v>85</v>
      </c>
      <c r="D78" s="128" t="s">
        <v>86</v>
      </c>
      <c r="E78" s="155"/>
      <c r="F78" s="155" t="s">
        <v>87</v>
      </c>
      <c r="G78" s="155" t="s">
        <v>88</v>
      </c>
      <c r="H78" s="156" t="s">
        <v>89</v>
      </c>
      <c r="I78" s="156" t="s">
        <v>90</v>
      </c>
      <c r="J78" s="156"/>
      <c r="K78" s="156"/>
      <c r="L78" s="156"/>
      <c r="M78" s="156"/>
      <c r="N78" s="156"/>
      <c r="O78" s="156"/>
      <c r="P78" s="156" t="s">
        <v>91</v>
      </c>
      <c r="Q78" s="157"/>
      <c r="R78" s="157"/>
      <c r="S78" s="128" t="s">
        <v>92</v>
      </c>
      <c r="T78" s="158"/>
      <c r="U78" s="158"/>
      <c r="V78" s="128" t="s">
        <v>93</v>
      </c>
      <c r="W78" s="53"/>
    </row>
    <row r="79" spans="1:26" x14ac:dyDescent="0.25">
      <c r="A79" s="10"/>
      <c r="B79" s="212"/>
      <c r="C79" s="169"/>
      <c r="D79" s="305" t="s">
        <v>73</v>
      </c>
      <c r="E79" s="305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7"/>
      <c r="W79" s="218"/>
      <c r="X79" s="137"/>
      <c r="Y79" s="137"/>
      <c r="Z79" s="137"/>
    </row>
    <row r="80" spans="1:26" x14ac:dyDescent="0.25">
      <c r="A80" s="10"/>
      <c r="B80" s="213"/>
      <c r="C80" s="172">
        <v>1</v>
      </c>
      <c r="D80" s="313" t="s">
        <v>74</v>
      </c>
      <c r="E80" s="313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8"/>
      <c r="W80" s="218"/>
      <c r="X80" s="137"/>
      <c r="Y80" s="137"/>
      <c r="Z80" s="137"/>
    </row>
    <row r="81" spans="1:26" ht="25.15" customHeight="1" x14ac:dyDescent="0.25">
      <c r="A81" s="178"/>
      <c r="B81" s="214">
        <v>1</v>
      </c>
      <c r="C81" s="179" t="s">
        <v>98</v>
      </c>
      <c r="D81" s="312" t="s">
        <v>99</v>
      </c>
      <c r="E81" s="312"/>
      <c r="F81" s="173" t="s">
        <v>100</v>
      </c>
      <c r="G81" s="174">
        <v>44</v>
      </c>
      <c r="H81" s="173"/>
      <c r="I81" s="173">
        <f t="shared" ref="I81:I106" si="0">ROUND(G81*(H81),2)</f>
        <v>0</v>
      </c>
      <c r="J81" s="175">
        <f t="shared" ref="J81:J106" si="1">ROUND(G81*(N81),2)</f>
        <v>325.60000000000002</v>
      </c>
      <c r="K81" s="176">
        <f t="shared" ref="K81:K106" si="2">ROUND(G81*(O81),2)</f>
        <v>0</v>
      </c>
      <c r="L81" s="176">
        <f t="shared" ref="L81:L101" si="3">ROUND(G81*(H81),2)</f>
        <v>0</v>
      </c>
      <c r="M81" s="176"/>
      <c r="N81" s="176">
        <v>7.4</v>
      </c>
      <c r="O81" s="176"/>
      <c r="P81" s="180"/>
      <c r="Q81" s="180"/>
      <c r="R81" s="180"/>
      <c r="S81" s="181">
        <f t="shared" ref="S81:S106" si="4">ROUND(G81*(P81),3)</f>
        <v>0</v>
      </c>
      <c r="T81" s="177"/>
      <c r="U81" s="177"/>
      <c r="V81" s="199"/>
      <c r="W81" s="53"/>
      <c r="Z81">
        <v>0</v>
      </c>
    </row>
    <row r="82" spans="1:26" ht="25.15" customHeight="1" x14ac:dyDescent="0.25">
      <c r="A82" s="178"/>
      <c r="B82" s="214">
        <v>2</v>
      </c>
      <c r="C82" s="179" t="s">
        <v>101</v>
      </c>
      <c r="D82" s="312" t="s">
        <v>102</v>
      </c>
      <c r="E82" s="312"/>
      <c r="F82" s="173" t="s">
        <v>100</v>
      </c>
      <c r="G82" s="174">
        <v>44</v>
      </c>
      <c r="H82" s="173"/>
      <c r="I82" s="173">
        <f t="shared" si="0"/>
        <v>0</v>
      </c>
      <c r="J82" s="175">
        <f t="shared" si="1"/>
        <v>154</v>
      </c>
      <c r="K82" s="176">
        <f t="shared" si="2"/>
        <v>0</v>
      </c>
      <c r="L82" s="176">
        <f t="shared" si="3"/>
        <v>0</v>
      </c>
      <c r="M82" s="176"/>
      <c r="N82" s="176">
        <v>3.5</v>
      </c>
      <c r="O82" s="176"/>
      <c r="P82" s="180"/>
      <c r="Q82" s="180"/>
      <c r="R82" s="180"/>
      <c r="S82" s="181">
        <f t="shared" si="4"/>
        <v>0</v>
      </c>
      <c r="T82" s="177"/>
      <c r="U82" s="177"/>
      <c r="V82" s="199"/>
      <c r="W82" s="53"/>
      <c r="Z82">
        <v>0</v>
      </c>
    </row>
    <row r="83" spans="1:26" ht="25.15" customHeight="1" x14ac:dyDescent="0.25">
      <c r="A83" s="178"/>
      <c r="B83" s="214">
        <v>3</v>
      </c>
      <c r="C83" s="179" t="s">
        <v>103</v>
      </c>
      <c r="D83" s="312" t="s">
        <v>104</v>
      </c>
      <c r="E83" s="312"/>
      <c r="F83" s="173" t="s">
        <v>100</v>
      </c>
      <c r="G83" s="174">
        <v>44</v>
      </c>
      <c r="H83" s="173"/>
      <c r="I83" s="173">
        <f t="shared" si="0"/>
        <v>0</v>
      </c>
      <c r="J83" s="175">
        <f t="shared" si="1"/>
        <v>580.79999999999995</v>
      </c>
      <c r="K83" s="176">
        <f t="shared" si="2"/>
        <v>0</v>
      </c>
      <c r="L83" s="176">
        <f t="shared" si="3"/>
        <v>0</v>
      </c>
      <c r="M83" s="176"/>
      <c r="N83" s="176">
        <v>13.2</v>
      </c>
      <c r="O83" s="176"/>
      <c r="P83" s="182">
        <v>1.0000000000000001E-5</v>
      </c>
      <c r="Q83" s="180"/>
      <c r="R83" s="180">
        <v>1.0000000000000001E-5</v>
      </c>
      <c r="S83" s="181">
        <f t="shared" si="4"/>
        <v>0</v>
      </c>
      <c r="T83" s="177"/>
      <c r="U83" s="177"/>
      <c r="V83" s="199"/>
      <c r="W83" s="53"/>
      <c r="Z83">
        <v>0</v>
      </c>
    </row>
    <row r="84" spans="1:26" ht="25.15" customHeight="1" x14ac:dyDescent="0.25">
      <c r="A84" s="178"/>
      <c r="B84" s="214">
        <v>4</v>
      </c>
      <c r="C84" s="179" t="s">
        <v>105</v>
      </c>
      <c r="D84" s="312" t="s">
        <v>106</v>
      </c>
      <c r="E84" s="312"/>
      <c r="F84" s="173" t="s">
        <v>107</v>
      </c>
      <c r="G84" s="174">
        <v>50</v>
      </c>
      <c r="H84" s="173"/>
      <c r="I84" s="173">
        <f t="shared" si="0"/>
        <v>0</v>
      </c>
      <c r="J84" s="175">
        <f t="shared" si="1"/>
        <v>520</v>
      </c>
      <c r="K84" s="176">
        <f t="shared" si="2"/>
        <v>0</v>
      </c>
      <c r="L84" s="176">
        <f t="shared" si="3"/>
        <v>0</v>
      </c>
      <c r="M84" s="176"/>
      <c r="N84" s="176">
        <v>10.4</v>
      </c>
      <c r="O84" s="176"/>
      <c r="P84" s="182">
        <v>7.3899999999999999E-3</v>
      </c>
      <c r="Q84" s="180"/>
      <c r="R84" s="180">
        <v>7.3899999999999999E-3</v>
      </c>
      <c r="S84" s="181">
        <f t="shared" si="4"/>
        <v>0.37</v>
      </c>
      <c r="T84" s="177"/>
      <c r="U84" s="177"/>
      <c r="V84" s="199"/>
      <c r="W84" s="53"/>
      <c r="Z84">
        <v>0</v>
      </c>
    </row>
    <row r="85" spans="1:26" ht="25.15" customHeight="1" x14ac:dyDescent="0.25">
      <c r="A85" s="178"/>
      <c r="B85" s="214">
        <v>5</v>
      </c>
      <c r="C85" s="179" t="s">
        <v>108</v>
      </c>
      <c r="D85" s="312" t="s">
        <v>109</v>
      </c>
      <c r="E85" s="312"/>
      <c r="F85" s="173" t="s">
        <v>110</v>
      </c>
      <c r="G85" s="174">
        <v>50</v>
      </c>
      <c r="H85" s="173"/>
      <c r="I85" s="173">
        <f t="shared" si="0"/>
        <v>0</v>
      </c>
      <c r="J85" s="175">
        <f t="shared" si="1"/>
        <v>170</v>
      </c>
      <c r="K85" s="176">
        <f t="shared" si="2"/>
        <v>0</v>
      </c>
      <c r="L85" s="176">
        <f t="shared" si="3"/>
        <v>0</v>
      </c>
      <c r="M85" s="176"/>
      <c r="N85" s="176">
        <v>3.4</v>
      </c>
      <c r="O85" s="176"/>
      <c r="P85" s="180"/>
      <c r="Q85" s="180"/>
      <c r="R85" s="180"/>
      <c r="S85" s="181">
        <f t="shared" si="4"/>
        <v>0</v>
      </c>
      <c r="T85" s="177"/>
      <c r="U85" s="177"/>
      <c r="V85" s="199"/>
      <c r="W85" s="53"/>
      <c r="Z85">
        <v>0</v>
      </c>
    </row>
    <row r="86" spans="1:26" ht="25.15" customHeight="1" x14ac:dyDescent="0.25">
      <c r="A86" s="178"/>
      <c r="B86" s="214">
        <v>6</v>
      </c>
      <c r="C86" s="179" t="s">
        <v>111</v>
      </c>
      <c r="D86" s="312" t="s">
        <v>112</v>
      </c>
      <c r="E86" s="312"/>
      <c r="F86" s="173" t="s">
        <v>113</v>
      </c>
      <c r="G86" s="174">
        <v>20</v>
      </c>
      <c r="H86" s="173"/>
      <c r="I86" s="173">
        <f t="shared" si="0"/>
        <v>0</v>
      </c>
      <c r="J86" s="175">
        <f t="shared" si="1"/>
        <v>44</v>
      </c>
      <c r="K86" s="176">
        <f t="shared" si="2"/>
        <v>0</v>
      </c>
      <c r="L86" s="176">
        <f t="shared" si="3"/>
        <v>0</v>
      </c>
      <c r="M86" s="176"/>
      <c r="N86" s="176">
        <v>2.2000000000000002</v>
      </c>
      <c r="O86" s="176"/>
      <c r="P86" s="180"/>
      <c r="Q86" s="180"/>
      <c r="R86" s="180"/>
      <c r="S86" s="181">
        <f t="shared" si="4"/>
        <v>0</v>
      </c>
      <c r="T86" s="177"/>
      <c r="U86" s="177"/>
      <c r="V86" s="199"/>
      <c r="W86" s="53"/>
      <c r="Z86">
        <v>0</v>
      </c>
    </row>
    <row r="87" spans="1:26" ht="25.15" customHeight="1" x14ac:dyDescent="0.25">
      <c r="A87" s="178"/>
      <c r="B87" s="214">
        <v>7</v>
      </c>
      <c r="C87" s="179" t="s">
        <v>239</v>
      </c>
      <c r="D87" s="312" t="s">
        <v>240</v>
      </c>
      <c r="E87" s="312"/>
      <c r="F87" s="173" t="s">
        <v>107</v>
      </c>
      <c r="G87" s="174">
        <v>4</v>
      </c>
      <c r="H87" s="173"/>
      <c r="I87" s="173">
        <f t="shared" si="0"/>
        <v>0</v>
      </c>
      <c r="J87" s="175">
        <f t="shared" si="1"/>
        <v>55.2</v>
      </c>
      <c r="K87" s="176">
        <f t="shared" si="2"/>
        <v>0</v>
      </c>
      <c r="L87" s="176">
        <f t="shared" si="3"/>
        <v>0</v>
      </c>
      <c r="M87" s="176"/>
      <c r="N87" s="176">
        <v>13.8</v>
      </c>
      <c r="O87" s="176"/>
      <c r="P87" s="182">
        <v>1.0710000000000001E-2</v>
      </c>
      <c r="Q87" s="180"/>
      <c r="R87" s="180">
        <v>1.0710000000000001E-2</v>
      </c>
      <c r="S87" s="181">
        <f t="shared" si="4"/>
        <v>4.2999999999999997E-2</v>
      </c>
      <c r="T87" s="177"/>
      <c r="U87" s="177"/>
      <c r="V87" s="199"/>
      <c r="W87" s="53"/>
      <c r="Z87">
        <v>0</v>
      </c>
    </row>
    <row r="88" spans="1:26" ht="25.15" customHeight="1" x14ac:dyDescent="0.25">
      <c r="A88" s="178"/>
      <c r="B88" s="214">
        <v>8</v>
      </c>
      <c r="C88" s="179" t="s">
        <v>114</v>
      </c>
      <c r="D88" s="312" t="s">
        <v>115</v>
      </c>
      <c r="E88" s="312"/>
      <c r="F88" s="173" t="s">
        <v>116</v>
      </c>
      <c r="G88" s="174">
        <v>30</v>
      </c>
      <c r="H88" s="173"/>
      <c r="I88" s="173">
        <f t="shared" si="0"/>
        <v>0</v>
      </c>
      <c r="J88" s="175">
        <f t="shared" si="1"/>
        <v>45</v>
      </c>
      <c r="K88" s="176">
        <f t="shared" si="2"/>
        <v>0</v>
      </c>
      <c r="L88" s="176">
        <f t="shared" si="3"/>
        <v>0</v>
      </c>
      <c r="M88" s="176"/>
      <c r="N88" s="176">
        <v>1.5</v>
      </c>
      <c r="O88" s="176"/>
      <c r="P88" s="180"/>
      <c r="Q88" s="180"/>
      <c r="R88" s="180"/>
      <c r="S88" s="181">
        <f t="shared" si="4"/>
        <v>0</v>
      </c>
      <c r="T88" s="177"/>
      <c r="U88" s="177"/>
      <c r="V88" s="199"/>
      <c r="W88" s="53"/>
      <c r="Z88">
        <v>0</v>
      </c>
    </row>
    <row r="89" spans="1:26" ht="25.15" customHeight="1" x14ac:dyDescent="0.25">
      <c r="A89" s="178"/>
      <c r="B89" s="214">
        <v>9</v>
      </c>
      <c r="C89" s="179" t="s">
        <v>117</v>
      </c>
      <c r="D89" s="312" t="s">
        <v>118</v>
      </c>
      <c r="E89" s="312"/>
      <c r="F89" s="173" t="s">
        <v>116</v>
      </c>
      <c r="G89" s="174">
        <v>424.05</v>
      </c>
      <c r="H89" s="173"/>
      <c r="I89" s="173">
        <f t="shared" si="0"/>
        <v>0</v>
      </c>
      <c r="J89" s="175">
        <f t="shared" si="1"/>
        <v>2883.54</v>
      </c>
      <c r="K89" s="176">
        <f t="shared" si="2"/>
        <v>0</v>
      </c>
      <c r="L89" s="176">
        <f t="shared" si="3"/>
        <v>0</v>
      </c>
      <c r="M89" s="176"/>
      <c r="N89" s="176">
        <v>6.8</v>
      </c>
      <c r="O89" s="176"/>
      <c r="P89" s="180"/>
      <c r="Q89" s="180"/>
      <c r="R89" s="180"/>
      <c r="S89" s="181">
        <f t="shared" si="4"/>
        <v>0</v>
      </c>
      <c r="T89" s="177"/>
      <c r="U89" s="177"/>
      <c r="V89" s="199"/>
      <c r="W89" s="53"/>
      <c r="Z89">
        <v>0</v>
      </c>
    </row>
    <row r="90" spans="1:26" ht="25.15" customHeight="1" x14ac:dyDescent="0.25">
      <c r="A90" s="178"/>
      <c r="B90" s="214">
        <v>10</v>
      </c>
      <c r="C90" s="179" t="s">
        <v>119</v>
      </c>
      <c r="D90" s="312" t="s">
        <v>120</v>
      </c>
      <c r="E90" s="312"/>
      <c r="F90" s="173" t="s">
        <v>121</v>
      </c>
      <c r="G90" s="174">
        <v>424.05</v>
      </c>
      <c r="H90" s="173"/>
      <c r="I90" s="173">
        <f t="shared" si="0"/>
        <v>0</v>
      </c>
      <c r="J90" s="175">
        <f t="shared" si="1"/>
        <v>296.83999999999997</v>
      </c>
      <c r="K90" s="176">
        <f t="shared" si="2"/>
        <v>0</v>
      </c>
      <c r="L90" s="176">
        <f t="shared" si="3"/>
        <v>0</v>
      </c>
      <c r="M90" s="176"/>
      <c r="N90" s="176">
        <v>0.7</v>
      </c>
      <c r="O90" s="176"/>
      <c r="P90" s="180"/>
      <c r="Q90" s="180"/>
      <c r="R90" s="180"/>
      <c r="S90" s="181">
        <f t="shared" si="4"/>
        <v>0</v>
      </c>
      <c r="T90" s="177"/>
      <c r="U90" s="177"/>
      <c r="V90" s="199"/>
      <c r="W90" s="53"/>
      <c r="Z90">
        <v>0</v>
      </c>
    </row>
    <row r="91" spans="1:26" ht="25.15" customHeight="1" x14ac:dyDescent="0.25">
      <c r="A91" s="178"/>
      <c r="B91" s="214">
        <v>11</v>
      </c>
      <c r="C91" s="179" t="s">
        <v>122</v>
      </c>
      <c r="D91" s="312" t="s">
        <v>123</v>
      </c>
      <c r="E91" s="312"/>
      <c r="F91" s="173" t="s">
        <v>116</v>
      </c>
      <c r="G91" s="174">
        <v>69.39</v>
      </c>
      <c r="H91" s="173"/>
      <c r="I91" s="173">
        <f t="shared" si="0"/>
        <v>0</v>
      </c>
      <c r="J91" s="175">
        <f t="shared" si="1"/>
        <v>1547.4</v>
      </c>
      <c r="K91" s="176">
        <f t="shared" si="2"/>
        <v>0</v>
      </c>
      <c r="L91" s="176">
        <f t="shared" si="3"/>
        <v>0</v>
      </c>
      <c r="M91" s="176"/>
      <c r="N91" s="176">
        <v>22.3</v>
      </c>
      <c r="O91" s="176"/>
      <c r="P91" s="180"/>
      <c r="Q91" s="180"/>
      <c r="R91" s="180"/>
      <c r="S91" s="181">
        <f t="shared" si="4"/>
        <v>0</v>
      </c>
      <c r="T91" s="177"/>
      <c r="U91" s="177"/>
      <c r="V91" s="199"/>
      <c r="W91" s="53"/>
      <c r="Z91">
        <v>0</v>
      </c>
    </row>
    <row r="92" spans="1:26" ht="25.15" customHeight="1" x14ac:dyDescent="0.25">
      <c r="A92" s="178"/>
      <c r="B92" s="214">
        <v>12</v>
      </c>
      <c r="C92" s="179" t="s">
        <v>124</v>
      </c>
      <c r="D92" s="312" t="s">
        <v>125</v>
      </c>
      <c r="E92" s="312"/>
      <c r="F92" s="173" t="s">
        <v>116</v>
      </c>
      <c r="G92" s="174">
        <v>69.39</v>
      </c>
      <c r="H92" s="173"/>
      <c r="I92" s="173">
        <f t="shared" si="0"/>
        <v>0</v>
      </c>
      <c r="J92" s="175">
        <f t="shared" si="1"/>
        <v>340.01</v>
      </c>
      <c r="K92" s="176">
        <f t="shared" si="2"/>
        <v>0</v>
      </c>
      <c r="L92" s="176">
        <f t="shared" si="3"/>
        <v>0</v>
      </c>
      <c r="M92" s="176"/>
      <c r="N92" s="176">
        <v>4.9000000000000004</v>
      </c>
      <c r="O92" s="176"/>
      <c r="P92" s="180"/>
      <c r="Q92" s="180"/>
      <c r="R92" s="180"/>
      <c r="S92" s="181">
        <f t="shared" si="4"/>
        <v>0</v>
      </c>
      <c r="T92" s="177"/>
      <c r="U92" s="177"/>
      <c r="V92" s="199"/>
      <c r="W92" s="53"/>
      <c r="Z92">
        <v>0</v>
      </c>
    </row>
    <row r="93" spans="1:26" ht="25.15" customHeight="1" x14ac:dyDescent="0.25">
      <c r="A93" s="178"/>
      <c r="B93" s="214">
        <v>13</v>
      </c>
      <c r="C93" s="179" t="s">
        <v>128</v>
      </c>
      <c r="D93" s="312" t="s">
        <v>129</v>
      </c>
      <c r="E93" s="312"/>
      <c r="F93" s="173" t="s">
        <v>100</v>
      </c>
      <c r="G93" s="174">
        <v>771</v>
      </c>
      <c r="H93" s="173"/>
      <c r="I93" s="173">
        <f t="shared" si="0"/>
        <v>0</v>
      </c>
      <c r="J93" s="175">
        <f t="shared" si="1"/>
        <v>4857.3</v>
      </c>
      <c r="K93" s="176">
        <f t="shared" si="2"/>
        <v>0</v>
      </c>
      <c r="L93" s="176">
        <f t="shared" si="3"/>
        <v>0</v>
      </c>
      <c r="M93" s="176"/>
      <c r="N93" s="176">
        <v>6.3</v>
      </c>
      <c r="O93" s="176"/>
      <c r="P93" s="182">
        <v>8.4999999999999995E-4</v>
      </c>
      <c r="Q93" s="180"/>
      <c r="R93" s="180">
        <v>8.4999999999999995E-4</v>
      </c>
      <c r="S93" s="181">
        <f t="shared" si="4"/>
        <v>0.65500000000000003</v>
      </c>
      <c r="T93" s="177"/>
      <c r="U93" s="177"/>
      <c r="V93" s="199"/>
      <c r="W93" s="53"/>
      <c r="Z93">
        <v>0</v>
      </c>
    </row>
    <row r="94" spans="1:26" ht="25.15" customHeight="1" x14ac:dyDescent="0.25">
      <c r="A94" s="178"/>
      <c r="B94" s="214">
        <v>14</v>
      </c>
      <c r="C94" s="179" t="s">
        <v>130</v>
      </c>
      <c r="D94" s="312" t="s">
        <v>131</v>
      </c>
      <c r="E94" s="312"/>
      <c r="F94" s="173" t="s">
        <v>100</v>
      </c>
      <c r="G94" s="174">
        <v>771</v>
      </c>
      <c r="H94" s="173"/>
      <c r="I94" s="173">
        <f t="shared" si="0"/>
        <v>0</v>
      </c>
      <c r="J94" s="175">
        <f t="shared" si="1"/>
        <v>2544.3000000000002</v>
      </c>
      <c r="K94" s="176">
        <f t="shared" si="2"/>
        <v>0</v>
      </c>
      <c r="L94" s="176">
        <f t="shared" si="3"/>
        <v>0</v>
      </c>
      <c r="M94" s="176"/>
      <c r="N94" s="176">
        <v>3.3</v>
      </c>
      <c r="O94" s="176"/>
      <c r="P94" s="180"/>
      <c r="Q94" s="180"/>
      <c r="R94" s="180"/>
      <c r="S94" s="181">
        <f t="shared" si="4"/>
        <v>0</v>
      </c>
      <c r="T94" s="177"/>
      <c r="U94" s="177"/>
      <c r="V94" s="199"/>
      <c r="W94" s="53"/>
      <c r="Z94">
        <v>0</v>
      </c>
    </row>
    <row r="95" spans="1:26" ht="25.15" customHeight="1" x14ac:dyDescent="0.25">
      <c r="A95" s="178"/>
      <c r="B95" s="214">
        <v>15</v>
      </c>
      <c r="C95" s="179" t="s">
        <v>132</v>
      </c>
      <c r="D95" s="312" t="s">
        <v>133</v>
      </c>
      <c r="E95" s="312"/>
      <c r="F95" s="173" t="s">
        <v>121</v>
      </c>
      <c r="G95" s="174">
        <v>493.44</v>
      </c>
      <c r="H95" s="173"/>
      <c r="I95" s="173">
        <f t="shared" si="0"/>
        <v>0</v>
      </c>
      <c r="J95" s="175">
        <f t="shared" si="1"/>
        <v>3207.36</v>
      </c>
      <c r="K95" s="176">
        <f t="shared" si="2"/>
        <v>0</v>
      </c>
      <c r="L95" s="176">
        <f t="shared" si="3"/>
        <v>0</v>
      </c>
      <c r="M95" s="176"/>
      <c r="N95" s="176">
        <v>6.5</v>
      </c>
      <c r="O95" s="176"/>
      <c r="P95" s="180"/>
      <c r="Q95" s="180"/>
      <c r="R95" s="180"/>
      <c r="S95" s="181">
        <f t="shared" si="4"/>
        <v>0</v>
      </c>
      <c r="T95" s="177"/>
      <c r="U95" s="177"/>
      <c r="V95" s="199"/>
      <c r="W95" s="53"/>
      <c r="Z95">
        <v>0</v>
      </c>
    </row>
    <row r="96" spans="1:26" ht="25.15" customHeight="1" x14ac:dyDescent="0.25">
      <c r="A96" s="178"/>
      <c r="B96" s="214">
        <v>16</v>
      </c>
      <c r="C96" s="179" t="s">
        <v>134</v>
      </c>
      <c r="D96" s="312" t="s">
        <v>135</v>
      </c>
      <c r="E96" s="312"/>
      <c r="F96" s="173" t="s">
        <v>121</v>
      </c>
      <c r="G96" s="174">
        <v>743.66</v>
      </c>
      <c r="H96" s="173"/>
      <c r="I96" s="173">
        <f t="shared" si="0"/>
        <v>0</v>
      </c>
      <c r="J96" s="175">
        <f t="shared" si="1"/>
        <v>2900.27</v>
      </c>
      <c r="K96" s="176">
        <f t="shared" si="2"/>
        <v>0</v>
      </c>
      <c r="L96" s="176">
        <f t="shared" si="3"/>
        <v>0</v>
      </c>
      <c r="M96" s="176"/>
      <c r="N96" s="176">
        <v>3.9</v>
      </c>
      <c r="O96" s="176"/>
      <c r="P96" s="180"/>
      <c r="Q96" s="180"/>
      <c r="R96" s="180"/>
      <c r="S96" s="181">
        <f t="shared" si="4"/>
        <v>0</v>
      </c>
      <c r="T96" s="177"/>
      <c r="U96" s="177"/>
      <c r="V96" s="199"/>
      <c r="W96" s="53"/>
      <c r="Z96">
        <v>0</v>
      </c>
    </row>
    <row r="97" spans="1:26" ht="25.15" customHeight="1" x14ac:dyDescent="0.25">
      <c r="A97" s="178"/>
      <c r="B97" s="214">
        <v>17</v>
      </c>
      <c r="C97" s="179" t="s">
        <v>136</v>
      </c>
      <c r="D97" s="312" t="s">
        <v>137</v>
      </c>
      <c r="E97" s="312"/>
      <c r="F97" s="173" t="s">
        <v>116</v>
      </c>
      <c r="G97" s="174">
        <v>267.16000000000003</v>
      </c>
      <c r="H97" s="173"/>
      <c r="I97" s="173">
        <f t="shared" si="0"/>
        <v>0</v>
      </c>
      <c r="J97" s="175">
        <f t="shared" si="1"/>
        <v>3686.81</v>
      </c>
      <c r="K97" s="176">
        <f t="shared" si="2"/>
        <v>0</v>
      </c>
      <c r="L97" s="176">
        <f t="shared" si="3"/>
        <v>0</v>
      </c>
      <c r="M97" s="176"/>
      <c r="N97" s="176">
        <v>13.8</v>
      </c>
      <c r="O97" s="176"/>
      <c r="P97" s="180"/>
      <c r="Q97" s="180"/>
      <c r="R97" s="180"/>
      <c r="S97" s="181">
        <f t="shared" si="4"/>
        <v>0</v>
      </c>
      <c r="T97" s="177"/>
      <c r="U97" s="177"/>
      <c r="V97" s="199"/>
      <c r="W97" s="53"/>
      <c r="Z97">
        <v>0</v>
      </c>
    </row>
    <row r="98" spans="1:26" ht="25.15" customHeight="1" x14ac:dyDescent="0.25">
      <c r="A98" s="178"/>
      <c r="B98" s="214">
        <v>18</v>
      </c>
      <c r="C98" s="179" t="s">
        <v>138</v>
      </c>
      <c r="D98" s="312" t="s">
        <v>139</v>
      </c>
      <c r="E98" s="312"/>
      <c r="F98" s="173" t="s">
        <v>116</v>
      </c>
      <c r="G98" s="174">
        <v>1010.82</v>
      </c>
      <c r="H98" s="173"/>
      <c r="I98" s="173">
        <f t="shared" si="0"/>
        <v>0</v>
      </c>
      <c r="J98" s="175">
        <f t="shared" si="1"/>
        <v>1314.07</v>
      </c>
      <c r="K98" s="176">
        <f t="shared" si="2"/>
        <v>0</v>
      </c>
      <c r="L98" s="176">
        <f t="shared" si="3"/>
        <v>0</v>
      </c>
      <c r="M98" s="176"/>
      <c r="N98" s="176">
        <v>1.3</v>
      </c>
      <c r="O98" s="176"/>
      <c r="P98" s="180"/>
      <c r="Q98" s="180"/>
      <c r="R98" s="180"/>
      <c r="S98" s="181">
        <f t="shared" si="4"/>
        <v>0</v>
      </c>
      <c r="T98" s="177"/>
      <c r="U98" s="177"/>
      <c r="V98" s="199"/>
      <c r="W98" s="53"/>
      <c r="Z98">
        <v>0</v>
      </c>
    </row>
    <row r="99" spans="1:26" ht="25.15" customHeight="1" x14ac:dyDescent="0.25">
      <c r="A99" s="178"/>
      <c r="B99" s="214">
        <v>19</v>
      </c>
      <c r="C99" s="179" t="s">
        <v>140</v>
      </c>
      <c r="D99" s="312" t="s">
        <v>141</v>
      </c>
      <c r="E99" s="312"/>
      <c r="F99" s="173" t="s">
        <v>116</v>
      </c>
      <c r="G99" s="174">
        <v>523.44000000000005</v>
      </c>
      <c r="H99" s="173"/>
      <c r="I99" s="173">
        <f t="shared" si="0"/>
        <v>0</v>
      </c>
      <c r="J99" s="175">
        <f t="shared" si="1"/>
        <v>680.47</v>
      </c>
      <c r="K99" s="176">
        <f t="shared" si="2"/>
        <v>0</v>
      </c>
      <c r="L99" s="176">
        <f t="shared" si="3"/>
        <v>0</v>
      </c>
      <c r="M99" s="176"/>
      <c r="N99" s="176">
        <v>1.3</v>
      </c>
      <c r="O99" s="176"/>
      <c r="P99" s="180"/>
      <c r="Q99" s="180"/>
      <c r="R99" s="180"/>
      <c r="S99" s="181">
        <f t="shared" si="4"/>
        <v>0</v>
      </c>
      <c r="T99" s="177"/>
      <c r="U99" s="177"/>
      <c r="V99" s="199"/>
      <c r="W99" s="53"/>
      <c r="Z99">
        <v>0</v>
      </c>
    </row>
    <row r="100" spans="1:26" ht="25.15" customHeight="1" x14ac:dyDescent="0.25">
      <c r="A100" s="178"/>
      <c r="B100" s="214">
        <v>20</v>
      </c>
      <c r="C100" s="179" t="s">
        <v>142</v>
      </c>
      <c r="D100" s="312" t="s">
        <v>143</v>
      </c>
      <c r="E100" s="312"/>
      <c r="F100" s="173" t="s">
        <v>116</v>
      </c>
      <c r="G100" s="174">
        <v>523.44000000000005</v>
      </c>
      <c r="H100" s="173"/>
      <c r="I100" s="173">
        <f t="shared" si="0"/>
        <v>0</v>
      </c>
      <c r="J100" s="175">
        <f t="shared" si="1"/>
        <v>1151.57</v>
      </c>
      <c r="K100" s="176">
        <f t="shared" si="2"/>
        <v>0</v>
      </c>
      <c r="L100" s="176">
        <f t="shared" si="3"/>
        <v>0</v>
      </c>
      <c r="M100" s="176"/>
      <c r="N100" s="176">
        <v>2.2000000000000002</v>
      </c>
      <c r="O100" s="176"/>
      <c r="P100" s="180"/>
      <c r="Q100" s="180"/>
      <c r="R100" s="180"/>
      <c r="S100" s="181">
        <f t="shared" si="4"/>
        <v>0</v>
      </c>
      <c r="T100" s="177"/>
      <c r="U100" s="177"/>
      <c r="V100" s="199"/>
      <c r="W100" s="53"/>
      <c r="Z100">
        <v>0</v>
      </c>
    </row>
    <row r="101" spans="1:26" ht="25.15" customHeight="1" x14ac:dyDescent="0.25">
      <c r="A101" s="178"/>
      <c r="B101" s="214">
        <v>21</v>
      </c>
      <c r="C101" s="179" t="s">
        <v>144</v>
      </c>
      <c r="D101" s="312" t="s">
        <v>145</v>
      </c>
      <c r="E101" s="312"/>
      <c r="F101" s="173" t="s">
        <v>116</v>
      </c>
      <c r="G101" s="174">
        <v>363.63</v>
      </c>
      <c r="H101" s="173"/>
      <c r="I101" s="173">
        <f t="shared" si="0"/>
        <v>0</v>
      </c>
      <c r="J101" s="175">
        <f t="shared" si="1"/>
        <v>1127.25</v>
      </c>
      <c r="K101" s="176">
        <f t="shared" si="2"/>
        <v>0</v>
      </c>
      <c r="L101" s="176">
        <f t="shared" si="3"/>
        <v>0</v>
      </c>
      <c r="M101" s="176"/>
      <c r="N101" s="176">
        <v>3.1</v>
      </c>
      <c r="O101" s="176"/>
      <c r="P101" s="180"/>
      <c r="Q101" s="180"/>
      <c r="R101" s="180"/>
      <c r="S101" s="181">
        <f t="shared" si="4"/>
        <v>0</v>
      </c>
      <c r="T101" s="177"/>
      <c r="U101" s="177"/>
      <c r="V101" s="199"/>
      <c r="W101" s="53"/>
      <c r="Z101">
        <v>0</v>
      </c>
    </row>
    <row r="102" spans="1:26" ht="25.15" customHeight="1" x14ac:dyDescent="0.25">
      <c r="A102" s="178"/>
      <c r="B102" s="215">
        <v>22</v>
      </c>
      <c r="C102" s="188" t="s">
        <v>146</v>
      </c>
      <c r="D102" s="314" t="s">
        <v>147</v>
      </c>
      <c r="E102" s="314"/>
      <c r="F102" s="183" t="s">
        <v>116</v>
      </c>
      <c r="G102" s="184">
        <v>143.41</v>
      </c>
      <c r="H102" s="183"/>
      <c r="I102" s="183">
        <f t="shared" si="0"/>
        <v>0</v>
      </c>
      <c r="J102" s="185">
        <f t="shared" si="1"/>
        <v>3212.38</v>
      </c>
      <c r="K102" s="186">
        <f t="shared" si="2"/>
        <v>0</v>
      </c>
      <c r="L102" s="186"/>
      <c r="M102" s="186">
        <f>ROUND(G102*(H102),2)</f>
        <v>0</v>
      </c>
      <c r="N102" s="186">
        <v>22.4</v>
      </c>
      <c r="O102" s="186"/>
      <c r="P102" s="189">
        <v>1.67</v>
      </c>
      <c r="Q102" s="190"/>
      <c r="R102" s="190">
        <v>1.67</v>
      </c>
      <c r="S102" s="191">
        <f t="shared" si="4"/>
        <v>239.495</v>
      </c>
      <c r="T102" s="187"/>
      <c r="U102" s="187"/>
      <c r="V102" s="200"/>
      <c r="W102" s="53"/>
      <c r="Z102">
        <v>0</v>
      </c>
    </row>
    <row r="103" spans="1:26" ht="25.15" customHeight="1" x14ac:dyDescent="0.25">
      <c r="A103" s="178"/>
      <c r="B103" s="214">
        <v>23</v>
      </c>
      <c r="C103" s="179" t="s">
        <v>148</v>
      </c>
      <c r="D103" s="312" t="s">
        <v>149</v>
      </c>
      <c r="E103" s="312"/>
      <c r="F103" s="173" t="s">
        <v>121</v>
      </c>
      <c r="G103" s="174">
        <v>99</v>
      </c>
      <c r="H103" s="173"/>
      <c r="I103" s="173">
        <f t="shared" si="0"/>
        <v>0</v>
      </c>
      <c r="J103" s="175">
        <f t="shared" si="1"/>
        <v>1098.9000000000001</v>
      </c>
      <c r="K103" s="176">
        <f t="shared" si="2"/>
        <v>0</v>
      </c>
      <c r="L103" s="176">
        <f>ROUND(G103*(H103),2)</f>
        <v>0</v>
      </c>
      <c r="M103" s="176"/>
      <c r="N103" s="176">
        <v>11.1</v>
      </c>
      <c r="O103" s="176"/>
      <c r="P103" s="180"/>
      <c r="Q103" s="180"/>
      <c r="R103" s="180"/>
      <c r="S103" s="181">
        <f t="shared" si="4"/>
        <v>0</v>
      </c>
      <c r="T103" s="177"/>
      <c r="U103" s="177"/>
      <c r="V103" s="199"/>
      <c r="W103" s="53"/>
      <c r="Z103">
        <v>0</v>
      </c>
    </row>
    <row r="104" spans="1:26" ht="25.15" customHeight="1" x14ac:dyDescent="0.25">
      <c r="A104" s="178"/>
      <c r="B104" s="214">
        <v>24</v>
      </c>
      <c r="C104" s="179" t="s">
        <v>150</v>
      </c>
      <c r="D104" s="312" t="s">
        <v>151</v>
      </c>
      <c r="E104" s="312"/>
      <c r="F104" s="173" t="s">
        <v>121</v>
      </c>
      <c r="G104" s="174">
        <v>99</v>
      </c>
      <c r="H104" s="173"/>
      <c r="I104" s="173">
        <f t="shared" si="0"/>
        <v>0</v>
      </c>
      <c r="J104" s="175">
        <f t="shared" si="1"/>
        <v>653.4</v>
      </c>
      <c r="K104" s="176">
        <f t="shared" si="2"/>
        <v>0</v>
      </c>
      <c r="L104" s="176">
        <f>ROUND(G104*(H104),2)</f>
        <v>0</v>
      </c>
      <c r="M104" s="176"/>
      <c r="N104" s="176">
        <v>6.6</v>
      </c>
      <c r="O104" s="176"/>
      <c r="P104" s="180"/>
      <c r="Q104" s="180"/>
      <c r="R104" s="180"/>
      <c r="S104" s="181">
        <f t="shared" si="4"/>
        <v>0</v>
      </c>
      <c r="T104" s="177"/>
      <c r="U104" s="177"/>
      <c r="V104" s="199"/>
      <c r="W104" s="53"/>
      <c r="Z104">
        <v>0</v>
      </c>
    </row>
    <row r="105" spans="1:26" ht="25.15" customHeight="1" x14ac:dyDescent="0.25">
      <c r="A105" s="178"/>
      <c r="B105" s="215">
        <v>25</v>
      </c>
      <c r="C105" s="188" t="s">
        <v>146</v>
      </c>
      <c r="D105" s="314" t="s">
        <v>147</v>
      </c>
      <c r="E105" s="314"/>
      <c r="F105" s="183" t="s">
        <v>116</v>
      </c>
      <c r="G105" s="184">
        <v>99</v>
      </c>
      <c r="H105" s="183"/>
      <c r="I105" s="183">
        <f t="shared" si="0"/>
        <v>0</v>
      </c>
      <c r="J105" s="185">
        <f t="shared" si="1"/>
        <v>2217.6</v>
      </c>
      <c r="K105" s="186">
        <f t="shared" si="2"/>
        <v>0</v>
      </c>
      <c r="L105" s="186"/>
      <c r="M105" s="186">
        <f>ROUND(G105*(H105),2)</f>
        <v>0</v>
      </c>
      <c r="N105" s="186">
        <v>22.4</v>
      </c>
      <c r="O105" s="186"/>
      <c r="P105" s="189">
        <v>1.67</v>
      </c>
      <c r="Q105" s="190"/>
      <c r="R105" s="190">
        <v>1.67</v>
      </c>
      <c r="S105" s="191">
        <f t="shared" si="4"/>
        <v>165.33</v>
      </c>
      <c r="T105" s="187"/>
      <c r="U105" s="187"/>
      <c r="V105" s="200"/>
      <c r="W105" s="53"/>
      <c r="Z105">
        <v>0</v>
      </c>
    </row>
    <row r="106" spans="1:26" ht="25.15" customHeight="1" x14ac:dyDescent="0.25">
      <c r="A106" s="178"/>
      <c r="B106" s="214">
        <v>26</v>
      </c>
      <c r="C106" s="179" t="s">
        <v>152</v>
      </c>
      <c r="D106" s="312" t="s">
        <v>153</v>
      </c>
      <c r="E106" s="312"/>
      <c r="F106" s="173" t="s">
        <v>100</v>
      </c>
      <c r="G106" s="174">
        <v>165</v>
      </c>
      <c r="H106" s="173"/>
      <c r="I106" s="173">
        <f t="shared" si="0"/>
        <v>0</v>
      </c>
      <c r="J106" s="175">
        <f t="shared" si="1"/>
        <v>82.5</v>
      </c>
      <c r="K106" s="176">
        <f t="shared" si="2"/>
        <v>0</v>
      </c>
      <c r="L106" s="176">
        <f>ROUND(G106*(H106),2)</f>
        <v>0</v>
      </c>
      <c r="M106" s="176"/>
      <c r="N106" s="176">
        <v>0.5</v>
      </c>
      <c r="O106" s="176"/>
      <c r="P106" s="180"/>
      <c r="Q106" s="180"/>
      <c r="R106" s="180"/>
      <c r="S106" s="181">
        <f t="shared" si="4"/>
        <v>0</v>
      </c>
      <c r="T106" s="177"/>
      <c r="U106" s="177"/>
      <c r="V106" s="199"/>
      <c r="W106" s="53"/>
      <c r="Z106">
        <v>0</v>
      </c>
    </row>
    <row r="107" spans="1:26" x14ac:dyDescent="0.25">
      <c r="A107" s="10"/>
      <c r="B107" s="213"/>
      <c r="C107" s="172">
        <v>1</v>
      </c>
      <c r="D107" s="313" t="s">
        <v>74</v>
      </c>
      <c r="E107" s="313"/>
      <c r="F107" s="138"/>
      <c r="G107" s="171"/>
      <c r="H107" s="138"/>
      <c r="I107" s="140">
        <f>ROUND((SUM(I80:I106))/1,2)</f>
        <v>0</v>
      </c>
      <c r="J107" s="139"/>
      <c r="K107" s="139"/>
      <c r="L107" s="139">
        <f>ROUND((SUM(L80:L106))/1,2)</f>
        <v>0</v>
      </c>
      <c r="M107" s="139">
        <f>ROUND((SUM(M80:M106))/1,2)</f>
        <v>0</v>
      </c>
      <c r="N107" s="139"/>
      <c r="O107" s="139"/>
      <c r="P107" s="139"/>
      <c r="Q107" s="10"/>
      <c r="R107" s="10"/>
      <c r="S107" s="10">
        <f>ROUND((SUM(S80:S106))/1,2)</f>
        <v>405.89</v>
      </c>
      <c r="T107" s="10"/>
      <c r="U107" s="10"/>
      <c r="V107" s="201">
        <f>ROUND((SUM(V80:V106))/1,2)</f>
        <v>0</v>
      </c>
      <c r="W107" s="218"/>
      <c r="X107" s="137"/>
      <c r="Y107" s="137"/>
      <c r="Z107" s="137"/>
    </row>
    <row r="108" spans="1:26" x14ac:dyDescent="0.25">
      <c r="A108" s="1"/>
      <c r="B108" s="209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202"/>
      <c r="W108" s="53"/>
    </row>
    <row r="109" spans="1:26" x14ac:dyDescent="0.25">
      <c r="A109" s="10"/>
      <c r="B109" s="213"/>
      <c r="C109" s="172">
        <v>4</v>
      </c>
      <c r="D109" s="313" t="s">
        <v>75</v>
      </c>
      <c r="E109" s="313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10"/>
      <c r="R109" s="10"/>
      <c r="S109" s="10"/>
      <c r="T109" s="10"/>
      <c r="U109" s="10"/>
      <c r="V109" s="198"/>
      <c r="W109" s="218"/>
      <c r="X109" s="137"/>
      <c r="Y109" s="137"/>
      <c r="Z109" s="137"/>
    </row>
    <row r="110" spans="1:26" ht="25.15" customHeight="1" x14ac:dyDescent="0.25">
      <c r="A110" s="178"/>
      <c r="B110" s="214">
        <v>27</v>
      </c>
      <c r="C110" s="179" t="s">
        <v>154</v>
      </c>
      <c r="D110" s="312" t="s">
        <v>155</v>
      </c>
      <c r="E110" s="312"/>
      <c r="F110" s="173" t="s">
        <v>116</v>
      </c>
      <c r="G110" s="174">
        <v>24.75</v>
      </c>
      <c r="H110" s="173"/>
      <c r="I110" s="173">
        <f t="shared" ref="I110:I115" si="5">ROUND(G110*(H110),2)</f>
        <v>0</v>
      </c>
      <c r="J110" s="175">
        <f t="shared" ref="J110:J115" si="6">ROUND(G110*(N110),2)</f>
        <v>1079.0999999999999</v>
      </c>
      <c r="K110" s="176">
        <f t="shared" ref="K110:K115" si="7">ROUND(G110*(O110),2)</f>
        <v>0</v>
      </c>
      <c r="L110" s="176">
        <f>ROUND(G110*(H110),2)</f>
        <v>0</v>
      </c>
      <c r="M110" s="176"/>
      <c r="N110" s="176">
        <v>43.6</v>
      </c>
      <c r="O110" s="176"/>
      <c r="P110" s="182">
        <v>1.8907700000000001</v>
      </c>
      <c r="Q110" s="180"/>
      <c r="R110" s="180">
        <v>1.8907700000000001</v>
      </c>
      <c r="S110" s="181">
        <f t="shared" ref="S110:S115" si="8">ROUND(G110*(P110),3)</f>
        <v>46.796999999999997</v>
      </c>
      <c r="T110" s="177"/>
      <c r="U110" s="177"/>
      <c r="V110" s="199"/>
      <c r="W110" s="53"/>
      <c r="Z110">
        <v>0</v>
      </c>
    </row>
    <row r="111" spans="1:26" ht="25.15" customHeight="1" x14ac:dyDescent="0.25">
      <c r="A111" s="178"/>
      <c r="B111" s="214">
        <v>28</v>
      </c>
      <c r="C111" s="179" t="s">
        <v>156</v>
      </c>
      <c r="D111" s="312" t="s">
        <v>157</v>
      </c>
      <c r="E111" s="312"/>
      <c r="F111" s="173" t="s">
        <v>158</v>
      </c>
      <c r="G111" s="174">
        <v>3</v>
      </c>
      <c r="H111" s="173"/>
      <c r="I111" s="173">
        <f t="shared" si="5"/>
        <v>0</v>
      </c>
      <c r="J111" s="175">
        <f t="shared" si="6"/>
        <v>18.899999999999999</v>
      </c>
      <c r="K111" s="176">
        <f t="shared" si="7"/>
        <v>0</v>
      </c>
      <c r="L111" s="176">
        <f>ROUND(G111*(H111),2)</f>
        <v>0</v>
      </c>
      <c r="M111" s="176"/>
      <c r="N111" s="176">
        <v>6.3</v>
      </c>
      <c r="O111" s="176"/>
      <c r="P111" s="182">
        <v>6.6E-3</v>
      </c>
      <c r="Q111" s="180"/>
      <c r="R111" s="180">
        <v>6.6E-3</v>
      </c>
      <c r="S111" s="181">
        <f t="shared" si="8"/>
        <v>0.02</v>
      </c>
      <c r="T111" s="177"/>
      <c r="U111" s="177"/>
      <c r="V111" s="199"/>
      <c r="W111" s="53"/>
      <c r="Z111">
        <v>0</v>
      </c>
    </row>
    <row r="112" spans="1:26" ht="25.15" customHeight="1" x14ac:dyDescent="0.25">
      <c r="A112" s="178"/>
      <c r="B112" s="215">
        <v>29</v>
      </c>
      <c r="C112" s="188" t="s">
        <v>161</v>
      </c>
      <c r="D112" s="314" t="s">
        <v>162</v>
      </c>
      <c r="E112" s="314"/>
      <c r="F112" s="183" t="s">
        <v>158</v>
      </c>
      <c r="G112" s="184">
        <v>2</v>
      </c>
      <c r="H112" s="183"/>
      <c r="I112" s="183">
        <f t="shared" si="5"/>
        <v>0</v>
      </c>
      <c r="J112" s="185">
        <f t="shared" si="6"/>
        <v>51.4</v>
      </c>
      <c r="K112" s="186">
        <f t="shared" si="7"/>
        <v>0</v>
      </c>
      <c r="L112" s="186"/>
      <c r="M112" s="186">
        <f>ROUND(G112*(H112),2)</f>
        <v>0</v>
      </c>
      <c r="N112" s="186">
        <v>25.7</v>
      </c>
      <c r="O112" s="186"/>
      <c r="P112" s="189">
        <v>3.5000000000000003E-2</v>
      </c>
      <c r="Q112" s="190"/>
      <c r="R112" s="190">
        <v>3.5000000000000003E-2</v>
      </c>
      <c r="S112" s="191">
        <f t="shared" si="8"/>
        <v>7.0000000000000007E-2</v>
      </c>
      <c r="T112" s="187"/>
      <c r="U112" s="187"/>
      <c r="V112" s="200"/>
      <c r="W112" s="53"/>
      <c r="Z112">
        <v>0</v>
      </c>
    </row>
    <row r="113" spans="1:26" ht="25.15" customHeight="1" x14ac:dyDescent="0.25">
      <c r="A113" s="178"/>
      <c r="B113" s="215">
        <v>30</v>
      </c>
      <c r="C113" s="188" t="s">
        <v>163</v>
      </c>
      <c r="D113" s="314" t="s">
        <v>164</v>
      </c>
      <c r="E113" s="314"/>
      <c r="F113" s="183" t="s">
        <v>158</v>
      </c>
      <c r="G113" s="184">
        <v>1</v>
      </c>
      <c r="H113" s="183"/>
      <c r="I113" s="183">
        <f t="shared" si="5"/>
        <v>0</v>
      </c>
      <c r="J113" s="185">
        <f t="shared" si="6"/>
        <v>27.6</v>
      </c>
      <c r="K113" s="186">
        <f t="shared" si="7"/>
        <v>0</v>
      </c>
      <c r="L113" s="186"/>
      <c r="M113" s="186">
        <f>ROUND(G113*(H113),2)</f>
        <v>0</v>
      </c>
      <c r="N113" s="186">
        <v>27.6</v>
      </c>
      <c r="O113" s="186"/>
      <c r="P113" s="189">
        <v>4.4999999999999998E-2</v>
      </c>
      <c r="Q113" s="190"/>
      <c r="R113" s="190">
        <v>4.4999999999999998E-2</v>
      </c>
      <c r="S113" s="191">
        <f t="shared" si="8"/>
        <v>4.4999999999999998E-2</v>
      </c>
      <c r="T113" s="187"/>
      <c r="U113" s="187"/>
      <c r="V113" s="200"/>
      <c r="W113" s="53"/>
      <c r="Z113">
        <v>0</v>
      </c>
    </row>
    <row r="114" spans="1:26" ht="25.15" customHeight="1" x14ac:dyDescent="0.25">
      <c r="A114" s="178"/>
      <c r="B114" s="214">
        <v>31</v>
      </c>
      <c r="C114" s="179" t="s">
        <v>165</v>
      </c>
      <c r="D114" s="312" t="s">
        <v>166</v>
      </c>
      <c r="E114" s="312"/>
      <c r="F114" s="173" t="s">
        <v>116</v>
      </c>
      <c r="G114" s="174">
        <v>3</v>
      </c>
      <c r="H114" s="173"/>
      <c r="I114" s="173">
        <f t="shared" si="5"/>
        <v>0</v>
      </c>
      <c r="J114" s="175">
        <f t="shared" si="6"/>
        <v>399.9</v>
      </c>
      <c r="K114" s="176">
        <f t="shared" si="7"/>
        <v>0</v>
      </c>
      <c r="L114" s="176">
        <f>ROUND(G114*(H114),2)</f>
        <v>0</v>
      </c>
      <c r="M114" s="176"/>
      <c r="N114" s="176">
        <v>133.30000000000001</v>
      </c>
      <c r="O114" s="176"/>
      <c r="P114" s="182">
        <v>2.3091699999999999</v>
      </c>
      <c r="Q114" s="180"/>
      <c r="R114" s="180">
        <v>2.3091699999999999</v>
      </c>
      <c r="S114" s="181">
        <f t="shared" si="8"/>
        <v>6.9279999999999999</v>
      </c>
      <c r="T114" s="177"/>
      <c r="U114" s="177"/>
      <c r="V114" s="199"/>
      <c r="W114" s="53"/>
      <c r="Z114">
        <v>0</v>
      </c>
    </row>
    <row r="115" spans="1:26" ht="25.15" customHeight="1" x14ac:dyDescent="0.25">
      <c r="A115" s="178"/>
      <c r="B115" s="214">
        <v>32</v>
      </c>
      <c r="C115" s="179" t="s">
        <v>167</v>
      </c>
      <c r="D115" s="312" t="s">
        <v>168</v>
      </c>
      <c r="E115" s="312"/>
      <c r="F115" s="173" t="s">
        <v>100</v>
      </c>
      <c r="G115" s="174">
        <v>6</v>
      </c>
      <c r="H115" s="173"/>
      <c r="I115" s="173">
        <f t="shared" si="5"/>
        <v>0</v>
      </c>
      <c r="J115" s="175">
        <f t="shared" si="6"/>
        <v>72</v>
      </c>
      <c r="K115" s="176">
        <f t="shared" si="7"/>
        <v>0</v>
      </c>
      <c r="L115" s="176">
        <f>ROUND(G115*(H115),2)</f>
        <v>0</v>
      </c>
      <c r="M115" s="176"/>
      <c r="N115" s="176">
        <v>12</v>
      </c>
      <c r="O115" s="176"/>
      <c r="P115" s="182">
        <v>4.6100000000000004E-3</v>
      </c>
      <c r="Q115" s="180"/>
      <c r="R115" s="180">
        <v>4.6100000000000004E-3</v>
      </c>
      <c r="S115" s="181">
        <f t="shared" si="8"/>
        <v>2.8000000000000001E-2</v>
      </c>
      <c r="T115" s="177"/>
      <c r="U115" s="177"/>
      <c r="V115" s="199"/>
      <c r="W115" s="53"/>
      <c r="Z115">
        <v>0</v>
      </c>
    </row>
    <row r="116" spans="1:26" x14ac:dyDescent="0.25">
      <c r="A116" s="10"/>
      <c r="B116" s="213"/>
      <c r="C116" s="172">
        <v>4</v>
      </c>
      <c r="D116" s="313" t="s">
        <v>75</v>
      </c>
      <c r="E116" s="313"/>
      <c r="F116" s="138"/>
      <c r="G116" s="171"/>
      <c r="H116" s="138"/>
      <c r="I116" s="140">
        <f>ROUND((SUM(I109:I115))/1,2)</f>
        <v>0</v>
      </c>
      <c r="J116" s="139"/>
      <c r="K116" s="139"/>
      <c r="L116" s="139">
        <f>ROUND((SUM(L109:L115))/1,2)</f>
        <v>0</v>
      </c>
      <c r="M116" s="139">
        <f>ROUND((SUM(M109:M115))/1,2)</f>
        <v>0</v>
      </c>
      <c r="N116" s="139"/>
      <c r="O116" s="139"/>
      <c r="P116" s="139"/>
      <c r="Q116" s="10"/>
      <c r="R116" s="10"/>
      <c r="S116" s="10">
        <f>ROUND((SUM(S109:S115))/1,2)</f>
        <v>53.89</v>
      </c>
      <c r="T116" s="10"/>
      <c r="U116" s="10"/>
      <c r="V116" s="201">
        <f>ROUND((SUM(V109:V115))/1,2)</f>
        <v>0</v>
      </c>
      <c r="W116" s="218"/>
      <c r="X116" s="137"/>
      <c r="Y116" s="137"/>
      <c r="Z116" s="137"/>
    </row>
    <row r="117" spans="1:26" x14ac:dyDescent="0.25">
      <c r="A117" s="1"/>
      <c r="B117" s="209"/>
      <c r="C117" s="1"/>
      <c r="D117" s="1"/>
      <c r="E117" s="131"/>
      <c r="F117" s="131"/>
      <c r="G117" s="165"/>
      <c r="H117" s="131"/>
      <c r="I117" s="131"/>
      <c r="J117" s="132"/>
      <c r="K117" s="132"/>
      <c r="L117" s="132"/>
      <c r="M117" s="132"/>
      <c r="N117" s="132"/>
      <c r="O117" s="132"/>
      <c r="P117" s="132"/>
      <c r="Q117" s="1"/>
      <c r="R117" s="1"/>
      <c r="S117" s="1"/>
      <c r="T117" s="1"/>
      <c r="U117" s="1"/>
      <c r="V117" s="202"/>
      <c r="W117" s="53"/>
    </row>
    <row r="118" spans="1:26" x14ac:dyDescent="0.25">
      <c r="A118" s="10"/>
      <c r="B118" s="213"/>
      <c r="C118" s="172">
        <v>5</v>
      </c>
      <c r="D118" s="313" t="s">
        <v>76</v>
      </c>
      <c r="E118" s="313"/>
      <c r="F118" s="138"/>
      <c r="G118" s="171"/>
      <c r="H118" s="138"/>
      <c r="I118" s="138"/>
      <c r="J118" s="139"/>
      <c r="K118" s="139"/>
      <c r="L118" s="139"/>
      <c r="M118" s="139"/>
      <c r="N118" s="139"/>
      <c r="O118" s="139"/>
      <c r="P118" s="139"/>
      <c r="Q118" s="10"/>
      <c r="R118" s="10"/>
      <c r="S118" s="10"/>
      <c r="T118" s="10"/>
      <c r="U118" s="10"/>
      <c r="V118" s="198"/>
      <c r="W118" s="218"/>
      <c r="X118" s="137"/>
      <c r="Y118" s="137"/>
      <c r="Z118" s="137"/>
    </row>
    <row r="119" spans="1:26" ht="25.15" customHeight="1" x14ac:dyDescent="0.25">
      <c r="A119" s="178"/>
      <c r="B119" s="214">
        <v>33</v>
      </c>
      <c r="C119" s="179" t="s">
        <v>169</v>
      </c>
      <c r="D119" s="312" t="s">
        <v>170</v>
      </c>
      <c r="E119" s="312"/>
      <c r="F119" s="173" t="s">
        <v>100</v>
      </c>
      <c r="G119" s="174">
        <v>44</v>
      </c>
      <c r="H119" s="173"/>
      <c r="I119" s="173">
        <f>ROUND(G119*(H119),2)</f>
        <v>0</v>
      </c>
      <c r="J119" s="175">
        <f>ROUND(G119*(N119),2)</f>
        <v>365.2</v>
      </c>
      <c r="K119" s="176">
        <f>ROUND(G119*(O119),2)</f>
        <v>0</v>
      </c>
      <c r="L119" s="176">
        <f>ROUND(G119*(H119),2)</f>
        <v>0</v>
      </c>
      <c r="M119" s="176"/>
      <c r="N119" s="176">
        <v>8.3000000000000007</v>
      </c>
      <c r="O119" s="176"/>
      <c r="P119" s="182">
        <v>0.36834</v>
      </c>
      <c r="Q119" s="180"/>
      <c r="R119" s="180">
        <v>0.36834</v>
      </c>
      <c r="S119" s="181">
        <f>ROUND(G119*(P119),3)</f>
        <v>16.207000000000001</v>
      </c>
      <c r="T119" s="177"/>
      <c r="U119" s="177"/>
      <c r="V119" s="199"/>
      <c r="W119" s="53"/>
      <c r="Z119">
        <v>0</v>
      </c>
    </row>
    <row r="120" spans="1:26" ht="25.15" customHeight="1" x14ac:dyDescent="0.25">
      <c r="A120" s="178"/>
      <c r="B120" s="214">
        <v>34</v>
      </c>
      <c r="C120" s="179" t="s">
        <v>171</v>
      </c>
      <c r="D120" s="312" t="s">
        <v>172</v>
      </c>
      <c r="E120" s="312"/>
      <c r="F120" s="173" t="s">
        <v>100</v>
      </c>
      <c r="G120" s="174">
        <v>44</v>
      </c>
      <c r="H120" s="173"/>
      <c r="I120" s="173">
        <f>ROUND(G120*(H120),2)</f>
        <v>0</v>
      </c>
      <c r="J120" s="175">
        <f>ROUND(G120*(N120),2)</f>
        <v>871.2</v>
      </c>
      <c r="K120" s="176">
        <f>ROUND(G120*(O120),2)</f>
        <v>0</v>
      </c>
      <c r="L120" s="176">
        <f>ROUND(G120*(H120),2)</f>
        <v>0</v>
      </c>
      <c r="M120" s="176"/>
      <c r="N120" s="176">
        <v>19.8</v>
      </c>
      <c r="O120" s="176"/>
      <c r="P120" s="182">
        <v>0.32379000000000002</v>
      </c>
      <c r="Q120" s="180"/>
      <c r="R120" s="180">
        <v>0.32379000000000002</v>
      </c>
      <c r="S120" s="181">
        <f>ROUND(G120*(P120),3)</f>
        <v>14.247</v>
      </c>
      <c r="T120" s="177"/>
      <c r="U120" s="177"/>
      <c r="V120" s="199"/>
      <c r="W120" s="53"/>
      <c r="Z120">
        <v>0</v>
      </c>
    </row>
    <row r="121" spans="1:26" ht="25.15" customHeight="1" x14ac:dyDescent="0.25">
      <c r="A121" s="178"/>
      <c r="B121" s="214">
        <v>35</v>
      </c>
      <c r="C121" s="179" t="s">
        <v>173</v>
      </c>
      <c r="D121" s="312" t="s">
        <v>174</v>
      </c>
      <c r="E121" s="312"/>
      <c r="F121" s="173" t="s">
        <v>100</v>
      </c>
      <c r="G121" s="174">
        <v>44</v>
      </c>
      <c r="H121" s="173"/>
      <c r="I121" s="173">
        <f>ROUND(G121*(H121),2)</f>
        <v>0</v>
      </c>
      <c r="J121" s="175">
        <f>ROUND(G121*(N121),2)</f>
        <v>497.2</v>
      </c>
      <c r="K121" s="176">
        <f>ROUND(G121*(O121),2)</f>
        <v>0</v>
      </c>
      <c r="L121" s="176">
        <f>ROUND(G121*(H121),2)</f>
        <v>0</v>
      </c>
      <c r="M121" s="176"/>
      <c r="N121" s="176">
        <v>11.3</v>
      </c>
      <c r="O121" s="176"/>
      <c r="P121" s="182">
        <v>0.13238</v>
      </c>
      <c r="Q121" s="180"/>
      <c r="R121" s="180">
        <v>0.13238</v>
      </c>
      <c r="S121" s="181">
        <f>ROUND(G121*(P121),3)</f>
        <v>5.8250000000000002</v>
      </c>
      <c r="T121" s="177"/>
      <c r="U121" s="177"/>
      <c r="V121" s="199"/>
      <c r="W121" s="53"/>
      <c r="Z121">
        <v>0</v>
      </c>
    </row>
    <row r="122" spans="1:26" x14ac:dyDescent="0.25">
      <c r="A122" s="10"/>
      <c r="B122" s="213"/>
      <c r="C122" s="172">
        <v>5</v>
      </c>
      <c r="D122" s="313" t="s">
        <v>76</v>
      </c>
      <c r="E122" s="313"/>
      <c r="F122" s="138"/>
      <c r="G122" s="171"/>
      <c r="H122" s="138"/>
      <c r="I122" s="140">
        <f>ROUND((SUM(I118:I121))/1,2)</f>
        <v>0</v>
      </c>
      <c r="J122" s="139"/>
      <c r="K122" s="139"/>
      <c r="L122" s="139">
        <f>ROUND((SUM(L118:L121))/1,2)</f>
        <v>0</v>
      </c>
      <c r="M122" s="139">
        <f>ROUND((SUM(M118:M121))/1,2)</f>
        <v>0</v>
      </c>
      <c r="N122" s="139"/>
      <c r="O122" s="139"/>
      <c r="P122" s="139"/>
      <c r="Q122" s="10"/>
      <c r="R122" s="10"/>
      <c r="S122" s="10">
        <f>ROUND((SUM(S118:S121))/1,2)</f>
        <v>36.28</v>
      </c>
      <c r="T122" s="10"/>
      <c r="U122" s="10"/>
      <c r="V122" s="201">
        <f>ROUND((SUM(V118:V121))/1,2)</f>
        <v>0</v>
      </c>
      <c r="W122" s="218"/>
      <c r="X122" s="137"/>
      <c r="Y122" s="137"/>
      <c r="Z122" s="137"/>
    </row>
    <row r="123" spans="1:26" x14ac:dyDescent="0.25">
      <c r="A123" s="1"/>
      <c r="B123" s="209"/>
      <c r="C123" s="1"/>
      <c r="D123" s="1"/>
      <c r="E123" s="131"/>
      <c r="F123" s="131"/>
      <c r="G123" s="165"/>
      <c r="H123" s="131"/>
      <c r="I123" s="131"/>
      <c r="J123" s="132"/>
      <c r="K123" s="132"/>
      <c r="L123" s="132"/>
      <c r="M123" s="132"/>
      <c r="N123" s="132"/>
      <c r="O123" s="132"/>
      <c r="P123" s="132"/>
      <c r="Q123" s="1"/>
      <c r="R123" s="1"/>
      <c r="S123" s="1"/>
      <c r="T123" s="1"/>
      <c r="U123" s="1"/>
      <c r="V123" s="202"/>
      <c r="W123" s="53"/>
    </row>
    <row r="124" spans="1:26" x14ac:dyDescent="0.25">
      <c r="A124" s="10"/>
      <c r="B124" s="213"/>
      <c r="C124" s="172">
        <v>8</v>
      </c>
      <c r="D124" s="313" t="s">
        <v>77</v>
      </c>
      <c r="E124" s="313"/>
      <c r="F124" s="138"/>
      <c r="G124" s="171"/>
      <c r="H124" s="138"/>
      <c r="I124" s="138"/>
      <c r="J124" s="139"/>
      <c r="K124" s="139"/>
      <c r="L124" s="139"/>
      <c r="M124" s="139"/>
      <c r="N124" s="139"/>
      <c r="O124" s="139"/>
      <c r="P124" s="139"/>
      <c r="Q124" s="10"/>
      <c r="R124" s="10"/>
      <c r="S124" s="10"/>
      <c r="T124" s="10"/>
      <c r="U124" s="10"/>
      <c r="V124" s="198"/>
      <c r="W124" s="218"/>
      <c r="X124" s="137"/>
      <c r="Y124" s="137"/>
      <c r="Z124" s="137"/>
    </row>
    <row r="125" spans="1:26" ht="25.15" customHeight="1" x14ac:dyDescent="0.25">
      <c r="A125" s="178"/>
      <c r="B125" s="214">
        <v>36</v>
      </c>
      <c r="C125" s="179" t="s">
        <v>175</v>
      </c>
      <c r="D125" s="312" t="s">
        <v>176</v>
      </c>
      <c r="E125" s="312"/>
      <c r="F125" s="173" t="s">
        <v>107</v>
      </c>
      <c r="G125" s="174">
        <v>150</v>
      </c>
      <c r="H125" s="173"/>
      <c r="I125" s="173">
        <f t="shared" ref="I125:I142" si="9">ROUND(G125*(H125),2)</f>
        <v>0</v>
      </c>
      <c r="J125" s="175">
        <f t="shared" ref="J125:J142" si="10">ROUND(G125*(N125),2)</f>
        <v>240</v>
      </c>
      <c r="K125" s="176">
        <f t="shared" ref="K125:K142" si="11">ROUND(G125*(O125),2)</f>
        <v>0</v>
      </c>
      <c r="L125" s="176">
        <f>ROUND(G125*(H125),2)</f>
        <v>0</v>
      </c>
      <c r="M125" s="176"/>
      <c r="N125" s="176">
        <v>1.6</v>
      </c>
      <c r="O125" s="176"/>
      <c r="P125" s="182">
        <v>1.0000000000000001E-5</v>
      </c>
      <c r="Q125" s="180"/>
      <c r="R125" s="180">
        <v>1.0000000000000001E-5</v>
      </c>
      <c r="S125" s="181">
        <f t="shared" ref="S125:S142" si="12">ROUND(G125*(P125),3)</f>
        <v>2E-3</v>
      </c>
      <c r="T125" s="177"/>
      <c r="U125" s="177"/>
      <c r="V125" s="199"/>
      <c r="W125" s="53"/>
      <c r="Z125">
        <v>0</v>
      </c>
    </row>
    <row r="126" spans="1:26" ht="25.15" customHeight="1" x14ac:dyDescent="0.25">
      <c r="A126" s="178"/>
      <c r="B126" s="215">
        <v>37</v>
      </c>
      <c r="C126" s="188" t="s">
        <v>177</v>
      </c>
      <c r="D126" s="314" t="s">
        <v>178</v>
      </c>
      <c r="E126" s="314"/>
      <c r="F126" s="183" t="s">
        <v>158</v>
      </c>
      <c r="G126" s="184">
        <v>32.694000000000003</v>
      </c>
      <c r="H126" s="183"/>
      <c r="I126" s="183">
        <f t="shared" si="9"/>
        <v>0</v>
      </c>
      <c r="J126" s="185">
        <f t="shared" si="10"/>
        <v>6417.83</v>
      </c>
      <c r="K126" s="186">
        <f t="shared" si="11"/>
        <v>0</v>
      </c>
      <c r="L126" s="186"/>
      <c r="M126" s="186">
        <f>ROUND(G126*(H126),2)</f>
        <v>0</v>
      </c>
      <c r="N126" s="186">
        <v>196.3</v>
      </c>
      <c r="O126" s="186"/>
      <c r="P126" s="189">
        <v>5.7889999999999997E-2</v>
      </c>
      <c r="Q126" s="190"/>
      <c r="R126" s="190">
        <v>5.7889999999999997E-2</v>
      </c>
      <c r="S126" s="191">
        <f t="shared" si="12"/>
        <v>1.893</v>
      </c>
      <c r="T126" s="187"/>
      <c r="U126" s="187"/>
      <c r="V126" s="200"/>
      <c r="W126" s="53"/>
      <c r="Z126">
        <v>0</v>
      </c>
    </row>
    <row r="127" spans="1:26" ht="34.9" customHeight="1" x14ac:dyDescent="0.25">
      <c r="A127" s="178"/>
      <c r="B127" s="215">
        <v>38</v>
      </c>
      <c r="C127" s="188" t="s">
        <v>179</v>
      </c>
      <c r="D127" s="314" t="s">
        <v>180</v>
      </c>
      <c r="E127" s="314"/>
      <c r="F127" s="183" t="s">
        <v>158</v>
      </c>
      <c r="G127" s="184">
        <v>32.694000000000003</v>
      </c>
      <c r="H127" s="183"/>
      <c r="I127" s="183">
        <f t="shared" si="9"/>
        <v>0</v>
      </c>
      <c r="J127" s="185">
        <f t="shared" si="10"/>
        <v>281.17</v>
      </c>
      <c r="K127" s="186">
        <f t="shared" si="11"/>
        <v>0</v>
      </c>
      <c r="L127" s="186"/>
      <c r="M127" s="186">
        <f>ROUND(G127*(H127),2)</f>
        <v>0</v>
      </c>
      <c r="N127" s="186">
        <v>8.6</v>
      </c>
      <c r="O127" s="186"/>
      <c r="P127" s="189">
        <v>2.0000000000000001E-4</v>
      </c>
      <c r="Q127" s="190"/>
      <c r="R127" s="190">
        <v>2.0000000000000001E-4</v>
      </c>
      <c r="S127" s="191">
        <f t="shared" si="12"/>
        <v>7.0000000000000001E-3</v>
      </c>
      <c r="T127" s="187"/>
      <c r="U127" s="187"/>
      <c r="V127" s="200"/>
      <c r="W127" s="53"/>
      <c r="Z127">
        <v>0</v>
      </c>
    </row>
    <row r="128" spans="1:26" ht="25.15" customHeight="1" x14ac:dyDescent="0.25">
      <c r="A128" s="178"/>
      <c r="B128" s="214">
        <v>39</v>
      </c>
      <c r="C128" s="179" t="s">
        <v>181</v>
      </c>
      <c r="D128" s="312" t="s">
        <v>182</v>
      </c>
      <c r="E128" s="312"/>
      <c r="F128" s="173" t="s">
        <v>183</v>
      </c>
      <c r="G128" s="174">
        <v>150</v>
      </c>
      <c r="H128" s="173"/>
      <c r="I128" s="173">
        <f t="shared" si="9"/>
        <v>0</v>
      </c>
      <c r="J128" s="175">
        <f t="shared" si="10"/>
        <v>315</v>
      </c>
      <c r="K128" s="176">
        <f t="shared" si="11"/>
        <v>0</v>
      </c>
      <c r="L128" s="176">
        <f>ROUND(G128*(H128),2)</f>
        <v>0</v>
      </c>
      <c r="M128" s="176"/>
      <c r="N128" s="176">
        <v>2.1</v>
      </c>
      <c r="O128" s="176"/>
      <c r="P128" s="180"/>
      <c r="Q128" s="180"/>
      <c r="R128" s="180"/>
      <c r="S128" s="181">
        <f t="shared" si="12"/>
        <v>0</v>
      </c>
      <c r="T128" s="177"/>
      <c r="U128" s="177"/>
      <c r="V128" s="199"/>
      <c r="W128" s="53"/>
      <c r="Z128">
        <v>0</v>
      </c>
    </row>
    <row r="129" spans="1:26" ht="25.15" customHeight="1" x14ac:dyDescent="0.25">
      <c r="A129" s="178"/>
      <c r="B129" s="214">
        <v>40</v>
      </c>
      <c r="C129" s="179" t="s">
        <v>184</v>
      </c>
      <c r="D129" s="312" t="s">
        <v>185</v>
      </c>
      <c r="E129" s="312"/>
      <c r="F129" s="173" t="s">
        <v>186</v>
      </c>
      <c r="G129" s="174">
        <v>8</v>
      </c>
      <c r="H129" s="173"/>
      <c r="I129" s="173">
        <f t="shared" si="9"/>
        <v>0</v>
      </c>
      <c r="J129" s="175">
        <f t="shared" si="10"/>
        <v>168.8</v>
      </c>
      <c r="K129" s="176">
        <f t="shared" si="11"/>
        <v>0</v>
      </c>
      <c r="L129" s="176">
        <f>ROUND(G129*(H129),2)</f>
        <v>0</v>
      </c>
      <c r="M129" s="176"/>
      <c r="N129" s="176">
        <v>21.1</v>
      </c>
      <c r="O129" s="176"/>
      <c r="P129" s="182">
        <v>1.6670000000000001E-2</v>
      </c>
      <c r="Q129" s="180"/>
      <c r="R129" s="180">
        <v>1.6670000000000001E-2</v>
      </c>
      <c r="S129" s="181">
        <f t="shared" si="12"/>
        <v>0.13300000000000001</v>
      </c>
      <c r="T129" s="177"/>
      <c r="U129" s="177"/>
      <c r="V129" s="199"/>
      <c r="W129" s="53"/>
      <c r="Z129">
        <v>0</v>
      </c>
    </row>
    <row r="130" spans="1:26" ht="25.15" customHeight="1" x14ac:dyDescent="0.25">
      <c r="A130" s="178"/>
      <c r="B130" s="215">
        <v>41</v>
      </c>
      <c r="C130" s="188" t="s">
        <v>187</v>
      </c>
      <c r="D130" s="314" t="s">
        <v>188</v>
      </c>
      <c r="E130" s="314"/>
      <c r="F130" s="183" t="s">
        <v>158</v>
      </c>
      <c r="G130" s="184">
        <v>1</v>
      </c>
      <c r="H130" s="183"/>
      <c r="I130" s="183">
        <f t="shared" si="9"/>
        <v>0</v>
      </c>
      <c r="J130" s="185">
        <f t="shared" si="10"/>
        <v>76.400000000000006</v>
      </c>
      <c r="K130" s="186">
        <f t="shared" si="11"/>
        <v>0</v>
      </c>
      <c r="L130" s="186"/>
      <c r="M130" s="186">
        <f>ROUND(G130*(H130),2)</f>
        <v>0</v>
      </c>
      <c r="N130" s="186">
        <v>76.400000000000006</v>
      </c>
      <c r="O130" s="186"/>
      <c r="P130" s="189">
        <v>0.18</v>
      </c>
      <c r="Q130" s="190"/>
      <c r="R130" s="190">
        <v>0.18</v>
      </c>
      <c r="S130" s="191">
        <f t="shared" si="12"/>
        <v>0.18</v>
      </c>
      <c r="T130" s="187"/>
      <c r="U130" s="187"/>
      <c r="V130" s="200"/>
      <c r="W130" s="53"/>
      <c r="Z130">
        <v>0</v>
      </c>
    </row>
    <row r="131" spans="1:26" ht="25.15" customHeight="1" x14ac:dyDescent="0.25">
      <c r="A131" s="178"/>
      <c r="B131" s="215">
        <v>42</v>
      </c>
      <c r="C131" s="188" t="s">
        <v>189</v>
      </c>
      <c r="D131" s="314" t="s">
        <v>190</v>
      </c>
      <c r="E131" s="314"/>
      <c r="F131" s="183" t="s">
        <v>158</v>
      </c>
      <c r="G131" s="184">
        <v>3</v>
      </c>
      <c r="H131" s="183"/>
      <c r="I131" s="183">
        <f t="shared" si="9"/>
        <v>0</v>
      </c>
      <c r="J131" s="185">
        <f t="shared" si="10"/>
        <v>702.9</v>
      </c>
      <c r="K131" s="186">
        <f t="shared" si="11"/>
        <v>0</v>
      </c>
      <c r="L131" s="186"/>
      <c r="M131" s="186">
        <f>ROUND(G131*(H131),2)</f>
        <v>0</v>
      </c>
      <c r="N131" s="186">
        <v>234.3</v>
      </c>
      <c r="O131" s="186"/>
      <c r="P131" s="189">
        <v>1.01</v>
      </c>
      <c r="Q131" s="190"/>
      <c r="R131" s="190">
        <v>1.01</v>
      </c>
      <c r="S131" s="191">
        <f t="shared" si="12"/>
        <v>3.03</v>
      </c>
      <c r="T131" s="187"/>
      <c r="U131" s="187"/>
      <c r="V131" s="200"/>
      <c r="W131" s="53"/>
      <c r="Z131">
        <v>0</v>
      </c>
    </row>
    <row r="132" spans="1:26" ht="25.15" customHeight="1" x14ac:dyDescent="0.25">
      <c r="A132" s="178"/>
      <c r="B132" s="215">
        <v>43</v>
      </c>
      <c r="C132" s="188" t="s">
        <v>191</v>
      </c>
      <c r="D132" s="314" t="s">
        <v>246</v>
      </c>
      <c r="E132" s="314"/>
      <c r="F132" s="183" t="s">
        <v>158</v>
      </c>
      <c r="G132" s="184">
        <v>3</v>
      </c>
      <c r="H132" s="183"/>
      <c r="I132" s="183">
        <f t="shared" si="9"/>
        <v>0</v>
      </c>
      <c r="J132" s="185">
        <f t="shared" si="10"/>
        <v>431.1</v>
      </c>
      <c r="K132" s="186">
        <f t="shared" si="11"/>
        <v>0</v>
      </c>
      <c r="L132" s="186"/>
      <c r="M132" s="186">
        <f>ROUND(G132*(H132),2)</f>
        <v>0</v>
      </c>
      <c r="N132" s="186">
        <v>143.69999999999999</v>
      </c>
      <c r="O132" s="186"/>
      <c r="P132" s="189">
        <v>0.52</v>
      </c>
      <c r="Q132" s="190"/>
      <c r="R132" s="190">
        <v>0.52</v>
      </c>
      <c r="S132" s="191">
        <f t="shared" si="12"/>
        <v>1.56</v>
      </c>
      <c r="T132" s="187"/>
      <c r="U132" s="187"/>
      <c r="V132" s="200"/>
      <c r="W132" s="53"/>
      <c r="Z132">
        <v>0</v>
      </c>
    </row>
    <row r="133" spans="1:26" ht="25.15" customHeight="1" x14ac:dyDescent="0.25">
      <c r="A133" s="178"/>
      <c r="B133" s="215">
        <v>44</v>
      </c>
      <c r="C133" s="188" t="s">
        <v>193</v>
      </c>
      <c r="D133" s="314" t="s">
        <v>194</v>
      </c>
      <c r="E133" s="314"/>
      <c r="F133" s="183" t="s">
        <v>158</v>
      </c>
      <c r="G133" s="184">
        <v>1</v>
      </c>
      <c r="H133" s="183"/>
      <c r="I133" s="183">
        <f t="shared" si="9"/>
        <v>0</v>
      </c>
      <c r="J133" s="185">
        <f t="shared" si="10"/>
        <v>112.6</v>
      </c>
      <c r="K133" s="186">
        <f t="shared" si="11"/>
        <v>0</v>
      </c>
      <c r="L133" s="186"/>
      <c r="M133" s="186">
        <f>ROUND(G133*(H133),2)</f>
        <v>0</v>
      </c>
      <c r="N133" s="186">
        <v>112.6</v>
      </c>
      <c r="O133" s="186"/>
      <c r="P133" s="189">
        <v>0.36</v>
      </c>
      <c r="Q133" s="190"/>
      <c r="R133" s="190">
        <v>0.36</v>
      </c>
      <c r="S133" s="191">
        <f t="shared" si="12"/>
        <v>0.36</v>
      </c>
      <c r="T133" s="187"/>
      <c r="U133" s="187"/>
      <c r="V133" s="200"/>
      <c r="W133" s="53"/>
      <c r="Z133">
        <v>0</v>
      </c>
    </row>
    <row r="134" spans="1:26" ht="25.15" customHeight="1" x14ac:dyDescent="0.25">
      <c r="A134" s="178"/>
      <c r="B134" s="214">
        <v>45</v>
      </c>
      <c r="C134" s="179" t="s">
        <v>195</v>
      </c>
      <c r="D134" s="312" t="s">
        <v>196</v>
      </c>
      <c r="E134" s="312"/>
      <c r="F134" s="173" t="s">
        <v>158</v>
      </c>
      <c r="G134" s="174">
        <v>3</v>
      </c>
      <c r="H134" s="173"/>
      <c r="I134" s="173">
        <f t="shared" si="9"/>
        <v>0</v>
      </c>
      <c r="J134" s="175">
        <f t="shared" si="10"/>
        <v>1362.3</v>
      </c>
      <c r="K134" s="176">
        <f t="shared" si="11"/>
        <v>0</v>
      </c>
      <c r="L134" s="176">
        <f>ROUND(G134*(H134),2)</f>
        <v>0</v>
      </c>
      <c r="M134" s="176"/>
      <c r="N134" s="176">
        <v>454.1</v>
      </c>
      <c r="O134" s="176"/>
      <c r="P134" s="182">
        <v>1.9707699999999999</v>
      </c>
      <c r="Q134" s="180"/>
      <c r="R134" s="180">
        <v>1.9707699999999999</v>
      </c>
      <c r="S134" s="181">
        <f t="shared" si="12"/>
        <v>5.9119999999999999</v>
      </c>
      <c r="T134" s="177"/>
      <c r="U134" s="177"/>
      <c r="V134" s="199"/>
      <c r="W134" s="53"/>
      <c r="Z134">
        <v>0</v>
      </c>
    </row>
    <row r="135" spans="1:26" ht="25.15" customHeight="1" x14ac:dyDescent="0.25">
      <c r="A135" s="178"/>
      <c r="B135" s="215">
        <v>46</v>
      </c>
      <c r="C135" s="188" t="s">
        <v>197</v>
      </c>
      <c r="D135" s="314" t="s">
        <v>198</v>
      </c>
      <c r="E135" s="314"/>
      <c r="F135" s="183" t="s">
        <v>199</v>
      </c>
      <c r="G135" s="184">
        <v>3</v>
      </c>
      <c r="H135" s="183"/>
      <c r="I135" s="183">
        <f t="shared" si="9"/>
        <v>0</v>
      </c>
      <c r="J135" s="185">
        <f t="shared" si="10"/>
        <v>151.5</v>
      </c>
      <c r="K135" s="186">
        <f t="shared" si="11"/>
        <v>0</v>
      </c>
      <c r="L135" s="186"/>
      <c r="M135" s="186">
        <f>ROUND(G135*(H135),2)</f>
        <v>0</v>
      </c>
      <c r="N135" s="186">
        <v>50.5</v>
      </c>
      <c r="O135" s="186"/>
      <c r="P135" s="189">
        <v>0.73199999999999998</v>
      </c>
      <c r="Q135" s="190"/>
      <c r="R135" s="190">
        <v>0.73199999999999998</v>
      </c>
      <c r="S135" s="191">
        <f t="shared" si="12"/>
        <v>2.1960000000000002</v>
      </c>
      <c r="T135" s="187"/>
      <c r="U135" s="187"/>
      <c r="V135" s="200"/>
      <c r="W135" s="53"/>
      <c r="Z135">
        <v>0</v>
      </c>
    </row>
    <row r="136" spans="1:26" ht="25.15" customHeight="1" x14ac:dyDescent="0.25">
      <c r="A136" s="178"/>
      <c r="B136" s="215">
        <v>47</v>
      </c>
      <c r="C136" s="188" t="s">
        <v>200</v>
      </c>
      <c r="D136" s="314" t="s">
        <v>247</v>
      </c>
      <c r="E136" s="314"/>
      <c r="F136" s="183" t="s">
        <v>158</v>
      </c>
      <c r="G136" s="184">
        <v>3</v>
      </c>
      <c r="H136" s="183"/>
      <c r="I136" s="183">
        <f t="shared" si="9"/>
        <v>0</v>
      </c>
      <c r="J136" s="185">
        <f t="shared" si="10"/>
        <v>1929</v>
      </c>
      <c r="K136" s="186">
        <f t="shared" si="11"/>
        <v>0</v>
      </c>
      <c r="L136" s="186"/>
      <c r="M136" s="186">
        <f>ROUND(G136*(H136),2)</f>
        <v>0</v>
      </c>
      <c r="N136" s="186">
        <v>643</v>
      </c>
      <c r="O136" s="186"/>
      <c r="P136" s="190"/>
      <c r="Q136" s="190"/>
      <c r="R136" s="190"/>
      <c r="S136" s="191">
        <f t="shared" si="12"/>
        <v>0</v>
      </c>
      <c r="T136" s="187"/>
      <c r="U136" s="187"/>
      <c r="V136" s="200"/>
      <c r="W136" s="53"/>
      <c r="Z136">
        <v>0</v>
      </c>
    </row>
    <row r="137" spans="1:26" ht="25.15" customHeight="1" x14ac:dyDescent="0.25">
      <c r="A137" s="178"/>
      <c r="B137" s="215">
        <v>48</v>
      </c>
      <c r="C137" s="188" t="s">
        <v>202</v>
      </c>
      <c r="D137" s="314" t="s">
        <v>203</v>
      </c>
      <c r="E137" s="314"/>
      <c r="F137" s="183" t="s">
        <v>158</v>
      </c>
      <c r="G137" s="184">
        <v>5</v>
      </c>
      <c r="H137" s="183"/>
      <c r="I137" s="183">
        <f t="shared" si="9"/>
        <v>0</v>
      </c>
      <c r="J137" s="185">
        <f t="shared" si="10"/>
        <v>176</v>
      </c>
      <c r="K137" s="186">
        <f t="shared" si="11"/>
        <v>0</v>
      </c>
      <c r="L137" s="186"/>
      <c r="M137" s="186">
        <f>ROUND(G137*(H137),2)</f>
        <v>0</v>
      </c>
      <c r="N137" s="186">
        <v>35.200000000000003</v>
      </c>
      <c r="O137" s="186"/>
      <c r="P137" s="189">
        <v>6.0699999999999999E-3</v>
      </c>
      <c r="Q137" s="190"/>
      <c r="R137" s="190">
        <v>6.0699999999999999E-3</v>
      </c>
      <c r="S137" s="191">
        <f t="shared" si="12"/>
        <v>0.03</v>
      </c>
      <c r="T137" s="187"/>
      <c r="U137" s="187"/>
      <c r="V137" s="200"/>
      <c r="W137" s="53"/>
      <c r="Z137">
        <v>0</v>
      </c>
    </row>
    <row r="138" spans="1:26" ht="25.15" customHeight="1" x14ac:dyDescent="0.25">
      <c r="A138" s="178"/>
      <c r="B138" s="214">
        <v>49</v>
      </c>
      <c r="C138" s="179" t="s">
        <v>204</v>
      </c>
      <c r="D138" s="312" t="s">
        <v>205</v>
      </c>
      <c r="E138" s="312"/>
      <c r="F138" s="173" t="s">
        <v>158</v>
      </c>
      <c r="G138" s="174">
        <v>3</v>
      </c>
      <c r="H138" s="173"/>
      <c r="I138" s="173">
        <f t="shared" si="9"/>
        <v>0</v>
      </c>
      <c r="J138" s="175">
        <f t="shared" si="10"/>
        <v>88.5</v>
      </c>
      <c r="K138" s="176">
        <f t="shared" si="11"/>
        <v>0</v>
      </c>
      <c r="L138" s="176">
        <f>ROUND(G138*(H138),2)</f>
        <v>0</v>
      </c>
      <c r="M138" s="176"/>
      <c r="N138" s="176">
        <v>29.5</v>
      </c>
      <c r="O138" s="176"/>
      <c r="P138" s="182">
        <v>6.3400000000000001E-3</v>
      </c>
      <c r="Q138" s="180"/>
      <c r="R138" s="180">
        <v>6.3400000000000001E-3</v>
      </c>
      <c r="S138" s="181">
        <f t="shared" si="12"/>
        <v>1.9E-2</v>
      </c>
      <c r="T138" s="177"/>
      <c r="U138" s="177"/>
      <c r="V138" s="199"/>
      <c r="W138" s="53"/>
      <c r="Z138">
        <v>0</v>
      </c>
    </row>
    <row r="139" spans="1:26" ht="25.15" customHeight="1" x14ac:dyDescent="0.25">
      <c r="A139" s="178"/>
      <c r="B139" s="215">
        <v>50</v>
      </c>
      <c r="C139" s="188" t="s">
        <v>206</v>
      </c>
      <c r="D139" s="314" t="s">
        <v>207</v>
      </c>
      <c r="E139" s="314"/>
      <c r="F139" s="183" t="s">
        <v>158</v>
      </c>
      <c r="G139" s="184">
        <v>3</v>
      </c>
      <c r="H139" s="183"/>
      <c r="I139" s="183">
        <f t="shared" si="9"/>
        <v>0</v>
      </c>
      <c r="J139" s="185">
        <f t="shared" si="10"/>
        <v>788.4</v>
      </c>
      <c r="K139" s="186">
        <f t="shared" si="11"/>
        <v>0</v>
      </c>
      <c r="L139" s="186"/>
      <c r="M139" s="186">
        <f>ROUND(G139*(H139),2)</f>
        <v>0</v>
      </c>
      <c r="N139" s="186">
        <v>262.8</v>
      </c>
      <c r="O139" s="186"/>
      <c r="P139" s="189">
        <v>0.158</v>
      </c>
      <c r="Q139" s="190"/>
      <c r="R139" s="190">
        <v>0.158</v>
      </c>
      <c r="S139" s="191">
        <f t="shared" si="12"/>
        <v>0.47399999999999998</v>
      </c>
      <c r="T139" s="187"/>
      <c r="U139" s="187"/>
      <c r="V139" s="200"/>
      <c r="W139" s="53"/>
      <c r="Z139">
        <v>0</v>
      </c>
    </row>
    <row r="140" spans="1:26" ht="25.15" customHeight="1" x14ac:dyDescent="0.25">
      <c r="A140" s="178"/>
      <c r="B140" s="214">
        <v>51</v>
      </c>
      <c r="C140" s="179" t="s">
        <v>208</v>
      </c>
      <c r="D140" s="312" t="s">
        <v>209</v>
      </c>
      <c r="E140" s="312"/>
      <c r="F140" s="173" t="s">
        <v>158</v>
      </c>
      <c r="G140" s="174">
        <v>18</v>
      </c>
      <c r="H140" s="173"/>
      <c r="I140" s="173">
        <f t="shared" si="9"/>
        <v>0</v>
      </c>
      <c r="J140" s="175">
        <f t="shared" si="10"/>
        <v>333</v>
      </c>
      <c r="K140" s="176">
        <f t="shared" si="11"/>
        <v>0</v>
      </c>
      <c r="L140" s="176">
        <f>ROUND(G140*(H140),2)</f>
        <v>0</v>
      </c>
      <c r="M140" s="176"/>
      <c r="N140" s="176">
        <v>18.5</v>
      </c>
      <c r="O140" s="176"/>
      <c r="P140" s="182">
        <v>1.7059999999999999E-2</v>
      </c>
      <c r="Q140" s="180"/>
      <c r="R140" s="180">
        <v>1.7059999999999999E-2</v>
      </c>
      <c r="S140" s="181">
        <f t="shared" si="12"/>
        <v>0.307</v>
      </c>
      <c r="T140" s="177"/>
      <c r="U140" s="177"/>
      <c r="V140" s="199"/>
      <c r="W140" s="53"/>
      <c r="Z140">
        <v>0</v>
      </c>
    </row>
    <row r="141" spans="1:26" ht="25.15" customHeight="1" x14ac:dyDescent="0.25">
      <c r="A141" s="178"/>
      <c r="B141" s="214">
        <v>52</v>
      </c>
      <c r="C141" s="179" t="s">
        <v>210</v>
      </c>
      <c r="D141" s="312" t="s">
        <v>211</v>
      </c>
      <c r="E141" s="312"/>
      <c r="F141" s="173" t="s">
        <v>107</v>
      </c>
      <c r="G141" s="174">
        <v>150</v>
      </c>
      <c r="H141" s="173"/>
      <c r="I141" s="173">
        <f t="shared" si="9"/>
        <v>0</v>
      </c>
      <c r="J141" s="175">
        <f t="shared" si="10"/>
        <v>210</v>
      </c>
      <c r="K141" s="176">
        <f t="shared" si="11"/>
        <v>0</v>
      </c>
      <c r="L141" s="176">
        <f>ROUND(G141*(H141),2)</f>
        <v>0</v>
      </c>
      <c r="M141" s="176"/>
      <c r="N141" s="176">
        <v>1.4</v>
      </c>
      <c r="O141" s="176"/>
      <c r="P141" s="180"/>
      <c r="Q141" s="180"/>
      <c r="R141" s="180"/>
      <c r="S141" s="181">
        <f t="shared" si="12"/>
        <v>0</v>
      </c>
      <c r="T141" s="177"/>
      <c r="U141" s="177"/>
      <c r="V141" s="199"/>
      <c r="W141" s="53"/>
      <c r="Z141">
        <v>0</v>
      </c>
    </row>
    <row r="142" spans="1:26" ht="25.15" customHeight="1" x14ac:dyDescent="0.25">
      <c r="A142" s="178"/>
      <c r="B142" s="214">
        <v>53</v>
      </c>
      <c r="C142" s="179" t="s">
        <v>212</v>
      </c>
      <c r="D142" s="312" t="s">
        <v>213</v>
      </c>
      <c r="E142" s="312"/>
      <c r="F142" s="173" t="s">
        <v>183</v>
      </c>
      <c r="G142" s="174">
        <v>150</v>
      </c>
      <c r="H142" s="173"/>
      <c r="I142" s="173">
        <f t="shared" si="9"/>
        <v>0</v>
      </c>
      <c r="J142" s="175">
        <f t="shared" si="10"/>
        <v>90</v>
      </c>
      <c r="K142" s="176">
        <f t="shared" si="11"/>
        <v>0</v>
      </c>
      <c r="L142" s="176">
        <f>ROUND(G142*(H142),2)</f>
        <v>0</v>
      </c>
      <c r="M142" s="176"/>
      <c r="N142" s="176">
        <v>0.6</v>
      </c>
      <c r="O142" s="176"/>
      <c r="P142" s="182">
        <v>1.0000000000000001E-5</v>
      </c>
      <c r="Q142" s="180"/>
      <c r="R142" s="180">
        <v>1.0000000000000001E-5</v>
      </c>
      <c r="S142" s="181">
        <f t="shared" si="12"/>
        <v>2E-3</v>
      </c>
      <c r="T142" s="177"/>
      <c r="U142" s="177"/>
      <c r="V142" s="199"/>
      <c r="W142" s="53"/>
      <c r="Z142">
        <v>0</v>
      </c>
    </row>
    <row r="143" spans="1:26" x14ac:dyDescent="0.25">
      <c r="A143" s="10"/>
      <c r="B143" s="213"/>
      <c r="C143" s="172">
        <v>8</v>
      </c>
      <c r="D143" s="313" t="s">
        <v>77</v>
      </c>
      <c r="E143" s="313"/>
      <c r="F143" s="138"/>
      <c r="G143" s="171"/>
      <c r="H143" s="138"/>
      <c r="I143" s="140">
        <f>ROUND((SUM(I124:I142))/1,2)</f>
        <v>0</v>
      </c>
      <c r="J143" s="139"/>
      <c r="K143" s="139"/>
      <c r="L143" s="139">
        <f>ROUND((SUM(L124:L142))/1,2)</f>
        <v>0</v>
      </c>
      <c r="M143" s="139">
        <f>ROUND((SUM(M124:M142))/1,2)</f>
        <v>0</v>
      </c>
      <c r="N143" s="139"/>
      <c r="O143" s="139"/>
      <c r="P143" s="139"/>
      <c r="Q143" s="10"/>
      <c r="R143" s="10"/>
      <c r="S143" s="10">
        <f>ROUND((SUM(S124:S142))/1,2)</f>
        <v>16.11</v>
      </c>
      <c r="T143" s="10"/>
      <c r="U143" s="10"/>
      <c r="V143" s="201">
        <f>ROUND((SUM(V124:V142))/1,2)</f>
        <v>0</v>
      </c>
      <c r="W143" s="218"/>
      <c r="X143" s="137"/>
      <c r="Y143" s="137"/>
      <c r="Z143" s="137"/>
    </row>
    <row r="144" spans="1:26" x14ac:dyDescent="0.25">
      <c r="A144" s="1"/>
      <c r="B144" s="209"/>
      <c r="C144" s="1"/>
      <c r="D144" s="1"/>
      <c r="E144" s="131"/>
      <c r="F144" s="131"/>
      <c r="G144" s="165"/>
      <c r="H144" s="131"/>
      <c r="I144" s="131"/>
      <c r="J144" s="132"/>
      <c r="K144" s="132"/>
      <c r="L144" s="132"/>
      <c r="M144" s="132"/>
      <c r="N144" s="132"/>
      <c r="O144" s="132"/>
      <c r="P144" s="132"/>
      <c r="Q144" s="1"/>
      <c r="R144" s="1"/>
      <c r="S144" s="1"/>
      <c r="T144" s="1"/>
      <c r="U144" s="1"/>
      <c r="V144" s="202"/>
      <c r="W144" s="53"/>
    </row>
    <row r="145" spans="1:26" x14ac:dyDescent="0.25">
      <c r="A145" s="10"/>
      <c r="B145" s="213"/>
      <c r="C145" s="172">
        <v>9</v>
      </c>
      <c r="D145" s="313" t="s">
        <v>78</v>
      </c>
      <c r="E145" s="313"/>
      <c r="F145" s="138"/>
      <c r="G145" s="171"/>
      <c r="H145" s="138"/>
      <c r="I145" s="138"/>
      <c r="J145" s="139"/>
      <c r="K145" s="139"/>
      <c r="L145" s="139"/>
      <c r="M145" s="139"/>
      <c r="N145" s="139"/>
      <c r="O145" s="139"/>
      <c r="P145" s="139"/>
      <c r="Q145" s="10"/>
      <c r="R145" s="10"/>
      <c r="S145" s="10"/>
      <c r="T145" s="10"/>
      <c r="U145" s="10"/>
      <c r="V145" s="198"/>
      <c r="W145" s="218"/>
      <c r="X145" s="137"/>
      <c r="Y145" s="137"/>
      <c r="Z145" s="137"/>
    </row>
    <row r="146" spans="1:26" ht="25.15" customHeight="1" x14ac:dyDescent="0.25">
      <c r="A146" s="178"/>
      <c r="B146" s="214">
        <v>54</v>
      </c>
      <c r="C146" s="179" t="s">
        <v>222</v>
      </c>
      <c r="D146" s="312" t="s">
        <v>223</v>
      </c>
      <c r="E146" s="312"/>
      <c r="F146" s="173" t="s">
        <v>107</v>
      </c>
      <c r="G146" s="174">
        <v>80</v>
      </c>
      <c r="H146" s="173"/>
      <c r="I146" s="173">
        <f>ROUND(G146*(H146),2)</f>
        <v>0</v>
      </c>
      <c r="J146" s="175">
        <f>ROUND(G146*(N146),2)</f>
        <v>472</v>
      </c>
      <c r="K146" s="176">
        <f>ROUND(G146*(O146),2)</f>
        <v>0</v>
      </c>
      <c r="L146" s="176">
        <f>ROUND(G146*(H146),2)</f>
        <v>0</v>
      </c>
      <c r="M146" s="176"/>
      <c r="N146" s="176">
        <v>5.9</v>
      </c>
      <c r="O146" s="176"/>
      <c r="P146" s="182">
        <v>2.0000000000000002E-5</v>
      </c>
      <c r="Q146" s="180"/>
      <c r="R146" s="180">
        <v>2.0000000000000002E-5</v>
      </c>
      <c r="S146" s="181">
        <f>ROUND(G146*(P146),3)</f>
        <v>2E-3</v>
      </c>
      <c r="T146" s="177"/>
      <c r="U146" s="177"/>
      <c r="V146" s="199"/>
      <c r="W146" s="53"/>
      <c r="Z146">
        <v>0</v>
      </c>
    </row>
    <row r="147" spans="1:26" ht="25.15" customHeight="1" x14ac:dyDescent="0.25">
      <c r="A147" s="178"/>
      <c r="B147" s="214">
        <v>55</v>
      </c>
      <c r="C147" s="179" t="s">
        <v>224</v>
      </c>
      <c r="D147" s="312" t="s">
        <v>225</v>
      </c>
      <c r="E147" s="312"/>
      <c r="F147" s="173" t="s">
        <v>226</v>
      </c>
      <c r="G147" s="174">
        <v>7.3920000000000003</v>
      </c>
      <c r="H147" s="173"/>
      <c r="I147" s="173">
        <f>ROUND(G147*(H147),2)</f>
        <v>0</v>
      </c>
      <c r="J147" s="175">
        <f>ROUND(G147*(N147),2)</f>
        <v>198.11</v>
      </c>
      <c r="K147" s="176">
        <f>ROUND(G147*(O147),2)</f>
        <v>0</v>
      </c>
      <c r="L147" s="176">
        <f>ROUND(G147*(H147),2)</f>
        <v>0</v>
      </c>
      <c r="M147" s="176"/>
      <c r="N147" s="176">
        <v>26.8</v>
      </c>
      <c r="O147" s="176"/>
      <c r="P147" s="180"/>
      <c r="Q147" s="180"/>
      <c r="R147" s="180"/>
      <c r="S147" s="181">
        <f>ROUND(G147*(P147),3)</f>
        <v>0</v>
      </c>
      <c r="T147" s="177"/>
      <c r="U147" s="177"/>
      <c r="V147" s="199"/>
      <c r="W147" s="53"/>
      <c r="Z147">
        <v>0</v>
      </c>
    </row>
    <row r="148" spans="1:26" ht="25.15" customHeight="1" x14ac:dyDescent="0.25">
      <c r="A148" s="178"/>
      <c r="B148" s="214">
        <v>56</v>
      </c>
      <c r="C148" s="179" t="s">
        <v>227</v>
      </c>
      <c r="D148" s="312" t="s">
        <v>228</v>
      </c>
      <c r="E148" s="312"/>
      <c r="F148" s="173" t="s">
        <v>226</v>
      </c>
      <c r="G148" s="174">
        <v>14.784000000000001</v>
      </c>
      <c r="H148" s="173"/>
      <c r="I148" s="173">
        <f>ROUND(G148*(H148),2)</f>
        <v>0</v>
      </c>
      <c r="J148" s="175">
        <f>ROUND(G148*(N148),2)</f>
        <v>19.22</v>
      </c>
      <c r="K148" s="176">
        <f>ROUND(G148*(O148),2)</f>
        <v>0</v>
      </c>
      <c r="L148" s="176">
        <f>ROUND(G148*(H148),2)</f>
        <v>0</v>
      </c>
      <c r="M148" s="176"/>
      <c r="N148" s="176">
        <v>1.3</v>
      </c>
      <c r="O148" s="176"/>
      <c r="P148" s="180"/>
      <c r="Q148" s="180"/>
      <c r="R148" s="180"/>
      <c r="S148" s="181">
        <f>ROUND(G148*(P148),3)</f>
        <v>0</v>
      </c>
      <c r="T148" s="177"/>
      <c r="U148" s="177"/>
      <c r="V148" s="199"/>
      <c r="W148" s="53"/>
      <c r="Z148">
        <v>0</v>
      </c>
    </row>
    <row r="149" spans="1:26" ht="25.15" customHeight="1" x14ac:dyDescent="0.25">
      <c r="A149" s="178"/>
      <c r="B149" s="214">
        <v>57</v>
      </c>
      <c r="C149" s="179" t="s">
        <v>229</v>
      </c>
      <c r="D149" s="312" t="s">
        <v>230</v>
      </c>
      <c r="E149" s="312"/>
      <c r="F149" s="173" t="s">
        <v>226</v>
      </c>
      <c r="G149" s="174">
        <v>7.3920000000000003</v>
      </c>
      <c r="H149" s="173"/>
      <c r="I149" s="173">
        <f>ROUND(G149*(H149),2)</f>
        <v>0</v>
      </c>
      <c r="J149" s="175">
        <f>ROUND(G149*(N149),2)</f>
        <v>43.61</v>
      </c>
      <c r="K149" s="176">
        <f>ROUND(G149*(O149),2)</f>
        <v>0</v>
      </c>
      <c r="L149" s="176">
        <f>ROUND(G149*(H149),2)</f>
        <v>0</v>
      </c>
      <c r="M149" s="176"/>
      <c r="N149" s="176">
        <v>5.9</v>
      </c>
      <c r="O149" s="176"/>
      <c r="P149" s="180"/>
      <c r="Q149" s="180"/>
      <c r="R149" s="180"/>
      <c r="S149" s="181">
        <f>ROUND(G149*(P149),3)</f>
        <v>0</v>
      </c>
      <c r="T149" s="177"/>
      <c r="U149" s="177"/>
      <c r="V149" s="199"/>
      <c r="W149" s="53"/>
      <c r="Z149">
        <v>0</v>
      </c>
    </row>
    <row r="150" spans="1:26" ht="25.15" customHeight="1" x14ac:dyDescent="0.25">
      <c r="A150" s="178"/>
      <c r="B150" s="214">
        <v>58</v>
      </c>
      <c r="C150" s="179" t="s">
        <v>231</v>
      </c>
      <c r="D150" s="312" t="s">
        <v>232</v>
      </c>
      <c r="E150" s="312"/>
      <c r="F150" s="173" t="s">
        <v>226</v>
      </c>
      <c r="G150" s="174">
        <v>7.3920000000000003</v>
      </c>
      <c r="H150" s="173"/>
      <c r="I150" s="173">
        <f>ROUND(G150*(H150),2)</f>
        <v>0</v>
      </c>
      <c r="J150" s="175">
        <f>ROUND(G150*(N150),2)</f>
        <v>101.27</v>
      </c>
      <c r="K150" s="176">
        <f>ROUND(G150*(O150),2)</f>
        <v>0</v>
      </c>
      <c r="L150" s="176">
        <f>ROUND(G150*(H150),2)</f>
        <v>0</v>
      </c>
      <c r="M150" s="176"/>
      <c r="N150" s="176">
        <v>13.7</v>
      </c>
      <c r="O150" s="176"/>
      <c r="P150" s="180"/>
      <c r="Q150" s="180"/>
      <c r="R150" s="180"/>
      <c r="S150" s="181">
        <f>ROUND(G150*(P150),3)</f>
        <v>0</v>
      </c>
      <c r="T150" s="177"/>
      <c r="U150" s="177"/>
      <c r="V150" s="199"/>
      <c r="W150" s="53"/>
      <c r="Z150">
        <v>0</v>
      </c>
    </row>
    <row r="151" spans="1:26" x14ac:dyDescent="0.25">
      <c r="A151" s="10"/>
      <c r="B151" s="213"/>
      <c r="C151" s="172">
        <v>9</v>
      </c>
      <c r="D151" s="313" t="s">
        <v>78</v>
      </c>
      <c r="E151" s="313"/>
      <c r="F151" s="138"/>
      <c r="G151" s="171"/>
      <c r="H151" s="138"/>
      <c r="I151" s="140">
        <f>ROUND((SUM(I145:I150))/1,2)</f>
        <v>0</v>
      </c>
      <c r="J151" s="139"/>
      <c r="K151" s="139"/>
      <c r="L151" s="139">
        <f>ROUND((SUM(L145:L150))/1,2)</f>
        <v>0</v>
      </c>
      <c r="M151" s="139">
        <f>ROUND((SUM(M145:M150))/1,2)</f>
        <v>0</v>
      </c>
      <c r="N151" s="139"/>
      <c r="O151" s="139"/>
      <c r="P151" s="139"/>
      <c r="Q151" s="10"/>
      <c r="R151" s="10"/>
      <c r="S151" s="10">
        <f>ROUND((SUM(S145:S150))/1,2)</f>
        <v>0</v>
      </c>
      <c r="T151" s="10"/>
      <c r="U151" s="10"/>
      <c r="V151" s="201">
        <f>ROUND((SUM(V145:V150))/1,2)</f>
        <v>0</v>
      </c>
      <c r="W151" s="218"/>
      <c r="X151" s="137"/>
      <c r="Y151" s="137"/>
      <c r="Z151" s="137"/>
    </row>
    <row r="152" spans="1:26" x14ac:dyDescent="0.25">
      <c r="A152" s="1"/>
      <c r="B152" s="209"/>
      <c r="C152" s="1"/>
      <c r="D152" s="1"/>
      <c r="E152" s="131"/>
      <c r="F152" s="131"/>
      <c r="G152" s="165"/>
      <c r="H152" s="131"/>
      <c r="I152" s="131"/>
      <c r="J152" s="132"/>
      <c r="K152" s="132"/>
      <c r="L152" s="132"/>
      <c r="M152" s="132"/>
      <c r="N152" s="132"/>
      <c r="O152" s="132"/>
      <c r="P152" s="132"/>
      <c r="Q152" s="1"/>
      <c r="R152" s="1"/>
      <c r="S152" s="1"/>
      <c r="T152" s="1"/>
      <c r="U152" s="1"/>
      <c r="V152" s="202"/>
      <c r="W152" s="53"/>
    </row>
    <row r="153" spans="1:26" x14ac:dyDescent="0.25">
      <c r="A153" s="10"/>
      <c r="B153" s="213"/>
      <c r="C153" s="172">
        <v>99</v>
      </c>
      <c r="D153" s="313" t="s">
        <v>79</v>
      </c>
      <c r="E153" s="313"/>
      <c r="F153" s="138"/>
      <c r="G153" s="171"/>
      <c r="H153" s="138"/>
      <c r="I153" s="138"/>
      <c r="J153" s="139"/>
      <c r="K153" s="139"/>
      <c r="L153" s="139"/>
      <c r="M153" s="139"/>
      <c r="N153" s="139"/>
      <c r="O153" s="139"/>
      <c r="P153" s="139"/>
      <c r="Q153" s="10"/>
      <c r="R153" s="10"/>
      <c r="S153" s="10"/>
      <c r="T153" s="10"/>
      <c r="U153" s="10"/>
      <c r="V153" s="198"/>
      <c r="W153" s="218"/>
      <c r="X153" s="137"/>
      <c r="Y153" s="137"/>
      <c r="Z153" s="137"/>
    </row>
    <row r="154" spans="1:26" ht="25.15" customHeight="1" x14ac:dyDescent="0.25">
      <c r="A154" s="178"/>
      <c r="B154" s="214">
        <v>59</v>
      </c>
      <c r="C154" s="179" t="s">
        <v>233</v>
      </c>
      <c r="D154" s="312" t="s">
        <v>234</v>
      </c>
      <c r="E154" s="312"/>
      <c r="F154" s="173" t="s">
        <v>226</v>
      </c>
      <c r="G154" s="174">
        <v>520.43799999999999</v>
      </c>
      <c r="H154" s="173"/>
      <c r="I154" s="173">
        <f>ROUND(G154*(H154),2)</f>
        <v>0</v>
      </c>
      <c r="J154" s="175">
        <f>ROUND(G154*(N154),2)</f>
        <v>5620.73</v>
      </c>
      <c r="K154" s="176">
        <f>ROUND(G154*(O154),2)</f>
        <v>0</v>
      </c>
      <c r="L154" s="176">
        <f>ROUND(G154*(H154),2)</f>
        <v>0</v>
      </c>
      <c r="M154" s="176"/>
      <c r="N154" s="176">
        <v>10.8</v>
      </c>
      <c r="O154" s="176"/>
      <c r="P154" s="180"/>
      <c r="Q154" s="180"/>
      <c r="R154" s="180"/>
      <c r="S154" s="181">
        <f>ROUND(G154*(P154),3)</f>
        <v>0</v>
      </c>
      <c r="T154" s="177"/>
      <c r="U154" s="177"/>
      <c r="V154" s="199"/>
      <c r="W154" s="53"/>
      <c r="Z154">
        <v>0</v>
      </c>
    </row>
    <row r="155" spans="1:26" x14ac:dyDescent="0.25">
      <c r="A155" s="10"/>
      <c r="B155" s="213"/>
      <c r="C155" s="172">
        <v>99</v>
      </c>
      <c r="D155" s="313" t="s">
        <v>79</v>
      </c>
      <c r="E155" s="313"/>
      <c r="F155" s="138"/>
      <c r="G155" s="171"/>
      <c r="H155" s="138"/>
      <c r="I155" s="140">
        <f>ROUND((SUM(I153:I154))/1,2)</f>
        <v>0</v>
      </c>
      <c r="J155" s="139"/>
      <c r="K155" s="139"/>
      <c r="L155" s="139">
        <f>ROUND((SUM(L153:L154))/1,2)</f>
        <v>0</v>
      </c>
      <c r="M155" s="139">
        <f>ROUND((SUM(M153:M154))/1,2)</f>
        <v>0</v>
      </c>
      <c r="N155" s="139"/>
      <c r="O155" s="139"/>
      <c r="P155" s="192"/>
      <c r="Q155" s="1"/>
      <c r="R155" s="1"/>
      <c r="S155" s="192">
        <f>ROUND((SUM(S153:S154))/1,2)</f>
        <v>0</v>
      </c>
      <c r="T155" s="2"/>
      <c r="U155" s="2"/>
      <c r="V155" s="201">
        <f>ROUND((SUM(V153:V154))/1,2)</f>
        <v>0</v>
      </c>
      <c r="W155" s="53"/>
    </row>
    <row r="156" spans="1:26" x14ac:dyDescent="0.25">
      <c r="A156" s="1"/>
      <c r="B156" s="209"/>
      <c r="C156" s="1"/>
      <c r="D156" s="1"/>
      <c r="E156" s="131"/>
      <c r="F156" s="131"/>
      <c r="G156" s="165"/>
      <c r="H156" s="131"/>
      <c r="I156" s="131"/>
      <c r="J156" s="132"/>
      <c r="K156" s="132"/>
      <c r="L156" s="132"/>
      <c r="M156" s="132"/>
      <c r="N156" s="132"/>
      <c r="O156" s="132"/>
      <c r="P156" s="132"/>
      <c r="Q156" s="1"/>
      <c r="R156" s="1"/>
      <c r="S156" s="1"/>
      <c r="T156" s="1"/>
      <c r="U156" s="1"/>
      <c r="V156" s="202"/>
      <c r="W156" s="53"/>
    </row>
    <row r="157" spans="1:26" x14ac:dyDescent="0.25">
      <c r="A157" s="10"/>
      <c r="B157" s="213"/>
      <c r="C157" s="10"/>
      <c r="D157" s="301" t="s">
        <v>73</v>
      </c>
      <c r="E157" s="301"/>
      <c r="F157" s="138"/>
      <c r="G157" s="171"/>
      <c r="H157" s="138"/>
      <c r="I157" s="140">
        <f>ROUND((SUM(I79:I156))/2,2)</f>
        <v>0</v>
      </c>
      <c r="J157" s="139"/>
      <c r="K157" s="139"/>
      <c r="L157" s="139">
        <f>ROUND((SUM(L79:L156))/2,2)</f>
        <v>0</v>
      </c>
      <c r="M157" s="139">
        <f>ROUND((SUM(M79:M156))/2,2)</f>
        <v>0</v>
      </c>
      <c r="N157" s="139"/>
      <c r="O157" s="139"/>
      <c r="P157" s="192"/>
      <c r="Q157" s="1"/>
      <c r="R157" s="1"/>
      <c r="S157" s="192">
        <f>ROUND((SUM(S79:S156))/2,2)</f>
        <v>512.16999999999996</v>
      </c>
      <c r="T157" s="1"/>
      <c r="U157" s="1"/>
      <c r="V157" s="201">
        <f>ROUND((SUM(V79:V156))/2,2)</f>
        <v>0</v>
      </c>
      <c r="W157" s="53"/>
    </row>
    <row r="158" spans="1:26" x14ac:dyDescent="0.25">
      <c r="A158" s="1"/>
      <c r="B158" s="216"/>
      <c r="C158" s="193"/>
      <c r="D158" s="315" t="s">
        <v>82</v>
      </c>
      <c r="E158" s="315"/>
      <c r="F158" s="194"/>
      <c r="G158" s="195"/>
      <c r="H158" s="194"/>
      <c r="I158" s="194">
        <f>ROUND((SUM(I79:I157))/3,2)</f>
        <v>0</v>
      </c>
      <c r="J158" s="196"/>
      <c r="K158" s="196">
        <f>ROUND((SUM(K79:K157))/3,2)</f>
        <v>0</v>
      </c>
      <c r="L158" s="196">
        <f>ROUND((SUM(L79:L157))/3,2)</f>
        <v>0</v>
      </c>
      <c r="M158" s="196">
        <f>ROUND((SUM(M79:M157))/3,2)</f>
        <v>0</v>
      </c>
      <c r="N158" s="196"/>
      <c r="O158" s="196"/>
      <c r="P158" s="195"/>
      <c r="Q158" s="193"/>
      <c r="R158" s="193"/>
      <c r="S158" s="195">
        <f>ROUND((SUM(S79:S157))/3,2)</f>
        <v>512.16999999999996</v>
      </c>
      <c r="T158" s="193"/>
      <c r="U158" s="193"/>
      <c r="V158" s="203">
        <f>ROUND((SUM(V79:V157))/3,2)</f>
        <v>0</v>
      </c>
      <c r="W158" s="53"/>
      <c r="Z158">
        <f>(SUM(Z79:Z157))</f>
        <v>0</v>
      </c>
    </row>
  </sheetData>
  <mergeCells count="123">
    <mergeCell ref="D153:E153"/>
    <mergeCell ref="D154:E154"/>
    <mergeCell ref="D155:E155"/>
    <mergeCell ref="D157:E157"/>
    <mergeCell ref="D158:E158"/>
    <mergeCell ref="D146:E146"/>
    <mergeCell ref="D147:E147"/>
    <mergeCell ref="D148:E148"/>
    <mergeCell ref="D149:E149"/>
    <mergeCell ref="D150:E150"/>
    <mergeCell ref="D151:E151"/>
    <mergeCell ref="D139:E139"/>
    <mergeCell ref="D140:E140"/>
    <mergeCell ref="D141:E141"/>
    <mergeCell ref="D142:E142"/>
    <mergeCell ref="D143:E143"/>
    <mergeCell ref="D145:E145"/>
    <mergeCell ref="D133:E133"/>
    <mergeCell ref="D134:E134"/>
    <mergeCell ref="D135:E135"/>
    <mergeCell ref="D136:E136"/>
    <mergeCell ref="D137:E137"/>
    <mergeCell ref="D138:E138"/>
    <mergeCell ref="D127:E127"/>
    <mergeCell ref="D128:E128"/>
    <mergeCell ref="D129:E129"/>
    <mergeCell ref="D130:E130"/>
    <mergeCell ref="D131:E131"/>
    <mergeCell ref="D132:E132"/>
    <mergeCell ref="D120:E120"/>
    <mergeCell ref="D121:E121"/>
    <mergeCell ref="D122:E122"/>
    <mergeCell ref="D124:E124"/>
    <mergeCell ref="D125:E125"/>
    <mergeCell ref="D126:E126"/>
    <mergeCell ref="D113:E113"/>
    <mergeCell ref="D114:E114"/>
    <mergeCell ref="D115:E115"/>
    <mergeCell ref="D116:E116"/>
    <mergeCell ref="D118:E118"/>
    <mergeCell ref="D119:E119"/>
    <mergeCell ref="D106:E106"/>
    <mergeCell ref="D107:E107"/>
    <mergeCell ref="D109:E109"/>
    <mergeCell ref="D110:E110"/>
    <mergeCell ref="D111:E111"/>
    <mergeCell ref="D112:E112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obce Kučín / SO 01 Stoková sieť - Stoka CA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16</vt:i4>
      </vt:variant>
    </vt:vector>
  </HeadingPairs>
  <TitlesOfParts>
    <vt:vector size="33" baseType="lpstr">
      <vt:lpstr>Rekapitulácia</vt:lpstr>
      <vt:lpstr>SO 15008</vt:lpstr>
      <vt:lpstr>SO 15010</vt:lpstr>
      <vt:lpstr>SO 15011</vt:lpstr>
      <vt:lpstr>SO 15012</vt:lpstr>
      <vt:lpstr>SO 15013</vt:lpstr>
      <vt:lpstr>SO 15014</vt:lpstr>
      <vt:lpstr>SO 15015</vt:lpstr>
      <vt:lpstr>SO 15016</vt:lpstr>
      <vt:lpstr>SO 15018</vt:lpstr>
      <vt:lpstr>SO 15020</vt:lpstr>
      <vt:lpstr>SO 15021</vt:lpstr>
      <vt:lpstr>SO 15023</vt:lpstr>
      <vt:lpstr>SO 15026</vt:lpstr>
      <vt:lpstr>SO 15028</vt:lpstr>
      <vt:lpstr>SO 15029</vt:lpstr>
      <vt:lpstr>SO 15030</vt:lpstr>
      <vt:lpstr>'SO 15008'!Oblasť_tlače</vt:lpstr>
      <vt:lpstr>'SO 15010'!Oblasť_tlače</vt:lpstr>
      <vt:lpstr>'SO 15011'!Oblasť_tlače</vt:lpstr>
      <vt:lpstr>'SO 15012'!Oblasť_tlače</vt:lpstr>
      <vt:lpstr>'SO 15013'!Oblasť_tlače</vt:lpstr>
      <vt:lpstr>'SO 15014'!Oblasť_tlače</vt:lpstr>
      <vt:lpstr>'SO 15015'!Oblasť_tlače</vt:lpstr>
      <vt:lpstr>'SO 15016'!Oblasť_tlače</vt:lpstr>
      <vt:lpstr>'SO 15018'!Oblasť_tlače</vt:lpstr>
      <vt:lpstr>'SO 15020'!Oblasť_tlače</vt:lpstr>
      <vt:lpstr>'SO 15021'!Oblasť_tlače</vt:lpstr>
      <vt:lpstr>'SO 15023'!Oblasť_tlače</vt:lpstr>
      <vt:lpstr>'SO 15026'!Oblasť_tlače</vt:lpstr>
      <vt:lpstr>'SO 15028'!Oblasť_tlače</vt:lpstr>
      <vt:lpstr>'SO 15029'!Oblasť_tlače</vt:lpstr>
      <vt:lpstr>'SO 15030'!Oblasť_tlače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Ján Halgaš</cp:lastModifiedBy>
  <cp:lastPrinted>2020-10-06T05:32:31Z</cp:lastPrinted>
  <dcterms:created xsi:type="dcterms:W3CDTF">2020-10-02T09:53:10Z</dcterms:created>
  <dcterms:modified xsi:type="dcterms:W3CDTF">2020-10-06T05:33:31Z</dcterms:modified>
</cp:coreProperties>
</file>