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28800" yWindow="0" windowWidth="19410" windowHeight="11010"/>
  </bookViews>
  <sheets>
    <sheet name="Prehlad" sheetId="5" r:id="rId1"/>
  </sheets>
  <definedNames>
    <definedName name="_xlnm._FilterDatabase" hidden="1">#REF!</definedName>
    <definedName name="fakt1R">#REF!</definedName>
    <definedName name="_xlnm.Print_Titles" localSheetId="0">Prehlad!$8:$10</definedName>
    <definedName name="_xlnm.Print_Area" localSheetId="0">Prehlad!$A:$O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79" i="5"/>
  <c r="W177"/>
  <c r="W179" s="1"/>
  <c r="N177"/>
  <c r="L177"/>
  <c r="I177"/>
  <c r="J176"/>
  <c r="J177" s="1"/>
  <c r="H176"/>
  <c r="H177" s="1"/>
  <c r="W173"/>
  <c r="N173"/>
  <c r="L172"/>
  <c r="J172"/>
  <c r="I172"/>
  <c r="L171"/>
  <c r="J171"/>
  <c r="I171"/>
  <c r="L170"/>
  <c r="J170"/>
  <c r="I170"/>
  <c r="J169"/>
  <c r="H169"/>
  <c r="L168"/>
  <c r="J168"/>
  <c r="I168"/>
  <c r="J167"/>
  <c r="H167"/>
  <c r="J166"/>
  <c r="H166"/>
  <c r="W160"/>
  <c r="N160"/>
  <c r="L160"/>
  <c r="H160"/>
  <c r="J159"/>
  <c r="I159"/>
  <c r="J158"/>
  <c r="J160" s="1"/>
  <c r="I158"/>
  <c r="W155"/>
  <c r="N155"/>
  <c r="J154"/>
  <c r="I154"/>
  <c r="L153"/>
  <c r="L155" s="1"/>
  <c r="J153"/>
  <c r="I153"/>
  <c r="L152"/>
  <c r="J152"/>
  <c r="H152"/>
  <c r="H155" s="1"/>
  <c r="W149"/>
  <c r="N149"/>
  <c r="J148"/>
  <c r="H148"/>
  <c r="J147"/>
  <c r="H147"/>
  <c r="L146"/>
  <c r="J146"/>
  <c r="I146"/>
  <c r="J145"/>
  <c r="I145"/>
  <c r="J144"/>
  <c r="I144"/>
  <c r="J143"/>
  <c r="I143"/>
  <c r="J142"/>
  <c r="I142"/>
  <c r="J141"/>
  <c r="I141"/>
  <c r="J140"/>
  <c r="I140"/>
  <c r="J139"/>
  <c r="I139"/>
  <c r="J138"/>
  <c r="I138"/>
  <c r="J137"/>
  <c r="I137"/>
  <c r="J136"/>
  <c r="I136"/>
  <c r="J135"/>
  <c r="I135"/>
  <c r="J134"/>
  <c r="I134"/>
  <c r="L133"/>
  <c r="J133"/>
  <c r="I133"/>
  <c r="L132"/>
  <c r="J132"/>
  <c r="H132"/>
  <c r="L131"/>
  <c r="J131"/>
  <c r="H131"/>
  <c r="L130"/>
  <c r="J130"/>
  <c r="H130"/>
  <c r="L129"/>
  <c r="J129"/>
  <c r="I129"/>
  <c r="L128"/>
  <c r="J128"/>
  <c r="H128"/>
  <c r="L127"/>
  <c r="J127"/>
  <c r="H127"/>
  <c r="L126"/>
  <c r="J126"/>
  <c r="I126"/>
  <c r="L125"/>
  <c r="J125"/>
  <c r="I125"/>
  <c r="L124"/>
  <c r="J124"/>
  <c r="I124"/>
  <c r="L123"/>
  <c r="J123"/>
  <c r="I123"/>
  <c r="L122"/>
  <c r="J122"/>
  <c r="I122"/>
  <c r="L121"/>
  <c r="J121"/>
  <c r="I121"/>
  <c r="L120"/>
  <c r="J120"/>
  <c r="I120"/>
  <c r="L119"/>
  <c r="J119"/>
  <c r="I119"/>
  <c r="L118"/>
  <c r="J118"/>
  <c r="H118"/>
  <c r="W115"/>
  <c r="N115"/>
  <c r="J114"/>
  <c r="I114"/>
  <c r="J113"/>
  <c r="I113"/>
  <c r="J112"/>
  <c r="I112"/>
  <c r="L111"/>
  <c r="J111"/>
  <c r="H111"/>
  <c r="L110"/>
  <c r="J110"/>
  <c r="H110"/>
  <c r="J109"/>
  <c r="I109"/>
  <c r="L108"/>
  <c r="J108"/>
  <c r="H108"/>
  <c r="J107"/>
  <c r="I107"/>
  <c r="J106"/>
  <c r="I106"/>
  <c r="J105"/>
  <c r="I105"/>
  <c r="J104"/>
  <c r="H104"/>
  <c r="J103"/>
  <c r="I103"/>
  <c r="J102"/>
  <c r="H102"/>
  <c r="J101"/>
  <c r="I101"/>
  <c r="J100"/>
  <c r="I100"/>
  <c r="J99"/>
  <c r="H99"/>
  <c r="J98"/>
  <c r="I98"/>
  <c r="J97"/>
  <c r="I97"/>
  <c r="J96"/>
  <c r="H96"/>
  <c r="W93"/>
  <c r="I93"/>
  <c r="J92"/>
  <c r="H92"/>
  <c r="J91"/>
  <c r="H91"/>
  <c r="L90"/>
  <c r="J90"/>
  <c r="H90"/>
  <c r="L89"/>
  <c r="J89"/>
  <c r="H89"/>
  <c r="L88"/>
  <c r="J88"/>
  <c r="H88"/>
  <c r="N87"/>
  <c r="N93" s="1"/>
  <c r="L87"/>
  <c r="J87"/>
  <c r="H87"/>
  <c r="W84"/>
  <c r="N84"/>
  <c r="J83"/>
  <c r="I83"/>
  <c r="L82"/>
  <c r="J82"/>
  <c r="I82"/>
  <c r="J81"/>
  <c r="H81"/>
  <c r="L80"/>
  <c r="J80"/>
  <c r="H80"/>
  <c r="L79"/>
  <c r="J79"/>
  <c r="H79"/>
  <c r="W76"/>
  <c r="L75"/>
  <c r="J75"/>
  <c r="I75"/>
  <c r="J74"/>
  <c r="H74"/>
  <c r="J73"/>
  <c r="H73"/>
  <c r="J72"/>
  <c r="I72"/>
  <c r="J71"/>
  <c r="I71"/>
  <c r="J70"/>
  <c r="I70"/>
  <c r="J69"/>
  <c r="I69"/>
  <c r="J68"/>
  <c r="I68"/>
  <c r="J67"/>
  <c r="I67"/>
  <c r="J66"/>
  <c r="I66"/>
  <c r="J65"/>
  <c r="I65"/>
  <c r="J64"/>
  <c r="I64"/>
  <c r="J63"/>
  <c r="I63"/>
  <c r="L62"/>
  <c r="J62"/>
  <c r="I62"/>
  <c r="L61"/>
  <c r="J61"/>
  <c r="I61"/>
  <c r="L60"/>
  <c r="J60"/>
  <c r="I60"/>
  <c r="J59"/>
  <c r="H59"/>
  <c r="J58"/>
  <c r="H58"/>
  <c r="J57"/>
  <c r="H57"/>
  <c r="L56"/>
  <c r="J56"/>
  <c r="H56"/>
  <c r="J55"/>
  <c r="I55"/>
  <c r="N54"/>
  <c r="L54"/>
  <c r="J54"/>
  <c r="H54"/>
  <c r="W51"/>
  <c r="N51"/>
  <c r="L51"/>
  <c r="I51"/>
  <c r="J50"/>
  <c r="J51" s="1"/>
  <c r="H50"/>
  <c r="H51" s="1"/>
  <c r="W47"/>
  <c r="N47"/>
  <c r="I47"/>
  <c r="L46"/>
  <c r="L47" s="1"/>
  <c r="J46"/>
  <c r="J47" s="1"/>
  <c r="H46"/>
  <c r="H47" s="1"/>
  <c r="W43"/>
  <c r="W162" s="1"/>
  <c r="N43"/>
  <c r="I43"/>
  <c r="H43"/>
  <c r="L42"/>
  <c r="J42"/>
  <c r="L41"/>
  <c r="J41"/>
  <c r="J40"/>
  <c r="I40"/>
  <c r="J39"/>
  <c r="J38"/>
  <c r="L37"/>
  <c r="J37"/>
  <c r="W31"/>
  <c r="N31"/>
  <c r="I31"/>
  <c r="H31"/>
  <c r="L30"/>
  <c r="L31" s="1"/>
  <c r="J30"/>
  <c r="J31" s="1"/>
  <c r="W27"/>
  <c r="N27"/>
  <c r="I27"/>
  <c r="H27"/>
  <c r="L27"/>
  <c r="J26"/>
  <c r="J27" s="1"/>
  <c r="W23"/>
  <c r="L23"/>
  <c r="I23"/>
  <c r="H23"/>
  <c r="J22"/>
  <c r="J21"/>
  <c r="J20"/>
  <c r="N19"/>
  <c r="J19"/>
  <c r="W16"/>
  <c r="W33" s="1"/>
  <c r="N16"/>
  <c r="N33" s="1"/>
  <c r="L16"/>
  <c r="I16"/>
  <c r="I33" s="1"/>
  <c r="H16"/>
  <c r="J15"/>
  <c r="J14"/>
  <c r="I155" l="1"/>
  <c r="H84"/>
  <c r="W181"/>
  <c r="L173"/>
  <c r="L179" s="1"/>
  <c r="H115"/>
  <c r="N162"/>
  <c r="N181" s="1"/>
  <c r="L149"/>
  <c r="L115"/>
  <c r="L93"/>
  <c r="L84"/>
  <c r="L76"/>
  <c r="L43"/>
  <c r="L33"/>
  <c r="E177"/>
  <c r="I173"/>
  <c r="I179" s="1"/>
  <c r="J173"/>
  <c r="E173" s="1"/>
  <c r="H173"/>
  <c r="H179"/>
  <c r="I160"/>
  <c r="E160"/>
  <c r="J155"/>
  <c r="E155" s="1"/>
  <c r="H149"/>
  <c r="J149"/>
  <c r="I149"/>
  <c r="I115"/>
  <c r="J115"/>
  <c r="E115" s="1"/>
  <c r="H93"/>
  <c r="J93"/>
  <c r="I84"/>
  <c r="J84"/>
  <c r="E84" s="1"/>
  <c r="H76"/>
  <c r="I76"/>
  <c r="J76"/>
  <c r="E76" s="1"/>
  <c r="E51"/>
  <c r="E47"/>
  <c r="J43"/>
  <c r="E43" s="1"/>
  <c r="E31"/>
  <c r="E27"/>
  <c r="J23"/>
  <c r="J16"/>
  <c r="H33"/>
  <c r="D8"/>
  <c r="L162" l="1"/>
  <c r="L181" s="1"/>
  <c r="J179"/>
  <c r="E179" s="1"/>
  <c r="H162"/>
  <c r="H181" s="1"/>
  <c r="E149"/>
  <c r="E93"/>
  <c r="I162"/>
  <c r="J162"/>
  <c r="E162" s="1"/>
  <c r="E23"/>
  <c r="E16"/>
  <c r="J33"/>
  <c r="I181" l="1"/>
  <c r="J181"/>
  <c r="E181" s="1"/>
  <c r="E33"/>
</calcChain>
</file>

<file path=xl/sharedStrings.xml><?xml version="1.0" encoding="utf-8"?>
<sst xmlns="http://schemas.openxmlformats.org/spreadsheetml/2006/main" count="963" uniqueCount="416">
  <si>
    <t>DPH</t>
  </si>
  <si>
    <t>V module</t>
  </si>
  <si>
    <t>Hlavička1</t>
  </si>
  <si>
    <t>Mena</t>
  </si>
  <si>
    <t>Hlavička2</t>
  </si>
  <si>
    <t>Obdobie</t>
  </si>
  <si>
    <t>Rozpočet</t>
  </si>
  <si>
    <t>EUR</t>
  </si>
  <si>
    <t>Čerpanie</t>
  </si>
  <si>
    <t>za obdobie</t>
  </si>
  <si>
    <t>Mesiac 2011</t>
  </si>
  <si>
    <t>VK</t>
  </si>
  <si>
    <t>VF</t>
  </si>
  <si>
    <t>Konštrukcie</t>
  </si>
  <si>
    <t>D</t>
  </si>
  <si>
    <t>E</t>
  </si>
  <si>
    <t xml:space="preserve">Odberateľ: </t>
  </si>
  <si>
    <t xml:space="preserve">Projektant: </t>
  </si>
  <si>
    <t xml:space="preserve">Dodávateľ: </t>
  </si>
  <si>
    <t>Špecifikovaný</t>
  </si>
  <si>
    <t>Spolu</t>
  </si>
  <si>
    <t>Hmotnosť v tonách</t>
  </si>
  <si>
    <t>Suť v tonách</t>
  </si>
  <si>
    <t>materiál</t>
  </si>
  <si>
    <t>Nh</t>
  </si>
  <si>
    <t>Prehľad rozpočtových nákladov v</t>
  </si>
  <si>
    <t>Súpis vykonaných prác a dodávok v</t>
  </si>
  <si>
    <t>Prehľad kalkulovaných nákladov v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</si>
  <si>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</si>
  <si>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</si>
  <si>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</si>
  <si>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</si>
  <si>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</si>
  <si>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</si>
  <si>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</si>
  <si>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Pozícia</t>
  </si>
  <si>
    <t>Vyňatý</t>
  </si>
  <si>
    <t>Vysoká sadzba</t>
  </si>
  <si>
    <t>Typ</t>
  </si>
  <si>
    <t>X</t>
  </si>
  <si>
    <t>Y</t>
  </si>
  <si>
    <t>Klasifikácia</t>
  </si>
  <si>
    <t>Katalógové</t>
  </si>
  <si>
    <t>číslo</t>
  </si>
  <si>
    <t>cen.</t>
  </si>
  <si>
    <t>výkaz-výmer</t>
  </si>
  <si>
    <t>výmera</t>
  </si>
  <si>
    <t>jednotka</t>
  </si>
  <si>
    <t>cena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</si>
  <si>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</si>
  <si>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</si>
  <si>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</si>
  <si>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</si>
  <si>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</si>
  <si>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</si>
  <si>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</si>
  <si>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produkcie</t>
  </si>
  <si>
    <t xml:space="preserve">JKSO : </t>
  </si>
  <si>
    <t>Stavba :NKP HRAD MODRÝ KAMEŇ</t>
  </si>
  <si>
    <t>Ceny</t>
  </si>
  <si>
    <t>PRÁCE A DODÁVKY HSV</t>
  </si>
  <si>
    <t>0 - ZAKLADANIE</t>
  </si>
  <si>
    <t>383</t>
  </si>
  <si>
    <t>035978111</t>
  </si>
  <si>
    <t>Odvoz sute na skládku do 1 km</t>
  </si>
  <si>
    <t>t</t>
  </si>
  <si>
    <t xml:space="preserve">                    </t>
  </si>
  <si>
    <t>45.21.52</t>
  </si>
  <si>
    <t>035978121</t>
  </si>
  <si>
    <t>Odvoz sute na skládku za každý ďalší 1 km</t>
  </si>
  <si>
    <t xml:space="preserve">0 - ZAKLADANIE  spolu: </t>
  </si>
  <si>
    <t>1 - ZEMNE PRÁCE</t>
  </si>
  <si>
    <t>221</t>
  </si>
  <si>
    <t>113107130</t>
  </si>
  <si>
    <t>Odstránenie podkladov alebo krytov z betónu prost. hr. do 100 mm, do 200 m2</t>
  </si>
  <si>
    <t>m2</t>
  </si>
  <si>
    <t>45.11.11</t>
  </si>
  <si>
    <t>272</t>
  </si>
  <si>
    <t>123102100</t>
  </si>
  <si>
    <t>Výkopy zárezov pre podz. vedenie v horn. tr. 1-2 do 100 m3</t>
  </si>
  <si>
    <t>m3</t>
  </si>
  <si>
    <t>45.11.21</t>
  </si>
  <si>
    <t>174101103</t>
  </si>
  <si>
    <t>Zásyp zhutnený zárezov pre podzemné vedenie</t>
  </si>
  <si>
    <t>17530111000</t>
  </si>
  <si>
    <t>Lôžko a obsyp potrubia pieskom</t>
  </si>
  <si>
    <t xml:space="preserve">1 - ZEMNE PRÁCE  spolu: </t>
  </si>
  <si>
    <t>4 - VODOROVNÉ KONŠTRUKCIE</t>
  </si>
  <si>
    <t>311</t>
  </si>
  <si>
    <t>465921411</t>
  </si>
  <si>
    <t>Ukladanie dlažby z betónových dosiek nad 60 do 200 kg škáry vyplnené pieskom</t>
  </si>
  <si>
    <t>45.24.13</t>
  </si>
  <si>
    <t xml:space="preserve">4 - VODOROVNÉ KONŠTRUKCIE  spolu: </t>
  </si>
  <si>
    <t>9 - OSTATNÉ KONŠTRUKCIE A PRÁCE</t>
  </si>
  <si>
    <t>013</t>
  </si>
  <si>
    <t>975131116</t>
  </si>
  <si>
    <t>Jadrové vrty diamantovými korunkami do D 160 mm do stien z tehál</t>
  </si>
  <si>
    <t>cm</t>
  </si>
  <si>
    <t xml:space="preserve">  .  .  </t>
  </si>
  <si>
    <t xml:space="preserve">9 - OSTATNÉ KONŠTRUKCIE A PRÁCE  spolu: </t>
  </si>
  <si>
    <t xml:space="preserve">PRÁCE A DODÁVKY HSV  spolu: </t>
  </si>
  <si>
    <t>PRÁCE A DODÁVKY PSV</t>
  </si>
  <si>
    <t>713 - Izolácie tepelné</t>
  </si>
  <si>
    <t>713</t>
  </si>
  <si>
    <t>713463112</t>
  </si>
  <si>
    <t>Montáž tep.izol.potrubia pod stropom skr.PE(Mirelon,...)upev.sponou potr.DN 22</t>
  </si>
  <si>
    <t>m</t>
  </si>
  <si>
    <t>I</t>
  </si>
  <si>
    <t>45.32.11</t>
  </si>
  <si>
    <t>MAT</t>
  </si>
  <si>
    <t>63100001940</t>
  </si>
  <si>
    <t>63100001942</t>
  </si>
  <si>
    <t>63100001951</t>
  </si>
  <si>
    <t>713463113</t>
  </si>
  <si>
    <t>Montáž tep.izol.potrubia pod stropom skr.PE(Mirelon,...)upev.sponou potr.DN 25</t>
  </si>
  <si>
    <t>713463114</t>
  </si>
  <si>
    <t>Montáž tep.izol.potrubia pod stropom skr.PE(Mirelon,...)upev.sponou potr.DN 32</t>
  </si>
  <si>
    <t xml:space="preserve">713 - Izolácie tepelné  spolu: </t>
  </si>
  <si>
    <t>721 - Vnútorná kanalizácia</t>
  </si>
  <si>
    <t>721</t>
  </si>
  <si>
    <t>721173701</t>
  </si>
  <si>
    <t>Potrubie kanalizačné z PE odpadové DN 32</t>
  </si>
  <si>
    <t xml:space="preserve">721 - Vnútorná kanalizácia  spolu: </t>
  </si>
  <si>
    <t>722 - Vnútorný vodovod</t>
  </si>
  <si>
    <t>722173984</t>
  </si>
  <si>
    <t>Montáž potrubia plastového spoje elektrotvarovka D do 32 mm</t>
  </si>
  <si>
    <t>kus</t>
  </si>
  <si>
    <t xml:space="preserve">722 - Vnútorný vodovod  spolu: </t>
  </si>
  <si>
    <t>731 - Kotolne</t>
  </si>
  <si>
    <t>731</t>
  </si>
  <si>
    <t>731200826</t>
  </si>
  <si>
    <t>Demontáž kotlov ocel. na kvap. alebo plyn. palivo do 60 kW</t>
  </si>
  <si>
    <t>484J00185000</t>
  </si>
  <si>
    <t>28.22.12</t>
  </si>
  <si>
    <t xml:space="preserve">WB2A414             </t>
  </si>
  <si>
    <t>731249126</t>
  </si>
  <si>
    <t>Montáž kotlov ocel. na kvapalné a plynné palivo nad 35 do 52 kW</t>
  </si>
  <si>
    <t>súbor</t>
  </si>
  <si>
    <t>45.33.11</t>
  </si>
  <si>
    <t>7319999061</t>
  </si>
  <si>
    <t>Kotolne, HZS T6 Zakurovacia skúška</t>
  </si>
  <si>
    <t>hod</t>
  </si>
  <si>
    <t>7319999069</t>
  </si>
  <si>
    <t>Kotolne, revízie</t>
  </si>
  <si>
    <t>73199990692</t>
  </si>
  <si>
    <t>Revízie komínov a emisie</t>
  </si>
  <si>
    <t>kpl</t>
  </si>
  <si>
    <t>2863A0802</t>
  </si>
  <si>
    <t>Koleno elektrotvarovkové W 90° 612 093 d 32</t>
  </si>
  <si>
    <t>25.21.22</t>
  </si>
  <si>
    <t xml:space="preserve">612 093             </t>
  </si>
  <si>
    <t>2863A0901</t>
  </si>
  <si>
    <t>T-kus TA s predĺž.odboč.a objímkou 612 161 d 32</t>
  </si>
  <si>
    <t>komplet</t>
  </si>
  <si>
    <t xml:space="preserve">612 161             </t>
  </si>
  <si>
    <t>286570000000</t>
  </si>
  <si>
    <t>Predizolované potrubie AustroPUR single 32x2,9</t>
  </si>
  <si>
    <t>598955160000</t>
  </si>
  <si>
    <t>Rozdeľovač, pripojenie 80/125</t>
  </si>
  <si>
    <t>26.26.11</t>
  </si>
  <si>
    <t>598955160010</t>
  </si>
  <si>
    <t>Predĺženie 0,25 m</t>
  </si>
  <si>
    <t>598955160011</t>
  </si>
  <si>
    <t>Predĺženie 0,50 m</t>
  </si>
  <si>
    <t>598955160020</t>
  </si>
  <si>
    <t>REVÍZNY T-KUS SO ZMENOU SMERU, DN80</t>
  </si>
  <si>
    <t>598955160030</t>
  </si>
  <si>
    <t>Koleno 90° pätkové vrátane držiaka do komína, DN80</t>
  </si>
  <si>
    <t>598955160040</t>
  </si>
  <si>
    <t>598955160041</t>
  </si>
  <si>
    <t>Vsuvka s kruhovým inšpekčným otvorom</t>
  </si>
  <si>
    <t>598955160042</t>
  </si>
  <si>
    <t>Sada zakončení pre flexibilné rúry</t>
  </si>
  <si>
    <t>598955160043</t>
  </si>
  <si>
    <t>Vystreďovací diel do komína len pre ohybné predĺženia</t>
  </si>
  <si>
    <t>598955160050</t>
  </si>
  <si>
    <t>Komín 2 x 80, priemer 125 mm</t>
  </si>
  <si>
    <t>73199990693</t>
  </si>
  <si>
    <t>Zaškolenie obsluhy  a prevádzkový poriadok</t>
  </si>
  <si>
    <t>73199990694</t>
  </si>
  <si>
    <t>Vybavenie kotolne / has. prístroj , lekárnička , baterka a iné/</t>
  </si>
  <si>
    <t>4361O03041</t>
  </si>
  <si>
    <t>Soľ regeneračná 25kg</t>
  </si>
  <si>
    <t>25 kg</t>
  </si>
  <si>
    <t>29.24.12</t>
  </si>
  <si>
    <t xml:space="preserve">9999013             </t>
  </si>
  <si>
    <t xml:space="preserve">731 - Kotolne  spolu: </t>
  </si>
  <si>
    <t>732 - Strojovne</t>
  </si>
  <si>
    <t>732199100</t>
  </si>
  <si>
    <t>Montáž orientačných štítkov</t>
  </si>
  <si>
    <t>732330416</t>
  </si>
  <si>
    <t>Nádoba expanzná Reflex typ N s membránou, tlak 3 bary, plastový povlak, objem 50 l</t>
  </si>
  <si>
    <t>732429111</t>
  </si>
  <si>
    <t>Montáž čerpadiel obehových špirál. DN 25</t>
  </si>
  <si>
    <t>4261A1341</t>
  </si>
  <si>
    <t>29.12.24</t>
  </si>
  <si>
    <t xml:space="preserve">96513642            </t>
  </si>
  <si>
    <t>484B09718000</t>
  </si>
  <si>
    <t>Zariadenie na neutralizáciu kondenzátu BRILON N70</t>
  </si>
  <si>
    <t xml:space="preserve">7747300083          </t>
  </si>
  <si>
    <t xml:space="preserve">732 - Strojovne  spolu: </t>
  </si>
  <si>
    <t>733 - Rozvod potrubia</t>
  </si>
  <si>
    <t>733110808</t>
  </si>
  <si>
    <t>Demontáž potrubia z ocel. rúrok závitových do DN 50</t>
  </si>
  <si>
    <t>733122225</t>
  </si>
  <si>
    <t>Potrubie z pozinkovanej ocele hladké spojované lisovaním DN 25</t>
  </si>
  <si>
    <t>733122226</t>
  </si>
  <si>
    <t>Potrubie z pozinkovanej ocele hladké spojované lisovaním DN 32</t>
  </si>
  <si>
    <t>733139210</t>
  </si>
  <si>
    <t>Montáž hydraulických vyrovnávačov tlakov Q= do 50m3/hod</t>
  </si>
  <si>
    <t>733190107</t>
  </si>
  <si>
    <t>Tlaková skúška potrubia a ocel. rúrok závitových do DN 40</t>
  </si>
  <si>
    <t>733391101</t>
  </si>
  <si>
    <t>Tlaková skúška potrubia plastového do d 32</t>
  </si>
  <si>
    <t xml:space="preserve">733 - Rozvod potrubia  spolu: </t>
  </si>
  <si>
    <t>734 - Armatúry</t>
  </si>
  <si>
    <t>734209103</t>
  </si>
  <si>
    <t>Montáž armatúr s jedným závitom G 1/2</t>
  </si>
  <si>
    <t>4222V0601</t>
  </si>
  <si>
    <t>Ventil poistný P10 237-616 DN15</t>
  </si>
  <si>
    <t>29.13.11</t>
  </si>
  <si>
    <t>4223K0352</t>
  </si>
  <si>
    <t>Uzáver guľový vypúšťací s páčkou 1/2"</t>
  </si>
  <si>
    <t xml:space="preserve">301010102           </t>
  </si>
  <si>
    <t>734209104</t>
  </si>
  <si>
    <t>Montáž armatúr s jedným závitom G 3/4</t>
  </si>
  <si>
    <t>286003916ene</t>
  </si>
  <si>
    <t>Multilux Eclipse s automat. omezením průtoku, rohový, R 1/2" (KORADO)</t>
  </si>
  <si>
    <t xml:space="preserve">386602000           </t>
  </si>
  <si>
    <t>286004064ene</t>
  </si>
  <si>
    <t>Termostatická hlavice K se stupnicí s teplotami</t>
  </si>
  <si>
    <t xml:space="preserve">600000600           </t>
  </si>
  <si>
    <t>734209115</t>
  </si>
  <si>
    <t>Montáž armatúr s dvoma závitmi G 1</t>
  </si>
  <si>
    <t>4223K0105</t>
  </si>
  <si>
    <t xml:space="preserve">8363R007            </t>
  </si>
  <si>
    <t>734209116</t>
  </si>
  <si>
    <t>Montáž armatúr s dvoma závitmi G 5/4</t>
  </si>
  <si>
    <t>4846B0592</t>
  </si>
  <si>
    <t>Kohút guľový MK 1 so zaistením - 6830200</t>
  </si>
  <si>
    <t>28.22.13</t>
  </si>
  <si>
    <t xml:space="preserve">6830200             </t>
  </si>
  <si>
    <t>286000401ene</t>
  </si>
  <si>
    <t xml:space="preserve">7877432             </t>
  </si>
  <si>
    <t>286000540ene</t>
  </si>
  <si>
    <t xml:space="preserve">7897432             </t>
  </si>
  <si>
    <t>734211120</t>
  </si>
  <si>
    <t>Ventil závitový odvzdušňovací G 1/2 PN 14 do 120°C automatický</t>
  </si>
  <si>
    <t>3883D0101</t>
  </si>
  <si>
    <t>Teplomer axiálny D63/L50 mm</t>
  </si>
  <si>
    <t>33.20.51</t>
  </si>
  <si>
    <t xml:space="preserve">TA6312005           </t>
  </si>
  <si>
    <t>734419111</t>
  </si>
  <si>
    <t>Montáž teplomerov techn. s ochranným púzdrom alebo pevným stonk.</t>
  </si>
  <si>
    <t>734429130</t>
  </si>
  <si>
    <t>Montáž tlakomerov deformač. so spodným prípojom do 160mm</t>
  </si>
  <si>
    <t>3883D0201</t>
  </si>
  <si>
    <t>Nádržka 1/2"xL50 mm</t>
  </si>
  <si>
    <t xml:space="preserve">ACGUOV050           </t>
  </si>
  <si>
    <t>3884B0121</t>
  </si>
  <si>
    <t>Manometer radiálny IVAR.MR 50, 0-4 bar</t>
  </si>
  <si>
    <t xml:space="preserve">MR50004BB           </t>
  </si>
  <si>
    <t>3884B0191</t>
  </si>
  <si>
    <t>Klapka spätná 1/4"Fx1/2"M</t>
  </si>
  <si>
    <t xml:space="preserve">ACVR00002           </t>
  </si>
  <si>
    <t xml:space="preserve">734 - Armatúry  spolu: </t>
  </si>
  <si>
    <t>735 - Vykurovacie telesá</t>
  </si>
  <si>
    <t>735153300</t>
  </si>
  <si>
    <t>Prípl. za odvzdušňovací ventil telies VSŽ</t>
  </si>
  <si>
    <t>4849D02867</t>
  </si>
  <si>
    <t xml:space="preserve">2235102013          </t>
  </si>
  <si>
    <t>4849D03069</t>
  </si>
  <si>
    <t xml:space="preserve">3335122013          </t>
  </si>
  <si>
    <t>4849D03099</t>
  </si>
  <si>
    <t xml:space="preserve">3336122013          </t>
  </si>
  <si>
    <t>4849D2500Ene</t>
  </si>
  <si>
    <t xml:space="preserve">3039162016SP        </t>
  </si>
  <si>
    <t>4849D2501Ene</t>
  </si>
  <si>
    <t>4849D2551Ene</t>
  </si>
  <si>
    <t>4849D2552Ene</t>
  </si>
  <si>
    <t>4849D2561Ene</t>
  </si>
  <si>
    <t>735159641</t>
  </si>
  <si>
    <t>735159645</t>
  </si>
  <si>
    <t>553468530</t>
  </si>
  <si>
    <t>28.12.10</t>
  </si>
  <si>
    <t>735159647</t>
  </si>
  <si>
    <t>735159651</t>
  </si>
  <si>
    <t>735159653</t>
  </si>
  <si>
    <t>286160030</t>
  </si>
  <si>
    <t>2861H0105</t>
  </si>
  <si>
    <t xml:space="preserve">83520401            </t>
  </si>
  <si>
    <t>2861H0253</t>
  </si>
  <si>
    <t xml:space="preserve">71317935            </t>
  </si>
  <si>
    <t>2861H0281</t>
  </si>
  <si>
    <t xml:space="preserve">79818203            </t>
  </si>
  <si>
    <t>2863K0105</t>
  </si>
  <si>
    <t xml:space="preserve">1 137170 1 025      </t>
  </si>
  <si>
    <t>2863U1354</t>
  </si>
  <si>
    <t>Skrutkovanie zverné na Alpex - 20x2 ALU - EK</t>
  </si>
  <si>
    <t>27.22.20</t>
  </si>
  <si>
    <t xml:space="preserve">500914              </t>
  </si>
  <si>
    <t>2863U1375</t>
  </si>
  <si>
    <t>Skrutkovanie zverné na PEX - 17x2 PEX - EK</t>
  </si>
  <si>
    <t xml:space="preserve">500682              </t>
  </si>
  <si>
    <t>831F00103</t>
  </si>
  <si>
    <t>28.75.27</t>
  </si>
  <si>
    <t xml:space="preserve">I003040             </t>
  </si>
  <si>
    <t>831F00707</t>
  </si>
  <si>
    <t>29.13.13</t>
  </si>
  <si>
    <t xml:space="preserve">551756N             </t>
  </si>
  <si>
    <t>831F01708</t>
  </si>
  <si>
    <t xml:space="preserve">557677U             </t>
  </si>
  <si>
    <t>831F02232</t>
  </si>
  <si>
    <t xml:space="preserve">9723R006            </t>
  </si>
  <si>
    <t>831F02505</t>
  </si>
  <si>
    <t>25.21.30</t>
  </si>
  <si>
    <t xml:space="preserve">ND10N               </t>
  </si>
  <si>
    <t>831F06021</t>
  </si>
  <si>
    <t>25.24.21</t>
  </si>
  <si>
    <t xml:space="preserve">DP50                </t>
  </si>
  <si>
    <t>831F06035</t>
  </si>
  <si>
    <t>kg</t>
  </si>
  <si>
    <t>24.66.46</t>
  </si>
  <si>
    <t xml:space="preserve">PL10                </t>
  </si>
  <si>
    <t>73599990601</t>
  </si>
  <si>
    <t>Čistenie a preplach potrubia</t>
  </si>
  <si>
    <t>7359999064</t>
  </si>
  <si>
    <t>Vykurovacia skúška</t>
  </si>
  <si>
    <t xml:space="preserve">735 - Vykurovacie telesá  spolu: </t>
  </si>
  <si>
    <t>767 - Konštrukcie doplnk. kovové stavebné</t>
  </si>
  <si>
    <t>767</t>
  </si>
  <si>
    <t>767995101</t>
  </si>
  <si>
    <t>Montáž atypických stavebných doplnk. konštrukcií do 5 kg</t>
  </si>
  <si>
    <t>45.42.12</t>
  </si>
  <si>
    <t>553000010</t>
  </si>
  <si>
    <t>Oceľové konštrukcie - predbežná cena</t>
  </si>
  <si>
    <t>28.11.23</t>
  </si>
  <si>
    <t>999990300</t>
  </si>
  <si>
    <t>Podružný materiál</t>
  </si>
  <si>
    <t xml:space="preserve">767 - Konštrukcie doplnk. kovové stavebné  spolu: </t>
  </si>
  <si>
    <t>791 - Zariadenia veľkokuchyne</t>
  </si>
  <si>
    <t>484B09308010</t>
  </si>
  <si>
    <t xml:space="preserve">5024872             </t>
  </si>
  <si>
    <t>484B09308020</t>
  </si>
  <si>
    <t xml:space="preserve">791 - Zariadenia veľkokuchyne  spolu: </t>
  </si>
  <si>
    <t xml:space="preserve">PRÁCE A DODÁVKY PSV  spolu: </t>
  </si>
  <si>
    <t>PRÁCE A DODÁVKY M</t>
  </si>
  <si>
    <t>M24 - 158 Montáž VZT zariadení a sušiarní</t>
  </si>
  <si>
    <t>924</t>
  </si>
  <si>
    <t>24007091800</t>
  </si>
  <si>
    <t>Montáž : Žalúzie protidažďové na potrubie 200x200</t>
  </si>
  <si>
    <t>M</t>
  </si>
  <si>
    <t>45.33.12</t>
  </si>
  <si>
    <t>240080030</t>
  </si>
  <si>
    <t>Montáž : Potrubie oceľové 4hranné sk. I PK 120401 obvod 900</t>
  </si>
  <si>
    <t>429821010</t>
  </si>
  <si>
    <t>Rúra rovná štvorhranná do obvodu d 1050 pozink.</t>
  </si>
  <si>
    <t>29.23.30</t>
  </si>
  <si>
    <t>240080327</t>
  </si>
  <si>
    <t>429723050</t>
  </si>
  <si>
    <t>Strieška kruhová 250</t>
  </si>
  <si>
    <t>429727610</t>
  </si>
  <si>
    <t>Mriežka štvorc. PK 120793 vyhotovenie 1 veľk. 200x 200</t>
  </si>
  <si>
    <t>429813140</t>
  </si>
  <si>
    <t xml:space="preserve">M24 - 158 Montáž VZT zariadení a sušiarní  spolu: </t>
  </si>
  <si>
    <t>M33 - 162 Montáž dopr., sklad. zariadení a váh</t>
  </si>
  <si>
    <t>933</t>
  </si>
  <si>
    <t>33011004400</t>
  </si>
  <si>
    <t>Montáž komína do d200  do 15 m</t>
  </si>
  <si>
    <t>45.45.13</t>
  </si>
  <si>
    <t xml:space="preserve">M33 - 162 Montáž dopr., sklad. zariadení a váh  spolu: </t>
  </si>
  <si>
    <t xml:space="preserve">PRÁCE A DODÁVKY M  spolu: </t>
  </si>
  <si>
    <t>Za rozpočet celkom</t>
  </si>
  <si>
    <t>Rúra SPIRO d 250 L 1000 pozinkovaná (alebo ekvivalent)</t>
  </si>
  <si>
    <t>Montáž : Potrubie SPIRO PA 120305 do d 250 (alebo ekvivalent)</t>
  </si>
  <si>
    <t>Hydraulická výhybka MEIBES MHK 32 s magnetickým odlučovačom (alebo ekvivalent)</t>
  </si>
  <si>
    <t>Čerpadlová zostava MEIBES Combimix MK-MK, 2x GRUNDFOS UPM3 HYBRID 15-70 (alebo ekvivalent)</t>
  </si>
  <si>
    <t>Plastifikátor IVAR.PL 10 kg (alebo ekvivalent)</t>
  </si>
  <si>
    <t>Pás dilatačný obvodový IVAR.DP 50 samolep.s fóliou hr.10mm, š.160mm (alebo ekvivalent)</t>
  </si>
  <si>
    <t>Doska systémová izolačná IVAR.COMBITOP ND 10 - 1400x800mm (alebo ekvivalent)</t>
  </si>
  <si>
    <t>Sada guľových uzáverov k rozdeľovaču IVAR.9723 R 1" (alebo ekvivalent)</t>
  </si>
  <si>
    <t>Zostava zmiešavacia IVAR.UNIMIX 1"xEK; 9cestný (alebo ekvivalent)</t>
  </si>
  <si>
    <t>Zostava rozdeľovač/zberač IVAR.CS 501 ND 1"xEK; 8cestný (alebo ekvivalent)</t>
  </si>
  <si>
    <t>Skriňa rozdeľovača pod omietku IVAR. P-KLASIK 3; 830 mm (alebo ekvivalent)</t>
  </si>
  <si>
    <t>REHAU rúrka ochranná d32 (alebo ekvivalent)</t>
  </si>
  <si>
    <t>Hadica ochranná IVAR.HK 20/25 mm, čierna - 50m (alebo ekvivalent)</t>
  </si>
  <si>
    <t>Potrubie IVAR.PE-XA - 17x2 - 600m (alebo ekvivalent)</t>
  </si>
  <si>
    <t>Potrubie viacvrstvové IVAR.ALPEX-DUO XS - 20x2 - 100m (alebo ekvivalent)</t>
  </si>
  <si>
    <t>Rúrka kúrenárska REHAU pre Rautherm S 32x2,9 (alebo ekvivalent)</t>
  </si>
  <si>
    <t>Montáž vyhr. telies oc.doskové trojité bez odvzd. KORAD-33K Hdo900/Ldo2000mm (alebo ekvivalent)</t>
  </si>
  <si>
    <t>Montáž vyhr. telies oc.doskové trojité bez odvzd. KORAD-33K Hdo600/Ldo2000mm (alebo ekvivalent)</t>
  </si>
  <si>
    <t>Montáž vyhr. telies oc.doskové dvojité bez odvzd. KORAD-22K Hdo900/Ldo2000mm (alebo ekvivalent)</t>
  </si>
  <si>
    <t>Držiak KORAD (alebo ekvivalent)</t>
  </si>
  <si>
    <t>Montáž vyhr. telies oc.doskové dvojité bez odvzd. KORAD-21K Hdo900/Ldo2000mm (alebo ekvivalent)</t>
  </si>
  <si>
    <t>Radiátor panelový oceľový KORARO RADIK 33 LINE VK 900/400 (alebo ekvivalent)</t>
  </si>
  <si>
    <t>Radiátor panelový oceľový KORARO RADIK 33 LINE VK 600/2000 (alebo ekvivalent)</t>
  </si>
  <si>
    <t>Radiátor panelový oceľový KORARO RADIK 33 LINE VK 600/1000 (alebo ekvivalent)</t>
  </si>
  <si>
    <t>Radiátor panelový oceľový KORARO RADIK 22 LINE VK 900/600 (alebo ekvivalent)</t>
  </si>
  <si>
    <t>Radiátor panelový oceľový KORARO RADIK 21 LINE VK 900/600 (alebo ekvivalent)</t>
  </si>
  <si>
    <t>Radiátor panelový oceľový KORAD 33VK 600x1200 - 3336122013 (alebo ekvivalent)</t>
  </si>
  <si>
    <t>Radiátor panelový oceľový KORAD 33VK 500x1200 - 3335122013 (alebo ekvivalent)</t>
  </si>
  <si>
    <t>Radiátor panelový oceľový KORAD 22VK 500x1000 - 2235102013 (alebo ekvivalent)</t>
  </si>
  <si>
    <t>Montáž vyhr. telies oc.doskové dvojité bez odvzd. KORAD-22K Hdo600/Ldo2000mm (alebo ekvivalent)</t>
  </si>
  <si>
    <t>ZCD 32, Zeparo Cyclone separátor nečistot s cyklónovou technologií, G 5/4", Vmax=7,2 m3/h, 120°C, PN 10 (alebo ekvivalent)</t>
  </si>
  <si>
    <t>ZCHM 32, tepelná izolace s magnetem pro Zeparo Cyclone ZCD 32 (alebo ekvivalent)</t>
  </si>
  <si>
    <t>Uzáver guľový voda PERFECTA, FF páčka 5/4" (alebo ekvivalent)</t>
  </si>
  <si>
    <t>Čerpadlo MAGNA3 25-60 (alebo ekvivalent)</t>
  </si>
  <si>
    <t>Flexibilná rúra REGOFLEX pr. 80 - metráž (alebo ekvivalent)</t>
  </si>
  <si>
    <t>Kotol nástenný Vitodens 200 (alebo ekvivalent)</t>
  </si>
  <si>
    <t>TUBOLIT 35 x 30 DG (alebo ekvivalent)</t>
  </si>
  <si>
    <t>TUBOLIT 28 x 30 DG (alebo ekvivalent)</t>
  </si>
  <si>
    <t>TUBOLIT 22 x 20 DG (alebo ekvivalent)</t>
  </si>
  <si>
    <t>SNM</t>
  </si>
  <si>
    <t>SPODSTAV, s.r.o.</t>
  </si>
  <si>
    <t xml:space="preserve">Spracoval: Marek Spodniak                                  </t>
  </si>
  <si>
    <t>Dátum:  11.06.2021</t>
  </si>
</sst>
</file>

<file path=xl/styles.xml><?xml version="1.0" encoding="utf-8"?>
<styleSheet xmlns="http://schemas.openxmlformats.org/spreadsheetml/2006/main">
  <numFmts count="4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Sk&quot;;[Red]&quot;-&quot;#,##0&quot; Sk&quot;"/>
  </numFmts>
  <fonts count="1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color indexed="9"/>
      <name val="Arial Narrow"/>
      <family val="2"/>
      <charset val="238"/>
    </font>
    <font>
      <b/>
      <sz val="8"/>
      <color indexed="9"/>
      <name val="Arial Narrow"/>
      <family val="2"/>
      <charset val="238"/>
    </font>
    <font>
      <sz val="18"/>
      <color theme="3"/>
      <name val="Calibri Light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7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</cellStyleXfs>
  <cellXfs count="44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3" fillId="0" borderId="0" xfId="0" applyFont="1" applyProtection="1"/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49" fontId="1" fillId="0" borderId="0" xfId="0" applyNumberFormat="1" applyFont="1" applyAlignment="1" applyProtection="1">
      <alignment horizontal="left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49" fontId="13" fillId="0" borderId="0" xfId="27" applyNumberFormat="1" applyFont="1"/>
    <xf numFmtId="0" fontId="13" fillId="0" borderId="0" xfId="27" applyFont="1"/>
    <xf numFmtId="49" fontId="14" fillId="0" borderId="0" xfId="27" applyNumberFormat="1" applyFont="1"/>
    <xf numFmtId="0" fontId="14" fillId="0" borderId="0" xfId="27" applyFont="1"/>
    <xf numFmtId="0" fontId="1" fillId="0" borderId="8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NumberFormat="1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49" fontId="1" fillId="0" borderId="0" xfId="0" applyNumberFormat="1" applyFont="1" applyAlignment="1" applyProtection="1">
      <alignment horizontal="left" vertical="top" wrapText="1"/>
    </xf>
    <xf numFmtId="49" fontId="3" fillId="0" borderId="0" xfId="0" applyNumberFormat="1" applyFont="1" applyAlignment="1" applyProtection="1">
      <alignment vertical="top"/>
    </xf>
    <xf numFmtId="49" fontId="1" fillId="0" borderId="0" xfId="0" applyNumberFormat="1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49" fontId="3" fillId="0" borderId="0" xfId="0" applyNumberFormat="1" applyFont="1" applyAlignment="1" applyProtection="1">
      <alignment horizontal="left" vertical="top" wrapText="1"/>
    </xf>
    <xf numFmtId="4" fontId="1" fillId="29" borderId="0" xfId="0" applyNumberFormat="1" applyFont="1" applyFill="1" applyAlignment="1" applyProtection="1">
      <alignment vertical="top"/>
    </xf>
  </cellXfs>
  <cellStyles count="52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4" builtinId="30" hidden="1"/>
    <cellStyle name="20 % - zvýraznenie2" xfId="37" builtinId="34" hidden="1"/>
    <cellStyle name="20 % - zvýraznenie3" xfId="40" builtinId="38" hidden="1"/>
    <cellStyle name="20 % - zvýraznenie4" xfId="43" builtinId="42" hidden="1"/>
    <cellStyle name="20 % - zvýraznenie5" xfId="46" builtinId="46" hidden="1"/>
    <cellStyle name="20 % - zvýraznenie6" xfId="49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5" builtinId="31" hidden="1"/>
    <cellStyle name="40 % - zvýraznenie2" xfId="38" builtinId="35" hidden="1"/>
    <cellStyle name="40 % - zvýraznenie3" xfId="41" builtinId="39" hidden="1"/>
    <cellStyle name="40 % - zvýraznenie4" xfId="44" builtinId="43" hidden="1"/>
    <cellStyle name="40 % - zvýraznenie5" xfId="47" builtinId="47" hidden="1"/>
    <cellStyle name="40 % - zvýraznenie6" xfId="50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6" builtinId="32" hidden="1"/>
    <cellStyle name="60 % - zvýraznenie2" xfId="39" builtinId="36" hidden="1"/>
    <cellStyle name="60 % - zvýraznenie3" xfId="42" builtinId="40" hidden="1"/>
    <cellStyle name="60 % - zvýraznenie4" xfId="45" builtinId="44" hidden="1"/>
    <cellStyle name="60 % - zvýraznenie5" xfId="48" builtinId="48" hidden="1"/>
    <cellStyle name="60 % - zvýraznenie6" xfId="51" builtinId="52" hidden="1"/>
    <cellStyle name="Celkem" xfId="24"/>
    <cellStyle name="data" xfId="25"/>
    <cellStyle name="Název" xfId="26"/>
    <cellStyle name="normálne" xfId="0" builtinId="0"/>
    <cellStyle name="normálne_KLs" xfId="27"/>
    <cellStyle name="Spolu" xfId="33" builtinId="25" hidden="1"/>
    <cellStyle name="TEXT" xfId="28"/>
    <cellStyle name="Text upozornění" xfId="29"/>
    <cellStyle name="Text upozornenia" xfId="32" builtinId="11" hidden="1"/>
    <cellStyle name="TEXT1" xfId="30"/>
    <cellStyle name="Titul" xfId="31" builtinId="15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181"/>
  <sheetViews>
    <sheetView showGridLines="0" tabSelected="1" topLeftCell="A163" workbookViewId="0">
      <selection activeCell="L187" sqref="L187"/>
    </sheetView>
  </sheetViews>
  <sheetFormatPr defaultColWidth="9.28515625" defaultRowHeight="12.75"/>
  <cols>
    <col min="1" max="1" width="6.7109375" style="13" customWidth="1"/>
    <col min="2" max="2" width="3.7109375" style="14" customWidth="1"/>
    <col min="3" max="3" width="13" style="15" customWidth="1"/>
    <col min="4" max="4" width="45.7109375" style="36" customWidth="1"/>
    <col min="5" max="5" width="11.28515625" style="17" customWidth="1"/>
    <col min="6" max="6" width="5.7109375" style="16" customWidth="1"/>
    <col min="7" max="7" width="8.7109375" style="18" customWidth="1"/>
    <col min="8" max="10" width="9.7109375" style="18" customWidth="1"/>
    <col min="11" max="11" width="7.42578125" style="19" customWidth="1"/>
    <col min="12" max="12" width="8.28515625" style="19" customWidth="1"/>
    <col min="13" max="13" width="7.28515625" style="17" customWidth="1"/>
    <col min="14" max="14" width="7" style="17" customWidth="1"/>
    <col min="15" max="15" width="3.5703125" style="16" customWidth="1"/>
    <col min="16" max="16" width="12.7109375" style="16" customWidth="1"/>
    <col min="17" max="19" width="11.28515625" style="17" customWidth="1"/>
    <col min="20" max="20" width="10.5703125" style="20" customWidth="1"/>
    <col min="21" max="21" width="10.28515625" style="20" customWidth="1"/>
    <col min="22" max="22" width="5.7109375" style="20" customWidth="1"/>
    <col min="23" max="23" width="9.28515625" style="17"/>
    <col min="24" max="25" width="9.28515625" style="16"/>
    <col min="26" max="26" width="7.5703125" style="15" customWidth="1"/>
    <col min="27" max="27" width="24.7109375" style="15" customWidth="1"/>
    <col min="28" max="28" width="4.28515625" style="16" customWidth="1"/>
    <col min="29" max="29" width="8.28515625" style="16" customWidth="1"/>
    <col min="30" max="30" width="8.7109375" style="16" customWidth="1"/>
    <col min="31" max="34" width="9.28515625" style="16"/>
    <col min="35" max="16384" width="9.28515625" style="1"/>
  </cols>
  <sheetData>
    <row r="1" spans="1:34">
      <c r="A1" s="9" t="s">
        <v>16</v>
      </c>
      <c r="B1" s="1" t="s">
        <v>412</v>
      </c>
      <c r="C1" s="1"/>
      <c r="D1" s="1"/>
      <c r="E1" s="1"/>
      <c r="F1" s="1"/>
      <c r="G1" s="6"/>
      <c r="H1" s="1"/>
      <c r="I1" s="9" t="s">
        <v>414</v>
      </c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21" t="s">
        <v>1</v>
      </c>
      <c r="AA1" s="21" t="s">
        <v>2</v>
      </c>
      <c r="AB1" s="22" t="s">
        <v>3</v>
      </c>
      <c r="AC1" s="22" t="s">
        <v>4</v>
      </c>
      <c r="AD1" s="22" t="s">
        <v>5</v>
      </c>
      <c r="AE1" s="1"/>
      <c r="AF1" s="1"/>
      <c r="AG1" s="1"/>
      <c r="AH1" s="1"/>
    </row>
    <row r="2" spans="1:34">
      <c r="A2" s="9" t="s">
        <v>17</v>
      </c>
      <c r="B2" s="1"/>
      <c r="C2" s="1"/>
      <c r="D2" s="1"/>
      <c r="E2" s="1"/>
      <c r="F2" s="1"/>
      <c r="G2" s="6"/>
      <c r="H2" s="8"/>
      <c r="I2" s="9" t="s">
        <v>57</v>
      </c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21" t="s">
        <v>6</v>
      </c>
      <c r="AA2" s="23" t="s">
        <v>25</v>
      </c>
      <c r="AB2" s="24" t="s">
        <v>7</v>
      </c>
      <c r="AC2" s="24"/>
      <c r="AD2" s="23"/>
      <c r="AE2" s="1"/>
      <c r="AF2" s="1"/>
      <c r="AG2" s="1"/>
      <c r="AH2" s="1"/>
    </row>
    <row r="3" spans="1:34">
      <c r="A3" s="9" t="s">
        <v>18</v>
      </c>
      <c r="B3" s="1" t="s">
        <v>413</v>
      </c>
      <c r="C3" s="1"/>
      <c r="D3" s="1"/>
      <c r="E3" s="1"/>
      <c r="F3" s="1"/>
      <c r="G3" s="6"/>
      <c r="H3" s="1"/>
      <c r="I3" s="9" t="s">
        <v>415</v>
      </c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21" t="s">
        <v>8</v>
      </c>
      <c r="AA3" s="23" t="s">
        <v>26</v>
      </c>
      <c r="AB3" s="24" t="s">
        <v>7</v>
      </c>
      <c r="AC3" s="24" t="s">
        <v>9</v>
      </c>
      <c r="AD3" s="23" t="s">
        <v>10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21" t="s">
        <v>11</v>
      </c>
      <c r="AA4" s="23" t="s">
        <v>27</v>
      </c>
      <c r="AB4" s="24" t="s">
        <v>7</v>
      </c>
      <c r="AC4" s="24"/>
      <c r="AD4" s="23"/>
      <c r="AE4" s="1"/>
      <c r="AF4" s="1"/>
      <c r="AG4" s="1"/>
      <c r="AH4" s="1"/>
    </row>
    <row r="5" spans="1:34">
      <c r="A5" s="9" t="s">
        <v>58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21" t="s">
        <v>12</v>
      </c>
      <c r="AA5" s="23" t="s">
        <v>26</v>
      </c>
      <c r="AB5" s="24" t="s">
        <v>7</v>
      </c>
      <c r="AC5" s="24" t="s">
        <v>9</v>
      </c>
      <c r="AD5" s="23" t="s">
        <v>10</v>
      </c>
      <c r="AE5" s="1"/>
      <c r="AF5" s="1"/>
      <c r="AG5" s="1"/>
      <c r="AH5" s="1"/>
    </row>
    <row r="6" spans="1:34">
      <c r="A6" s="9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8"/>
      <c r="AA6" s="8"/>
      <c r="AB6" s="1"/>
      <c r="AC6" s="1"/>
      <c r="AD6" s="1"/>
      <c r="AE6" s="1"/>
      <c r="AF6" s="1"/>
      <c r="AG6" s="1"/>
      <c r="AH6" s="1"/>
    </row>
    <row r="7" spans="1:34">
      <c r="A7" s="9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8"/>
      <c r="AA7" s="8"/>
      <c r="AB7" s="1"/>
      <c r="AC7" s="1"/>
      <c r="AD7" s="1"/>
      <c r="AE7" s="1"/>
      <c r="AF7" s="1"/>
      <c r="AG7" s="1"/>
      <c r="AH7" s="1"/>
    </row>
    <row r="8" spans="1:34" ht="13.5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8"/>
      <c r="AA8" s="8"/>
      <c r="AB8" s="1"/>
      <c r="AC8" s="1"/>
      <c r="AD8" s="1"/>
      <c r="AE8" s="1"/>
      <c r="AF8" s="1"/>
      <c r="AG8" s="1"/>
      <c r="AH8" s="1"/>
    </row>
    <row r="9" spans="1:34">
      <c r="A9" s="25" t="s">
        <v>28</v>
      </c>
      <c r="B9" s="25" t="s">
        <v>29</v>
      </c>
      <c r="C9" s="25" t="s">
        <v>30</v>
      </c>
      <c r="D9" s="25" t="s">
        <v>31</v>
      </c>
      <c r="E9" s="25" t="s">
        <v>32</v>
      </c>
      <c r="F9" s="25" t="s">
        <v>33</v>
      </c>
      <c r="G9" s="25" t="s">
        <v>34</v>
      </c>
      <c r="H9" s="25" t="s">
        <v>13</v>
      </c>
      <c r="I9" s="25" t="s">
        <v>19</v>
      </c>
      <c r="J9" s="25" t="s">
        <v>20</v>
      </c>
      <c r="K9" s="26" t="s">
        <v>21</v>
      </c>
      <c r="L9" s="27"/>
      <c r="M9" s="28" t="s">
        <v>22</v>
      </c>
      <c r="N9" s="27"/>
      <c r="O9" s="25" t="s">
        <v>0</v>
      </c>
      <c r="P9" s="30" t="s">
        <v>35</v>
      </c>
      <c r="Q9" s="29" t="s">
        <v>32</v>
      </c>
      <c r="R9" s="29" t="s">
        <v>32</v>
      </c>
      <c r="S9" s="30" t="s">
        <v>32</v>
      </c>
      <c r="T9" s="10" t="s">
        <v>36</v>
      </c>
      <c r="U9" s="10" t="s">
        <v>37</v>
      </c>
      <c r="V9" s="10" t="s">
        <v>38</v>
      </c>
      <c r="W9" s="11" t="s">
        <v>24</v>
      </c>
      <c r="X9" s="11" t="s">
        <v>39</v>
      </c>
      <c r="Y9" s="11" t="s">
        <v>40</v>
      </c>
      <c r="Z9" s="12" t="s">
        <v>41</v>
      </c>
      <c r="AA9" s="12" t="s">
        <v>42</v>
      </c>
      <c r="AB9" s="1" t="s">
        <v>38</v>
      </c>
      <c r="AC9" s="1"/>
      <c r="AD9" s="1"/>
      <c r="AE9" s="1"/>
      <c r="AF9" s="1"/>
      <c r="AG9" s="1"/>
      <c r="AH9" s="1"/>
    </row>
    <row r="10" spans="1:34">
      <c r="A10" s="31" t="s">
        <v>43</v>
      </c>
      <c r="B10" s="31" t="s">
        <v>44</v>
      </c>
      <c r="C10" s="32"/>
      <c r="D10" s="31" t="s">
        <v>45</v>
      </c>
      <c r="E10" s="31" t="s">
        <v>46</v>
      </c>
      <c r="F10" s="31" t="s">
        <v>47</v>
      </c>
      <c r="G10" s="31" t="s">
        <v>48</v>
      </c>
      <c r="H10" s="31"/>
      <c r="I10" s="31" t="s">
        <v>23</v>
      </c>
      <c r="J10" s="31"/>
      <c r="K10" s="31" t="s">
        <v>34</v>
      </c>
      <c r="L10" s="31" t="s">
        <v>20</v>
      </c>
      <c r="M10" s="33" t="s">
        <v>34</v>
      </c>
      <c r="N10" s="31" t="s">
        <v>20</v>
      </c>
      <c r="O10" s="31" t="s">
        <v>49</v>
      </c>
      <c r="P10" s="35"/>
      <c r="Q10" s="34" t="s">
        <v>50</v>
      </c>
      <c r="R10" s="34" t="s">
        <v>51</v>
      </c>
      <c r="S10" s="35" t="s">
        <v>52</v>
      </c>
      <c r="T10" s="10" t="s">
        <v>53</v>
      </c>
      <c r="U10" s="10" t="s">
        <v>54</v>
      </c>
      <c r="V10" s="10" t="s">
        <v>55</v>
      </c>
      <c r="W10" s="5"/>
      <c r="X10" s="1"/>
      <c r="Y10" s="1"/>
      <c r="Z10" s="12" t="s">
        <v>56</v>
      </c>
      <c r="AA10" s="12" t="s">
        <v>43</v>
      </c>
      <c r="AB10" s="1" t="s">
        <v>59</v>
      </c>
      <c r="AC10" s="1"/>
      <c r="AD10" s="1"/>
      <c r="AE10" s="1"/>
      <c r="AF10" s="1"/>
      <c r="AG10" s="1"/>
      <c r="AH10" s="1"/>
    </row>
    <row r="12" spans="1:34">
      <c r="B12" s="37" t="s">
        <v>60</v>
      </c>
    </row>
    <row r="13" spans="1:34">
      <c r="B13" s="15" t="s">
        <v>61</v>
      </c>
    </row>
    <row r="14" spans="1:34">
      <c r="A14" s="13">
        <v>1</v>
      </c>
      <c r="B14" s="14" t="s">
        <v>62</v>
      </c>
      <c r="C14" s="15" t="s">
        <v>63</v>
      </c>
      <c r="D14" s="36" t="s">
        <v>64</v>
      </c>
      <c r="E14" s="17">
        <v>13.36</v>
      </c>
      <c r="F14" s="16" t="s">
        <v>65</v>
      </c>
      <c r="G14" s="43">
        <v>12.47</v>
      </c>
      <c r="H14" s="18">
        <v>0</v>
      </c>
      <c r="J14" s="43">
        <f>ROUND(E14*G14, 2)</f>
        <v>166.6</v>
      </c>
      <c r="O14" s="16">
        <v>20</v>
      </c>
      <c r="P14" s="16" t="s">
        <v>66</v>
      </c>
      <c r="V14" s="20" t="s">
        <v>15</v>
      </c>
      <c r="W14" s="17">
        <v>7.5350000000000001</v>
      </c>
      <c r="Z14" s="15" t="s">
        <v>67</v>
      </c>
      <c r="AB14" s="16">
        <v>1</v>
      </c>
    </row>
    <row r="15" spans="1:34">
      <c r="A15" s="13">
        <v>2</v>
      </c>
      <c r="B15" s="14" t="s">
        <v>62</v>
      </c>
      <c r="C15" s="15" t="s">
        <v>68</v>
      </c>
      <c r="D15" s="36" t="s">
        <v>69</v>
      </c>
      <c r="E15" s="17">
        <v>53.44</v>
      </c>
      <c r="F15" s="16" t="s">
        <v>65</v>
      </c>
      <c r="G15" s="43">
        <v>0.4</v>
      </c>
      <c r="H15" s="18">
        <v>0</v>
      </c>
      <c r="J15" s="43">
        <f>ROUND(E15*G15, 2)</f>
        <v>21.38</v>
      </c>
      <c r="O15" s="16">
        <v>20</v>
      </c>
      <c r="P15" s="16" t="s">
        <v>66</v>
      </c>
      <c r="V15" s="20" t="s">
        <v>15</v>
      </c>
      <c r="Z15" s="15" t="s">
        <v>67</v>
      </c>
      <c r="AB15" s="16">
        <v>1</v>
      </c>
    </row>
    <row r="16" spans="1:34">
      <c r="D16" s="38" t="s">
        <v>70</v>
      </c>
      <c r="E16" s="39">
        <f>J16</f>
        <v>187.98</v>
      </c>
      <c r="H16" s="39">
        <f>SUM(H12:H15)</f>
        <v>0</v>
      </c>
      <c r="I16" s="39">
        <f>SUM(I12:I15)</f>
        <v>0</v>
      </c>
      <c r="J16" s="39">
        <f>SUM(J12:J15)</f>
        <v>187.98</v>
      </c>
      <c r="L16" s="40">
        <f>SUM(L12:L15)</f>
        <v>0</v>
      </c>
      <c r="N16" s="41">
        <f>SUM(N12:N15)</f>
        <v>0</v>
      </c>
      <c r="W16" s="17">
        <f>SUM(W12:W15)</f>
        <v>7.5350000000000001</v>
      </c>
    </row>
    <row r="18" spans="1:28">
      <c r="B18" s="15" t="s">
        <v>71</v>
      </c>
    </row>
    <row r="19" spans="1:28" ht="25.5">
      <c r="A19" s="13">
        <v>3</v>
      </c>
      <c r="B19" s="14" t="s">
        <v>72</v>
      </c>
      <c r="C19" s="15" t="s">
        <v>73</v>
      </c>
      <c r="D19" s="36" t="s">
        <v>74</v>
      </c>
      <c r="E19" s="17">
        <v>81</v>
      </c>
      <c r="F19" s="16" t="s">
        <v>75</v>
      </c>
      <c r="G19" s="43">
        <v>20.21</v>
      </c>
      <c r="H19" s="18">
        <v>0</v>
      </c>
      <c r="J19" s="43">
        <f>ROUND(E19*G19, 2)</f>
        <v>1637.01</v>
      </c>
      <c r="M19" s="17">
        <v>0</v>
      </c>
      <c r="N19" s="17">
        <f>E19*M19</f>
        <v>0</v>
      </c>
      <c r="O19" s="16">
        <v>20</v>
      </c>
      <c r="P19" s="16" t="s">
        <v>66</v>
      </c>
      <c r="V19" s="20" t="s">
        <v>15</v>
      </c>
      <c r="W19" s="17">
        <v>97.2</v>
      </c>
      <c r="Z19" s="15" t="s">
        <v>76</v>
      </c>
      <c r="AB19" s="16">
        <v>1</v>
      </c>
    </row>
    <row r="20" spans="1:28">
      <c r="A20" s="13">
        <v>4</v>
      </c>
      <c r="B20" s="14" t="s">
        <v>77</v>
      </c>
      <c r="C20" s="15" t="s">
        <v>78</v>
      </c>
      <c r="D20" s="36" t="s">
        <v>79</v>
      </c>
      <c r="E20" s="17">
        <v>78</v>
      </c>
      <c r="F20" s="16" t="s">
        <v>80</v>
      </c>
      <c r="G20" s="43">
        <v>30.13</v>
      </c>
      <c r="H20" s="18">
        <v>0</v>
      </c>
      <c r="J20" s="43">
        <f>ROUND(E20*G20, 2)</f>
        <v>2350.14</v>
      </c>
      <c r="O20" s="16">
        <v>20</v>
      </c>
      <c r="P20" s="16" t="s">
        <v>66</v>
      </c>
      <c r="V20" s="20" t="s">
        <v>15</v>
      </c>
      <c r="W20" s="17">
        <v>8.0340000000000007</v>
      </c>
      <c r="Z20" s="15" t="s">
        <v>81</v>
      </c>
      <c r="AB20" s="16">
        <v>1</v>
      </c>
    </row>
    <row r="21" spans="1:28">
      <c r="A21" s="13">
        <v>5</v>
      </c>
      <c r="B21" s="14" t="s">
        <v>77</v>
      </c>
      <c r="C21" s="15" t="s">
        <v>82</v>
      </c>
      <c r="D21" s="36" t="s">
        <v>83</v>
      </c>
      <c r="E21" s="17">
        <v>66</v>
      </c>
      <c r="F21" s="16" t="s">
        <v>80</v>
      </c>
      <c r="G21" s="43">
        <v>3.42</v>
      </c>
      <c r="H21" s="18">
        <v>0</v>
      </c>
      <c r="J21" s="43">
        <f>ROUND(E21*G21, 2)</f>
        <v>225.72</v>
      </c>
      <c r="O21" s="16">
        <v>20</v>
      </c>
      <c r="P21" s="16" t="s">
        <v>66</v>
      </c>
      <c r="V21" s="20" t="s">
        <v>15</v>
      </c>
      <c r="W21" s="17">
        <v>12.144</v>
      </c>
      <c r="Z21" s="15" t="s">
        <v>81</v>
      </c>
      <c r="AB21" s="16">
        <v>1</v>
      </c>
    </row>
    <row r="22" spans="1:28">
      <c r="A22" s="13">
        <v>6</v>
      </c>
      <c r="B22" s="14" t="s">
        <v>77</v>
      </c>
      <c r="C22" s="15" t="s">
        <v>84</v>
      </c>
      <c r="D22" s="36" t="s">
        <v>85</v>
      </c>
      <c r="E22" s="17">
        <v>12</v>
      </c>
      <c r="F22" s="16" t="s">
        <v>80</v>
      </c>
      <c r="G22" s="43">
        <v>44.76</v>
      </c>
      <c r="H22" s="18">
        <v>0</v>
      </c>
      <c r="J22" s="43">
        <f>ROUND(E22*G22, 2)</f>
        <v>537.12</v>
      </c>
      <c r="O22" s="16">
        <v>20</v>
      </c>
      <c r="P22" s="16" t="s">
        <v>66</v>
      </c>
      <c r="V22" s="20" t="s">
        <v>15</v>
      </c>
      <c r="W22" s="17">
        <v>14.472</v>
      </c>
      <c r="Z22" s="15" t="s">
        <v>81</v>
      </c>
      <c r="AB22" s="16">
        <v>1</v>
      </c>
    </row>
    <row r="23" spans="1:28">
      <c r="D23" s="38" t="s">
        <v>86</v>
      </c>
      <c r="E23" s="39">
        <f>J23</f>
        <v>4749.99</v>
      </c>
      <c r="H23" s="39">
        <f>SUM(H18:H22)</f>
        <v>0</v>
      </c>
      <c r="I23" s="39">
        <f>SUM(I18:I22)</f>
        <v>0</v>
      </c>
      <c r="J23" s="39">
        <f>SUM(J18:J22)</f>
        <v>4749.99</v>
      </c>
      <c r="L23" s="40">
        <f>SUM(L18:L22)</f>
        <v>0</v>
      </c>
      <c r="N23" s="41">
        <v>0</v>
      </c>
      <c r="W23" s="17">
        <f>SUM(W18:W22)</f>
        <v>131.85000000000002</v>
      </c>
    </row>
    <row r="25" spans="1:28">
      <c r="B25" s="15" t="s">
        <v>87</v>
      </c>
    </row>
    <row r="26" spans="1:28" ht="25.5">
      <c r="A26" s="13">
        <v>7</v>
      </c>
      <c r="B26" s="14" t="s">
        <v>88</v>
      </c>
      <c r="C26" s="15" t="s">
        <v>89</v>
      </c>
      <c r="D26" s="36" t="s">
        <v>90</v>
      </c>
      <c r="E26" s="17">
        <v>81</v>
      </c>
      <c r="F26" s="16" t="s">
        <v>75</v>
      </c>
      <c r="G26" s="43">
        <v>13</v>
      </c>
      <c r="H26" s="18">
        <v>0</v>
      </c>
      <c r="J26" s="43">
        <f>ROUND(E26*G26, 2)</f>
        <v>1053</v>
      </c>
      <c r="K26" s="19">
        <v>0</v>
      </c>
      <c r="L26" s="19">
        <v>0</v>
      </c>
      <c r="O26" s="16">
        <v>20</v>
      </c>
      <c r="P26" s="16" t="s">
        <v>66</v>
      </c>
      <c r="V26" s="20" t="s">
        <v>15</v>
      </c>
      <c r="W26" s="17">
        <v>47.384999999999998</v>
      </c>
      <c r="Z26" s="15" t="s">
        <v>91</v>
      </c>
      <c r="AB26" s="16">
        <v>1</v>
      </c>
    </row>
    <row r="27" spans="1:28">
      <c r="D27" s="38" t="s">
        <v>92</v>
      </c>
      <c r="E27" s="39">
        <f>J27</f>
        <v>1053</v>
      </c>
      <c r="H27" s="39">
        <f>SUM(H25:H26)</f>
        <v>0</v>
      </c>
      <c r="I27" s="39">
        <f>SUM(I25:I26)</f>
        <v>0</v>
      </c>
      <c r="J27" s="39">
        <f>SUM(J25:J26)</f>
        <v>1053</v>
      </c>
      <c r="L27" s="40">
        <f>SUM(L25:L26)</f>
        <v>0</v>
      </c>
      <c r="N27" s="41">
        <f>SUM(N25:N26)</f>
        <v>0</v>
      </c>
      <c r="W27" s="17">
        <f>SUM(W25:W26)</f>
        <v>47.384999999999998</v>
      </c>
    </row>
    <row r="29" spans="1:28">
      <c r="B29" s="15" t="s">
        <v>93</v>
      </c>
    </row>
    <row r="30" spans="1:28">
      <c r="A30" s="13">
        <v>8</v>
      </c>
      <c r="B30" s="14" t="s">
        <v>94</v>
      </c>
      <c r="C30" s="15" t="s">
        <v>95</v>
      </c>
      <c r="D30" s="36" t="s">
        <v>96</v>
      </c>
      <c r="E30" s="17">
        <v>1200</v>
      </c>
      <c r="F30" s="16" t="s">
        <v>97</v>
      </c>
      <c r="G30" s="43">
        <v>1.1200000000000001</v>
      </c>
      <c r="H30" s="18">
        <v>0</v>
      </c>
      <c r="J30" s="43">
        <f>ROUND(E30*G30, 2)</f>
        <v>1344</v>
      </c>
      <c r="K30" s="19">
        <v>0</v>
      </c>
      <c r="L30" s="19">
        <f>E30*K30</f>
        <v>0</v>
      </c>
      <c r="O30" s="16">
        <v>20</v>
      </c>
      <c r="P30" s="16" t="s">
        <v>66</v>
      </c>
      <c r="V30" s="20" t="s">
        <v>15</v>
      </c>
      <c r="W30" s="17">
        <v>28.8</v>
      </c>
      <c r="Z30" s="15" t="s">
        <v>98</v>
      </c>
      <c r="AB30" s="16">
        <v>1</v>
      </c>
    </row>
    <row r="31" spans="1:28">
      <c r="D31" s="38" t="s">
        <v>99</v>
      </c>
      <c r="E31" s="39">
        <f>J31</f>
        <v>1344</v>
      </c>
      <c r="H31" s="39">
        <f>SUM(H29:H30)</f>
        <v>0</v>
      </c>
      <c r="I31" s="39">
        <f>SUM(I29:I30)</f>
        <v>0</v>
      </c>
      <c r="J31" s="39">
        <f>SUM(J29:J30)</f>
        <v>1344</v>
      </c>
      <c r="L31" s="40">
        <f>SUM(L29:L30)</f>
        <v>0</v>
      </c>
      <c r="N31" s="41">
        <f>SUM(N29:N30)</f>
        <v>0</v>
      </c>
      <c r="W31" s="17">
        <f>SUM(W29:W30)</f>
        <v>28.8</v>
      </c>
    </row>
    <row r="33" spans="1:28">
      <c r="D33" s="38" t="s">
        <v>100</v>
      </c>
      <c r="E33" s="41">
        <f>J33</f>
        <v>7334.9699999999993</v>
      </c>
      <c r="H33" s="39">
        <f>+H16+H23+H27+H31</f>
        <v>0</v>
      </c>
      <c r="I33" s="39">
        <f>+I16+I23+I27+I31</f>
        <v>0</v>
      </c>
      <c r="J33" s="39">
        <f>+J16+J23+J27+J31</f>
        <v>7334.9699999999993</v>
      </c>
      <c r="L33" s="40">
        <f>+L16+L23+L27+L31</f>
        <v>0</v>
      </c>
      <c r="N33" s="41">
        <f>+N16+N23+N27+N31</f>
        <v>0</v>
      </c>
      <c r="W33" s="17">
        <f>+W16+W23+W27+W31</f>
        <v>215.57000000000002</v>
      </c>
    </row>
    <row r="35" spans="1:28">
      <c r="B35" s="37" t="s">
        <v>101</v>
      </c>
    </row>
    <row r="36" spans="1:28">
      <c r="B36" s="15" t="s">
        <v>102</v>
      </c>
    </row>
    <row r="37" spans="1:28" ht="25.5">
      <c r="A37" s="13">
        <v>9</v>
      </c>
      <c r="B37" s="14" t="s">
        <v>103</v>
      </c>
      <c r="C37" s="15" t="s">
        <v>104</v>
      </c>
      <c r="D37" s="36" t="s">
        <v>105</v>
      </c>
      <c r="E37" s="17">
        <v>190</v>
      </c>
      <c r="F37" s="16" t="s">
        <v>106</v>
      </c>
      <c r="G37" s="43">
        <v>3</v>
      </c>
      <c r="H37" s="18">
        <v>0</v>
      </c>
      <c r="J37" s="43">
        <f t="shared" ref="J37:J42" si="0">ROUND(E37*G37, 2)</f>
        <v>570</v>
      </c>
      <c r="K37" s="19">
        <v>0</v>
      </c>
      <c r="L37" s="19">
        <f>E37*K37</f>
        <v>0</v>
      </c>
      <c r="O37" s="16">
        <v>20</v>
      </c>
      <c r="P37" s="16" t="s">
        <v>66</v>
      </c>
      <c r="V37" s="20" t="s">
        <v>107</v>
      </c>
      <c r="W37" s="17">
        <v>20.329999999999998</v>
      </c>
      <c r="Z37" s="15" t="s">
        <v>108</v>
      </c>
      <c r="AB37" s="16">
        <v>1</v>
      </c>
    </row>
    <row r="38" spans="1:28">
      <c r="A38" s="13">
        <v>10</v>
      </c>
      <c r="B38" s="14" t="s">
        <v>109</v>
      </c>
      <c r="C38" s="15" t="s">
        <v>110</v>
      </c>
      <c r="D38" s="36" t="s">
        <v>411</v>
      </c>
      <c r="E38" s="17">
        <v>190</v>
      </c>
      <c r="F38" s="16" t="s">
        <v>106</v>
      </c>
      <c r="G38" s="43">
        <v>1.18</v>
      </c>
      <c r="I38" s="18">
        <v>0</v>
      </c>
      <c r="J38" s="43">
        <f t="shared" si="0"/>
        <v>224.2</v>
      </c>
      <c r="O38" s="16">
        <v>20</v>
      </c>
      <c r="P38" s="16" t="s">
        <v>66</v>
      </c>
      <c r="V38" s="20" t="s">
        <v>14</v>
      </c>
      <c r="Z38" s="15" t="s">
        <v>98</v>
      </c>
      <c r="AA38" s="15" t="s">
        <v>66</v>
      </c>
      <c r="AB38" s="16">
        <v>2</v>
      </c>
    </row>
    <row r="39" spans="1:28">
      <c r="A39" s="13">
        <v>11</v>
      </c>
      <c r="B39" s="14" t="s">
        <v>109</v>
      </c>
      <c r="C39" s="15" t="s">
        <v>111</v>
      </c>
      <c r="D39" s="36" t="s">
        <v>410</v>
      </c>
      <c r="E39" s="17">
        <v>2</v>
      </c>
      <c r="F39" s="16" t="s">
        <v>106</v>
      </c>
      <c r="G39" s="43">
        <v>2.35</v>
      </c>
      <c r="I39" s="18">
        <v>0</v>
      </c>
      <c r="J39" s="43">
        <f t="shared" si="0"/>
        <v>4.7</v>
      </c>
      <c r="O39" s="16">
        <v>20</v>
      </c>
      <c r="P39" s="16" t="s">
        <v>66</v>
      </c>
      <c r="V39" s="20" t="s">
        <v>14</v>
      </c>
      <c r="Z39" s="15" t="s">
        <v>98</v>
      </c>
      <c r="AA39" s="15" t="s">
        <v>66</v>
      </c>
      <c r="AB39" s="16">
        <v>2</v>
      </c>
    </row>
    <row r="40" spans="1:28">
      <c r="A40" s="13">
        <v>12</v>
      </c>
      <c r="B40" s="14" t="s">
        <v>109</v>
      </c>
      <c r="C40" s="15" t="s">
        <v>112</v>
      </c>
      <c r="D40" s="36" t="s">
        <v>409</v>
      </c>
      <c r="E40" s="17">
        <v>24</v>
      </c>
      <c r="F40" s="16" t="s">
        <v>106</v>
      </c>
      <c r="G40" s="43">
        <v>2.65</v>
      </c>
      <c r="I40" s="43">
        <f>ROUND(E40*G40, 2)</f>
        <v>63.6</v>
      </c>
      <c r="J40" s="43">
        <f t="shared" si="0"/>
        <v>63.6</v>
      </c>
      <c r="O40" s="16">
        <v>20</v>
      </c>
      <c r="P40" s="16" t="s">
        <v>66</v>
      </c>
      <c r="V40" s="20" t="s">
        <v>14</v>
      </c>
      <c r="Z40" s="15" t="s">
        <v>98</v>
      </c>
      <c r="AA40" s="15" t="s">
        <v>66</v>
      </c>
      <c r="AB40" s="16">
        <v>2</v>
      </c>
    </row>
    <row r="41" spans="1:28" ht="25.5">
      <c r="A41" s="13">
        <v>13</v>
      </c>
      <c r="B41" s="14" t="s">
        <v>103</v>
      </c>
      <c r="C41" s="15" t="s">
        <v>113</v>
      </c>
      <c r="D41" s="36" t="s">
        <v>114</v>
      </c>
      <c r="E41" s="17">
        <v>2</v>
      </c>
      <c r="F41" s="16" t="s">
        <v>106</v>
      </c>
      <c r="G41" s="43">
        <v>3</v>
      </c>
      <c r="H41" s="18">
        <v>0</v>
      </c>
      <c r="J41" s="43">
        <f t="shared" si="0"/>
        <v>6</v>
      </c>
      <c r="K41" s="19">
        <v>0</v>
      </c>
      <c r="L41" s="19">
        <f>E41*K41</f>
        <v>0</v>
      </c>
      <c r="O41" s="16">
        <v>20</v>
      </c>
      <c r="P41" s="16" t="s">
        <v>66</v>
      </c>
      <c r="V41" s="20" t="s">
        <v>107</v>
      </c>
      <c r="W41" s="17">
        <v>0.22</v>
      </c>
      <c r="Z41" s="15" t="s">
        <v>108</v>
      </c>
      <c r="AB41" s="16">
        <v>1</v>
      </c>
    </row>
    <row r="42" spans="1:28" ht="25.5">
      <c r="A42" s="13">
        <v>14</v>
      </c>
      <c r="B42" s="14" t="s">
        <v>103</v>
      </c>
      <c r="C42" s="15" t="s">
        <v>115</v>
      </c>
      <c r="D42" s="36" t="s">
        <v>116</v>
      </c>
      <c r="E42" s="17">
        <v>24</v>
      </c>
      <c r="F42" s="16" t="s">
        <v>106</v>
      </c>
      <c r="G42" s="43">
        <v>3</v>
      </c>
      <c r="H42" s="18">
        <v>0</v>
      </c>
      <c r="J42" s="43">
        <f t="shared" si="0"/>
        <v>72</v>
      </c>
      <c r="K42" s="19">
        <v>0</v>
      </c>
      <c r="L42" s="19">
        <f>E42*K42</f>
        <v>0</v>
      </c>
      <c r="O42" s="16">
        <v>20</v>
      </c>
      <c r="P42" s="16" t="s">
        <v>66</v>
      </c>
      <c r="V42" s="20" t="s">
        <v>107</v>
      </c>
      <c r="W42" s="17">
        <v>2.76</v>
      </c>
      <c r="Z42" s="15" t="s">
        <v>108</v>
      </c>
      <c r="AB42" s="16">
        <v>1</v>
      </c>
    </row>
    <row r="43" spans="1:28">
      <c r="D43" s="38" t="s">
        <v>117</v>
      </c>
      <c r="E43" s="39">
        <f>J43</f>
        <v>940.50000000000011</v>
      </c>
      <c r="H43" s="39">
        <f>SUM(H35:H42)</f>
        <v>0</v>
      </c>
      <c r="I43" s="39">
        <f>SUM(I35:I42)</f>
        <v>63.6</v>
      </c>
      <c r="J43" s="39">
        <f>SUM(J35:J42)</f>
        <v>940.50000000000011</v>
      </c>
      <c r="L43" s="40">
        <f>SUM(L35:L42)</f>
        <v>0</v>
      </c>
      <c r="N43" s="41">
        <f>SUM(N35:N42)</f>
        <v>0</v>
      </c>
      <c r="W43" s="17">
        <f>SUM(W35:W42)</f>
        <v>23.309999999999995</v>
      </c>
    </row>
    <row r="45" spans="1:28">
      <c r="B45" s="15" t="s">
        <v>118</v>
      </c>
    </row>
    <row r="46" spans="1:28">
      <c r="A46" s="13">
        <v>15</v>
      </c>
      <c r="B46" s="14" t="s">
        <v>119</v>
      </c>
      <c r="C46" s="15" t="s">
        <v>120</v>
      </c>
      <c r="D46" s="36" t="s">
        <v>121</v>
      </c>
      <c r="E46" s="17">
        <v>4</v>
      </c>
      <c r="F46" s="16" t="s">
        <v>106</v>
      </c>
      <c r="G46" s="43">
        <v>8.58</v>
      </c>
      <c r="H46" s="43">
        <f>ROUND(E46*G46, 2)</f>
        <v>34.32</v>
      </c>
      <c r="J46" s="43">
        <f>ROUND(E46*G46, 2)</f>
        <v>34.32</v>
      </c>
      <c r="K46" s="19">
        <v>0</v>
      </c>
      <c r="L46" s="19">
        <f>E46*K46</f>
        <v>0</v>
      </c>
      <c r="O46" s="16">
        <v>20</v>
      </c>
      <c r="P46" s="16" t="s">
        <v>66</v>
      </c>
      <c r="V46" s="20" t="s">
        <v>107</v>
      </c>
      <c r="W46" s="17">
        <v>2.8559999999999999</v>
      </c>
      <c r="Z46" s="15" t="s">
        <v>98</v>
      </c>
      <c r="AB46" s="16">
        <v>1</v>
      </c>
    </row>
    <row r="47" spans="1:28">
      <c r="D47" s="38" t="s">
        <v>122</v>
      </c>
      <c r="E47" s="39">
        <f>J47</f>
        <v>34.32</v>
      </c>
      <c r="H47" s="39">
        <f>SUM(H45:H46)</f>
        <v>34.32</v>
      </c>
      <c r="I47" s="39">
        <f>SUM(I45:I46)</f>
        <v>0</v>
      </c>
      <c r="J47" s="39">
        <f>SUM(J45:J46)</f>
        <v>34.32</v>
      </c>
      <c r="L47" s="40">
        <f>SUM(L45:L46)</f>
        <v>0</v>
      </c>
      <c r="N47" s="41">
        <f>SUM(N45:N46)</f>
        <v>0</v>
      </c>
      <c r="W47" s="17">
        <f>SUM(W45:W46)</f>
        <v>2.8559999999999999</v>
      </c>
    </row>
    <row r="49" spans="1:28">
      <c r="B49" s="15" t="s">
        <v>123</v>
      </c>
    </row>
    <row r="50" spans="1:28">
      <c r="A50" s="13">
        <v>16</v>
      </c>
      <c r="B50" s="14" t="s">
        <v>119</v>
      </c>
      <c r="C50" s="15" t="s">
        <v>124</v>
      </c>
      <c r="D50" s="36" t="s">
        <v>125</v>
      </c>
      <c r="E50" s="17">
        <v>8</v>
      </c>
      <c r="F50" s="16" t="s">
        <v>126</v>
      </c>
      <c r="G50" s="43">
        <v>3.84</v>
      </c>
      <c r="H50" s="43">
        <f>ROUND(E50*G50, 2)</f>
        <v>30.72</v>
      </c>
      <c r="J50" s="43">
        <f>ROUND(E50*G50, 2)</f>
        <v>30.72</v>
      </c>
      <c r="O50" s="16">
        <v>20</v>
      </c>
      <c r="P50" s="16" t="s">
        <v>66</v>
      </c>
      <c r="V50" s="20" t="s">
        <v>107</v>
      </c>
      <c r="W50" s="17">
        <v>1.1519999999999999</v>
      </c>
      <c r="Z50" s="15" t="s">
        <v>98</v>
      </c>
      <c r="AB50" s="16">
        <v>1</v>
      </c>
    </row>
    <row r="51" spans="1:28">
      <c r="D51" s="38" t="s">
        <v>127</v>
      </c>
      <c r="E51" s="39">
        <f>J51</f>
        <v>30.72</v>
      </c>
      <c r="H51" s="39">
        <f>SUM(H49:H50)</f>
        <v>30.72</v>
      </c>
      <c r="I51" s="39">
        <f>SUM(I49:I50)</f>
        <v>0</v>
      </c>
      <c r="J51" s="39">
        <f>SUM(J49:J50)</f>
        <v>30.72</v>
      </c>
      <c r="L51" s="40">
        <f>SUM(L49:L50)</f>
        <v>0</v>
      </c>
      <c r="N51" s="41">
        <f>SUM(N49:N50)</f>
        <v>0</v>
      </c>
      <c r="W51" s="17">
        <f>SUM(W49:W50)</f>
        <v>1.1519999999999999</v>
      </c>
    </row>
    <row r="53" spans="1:28">
      <c r="B53" s="15" t="s">
        <v>128</v>
      </c>
    </row>
    <row r="54" spans="1:28">
      <c r="A54" s="13">
        <v>17</v>
      </c>
      <c r="B54" s="14" t="s">
        <v>129</v>
      </c>
      <c r="C54" s="15" t="s">
        <v>130</v>
      </c>
      <c r="D54" s="36" t="s">
        <v>131</v>
      </c>
      <c r="E54" s="17">
        <v>1</v>
      </c>
      <c r="F54" s="16" t="s">
        <v>126</v>
      </c>
      <c r="G54" s="43">
        <v>45.96</v>
      </c>
      <c r="H54" s="43">
        <f>ROUND(E54*G54, 2)</f>
        <v>45.96</v>
      </c>
      <c r="I54" s="43"/>
      <c r="J54" s="43">
        <f t="shared" ref="J54:J75" si="1">ROUND(E54*G54, 2)</f>
        <v>45.96</v>
      </c>
      <c r="K54" s="19">
        <v>0</v>
      </c>
      <c r="L54" s="19">
        <f>E54*K54</f>
        <v>0</v>
      </c>
      <c r="M54" s="17">
        <v>0</v>
      </c>
      <c r="N54" s="17">
        <f>E54*M54</f>
        <v>0</v>
      </c>
      <c r="O54" s="16">
        <v>20</v>
      </c>
      <c r="P54" s="16" t="s">
        <v>66</v>
      </c>
      <c r="V54" s="20" t="s">
        <v>107</v>
      </c>
      <c r="W54" s="17">
        <v>2.915</v>
      </c>
      <c r="Z54" s="15" t="s">
        <v>76</v>
      </c>
      <c r="AB54" s="16">
        <v>1</v>
      </c>
    </row>
    <row r="55" spans="1:28">
      <c r="A55" s="13">
        <v>18</v>
      </c>
      <c r="B55" s="14" t="s">
        <v>109</v>
      </c>
      <c r="C55" s="15" t="s">
        <v>132</v>
      </c>
      <c r="D55" s="36" t="s">
        <v>408</v>
      </c>
      <c r="E55" s="17">
        <v>1</v>
      </c>
      <c r="F55" s="16" t="s">
        <v>126</v>
      </c>
      <c r="G55" s="43">
        <v>3290</v>
      </c>
      <c r="H55" s="43"/>
      <c r="I55" s="43">
        <f>ROUND(E55*G55, 2)</f>
        <v>3290</v>
      </c>
      <c r="J55" s="43">
        <f t="shared" si="1"/>
        <v>3290</v>
      </c>
      <c r="O55" s="16">
        <v>20</v>
      </c>
      <c r="P55" s="16" t="s">
        <v>66</v>
      </c>
      <c r="V55" s="20" t="s">
        <v>14</v>
      </c>
      <c r="Z55" s="15" t="s">
        <v>133</v>
      </c>
      <c r="AA55" s="15" t="s">
        <v>134</v>
      </c>
      <c r="AB55" s="16">
        <v>8</v>
      </c>
    </row>
    <row r="56" spans="1:28">
      <c r="A56" s="13">
        <v>19</v>
      </c>
      <c r="B56" s="14" t="s">
        <v>129</v>
      </c>
      <c r="C56" s="15" t="s">
        <v>135</v>
      </c>
      <c r="D56" s="36" t="s">
        <v>136</v>
      </c>
      <c r="E56" s="17">
        <v>1</v>
      </c>
      <c r="F56" s="16" t="s">
        <v>137</v>
      </c>
      <c r="G56" s="43">
        <v>452.39</v>
      </c>
      <c r="H56" s="43">
        <f>ROUND(E56*G56, 2)</f>
        <v>452.39</v>
      </c>
      <c r="I56" s="43"/>
      <c r="J56" s="43">
        <f t="shared" si="1"/>
        <v>452.39</v>
      </c>
      <c r="K56" s="19">
        <v>0</v>
      </c>
      <c r="L56" s="19">
        <f>E56*K56</f>
        <v>0</v>
      </c>
      <c r="O56" s="16">
        <v>20</v>
      </c>
      <c r="P56" s="16" t="s">
        <v>66</v>
      </c>
      <c r="V56" s="20" t="s">
        <v>107</v>
      </c>
      <c r="W56" s="17">
        <v>9.6340000000000003</v>
      </c>
      <c r="Z56" s="15" t="s">
        <v>138</v>
      </c>
      <c r="AB56" s="16">
        <v>1</v>
      </c>
    </row>
    <row r="57" spans="1:28">
      <c r="A57" s="13">
        <v>20</v>
      </c>
      <c r="B57" s="14" t="s">
        <v>129</v>
      </c>
      <c r="C57" s="15" t="s">
        <v>139</v>
      </c>
      <c r="D57" s="36" t="s">
        <v>140</v>
      </c>
      <c r="E57" s="17">
        <v>24</v>
      </c>
      <c r="F57" s="16" t="s">
        <v>141</v>
      </c>
      <c r="G57" s="43">
        <v>20.170000000000002</v>
      </c>
      <c r="H57" s="43">
        <f>ROUND(E57*G57, 2)</f>
        <v>484.08</v>
      </c>
      <c r="I57" s="43"/>
      <c r="J57" s="43">
        <f t="shared" si="1"/>
        <v>484.08</v>
      </c>
      <c r="O57" s="16">
        <v>20</v>
      </c>
      <c r="P57" s="16" t="s">
        <v>66</v>
      </c>
      <c r="V57" s="20" t="s">
        <v>107</v>
      </c>
      <c r="W57" s="17">
        <v>24</v>
      </c>
      <c r="Z57" s="15" t="s">
        <v>138</v>
      </c>
      <c r="AB57" s="16">
        <v>1</v>
      </c>
    </row>
    <row r="58" spans="1:28">
      <c r="A58" s="13">
        <v>21</v>
      </c>
      <c r="B58" s="14" t="s">
        <v>129</v>
      </c>
      <c r="C58" s="15" t="s">
        <v>142</v>
      </c>
      <c r="D58" s="36" t="s">
        <v>143</v>
      </c>
      <c r="E58" s="17">
        <v>24</v>
      </c>
      <c r="F58" s="16" t="s">
        <v>141</v>
      </c>
      <c r="G58" s="43">
        <v>20.170000000000002</v>
      </c>
      <c r="H58" s="43">
        <f>ROUND(E58*G58, 2)</f>
        <v>484.08</v>
      </c>
      <c r="I58" s="43"/>
      <c r="J58" s="43">
        <f t="shared" si="1"/>
        <v>484.08</v>
      </c>
      <c r="O58" s="16">
        <v>20</v>
      </c>
      <c r="P58" s="16" t="s">
        <v>66</v>
      </c>
      <c r="V58" s="20" t="s">
        <v>107</v>
      </c>
      <c r="W58" s="17">
        <v>24</v>
      </c>
      <c r="Z58" s="15" t="s">
        <v>138</v>
      </c>
      <c r="AB58" s="16">
        <v>1</v>
      </c>
    </row>
    <row r="59" spans="1:28">
      <c r="A59" s="13">
        <v>22</v>
      </c>
      <c r="B59" s="14" t="s">
        <v>129</v>
      </c>
      <c r="C59" s="15" t="s">
        <v>144</v>
      </c>
      <c r="D59" s="36" t="s">
        <v>145</v>
      </c>
      <c r="E59" s="17">
        <v>1</v>
      </c>
      <c r="F59" s="16" t="s">
        <v>146</v>
      </c>
      <c r="G59" s="43">
        <v>150</v>
      </c>
      <c r="H59" s="43">
        <f>ROUND(E59*G59, 2)</f>
        <v>150</v>
      </c>
      <c r="I59" s="43"/>
      <c r="J59" s="43">
        <f t="shared" si="1"/>
        <v>150</v>
      </c>
      <c r="O59" s="16">
        <v>20</v>
      </c>
      <c r="P59" s="16" t="s">
        <v>66</v>
      </c>
      <c r="V59" s="20" t="s">
        <v>107</v>
      </c>
      <c r="W59" s="17">
        <v>1</v>
      </c>
      <c r="Z59" s="15" t="s">
        <v>138</v>
      </c>
      <c r="AB59" s="16">
        <v>1</v>
      </c>
    </row>
    <row r="60" spans="1:28">
      <c r="A60" s="13">
        <v>23</v>
      </c>
      <c r="B60" s="14" t="s">
        <v>109</v>
      </c>
      <c r="C60" s="15" t="s">
        <v>147</v>
      </c>
      <c r="D60" s="36" t="s">
        <v>148</v>
      </c>
      <c r="E60" s="17">
        <v>6</v>
      </c>
      <c r="F60" s="16" t="s">
        <v>126</v>
      </c>
      <c r="G60" s="43">
        <v>15.56</v>
      </c>
      <c r="H60" s="43"/>
      <c r="I60" s="43">
        <f t="shared" ref="I60:I72" si="2">ROUND(E60*G60, 2)</f>
        <v>93.36</v>
      </c>
      <c r="J60" s="43">
        <f t="shared" si="1"/>
        <v>93.36</v>
      </c>
      <c r="K60" s="19">
        <v>0</v>
      </c>
      <c r="L60" s="19">
        <f>E60*K60</f>
        <v>0</v>
      </c>
      <c r="O60" s="16">
        <v>20</v>
      </c>
      <c r="P60" s="16" t="s">
        <v>66</v>
      </c>
      <c r="V60" s="20" t="s">
        <v>14</v>
      </c>
      <c r="Z60" s="15" t="s">
        <v>149</v>
      </c>
      <c r="AA60" s="15" t="s">
        <v>150</v>
      </c>
      <c r="AB60" s="16">
        <v>2</v>
      </c>
    </row>
    <row r="61" spans="1:28">
      <c r="A61" s="13">
        <v>24</v>
      </c>
      <c r="B61" s="14" t="s">
        <v>109</v>
      </c>
      <c r="C61" s="15" t="s">
        <v>151</v>
      </c>
      <c r="D61" s="36" t="s">
        <v>152</v>
      </c>
      <c r="E61" s="17">
        <v>2</v>
      </c>
      <c r="F61" s="16" t="s">
        <v>153</v>
      </c>
      <c r="G61" s="43">
        <v>20.81</v>
      </c>
      <c r="H61" s="43"/>
      <c r="I61" s="43">
        <f t="shared" si="2"/>
        <v>41.62</v>
      </c>
      <c r="J61" s="43">
        <f t="shared" si="1"/>
        <v>41.62</v>
      </c>
      <c r="K61" s="19">
        <v>0</v>
      </c>
      <c r="L61" s="19">
        <f>E61*K61</f>
        <v>0</v>
      </c>
      <c r="O61" s="16">
        <v>20</v>
      </c>
      <c r="P61" s="16" t="s">
        <v>66</v>
      </c>
      <c r="V61" s="20" t="s">
        <v>14</v>
      </c>
      <c r="Z61" s="15" t="s">
        <v>149</v>
      </c>
      <c r="AA61" s="15" t="s">
        <v>154</v>
      </c>
      <c r="AB61" s="16">
        <v>2</v>
      </c>
    </row>
    <row r="62" spans="1:28">
      <c r="A62" s="13">
        <v>25</v>
      </c>
      <c r="B62" s="14" t="s">
        <v>109</v>
      </c>
      <c r="C62" s="15" t="s">
        <v>155</v>
      </c>
      <c r="D62" s="36" t="s">
        <v>156</v>
      </c>
      <c r="E62" s="17">
        <v>160</v>
      </c>
      <c r="F62" s="16" t="s">
        <v>106</v>
      </c>
      <c r="G62" s="43">
        <v>28.2</v>
      </c>
      <c r="H62" s="43"/>
      <c r="I62" s="43">
        <f t="shared" si="2"/>
        <v>4512</v>
      </c>
      <c r="J62" s="43">
        <f t="shared" si="1"/>
        <v>4512</v>
      </c>
      <c r="K62" s="19">
        <v>0</v>
      </c>
      <c r="L62" s="19">
        <f>E62*K62</f>
        <v>0</v>
      </c>
      <c r="O62" s="16">
        <v>20</v>
      </c>
      <c r="P62" s="16" t="s">
        <v>66</v>
      </c>
      <c r="V62" s="20" t="s">
        <v>14</v>
      </c>
      <c r="Z62" s="15" t="s">
        <v>98</v>
      </c>
      <c r="AA62" s="15" t="s">
        <v>66</v>
      </c>
      <c r="AB62" s="16">
        <v>2</v>
      </c>
    </row>
    <row r="63" spans="1:28">
      <c r="A63" s="13">
        <v>26</v>
      </c>
      <c r="B63" s="14" t="s">
        <v>109</v>
      </c>
      <c r="C63" s="15" t="s">
        <v>157</v>
      </c>
      <c r="D63" s="36" t="s">
        <v>158</v>
      </c>
      <c r="E63" s="17">
        <v>1</v>
      </c>
      <c r="F63" s="16" t="s">
        <v>126</v>
      </c>
      <c r="G63" s="43">
        <v>40.5</v>
      </c>
      <c r="H63" s="43"/>
      <c r="I63" s="43">
        <f t="shared" si="2"/>
        <v>40.5</v>
      </c>
      <c r="J63" s="43">
        <f t="shared" si="1"/>
        <v>40.5</v>
      </c>
      <c r="O63" s="16">
        <v>20</v>
      </c>
      <c r="P63" s="16" t="s">
        <v>66</v>
      </c>
      <c r="V63" s="20" t="s">
        <v>14</v>
      </c>
      <c r="Z63" s="15" t="s">
        <v>159</v>
      </c>
      <c r="AA63" s="15" t="s">
        <v>66</v>
      </c>
      <c r="AB63" s="16">
        <v>2</v>
      </c>
    </row>
    <row r="64" spans="1:28">
      <c r="A64" s="13">
        <v>27</v>
      </c>
      <c r="B64" s="14" t="s">
        <v>109</v>
      </c>
      <c r="C64" s="15" t="s">
        <v>160</v>
      </c>
      <c r="D64" s="36" t="s">
        <v>161</v>
      </c>
      <c r="E64" s="17">
        <v>2</v>
      </c>
      <c r="F64" s="16" t="s">
        <v>126</v>
      </c>
      <c r="G64" s="43">
        <v>19</v>
      </c>
      <c r="H64" s="43"/>
      <c r="I64" s="43">
        <f t="shared" si="2"/>
        <v>38</v>
      </c>
      <c r="J64" s="43">
        <f t="shared" si="1"/>
        <v>38</v>
      </c>
      <c r="O64" s="16">
        <v>20</v>
      </c>
      <c r="P64" s="16" t="s">
        <v>66</v>
      </c>
      <c r="V64" s="20" t="s">
        <v>14</v>
      </c>
      <c r="Z64" s="15" t="s">
        <v>159</v>
      </c>
      <c r="AA64" s="15" t="s">
        <v>66</v>
      </c>
      <c r="AB64" s="16">
        <v>2</v>
      </c>
    </row>
    <row r="65" spans="1:28">
      <c r="A65" s="13">
        <v>28</v>
      </c>
      <c r="B65" s="14" t="s">
        <v>109</v>
      </c>
      <c r="C65" s="15" t="s">
        <v>162</v>
      </c>
      <c r="D65" s="36" t="s">
        <v>163</v>
      </c>
      <c r="E65" s="17">
        <v>2</v>
      </c>
      <c r="F65" s="16" t="s">
        <v>126</v>
      </c>
      <c r="G65" s="43">
        <v>22</v>
      </c>
      <c r="H65" s="43"/>
      <c r="I65" s="43">
        <f t="shared" si="2"/>
        <v>44</v>
      </c>
      <c r="J65" s="43">
        <f t="shared" si="1"/>
        <v>44</v>
      </c>
      <c r="O65" s="16">
        <v>20</v>
      </c>
      <c r="P65" s="16" t="s">
        <v>66</v>
      </c>
      <c r="V65" s="20" t="s">
        <v>14</v>
      </c>
      <c r="Z65" s="15" t="s">
        <v>159</v>
      </c>
      <c r="AA65" s="15" t="s">
        <v>66</v>
      </c>
      <c r="AB65" s="16">
        <v>2</v>
      </c>
    </row>
    <row r="66" spans="1:28">
      <c r="A66" s="13">
        <v>29</v>
      </c>
      <c r="B66" s="14" t="s">
        <v>109</v>
      </c>
      <c r="C66" s="15" t="s">
        <v>164</v>
      </c>
      <c r="D66" s="36" t="s">
        <v>165</v>
      </c>
      <c r="E66" s="17">
        <v>2</v>
      </c>
      <c r="F66" s="16" t="s">
        <v>126</v>
      </c>
      <c r="G66" s="43">
        <v>21.72</v>
      </c>
      <c r="H66" s="43"/>
      <c r="I66" s="43">
        <f t="shared" si="2"/>
        <v>43.44</v>
      </c>
      <c r="J66" s="43">
        <f t="shared" si="1"/>
        <v>43.44</v>
      </c>
      <c r="O66" s="16">
        <v>20</v>
      </c>
      <c r="P66" s="16" t="s">
        <v>66</v>
      </c>
      <c r="V66" s="20" t="s">
        <v>14</v>
      </c>
      <c r="Z66" s="15" t="s">
        <v>159</v>
      </c>
      <c r="AA66" s="15" t="s">
        <v>66</v>
      </c>
      <c r="AB66" s="16">
        <v>2</v>
      </c>
    </row>
    <row r="67" spans="1:28">
      <c r="A67" s="13">
        <v>30</v>
      </c>
      <c r="B67" s="14" t="s">
        <v>109</v>
      </c>
      <c r="C67" s="15" t="s">
        <v>166</v>
      </c>
      <c r="D67" s="36" t="s">
        <v>167</v>
      </c>
      <c r="E67" s="17">
        <v>2</v>
      </c>
      <c r="F67" s="16" t="s">
        <v>126</v>
      </c>
      <c r="G67" s="43">
        <v>29</v>
      </c>
      <c r="H67" s="43"/>
      <c r="I67" s="43">
        <f t="shared" si="2"/>
        <v>58</v>
      </c>
      <c r="J67" s="43">
        <f t="shared" si="1"/>
        <v>58</v>
      </c>
      <c r="O67" s="16">
        <v>20</v>
      </c>
      <c r="P67" s="16" t="s">
        <v>66</v>
      </c>
      <c r="V67" s="20" t="s">
        <v>14</v>
      </c>
      <c r="Z67" s="15" t="s">
        <v>159</v>
      </c>
      <c r="AA67" s="15" t="s">
        <v>66</v>
      </c>
      <c r="AB67" s="16">
        <v>2</v>
      </c>
    </row>
    <row r="68" spans="1:28">
      <c r="A68" s="13">
        <v>31</v>
      </c>
      <c r="B68" s="14" t="s">
        <v>109</v>
      </c>
      <c r="C68" s="15" t="s">
        <v>168</v>
      </c>
      <c r="D68" s="36" t="s">
        <v>407</v>
      </c>
      <c r="E68" s="17">
        <v>20</v>
      </c>
      <c r="F68" s="16" t="s">
        <v>106</v>
      </c>
      <c r="G68" s="43">
        <v>8.5</v>
      </c>
      <c r="H68" s="43"/>
      <c r="I68" s="43">
        <f t="shared" si="2"/>
        <v>170</v>
      </c>
      <c r="J68" s="43">
        <f t="shared" si="1"/>
        <v>170</v>
      </c>
      <c r="O68" s="16">
        <v>20</v>
      </c>
      <c r="P68" s="16" t="s">
        <v>66</v>
      </c>
      <c r="V68" s="20" t="s">
        <v>14</v>
      </c>
      <c r="Z68" s="15" t="s">
        <v>159</v>
      </c>
      <c r="AA68" s="15" t="s">
        <v>66</v>
      </c>
      <c r="AB68" s="16">
        <v>2</v>
      </c>
    </row>
    <row r="69" spans="1:28">
      <c r="A69" s="13">
        <v>32</v>
      </c>
      <c r="B69" s="14" t="s">
        <v>109</v>
      </c>
      <c r="C69" s="15" t="s">
        <v>169</v>
      </c>
      <c r="D69" s="36" t="s">
        <v>170</v>
      </c>
      <c r="E69" s="17">
        <v>2</v>
      </c>
      <c r="F69" s="16" t="s">
        <v>106</v>
      </c>
      <c r="G69" s="43">
        <v>27</v>
      </c>
      <c r="H69" s="43"/>
      <c r="I69" s="43">
        <f t="shared" si="2"/>
        <v>54</v>
      </c>
      <c r="J69" s="43">
        <f t="shared" si="1"/>
        <v>54</v>
      </c>
      <c r="O69" s="16">
        <v>20</v>
      </c>
      <c r="P69" s="16" t="s">
        <v>66</v>
      </c>
      <c r="V69" s="20" t="s">
        <v>14</v>
      </c>
      <c r="Z69" s="15" t="s">
        <v>159</v>
      </c>
      <c r="AA69" s="15" t="s">
        <v>66</v>
      </c>
      <c r="AB69" s="16">
        <v>2</v>
      </c>
    </row>
    <row r="70" spans="1:28">
      <c r="A70" s="13">
        <v>33</v>
      </c>
      <c r="B70" s="14" t="s">
        <v>109</v>
      </c>
      <c r="C70" s="15" t="s">
        <v>171</v>
      </c>
      <c r="D70" s="36" t="s">
        <v>172</v>
      </c>
      <c r="E70" s="17">
        <v>4</v>
      </c>
      <c r="F70" s="16" t="s">
        <v>106</v>
      </c>
      <c r="G70" s="43">
        <v>35</v>
      </c>
      <c r="H70" s="43"/>
      <c r="I70" s="43">
        <f t="shared" si="2"/>
        <v>140</v>
      </c>
      <c r="J70" s="43">
        <f t="shared" si="1"/>
        <v>140</v>
      </c>
      <c r="O70" s="16">
        <v>20</v>
      </c>
      <c r="P70" s="16" t="s">
        <v>66</v>
      </c>
      <c r="V70" s="20" t="s">
        <v>14</v>
      </c>
      <c r="Z70" s="15" t="s">
        <v>159</v>
      </c>
      <c r="AA70" s="15" t="s">
        <v>66</v>
      </c>
      <c r="AB70" s="16">
        <v>2</v>
      </c>
    </row>
    <row r="71" spans="1:28">
      <c r="A71" s="13">
        <v>34</v>
      </c>
      <c r="B71" s="14" t="s">
        <v>109</v>
      </c>
      <c r="C71" s="15" t="s">
        <v>173</v>
      </c>
      <c r="D71" s="36" t="s">
        <v>174</v>
      </c>
      <c r="E71" s="17">
        <v>8</v>
      </c>
      <c r="F71" s="16" t="s">
        <v>106</v>
      </c>
      <c r="G71" s="43">
        <v>4</v>
      </c>
      <c r="H71" s="43"/>
      <c r="I71" s="43">
        <f t="shared" si="2"/>
        <v>32</v>
      </c>
      <c r="J71" s="43">
        <f t="shared" si="1"/>
        <v>32</v>
      </c>
      <c r="O71" s="16">
        <v>20</v>
      </c>
      <c r="P71" s="16" t="s">
        <v>66</v>
      </c>
      <c r="V71" s="20" t="s">
        <v>14</v>
      </c>
      <c r="Z71" s="15" t="s">
        <v>159</v>
      </c>
      <c r="AA71" s="15" t="s">
        <v>66</v>
      </c>
      <c r="AB71" s="16">
        <v>2</v>
      </c>
    </row>
    <row r="72" spans="1:28">
      <c r="A72" s="13">
        <v>35</v>
      </c>
      <c r="B72" s="14" t="s">
        <v>109</v>
      </c>
      <c r="C72" s="15" t="s">
        <v>175</v>
      </c>
      <c r="D72" s="36" t="s">
        <v>176</v>
      </c>
      <c r="E72" s="17">
        <v>1</v>
      </c>
      <c r="F72" s="16" t="s">
        <v>106</v>
      </c>
      <c r="G72" s="43">
        <v>108</v>
      </c>
      <c r="H72" s="43"/>
      <c r="I72" s="43">
        <f t="shared" si="2"/>
        <v>108</v>
      </c>
      <c r="J72" s="43">
        <f t="shared" si="1"/>
        <v>108</v>
      </c>
      <c r="O72" s="16">
        <v>20</v>
      </c>
      <c r="P72" s="16" t="s">
        <v>66</v>
      </c>
      <c r="V72" s="20" t="s">
        <v>14</v>
      </c>
      <c r="Z72" s="15" t="s">
        <v>159</v>
      </c>
      <c r="AA72" s="15" t="s">
        <v>66</v>
      </c>
      <c r="AB72" s="16">
        <v>2</v>
      </c>
    </row>
    <row r="73" spans="1:28">
      <c r="A73" s="13">
        <v>36</v>
      </c>
      <c r="B73" s="14" t="s">
        <v>129</v>
      </c>
      <c r="C73" s="15" t="s">
        <v>177</v>
      </c>
      <c r="D73" s="36" t="s">
        <v>178</v>
      </c>
      <c r="E73" s="17">
        <v>1</v>
      </c>
      <c r="F73" s="16" t="s">
        <v>146</v>
      </c>
      <c r="G73" s="43">
        <v>700</v>
      </c>
      <c r="H73" s="43">
        <f>ROUND(E73*G73, 2)</f>
        <v>700</v>
      </c>
      <c r="I73" s="43"/>
      <c r="J73" s="43">
        <f t="shared" si="1"/>
        <v>700</v>
      </c>
      <c r="O73" s="16">
        <v>20</v>
      </c>
      <c r="P73" s="16" t="s">
        <v>66</v>
      </c>
      <c r="V73" s="20" t="s">
        <v>107</v>
      </c>
      <c r="W73" s="17">
        <v>1</v>
      </c>
      <c r="Z73" s="15" t="s">
        <v>138</v>
      </c>
      <c r="AB73" s="16">
        <v>1</v>
      </c>
    </row>
    <row r="74" spans="1:28">
      <c r="A74" s="13">
        <v>37</v>
      </c>
      <c r="B74" s="14" t="s">
        <v>129</v>
      </c>
      <c r="C74" s="15" t="s">
        <v>179</v>
      </c>
      <c r="D74" s="36" t="s">
        <v>180</v>
      </c>
      <c r="E74" s="17">
        <v>1</v>
      </c>
      <c r="F74" s="16" t="s">
        <v>146</v>
      </c>
      <c r="G74" s="43">
        <v>500</v>
      </c>
      <c r="H74" s="43">
        <f>ROUND(E74*G74, 2)</f>
        <v>500</v>
      </c>
      <c r="I74" s="43"/>
      <c r="J74" s="43">
        <f t="shared" si="1"/>
        <v>500</v>
      </c>
      <c r="O74" s="16">
        <v>20</v>
      </c>
      <c r="P74" s="16" t="s">
        <v>66</v>
      </c>
      <c r="V74" s="20" t="s">
        <v>107</v>
      </c>
      <c r="W74" s="17">
        <v>1</v>
      </c>
      <c r="Z74" s="15" t="s">
        <v>138</v>
      </c>
      <c r="AB74" s="16">
        <v>1</v>
      </c>
    </row>
    <row r="75" spans="1:28">
      <c r="A75" s="13">
        <v>38</v>
      </c>
      <c r="B75" s="14" t="s">
        <v>109</v>
      </c>
      <c r="C75" s="15" t="s">
        <v>181</v>
      </c>
      <c r="D75" s="36" t="s">
        <v>182</v>
      </c>
      <c r="E75" s="17">
        <v>1</v>
      </c>
      <c r="F75" s="16" t="s">
        <v>183</v>
      </c>
      <c r="G75" s="43">
        <v>10</v>
      </c>
      <c r="H75" s="43"/>
      <c r="I75" s="43">
        <f>ROUND(E75*G75, 2)</f>
        <v>10</v>
      </c>
      <c r="J75" s="43">
        <f t="shared" si="1"/>
        <v>10</v>
      </c>
      <c r="K75" s="19">
        <v>0</v>
      </c>
      <c r="L75" s="19">
        <f>E75*K75</f>
        <v>0</v>
      </c>
      <c r="O75" s="16">
        <v>20</v>
      </c>
      <c r="P75" s="16" t="s">
        <v>66</v>
      </c>
      <c r="V75" s="20" t="s">
        <v>14</v>
      </c>
      <c r="Z75" s="15" t="s">
        <v>184</v>
      </c>
      <c r="AA75" s="15" t="s">
        <v>185</v>
      </c>
      <c r="AB75" s="16">
        <v>2</v>
      </c>
    </row>
    <row r="76" spans="1:28">
      <c r="D76" s="38" t="s">
        <v>186</v>
      </c>
      <c r="E76" s="39">
        <f>J76</f>
        <v>11491.43</v>
      </c>
      <c r="H76" s="39">
        <f>SUM(H53:H75)</f>
        <v>2816.51</v>
      </c>
      <c r="I76" s="39">
        <f>SUM(I53:I75)</f>
        <v>8674.9199999999983</v>
      </c>
      <c r="J76" s="39">
        <f>SUM(J53:J75)</f>
        <v>11491.43</v>
      </c>
      <c r="L76" s="40">
        <f>SUM(L53:L75)</f>
        <v>0</v>
      </c>
      <c r="N76" s="41">
        <v>0</v>
      </c>
      <c r="W76" s="17">
        <f>SUM(W53:W75)</f>
        <v>63.548999999999999</v>
      </c>
    </row>
    <row r="78" spans="1:28">
      <c r="B78" s="15" t="s">
        <v>187</v>
      </c>
    </row>
    <row r="79" spans="1:28">
      <c r="A79" s="13">
        <v>39</v>
      </c>
      <c r="B79" s="14" t="s">
        <v>129</v>
      </c>
      <c r="C79" s="15" t="s">
        <v>188</v>
      </c>
      <c r="D79" s="36" t="s">
        <v>189</v>
      </c>
      <c r="E79" s="17">
        <v>8</v>
      </c>
      <c r="F79" s="16" t="s">
        <v>137</v>
      </c>
      <c r="G79" s="43">
        <v>2.2400000000000002</v>
      </c>
      <c r="H79" s="43">
        <f>ROUND(E79*G79, 2)</f>
        <v>17.920000000000002</v>
      </c>
      <c r="J79" s="43">
        <f>ROUND(E79*G79, 2)</f>
        <v>17.920000000000002</v>
      </c>
      <c r="K79" s="19">
        <v>0</v>
      </c>
      <c r="L79" s="19">
        <f>E79*K79</f>
        <v>0</v>
      </c>
      <c r="O79" s="16">
        <v>20</v>
      </c>
      <c r="P79" s="16" t="s">
        <v>66</v>
      </c>
      <c r="V79" s="20" t="s">
        <v>107</v>
      </c>
      <c r="W79" s="17">
        <v>0.91200000000000003</v>
      </c>
      <c r="Z79" s="15" t="s">
        <v>138</v>
      </c>
      <c r="AB79" s="16">
        <v>1</v>
      </c>
    </row>
    <row r="80" spans="1:28" ht="25.5">
      <c r="A80" s="13">
        <v>40</v>
      </c>
      <c r="B80" s="14" t="s">
        <v>129</v>
      </c>
      <c r="C80" s="15" t="s">
        <v>190</v>
      </c>
      <c r="D80" s="36" t="s">
        <v>191</v>
      </c>
      <c r="E80" s="17">
        <v>1</v>
      </c>
      <c r="F80" s="16" t="s">
        <v>137</v>
      </c>
      <c r="G80" s="43">
        <v>100.87</v>
      </c>
      <c r="H80" s="43">
        <f>ROUND(E80*G80, 2)</f>
        <v>100.87</v>
      </c>
      <c r="J80" s="43">
        <f>ROUND(E80*G80, 2)</f>
        <v>100.87</v>
      </c>
      <c r="K80" s="19">
        <v>0</v>
      </c>
      <c r="L80" s="19">
        <f>E80*K80</f>
        <v>0</v>
      </c>
      <c r="O80" s="16">
        <v>20</v>
      </c>
      <c r="P80" s="16" t="s">
        <v>66</v>
      </c>
      <c r="V80" s="20" t="s">
        <v>107</v>
      </c>
      <c r="W80" s="17">
        <v>0.39100000000000001</v>
      </c>
      <c r="Z80" s="15" t="s">
        <v>98</v>
      </c>
      <c r="AB80" s="16">
        <v>1</v>
      </c>
    </row>
    <row r="81" spans="1:28">
      <c r="A81" s="13">
        <v>41</v>
      </c>
      <c r="B81" s="14" t="s">
        <v>129</v>
      </c>
      <c r="C81" s="15" t="s">
        <v>192</v>
      </c>
      <c r="D81" s="36" t="s">
        <v>193</v>
      </c>
      <c r="E81" s="17">
        <v>1</v>
      </c>
      <c r="F81" s="16" t="s">
        <v>137</v>
      </c>
      <c r="G81" s="43">
        <v>15.92</v>
      </c>
      <c r="H81" s="43">
        <f>ROUND(E81*G81, 2)</f>
        <v>15.92</v>
      </c>
      <c r="J81" s="43">
        <f>ROUND(E81*G81, 2)</f>
        <v>15.92</v>
      </c>
      <c r="O81" s="16">
        <v>20</v>
      </c>
      <c r="P81" s="16" t="s">
        <v>66</v>
      </c>
      <c r="V81" s="20" t="s">
        <v>107</v>
      </c>
      <c r="W81" s="17">
        <v>0.28100000000000003</v>
      </c>
      <c r="Z81" s="15" t="s">
        <v>138</v>
      </c>
      <c r="AB81" s="16">
        <v>1</v>
      </c>
    </row>
    <row r="82" spans="1:28">
      <c r="A82" s="13">
        <v>42</v>
      </c>
      <c r="B82" s="14" t="s">
        <v>109</v>
      </c>
      <c r="C82" s="15" t="s">
        <v>194</v>
      </c>
      <c r="D82" s="36" t="s">
        <v>406</v>
      </c>
      <c r="E82" s="17">
        <v>1</v>
      </c>
      <c r="F82" s="16" t="s">
        <v>126</v>
      </c>
      <c r="G82" s="43">
        <v>435.59</v>
      </c>
      <c r="H82" s="43"/>
      <c r="I82" s="43">
        <f>ROUND(E82*G82, 2)</f>
        <v>435.59</v>
      </c>
      <c r="J82" s="43">
        <f>ROUND(E82*G82, 2)</f>
        <v>435.59</v>
      </c>
      <c r="K82" s="19">
        <v>0</v>
      </c>
      <c r="L82" s="19">
        <f>E82*K82</f>
        <v>0</v>
      </c>
      <c r="O82" s="16">
        <v>20</v>
      </c>
      <c r="P82" s="16" t="s">
        <v>66</v>
      </c>
      <c r="V82" s="20" t="s">
        <v>14</v>
      </c>
      <c r="Z82" s="15" t="s">
        <v>195</v>
      </c>
      <c r="AA82" s="15" t="s">
        <v>196</v>
      </c>
      <c r="AB82" s="16">
        <v>2</v>
      </c>
    </row>
    <row r="83" spans="1:28">
      <c r="A83" s="13">
        <v>43</v>
      </c>
      <c r="B83" s="14" t="s">
        <v>109</v>
      </c>
      <c r="C83" s="15" t="s">
        <v>197</v>
      </c>
      <c r="D83" s="36" t="s">
        <v>198</v>
      </c>
      <c r="E83" s="17">
        <v>1</v>
      </c>
      <c r="F83" s="16" t="s">
        <v>126</v>
      </c>
      <c r="G83" s="43">
        <v>425</v>
      </c>
      <c r="H83" s="43"/>
      <c r="I83" s="43">
        <f>ROUND(E83*G83, 2)</f>
        <v>425</v>
      </c>
      <c r="J83" s="43">
        <f>ROUND(E83*G83, 2)</f>
        <v>425</v>
      </c>
      <c r="O83" s="16">
        <v>20</v>
      </c>
      <c r="P83" s="16" t="s">
        <v>66</v>
      </c>
      <c r="V83" s="20" t="s">
        <v>14</v>
      </c>
      <c r="Z83" s="15" t="s">
        <v>133</v>
      </c>
      <c r="AA83" s="15" t="s">
        <v>199</v>
      </c>
      <c r="AB83" s="16">
        <v>2</v>
      </c>
    </row>
    <row r="84" spans="1:28">
      <c r="D84" s="38" t="s">
        <v>200</v>
      </c>
      <c r="E84" s="39">
        <f>J84</f>
        <v>995.3</v>
      </c>
      <c r="H84" s="39">
        <f>SUM(H78:H83)</f>
        <v>134.71</v>
      </c>
      <c r="I84" s="39">
        <f>SUM(I78:I83)</f>
        <v>860.58999999999992</v>
      </c>
      <c r="J84" s="39">
        <f>SUM(J78:J83)</f>
        <v>995.3</v>
      </c>
      <c r="L84" s="40">
        <f>SUM(L78:L83)</f>
        <v>0</v>
      </c>
      <c r="N84" s="41">
        <f>SUM(N78:N83)</f>
        <v>0</v>
      </c>
      <c r="W84" s="17">
        <f>SUM(W78:W83)</f>
        <v>1.5840000000000001</v>
      </c>
    </row>
    <row r="86" spans="1:28">
      <c r="B86" s="15" t="s">
        <v>201</v>
      </c>
    </row>
    <row r="87" spans="1:28">
      <c r="A87" s="13">
        <v>44</v>
      </c>
      <c r="B87" s="14" t="s">
        <v>129</v>
      </c>
      <c r="C87" s="15" t="s">
        <v>202</v>
      </c>
      <c r="D87" s="36" t="s">
        <v>203</v>
      </c>
      <c r="E87" s="17">
        <v>10</v>
      </c>
      <c r="F87" s="16" t="s">
        <v>106</v>
      </c>
      <c r="G87" s="43">
        <v>1.66</v>
      </c>
      <c r="H87" s="43">
        <f t="shared" ref="H87:H92" si="3">ROUND(E87*G87, 2)</f>
        <v>16.600000000000001</v>
      </c>
      <c r="J87" s="43">
        <f t="shared" ref="J87:J92" si="4">ROUND(E87*G87, 2)</f>
        <v>16.600000000000001</v>
      </c>
      <c r="K87" s="19">
        <v>0</v>
      </c>
      <c r="L87" s="19">
        <f>E87*K87</f>
        <v>0</v>
      </c>
      <c r="M87" s="17">
        <v>0</v>
      </c>
      <c r="N87" s="17">
        <f>E87*M87</f>
        <v>0</v>
      </c>
      <c r="O87" s="16">
        <v>20</v>
      </c>
      <c r="P87" s="16" t="s">
        <v>66</v>
      </c>
      <c r="V87" s="20" t="s">
        <v>107</v>
      </c>
      <c r="W87" s="17">
        <v>1.03</v>
      </c>
      <c r="Z87" s="15" t="s">
        <v>138</v>
      </c>
      <c r="AB87" s="16">
        <v>1</v>
      </c>
    </row>
    <row r="88" spans="1:28">
      <c r="A88" s="13">
        <v>45</v>
      </c>
      <c r="B88" s="14" t="s">
        <v>129</v>
      </c>
      <c r="C88" s="15" t="s">
        <v>204</v>
      </c>
      <c r="D88" s="36" t="s">
        <v>205</v>
      </c>
      <c r="E88" s="17">
        <v>2</v>
      </c>
      <c r="F88" s="16" t="s">
        <v>106</v>
      </c>
      <c r="G88" s="43">
        <v>16.399999999999999</v>
      </c>
      <c r="H88" s="43">
        <f t="shared" si="3"/>
        <v>32.799999999999997</v>
      </c>
      <c r="J88" s="43">
        <f t="shared" si="4"/>
        <v>32.799999999999997</v>
      </c>
      <c r="K88" s="19">
        <v>0</v>
      </c>
      <c r="L88" s="19">
        <f>E88*K88</f>
        <v>0</v>
      </c>
      <c r="O88" s="16">
        <v>20</v>
      </c>
      <c r="P88" s="16" t="s">
        <v>66</v>
      </c>
      <c r="V88" s="20" t="s">
        <v>107</v>
      </c>
      <c r="W88" s="17">
        <v>0.502</v>
      </c>
      <c r="Z88" s="15" t="s">
        <v>98</v>
      </c>
      <c r="AB88" s="16">
        <v>1</v>
      </c>
    </row>
    <row r="89" spans="1:28">
      <c r="A89" s="13">
        <v>46</v>
      </c>
      <c r="B89" s="14" t="s">
        <v>129</v>
      </c>
      <c r="C89" s="15" t="s">
        <v>206</v>
      </c>
      <c r="D89" s="36" t="s">
        <v>207</v>
      </c>
      <c r="E89" s="17">
        <v>12</v>
      </c>
      <c r="F89" s="16" t="s">
        <v>106</v>
      </c>
      <c r="G89" s="43">
        <v>21.66</v>
      </c>
      <c r="H89" s="43">
        <f t="shared" si="3"/>
        <v>259.92</v>
      </c>
      <c r="J89" s="43">
        <f t="shared" si="4"/>
        <v>259.92</v>
      </c>
      <c r="K89" s="19">
        <v>0</v>
      </c>
      <c r="L89" s="19">
        <f>E89*K89</f>
        <v>0</v>
      </c>
      <c r="O89" s="16">
        <v>20</v>
      </c>
      <c r="P89" s="16" t="s">
        <v>66</v>
      </c>
      <c r="V89" s="20" t="s">
        <v>107</v>
      </c>
      <c r="W89" s="17">
        <v>3.012</v>
      </c>
      <c r="Z89" s="15" t="s">
        <v>98</v>
      </c>
      <c r="AB89" s="16">
        <v>1</v>
      </c>
    </row>
    <row r="90" spans="1:28">
      <c r="A90" s="13">
        <v>47</v>
      </c>
      <c r="B90" s="14" t="s">
        <v>129</v>
      </c>
      <c r="C90" s="15" t="s">
        <v>208</v>
      </c>
      <c r="D90" s="36" t="s">
        <v>209</v>
      </c>
      <c r="E90" s="17">
        <v>1</v>
      </c>
      <c r="F90" s="16" t="s">
        <v>126</v>
      </c>
      <c r="G90" s="43">
        <v>264.19</v>
      </c>
      <c r="H90" s="43">
        <f t="shared" si="3"/>
        <v>264.19</v>
      </c>
      <c r="J90" s="43">
        <f t="shared" si="4"/>
        <v>264.19</v>
      </c>
      <c r="K90" s="19">
        <v>0</v>
      </c>
      <c r="L90" s="19">
        <f>E90*K90</f>
        <v>0</v>
      </c>
      <c r="O90" s="16">
        <v>20</v>
      </c>
      <c r="P90" s="16" t="s">
        <v>66</v>
      </c>
      <c r="V90" s="20" t="s">
        <v>107</v>
      </c>
      <c r="W90" s="17">
        <v>6.7480000000000002</v>
      </c>
      <c r="Z90" s="15" t="s">
        <v>138</v>
      </c>
      <c r="AB90" s="16">
        <v>1</v>
      </c>
    </row>
    <row r="91" spans="1:28">
      <c r="A91" s="13">
        <v>48</v>
      </c>
      <c r="B91" s="14" t="s">
        <v>129</v>
      </c>
      <c r="C91" s="15" t="s">
        <v>210</v>
      </c>
      <c r="D91" s="36" t="s">
        <v>211</v>
      </c>
      <c r="E91" s="17">
        <v>14</v>
      </c>
      <c r="F91" s="16" t="s">
        <v>106</v>
      </c>
      <c r="G91" s="43">
        <v>0.45</v>
      </c>
      <c r="H91" s="43">
        <f t="shared" si="3"/>
        <v>6.3</v>
      </c>
      <c r="J91" s="43">
        <f t="shared" si="4"/>
        <v>6.3</v>
      </c>
      <c r="O91" s="16">
        <v>20</v>
      </c>
      <c r="P91" s="16" t="s">
        <v>66</v>
      </c>
      <c r="V91" s="20" t="s">
        <v>107</v>
      </c>
      <c r="W91" s="17">
        <v>0.29399999999999998</v>
      </c>
      <c r="Z91" s="15" t="s">
        <v>138</v>
      </c>
      <c r="AB91" s="16">
        <v>1</v>
      </c>
    </row>
    <row r="92" spans="1:28">
      <c r="A92" s="13">
        <v>49</v>
      </c>
      <c r="B92" s="14" t="s">
        <v>129</v>
      </c>
      <c r="C92" s="15" t="s">
        <v>212</v>
      </c>
      <c r="D92" s="36" t="s">
        <v>213</v>
      </c>
      <c r="E92" s="17">
        <v>1095</v>
      </c>
      <c r="F92" s="16" t="s">
        <v>106</v>
      </c>
      <c r="G92" s="43">
        <v>0.46</v>
      </c>
      <c r="H92" s="43">
        <f t="shared" si="3"/>
        <v>503.7</v>
      </c>
      <c r="J92" s="43">
        <f t="shared" si="4"/>
        <v>503.7</v>
      </c>
      <c r="O92" s="16">
        <v>20</v>
      </c>
      <c r="P92" s="16" t="s">
        <v>66</v>
      </c>
      <c r="V92" s="20" t="s">
        <v>107</v>
      </c>
      <c r="W92" s="17">
        <v>37.229999999999997</v>
      </c>
      <c r="Z92" s="15" t="s">
        <v>138</v>
      </c>
      <c r="AB92" s="16">
        <v>1</v>
      </c>
    </row>
    <row r="93" spans="1:28">
      <c r="D93" s="38" t="s">
        <v>214</v>
      </c>
      <c r="E93" s="39">
        <f>J93</f>
        <v>1083.51</v>
      </c>
      <c r="H93" s="39">
        <f>SUM(H86:H92)</f>
        <v>1083.51</v>
      </c>
      <c r="I93" s="39">
        <f>SUM(I86:I92)</f>
        <v>0</v>
      </c>
      <c r="J93" s="39">
        <f>SUM(J86:J92)</f>
        <v>1083.51</v>
      </c>
      <c r="L93" s="40">
        <f>SUM(L86:L92)</f>
        <v>0</v>
      </c>
      <c r="N93" s="41">
        <f>SUM(N86:N92)</f>
        <v>0</v>
      </c>
      <c r="W93" s="17">
        <f>SUM(W86:W92)</f>
        <v>48.816000000000003</v>
      </c>
    </row>
    <row r="95" spans="1:28">
      <c r="B95" s="15" t="s">
        <v>215</v>
      </c>
    </row>
    <row r="96" spans="1:28">
      <c r="A96" s="13">
        <v>50</v>
      </c>
      <c r="B96" s="14" t="s">
        <v>129</v>
      </c>
      <c r="C96" s="15" t="s">
        <v>216</v>
      </c>
      <c r="D96" s="36" t="s">
        <v>217</v>
      </c>
      <c r="E96" s="17">
        <v>14</v>
      </c>
      <c r="F96" s="16" t="s">
        <v>126</v>
      </c>
      <c r="G96" s="43">
        <v>1</v>
      </c>
      <c r="H96" s="43">
        <f>ROUND(E96*G96, 2)</f>
        <v>14</v>
      </c>
      <c r="I96" s="43"/>
      <c r="J96" s="43">
        <f t="shared" ref="J96:J114" si="5">ROUND(E96*G96, 2)</f>
        <v>14</v>
      </c>
      <c r="O96" s="16">
        <v>20</v>
      </c>
      <c r="P96" s="16" t="s">
        <v>66</v>
      </c>
      <c r="V96" s="20" t="s">
        <v>107</v>
      </c>
      <c r="W96" s="17">
        <v>0.71399999999999997</v>
      </c>
      <c r="Z96" s="15" t="s">
        <v>138</v>
      </c>
      <c r="AB96" s="16">
        <v>1</v>
      </c>
    </row>
    <row r="97" spans="1:28">
      <c r="A97" s="13">
        <v>51</v>
      </c>
      <c r="B97" s="14" t="s">
        <v>109</v>
      </c>
      <c r="C97" s="15" t="s">
        <v>218</v>
      </c>
      <c r="D97" s="36" t="s">
        <v>219</v>
      </c>
      <c r="E97" s="17">
        <v>1</v>
      </c>
      <c r="F97" s="16" t="s">
        <v>126</v>
      </c>
      <c r="G97" s="43">
        <v>109.06</v>
      </c>
      <c r="H97" s="43"/>
      <c r="I97" s="43">
        <f>ROUND(E97*G97, 2)</f>
        <v>109.06</v>
      </c>
      <c r="J97" s="43">
        <f t="shared" si="5"/>
        <v>109.06</v>
      </c>
      <c r="O97" s="16">
        <v>20</v>
      </c>
      <c r="P97" s="16" t="s">
        <v>66</v>
      </c>
      <c r="V97" s="20" t="s">
        <v>14</v>
      </c>
      <c r="Z97" s="15" t="s">
        <v>220</v>
      </c>
      <c r="AA97" s="15" t="s">
        <v>66</v>
      </c>
      <c r="AB97" s="16">
        <v>2</v>
      </c>
    </row>
    <row r="98" spans="1:28">
      <c r="A98" s="13">
        <v>52</v>
      </c>
      <c r="B98" s="14" t="s">
        <v>109</v>
      </c>
      <c r="C98" s="15" t="s">
        <v>221</v>
      </c>
      <c r="D98" s="36" t="s">
        <v>222</v>
      </c>
      <c r="E98" s="17">
        <v>9</v>
      </c>
      <c r="F98" s="16" t="s">
        <v>126</v>
      </c>
      <c r="G98" s="43">
        <v>5.01</v>
      </c>
      <c r="H98" s="43"/>
      <c r="I98" s="43">
        <f>ROUND(E98*G98, 2)</f>
        <v>45.09</v>
      </c>
      <c r="J98" s="43">
        <f t="shared" si="5"/>
        <v>45.09</v>
      </c>
      <c r="O98" s="16">
        <v>20</v>
      </c>
      <c r="P98" s="16" t="s">
        <v>66</v>
      </c>
      <c r="V98" s="20" t="s">
        <v>14</v>
      </c>
      <c r="Z98" s="15" t="s">
        <v>220</v>
      </c>
      <c r="AA98" s="15" t="s">
        <v>223</v>
      </c>
      <c r="AB98" s="16">
        <v>2</v>
      </c>
    </row>
    <row r="99" spans="1:28">
      <c r="A99" s="13">
        <v>53</v>
      </c>
      <c r="B99" s="14" t="s">
        <v>129</v>
      </c>
      <c r="C99" s="15" t="s">
        <v>224</v>
      </c>
      <c r="D99" s="36" t="s">
        <v>225</v>
      </c>
      <c r="E99" s="17">
        <v>1</v>
      </c>
      <c r="F99" s="16" t="s">
        <v>126</v>
      </c>
      <c r="G99" s="43">
        <v>1.04</v>
      </c>
      <c r="H99" s="43">
        <f>ROUND(E99*G99, 2)</f>
        <v>1.04</v>
      </c>
      <c r="I99" s="43"/>
      <c r="J99" s="43">
        <f t="shared" si="5"/>
        <v>1.04</v>
      </c>
      <c r="O99" s="16">
        <v>20</v>
      </c>
      <c r="P99" s="16" t="s">
        <v>66</v>
      </c>
      <c r="V99" s="20" t="s">
        <v>107</v>
      </c>
      <c r="W99" s="17">
        <v>5.2999999999999999E-2</v>
      </c>
      <c r="Z99" s="15" t="s">
        <v>138</v>
      </c>
      <c r="AB99" s="16">
        <v>1</v>
      </c>
    </row>
    <row r="100" spans="1:28" ht="25.5">
      <c r="A100" s="13">
        <v>54</v>
      </c>
      <c r="B100" s="14" t="s">
        <v>109</v>
      </c>
      <c r="C100" s="15" t="s">
        <v>226</v>
      </c>
      <c r="D100" s="36" t="s">
        <v>227</v>
      </c>
      <c r="E100" s="17">
        <v>9</v>
      </c>
      <c r="F100" s="16" t="s">
        <v>126</v>
      </c>
      <c r="G100" s="43">
        <v>27.43</v>
      </c>
      <c r="H100" s="43"/>
      <c r="I100" s="43">
        <f>ROUND(E100*G100, 2)</f>
        <v>246.87</v>
      </c>
      <c r="J100" s="43">
        <f t="shared" si="5"/>
        <v>246.87</v>
      </c>
      <c r="O100" s="16">
        <v>20</v>
      </c>
      <c r="P100" s="16" t="s">
        <v>66</v>
      </c>
      <c r="V100" s="20" t="s">
        <v>14</v>
      </c>
      <c r="Z100" s="15" t="s">
        <v>98</v>
      </c>
      <c r="AA100" s="15" t="s">
        <v>228</v>
      </c>
      <c r="AB100" s="16">
        <v>2</v>
      </c>
    </row>
    <row r="101" spans="1:28">
      <c r="A101" s="13">
        <v>55</v>
      </c>
      <c r="B101" s="14" t="s">
        <v>109</v>
      </c>
      <c r="C101" s="15" t="s">
        <v>229</v>
      </c>
      <c r="D101" s="36" t="s">
        <v>230</v>
      </c>
      <c r="E101" s="17">
        <v>9</v>
      </c>
      <c r="F101" s="16" t="s">
        <v>126</v>
      </c>
      <c r="G101" s="43">
        <v>12.46</v>
      </c>
      <c r="H101" s="43"/>
      <c r="I101" s="43">
        <f>ROUND(E101*G101, 2)</f>
        <v>112.14</v>
      </c>
      <c r="J101" s="43">
        <f t="shared" si="5"/>
        <v>112.14</v>
      </c>
      <c r="O101" s="16">
        <v>20</v>
      </c>
      <c r="P101" s="16" t="s">
        <v>66</v>
      </c>
      <c r="V101" s="20" t="s">
        <v>14</v>
      </c>
      <c r="Z101" s="15" t="s">
        <v>98</v>
      </c>
      <c r="AA101" s="15" t="s">
        <v>231</v>
      </c>
      <c r="AB101" s="16">
        <v>2</v>
      </c>
    </row>
    <row r="102" spans="1:28">
      <c r="A102" s="13">
        <v>56</v>
      </c>
      <c r="B102" s="14" t="s">
        <v>129</v>
      </c>
      <c r="C102" s="15" t="s">
        <v>232</v>
      </c>
      <c r="D102" s="36" t="s">
        <v>233</v>
      </c>
      <c r="E102" s="17">
        <v>1</v>
      </c>
      <c r="F102" s="16" t="s">
        <v>126</v>
      </c>
      <c r="G102" s="43">
        <v>3.9</v>
      </c>
      <c r="H102" s="43">
        <f>ROUND(E102*G102, 2)</f>
        <v>3.9</v>
      </c>
      <c r="I102" s="43"/>
      <c r="J102" s="43">
        <f t="shared" si="5"/>
        <v>3.9</v>
      </c>
      <c r="O102" s="16">
        <v>20</v>
      </c>
      <c r="P102" s="16" t="s">
        <v>66</v>
      </c>
      <c r="V102" s="20" t="s">
        <v>107</v>
      </c>
      <c r="W102" s="17">
        <v>0.22700000000000001</v>
      </c>
      <c r="Z102" s="15" t="s">
        <v>138</v>
      </c>
      <c r="AB102" s="16">
        <v>1</v>
      </c>
    </row>
    <row r="103" spans="1:28">
      <c r="A103" s="13">
        <v>57</v>
      </c>
      <c r="B103" s="14" t="s">
        <v>109</v>
      </c>
      <c r="C103" s="15" t="s">
        <v>234</v>
      </c>
      <c r="D103" s="36" t="s">
        <v>405</v>
      </c>
      <c r="E103" s="17">
        <v>5</v>
      </c>
      <c r="F103" s="16" t="s">
        <v>126</v>
      </c>
      <c r="G103" s="43">
        <v>16.46</v>
      </c>
      <c r="H103" s="43"/>
      <c r="I103" s="43">
        <f>ROUND(E103*G103, 2)</f>
        <v>82.3</v>
      </c>
      <c r="J103" s="43">
        <f t="shared" si="5"/>
        <v>82.3</v>
      </c>
      <c r="O103" s="16">
        <v>20</v>
      </c>
      <c r="P103" s="16" t="s">
        <v>66</v>
      </c>
      <c r="V103" s="20" t="s">
        <v>14</v>
      </c>
      <c r="Z103" s="15" t="s">
        <v>220</v>
      </c>
      <c r="AA103" s="15" t="s">
        <v>235</v>
      </c>
      <c r="AB103" s="16">
        <v>2</v>
      </c>
    </row>
    <row r="104" spans="1:28">
      <c r="A104" s="13">
        <v>58</v>
      </c>
      <c r="B104" s="14" t="s">
        <v>129</v>
      </c>
      <c r="C104" s="15" t="s">
        <v>236</v>
      </c>
      <c r="D104" s="36" t="s">
        <v>237</v>
      </c>
      <c r="E104" s="17">
        <v>6</v>
      </c>
      <c r="F104" s="16" t="s">
        <v>126</v>
      </c>
      <c r="G104" s="43">
        <v>4.66</v>
      </c>
      <c r="H104" s="43">
        <f>ROUND(E104*G104, 2)</f>
        <v>27.96</v>
      </c>
      <c r="I104" s="43"/>
      <c r="J104" s="43">
        <f t="shared" si="5"/>
        <v>27.96</v>
      </c>
      <c r="O104" s="16">
        <v>20</v>
      </c>
      <c r="P104" s="16" t="s">
        <v>66</v>
      </c>
      <c r="V104" s="20" t="s">
        <v>107</v>
      </c>
      <c r="W104" s="17">
        <v>1.6080000000000001</v>
      </c>
      <c r="Z104" s="15" t="s">
        <v>138</v>
      </c>
      <c r="AB104" s="16">
        <v>1</v>
      </c>
    </row>
    <row r="105" spans="1:28">
      <c r="A105" s="13">
        <v>59</v>
      </c>
      <c r="B105" s="14" t="s">
        <v>109</v>
      </c>
      <c r="C105" s="15" t="s">
        <v>238</v>
      </c>
      <c r="D105" s="36" t="s">
        <v>239</v>
      </c>
      <c r="E105" s="17">
        <v>1</v>
      </c>
      <c r="F105" s="16" t="s">
        <v>126</v>
      </c>
      <c r="G105" s="43">
        <v>36.67</v>
      </c>
      <c r="H105" s="43"/>
      <c r="I105" s="43">
        <f>ROUND(E105*G105, 2)</f>
        <v>36.67</v>
      </c>
      <c r="J105" s="43">
        <f t="shared" si="5"/>
        <v>36.67</v>
      </c>
      <c r="O105" s="16">
        <v>20</v>
      </c>
      <c r="P105" s="16" t="s">
        <v>66</v>
      </c>
      <c r="V105" s="20" t="s">
        <v>14</v>
      </c>
      <c r="Z105" s="15" t="s">
        <v>240</v>
      </c>
      <c r="AA105" s="15" t="s">
        <v>241</v>
      </c>
      <c r="AB105" s="16">
        <v>2</v>
      </c>
    </row>
    <row r="106" spans="1:28" ht="25.5">
      <c r="A106" s="13">
        <v>60</v>
      </c>
      <c r="B106" s="14" t="s">
        <v>109</v>
      </c>
      <c r="C106" s="15" t="s">
        <v>242</v>
      </c>
      <c r="D106" s="36" t="s">
        <v>404</v>
      </c>
      <c r="E106" s="17">
        <v>1</v>
      </c>
      <c r="F106" s="16" t="s">
        <v>126</v>
      </c>
      <c r="G106" s="43">
        <v>100</v>
      </c>
      <c r="H106" s="43"/>
      <c r="I106" s="43">
        <f>ROUND(E106*G106, 2)</f>
        <v>100</v>
      </c>
      <c r="J106" s="43">
        <f t="shared" si="5"/>
        <v>100</v>
      </c>
      <c r="O106" s="16">
        <v>20</v>
      </c>
      <c r="P106" s="16" t="s">
        <v>66</v>
      </c>
      <c r="V106" s="20" t="s">
        <v>14</v>
      </c>
      <c r="Z106" s="15" t="s">
        <v>98</v>
      </c>
      <c r="AA106" s="15" t="s">
        <v>243</v>
      </c>
      <c r="AB106" s="16">
        <v>2</v>
      </c>
    </row>
    <row r="107" spans="1:28" ht="25.5">
      <c r="A107" s="13">
        <v>61</v>
      </c>
      <c r="B107" s="14" t="s">
        <v>109</v>
      </c>
      <c r="C107" s="15" t="s">
        <v>244</v>
      </c>
      <c r="D107" s="36" t="s">
        <v>403</v>
      </c>
      <c r="E107" s="17">
        <v>1</v>
      </c>
      <c r="F107" s="16" t="s">
        <v>126</v>
      </c>
      <c r="G107" s="43">
        <v>150</v>
      </c>
      <c r="H107" s="43"/>
      <c r="I107" s="43">
        <f>ROUND(E107*G107, 2)</f>
        <v>150</v>
      </c>
      <c r="J107" s="43">
        <f t="shared" si="5"/>
        <v>150</v>
      </c>
      <c r="O107" s="16">
        <v>20</v>
      </c>
      <c r="P107" s="16" t="s">
        <v>66</v>
      </c>
      <c r="V107" s="20" t="s">
        <v>14</v>
      </c>
      <c r="Z107" s="15" t="s">
        <v>98</v>
      </c>
      <c r="AA107" s="15" t="s">
        <v>245</v>
      </c>
      <c r="AB107" s="16">
        <v>2</v>
      </c>
    </row>
    <row r="108" spans="1:28">
      <c r="A108" s="13">
        <v>62</v>
      </c>
      <c r="B108" s="14" t="s">
        <v>129</v>
      </c>
      <c r="C108" s="15" t="s">
        <v>246</v>
      </c>
      <c r="D108" s="36" t="s">
        <v>247</v>
      </c>
      <c r="E108" s="17">
        <v>5</v>
      </c>
      <c r="F108" s="16" t="s">
        <v>126</v>
      </c>
      <c r="G108" s="43">
        <v>11.57</v>
      </c>
      <c r="H108" s="43">
        <f>ROUND(E108*G108, 2)</f>
        <v>57.85</v>
      </c>
      <c r="I108" s="43"/>
      <c r="J108" s="43">
        <f t="shared" si="5"/>
        <v>57.85</v>
      </c>
      <c r="K108" s="19">
        <v>0</v>
      </c>
      <c r="L108" s="19">
        <f>E108*K108</f>
        <v>0</v>
      </c>
      <c r="O108" s="16">
        <v>20</v>
      </c>
      <c r="P108" s="16" t="s">
        <v>66</v>
      </c>
      <c r="V108" s="20" t="s">
        <v>107</v>
      </c>
      <c r="W108" s="17">
        <v>0.495</v>
      </c>
      <c r="Z108" s="15" t="s">
        <v>98</v>
      </c>
      <c r="AB108" s="16">
        <v>1</v>
      </c>
    </row>
    <row r="109" spans="1:28">
      <c r="A109" s="13">
        <v>63</v>
      </c>
      <c r="B109" s="14" t="s">
        <v>109</v>
      </c>
      <c r="C109" s="15" t="s">
        <v>248</v>
      </c>
      <c r="D109" s="36" t="s">
        <v>249</v>
      </c>
      <c r="E109" s="17">
        <v>2</v>
      </c>
      <c r="F109" s="16" t="s">
        <v>126</v>
      </c>
      <c r="G109" s="43">
        <v>12.32</v>
      </c>
      <c r="H109" s="43"/>
      <c r="I109" s="43">
        <f>ROUND(E109*G109, 2)</f>
        <v>24.64</v>
      </c>
      <c r="J109" s="43">
        <f t="shared" si="5"/>
        <v>24.64</v>
      </c>
      <c r="O109" s="16">
        <v>20</v>
      </c>
      <c r="P109" s="16" t="s">
        <v>66</v>
      </c>
      <c r="V109" s="20" t="s">
        <v>14</v>
      </c>
      <c r="Z109" s="15" t="s">
        <v>250</v>
      </c>
      <c r="AA109" s="15" t="s">
        <v>251</v>
      </c>
      <c r="AB109" s="16">
        <v>2</v>
      </c>
    </row>
    <row r="110" spans="1:28">
      <c r="A110" s="13">
        <v>64</v>
      </c>
      <c r="B110" s="14" t="s">
        <v>129</v>
      </c>
      <c r="C110" s="15" t="s">
        <v>252</v>
      </c>
      <c r="D110" s="36" t="s">
        <v>253</v>
      </c>
      <c r="E110" s="17">
        <v>2</v>
      </c>
      <c r="F110" s="16" t="s">
        <v>126</v>
      </c>
      <c r="G110" s="43">
        <v>7.64</v>
      </c>
      <c r="H110" s="43">
        <f>ROUND(E110*G110, 2)</f>
        <v>15.28</v>
      </c>
      <c r="I110" s="43"/>
      <c r="J110" s="43">
        <f t="shared" si="5"/>
        <v>15.28</v>
      </c>
      <c r="K110" s="19">
        <v>0</v>
      </c>
      <c r="L110" s="19">
        <f>E110*K110</f>
        <v>0</v>
      </c>
      <c r="O110" s="16">
        <v>20</v>
      </c>
      <c r="P110" s="16" t="s">
        <v>66</v>
      </c>
      <c r="V110" s="20" t="s">
        <v>107</v>
      </c>
      <c r="W110" s="17">
        <v>0.76200000000000001</v>
      </c>
      <c r="Z110" s="15" t="s">
        <v>138</v>
      </c>
      <c r="AB110" s="16">
        <v>1</v>
      </c>
    </row>
    <row r="111" spans="1:28">
      <c r="A111" s="13">
        <v>65</v>
      </c>
      <c r="B111" s="14" t="s">
        <v>129</v>
      </c>
      <c r="C111" s="15" t="s">
        <v>254</v>
      </c>
      <c r="D111" s="36" t="s">
        <v>255</v>
      </c>
      <c r="E111" s="17">
        <v>3</v>
      </c>
      <c r="F111" s="16" t="s">
        <v>126</v>
      </c>
      <c r="G111" s="43">
        <v>41.21</v>
      </c>
      <c r="H111" s="43">
        <f>ROUND(E111*G111, 2)</f>
        <v>123.63</v>
      </c>
      <c r="I111" s="43"/>
      <c r="J111" s="43">
        <f t="shared" si="5"/>
        <v>123.63</v>
      </c>
      <c r="K111" s="19">
        <v>0</v>
      </c>
      <c r="L111" s="19">
        <f>E111*K111</f>
        <v>0</v>
      </c>
      <c r="O111" s="16">
        <v>20</v>
      </c>
      <c r="P111" s="16" t="s">
        <v>66</v>
      </c>
      <c r="V111" s="20" t="s">
        <v>107</v>
      </c>
      <c r="W111" s="17">
        <v>1.2989999999999999</v>
      </c>
      <c r="Z111" s="15" t="s">
        <v>138</v>
      </c>
      <c r="AB111" s="16">
        <v>1</v>
      </c>
    </row>
    <row r="112" spans="1:28">
      <c r="A112" s="13">
        <v>66</v>
      </c>
      <c r="B112" s="14" t="s">
        <v>109</v>
      </c>
      <c r="C112" s="15" t="s">
        <v>256</v>
      </c>
      <c r="D112" s="36" t="s">
        <v>257</v>
      </c>
      <c r="E112" s="17">
        <v>5</v>
      </c>
      <c r="F112" s="16" t="s">
        <v>126</v>
      </c>
      <c r="G112" s="43">
        <v>35</v>
      </c>
      <c r="H112" s="43"/>
      <c r="I112" s="43">
        <f>ROUND(E112*G112, 2)</f>
        <v>175</v>
      </c>
      <c r="J112" s="43">
        <f t="shared" si="5"/>
        <v>175</v>
      </c>
      <c r="O112" s="16">
        <v>20</v>
      </c>
      <c r="P112" s="16" t="s">
        <v>66</v>
      </c>
      <c r="V112" s="20" t="s">
        <v>14</v>
      </c>
      <c r="Z112" s="15" t="s">
        <v>250</v>
      </c>
      <c r="AA112" s="15" t="s">
        <v>258</v>
      </c>
      <c r="AB112" s="16">
        <v>2</v>
      </c>
    </row>
    <row r="113" spans="1:28">
      <c r="A113" s="13">
        <v>67</v>
      </c>
      <c r="B113" s="14" t="s">
        <v>109</v>
      </c>
      <c r="C113" s="15" t="s">
        <v>259</v>
      </c>
      <c r="D113" s="36" t="s">
        <v>260</v>
      </c>
      <c r="E113" s="17">
        <v>3</v>
      </c>
      <c r="F113" s="16" t="s">
        <v>126</v>
      </c>
      <c r="G113" s="43">
        <v>5.77</v>
      </c>
      <c r="H113" s="43"/>
      <c r="I113" s="43">
        <f>ROUND(E113*G113, 2)</f>
        <v>17.309999999999999</v>
      </c>
      <c r="J113" s="43">
        <f t="shared" si="5"/>
        <v>17.309999999999999</v>
      </c>
      <c r="O113" s="16">
        <v>20</v>
      </c>
      <c r="P113" s="16" t="s">
        <v>66</v>
      </c>
      <c r="V113" s="20" t="s">
        <v>14</v>
      </c>
      <c r="Z113" s="15" t="s">
        <v>250</v>
      </c>
      <c r="AA113" s="15" t="s">
        <v>261</v>
      </c>
      <c r="AB113" s="16">
        <v>2</v>
      </c>
    </row>
    <row r="114" spans="1:28">
      <c r="A114" s="13">
        <v>68</v>
      </c>
      <c r="B114" s="14" t="s">
        <v>109</v>
      </c>
      <c r="C114" s="15" t="s">
        <v>262</v>
      </c>
      <c r="D114" s="36" t="s">
        <v>263</v>
      </c>
      <c r="E114" s="17">
        <v>3</v>
      </c>
      <c r="F114" s="16" t="s">
        <v>126</v>
      </c>
      <c r="G114" s="43">
        <v>3.94</v>
      </c>
      <c r="H114" s="43"/>
      <c r="I114" s="43">
        <f>ROUND(E114*G114, 2)</f>
        <v>11.82</v>
      </c>
      <c r="J114" s="43">
        <f t="shared" si="5"/>
        <v>11.82</v>
      </c>
      <c r="O114" s="16">
        <v>20</v>
      </c>
      <c r="P114" s="16" t="s">
        <v>66</v>
      </c>
      <c r="V114" s="20" t="s">
        <v>14</v>
      </c>
      <c r="Z114" s="15" t="s">
        <v>250</v>
      </c>
      <c r="AA114" s="15" t="s">
        <v>264</v>
      </c>
      <c r="AB114" s="16">
        <v>2</v>
      </c>
    </row>
    <row r="115" spans="1:28">
      <c r="D115" s="38" t="s">
        <v>265</v>
      </c>
      <c r="E115" s="39">
        <f>J115</f>
        <v>1354.5599999999997</v>
      </c>
      <c r="H115" s="39">
        <f>SUM(H95:H114)</f>
        <v>243.66</v>
      </c>
      <c r="I115" s="39">
        <f>SUM(I95:I114)</f>
        <v>1110.8999999999999</v>
      </c>
      <c r="J115" s="39">
        <f>SUM(J95:J114)</f>
        <v>1354.5599999999997</v>
      </c>
      <c r="L115" s="40">
        <f>SUM(L95:L114)</f>
        <v>0</v>
      </c>
      <c r="N115" s="41">
        <f>SUM(N95:N114)</f>
        <v>0</v>
      </c>
      <c r="W115" s="17">
        <f>SUM(W95:W114)</f>
        <v>5.1580000000000004</v>
      </c>
    </row>
    <row r="117" spans="1:28">
      <c r="B117" s="15" t="s">
        <v>266</v>
      </c>
    </row>
    <row r="118" spans="1:28">
      <c r="A118" s="13">
        <v>69</v>
      </c>
      <c r="B118" s="14" t="s">
        <v>129</v>
      </c>
      <c r="C118" s="15" t="s">
        <v>267</v>
      </c>
      <c r="D118" s="36" t="s">
        <v>268</v>
      </c>
      <c r="E118" s="17">
        <v>9</v>
      </c>
      <c r="F118" s="16" t="s">
        <v>126</v>
      </c>
      <c r="G118" s="43">
        <v>2.0099999999999998</v>
      </c>
      <c r="H118" s="43">
        <f>ROUND(E118*G118, 2)</f>
        <v>18.09</v>
      </c>
      <c r="I118" s="43"/>
      <c r="J118" s="43">
        <f t="shared" ref="J118:J148" si="6">ROUND(E118*G118, 2)</f>
        <v>18.09</v>
      </c>
      <c r="K118" s="19">
        <v>0</v>
      </c>
      <c r="L118" s="19">
        <f t="shared" ref="L118:L133" si="7">E118*K118</f>
        <v>0</v>
      </c>
      <c r="O118" s="16">
        <v>20</v>
      </c>
      <c r="P118" s="16" t="s">
        <v>66</v>
      </c>
      <c r="V118" s="20" t="s">
        <v>107</v>
      </c>
      <c r="W118" s="17">
        <v>0.55800000000000005</v>
      </c>
      <c r="Z118" s="15" t="s">
        <v>138</v>
      </c>
      <c r="AB118" s="16">
        <v>1</v>
      </c>
    </row>
    <row r="119" spans="1:28" ht="25.5">
      <c r="A119" s="13">
        <v>70</v>
      </c>
      <c r="B119" s="14" t="s">
        <v>109</v>
      </c>
      <c r="C119" s="15" t="s">
        <v>269</v>
      </c>
      <c r="D119" s="36" t="s">
        <v>401</v>
      </c>
      <c r="E119" s="17">
        <v>1</v>
      </c>
      <c r="F119" s="16" t="s">
        <v>126</v>
      </c>
      <c r="G119" s="43">
        <v>123.48</v>
      </c>
      <c r="H119" s="43"/>
      <c r="I119" s="43">
        <f t="shared" ref="I119:I126" si="8">ROUND(E119*G119, 2)</f>
        <v>123.48</v>
      </c>
      <c r="J119" s="43">
        <f t="shared" si="6"/>
        <v>123.48</v>
      </c>
      <c r="K119" s="19">
        <v>0</v>
      </c>
      <c r="L119" s="19">
        <f t="shared" si="7"/>
        <v>0</v>
      </c>
      <c r="O119" s="16">
        <v>20</v>
      </c>
      <c r="P119" s="16" t="s">
        <v>66</v>
      </c>
      <c r="V119" s="20" t="s">
        <v>14</v>
      </c>
      <c r="Z119" s="15" t="s">
        <v>133</v>
      </c>
      <c r="AA119" s="15" t="s">
        <v>270</v>
      </c>
      <c r="AB119" s="16">
        <v>2</v>
      </c>
    </row>
    <row r="120" spans="1:28" ht="25.5">
      <c r="A120" s="13">
        <v>71</v>
      </c>
      <c r="B120" s="14" t="s">
        <v>109</v>
      </c>
      <c r="C120" s="15" t="s">
        <v>271</v>
      </c>
      <c r="D120" s="36" t="s">
        <v>400</v>
      </c>
      <c r="E120" s="17">
        <v>2</v>
      </c>
      <c r="F120" s="16" t="s">
        <v>126</v>
      </c>
      <c r="G120" s="43">
        <v>203.94</v>
      </c>
      <c r="H120" s="43"/>
      <c r="I120" s="43">
        <f t="shared" si="8"/>
        <v>407.88</v>
      </c>
      <c r="J120" s="43">
        <f t="shared" si="6"/>
        <v>407.88</v>
      </c>
      <c r="K120" s="19">
        <v>0</v>
      </c>
      <c r="L120" s="19">
        <f t="shared" si="7"/>
        <v>0</v>
      </c>
      <c r="O120" s="16">
        <v>20</v>
      </c>
      <c r="P120" s="16" t="s">
        <v>66</v>
      </c>
      <c r="V120" s="20" t="s">
        <v>14</v>
      </c>
      <c r="Z120" s="15" t="s">
        <v>133</v>
      </c>
      <c r="AA120" s="15" t="s">
        <v>272</v>
      </c>
      <c r="AB120" s="16">
        <v>2</v>
      </c>
    </row>
    <row r="121" spans="1:28" ht="25.5">
      <c r="A121" s="13">
        <v>72</v>
      </c>
      <c r="B121" s="14" t="s">
        <v>109</v>
      </c>
      <c r="C121" s="15" t="s">
        <v>273</v>
      </c>
      <c r="D121" s="36" t="s">
        <v>399</v>
      </c>
      <c r="E121" s="17">
        <v>1</v>
      </c>
      <c r="F121" s="16" t="s">
        <v>126</v>
      </c>
      <c r="G121" s="43">
        <v>218.34</v>
      </c>
      <c r="H121" s="43"/>
      <c r="I121" s="43">
        <f t="shared" si="8"/>
        <v>218.34</v>
      </c>
      <c r="J121" s="43">
        <f t="shared" si="6"/>
        <v>218.34</v>
      </c>
      <c r="K121" s="19">
        <v>0</v>
      </c>
      <c r="L121" s="19">
        <f t="shared" si="7"/>
        <v>0</v>
      </c>
      <c r="O121" s="16">
        <v>20</v>
      </c>
      <c r="P121" s="16" t="s">
        <v>66</v>
      </c>
      <c r="V121" s="20" t="s">
        <v>14</v>
      </c>
      <c r="Z121" s="15" t="s">
        <v>133</v>
      </c>
      <c r="AA121" s="15" t="s">
        <v>274</v>
      </c>
      <c r="AB121" s="16">
        <v>2</v>
      </c>
    </row>
    <row r="122" spans="1:28" ht="25.5">
      <c r="A122" s="13">
        <v>73</v>
      </c>
      <c r="B122" s="14" t="s">
        <v>109</v>
      </c>
      <c r="C122" s="15" t="s">
        <v>275</v>
      </c>
      <c r="D122" s="36" t="s">
        <v>398</v>
      </c>
      <c r="E122" s="17">
        <v>1</v>
      </c>
      <c r="F122" s="16" t="s">
        <v>126</v>
      </c>
      <c r="G122" s="43">
        <v>123.37</v>
      </c>
      <c r="H122" s="43"/>
      <c r="I122" s="43">
        <f t="shared" si="8"/>
        <v>123.37</v>
      </c>
      <c r="J122" s="43">
        <f t="shared" si="6"/>
        <v>123.37</v>
      </c>
      <c r="K122" s="19">
        <v>0</v>
      </c>
      <c r="L122" s="19">
        <f t="shared" si="7"/>
        <v>0</v>
      </c>
      <c r="O122" s="16">
        <v>20</v>
      </c>
      <c r="P122" s="16" t="s">
        <v>66</v>
      </c>
      <c r="V122" s="20" t="s">
        <v>14</v>
      </c>
      <c r="Z122" s="15" t="s">
        <v>133</v>
      </c>
      <c r="AA122" s="15" t="s">
        <v>276</v>
      </c>
      <c r="AB122" s="16">
        <v>2</v>
      </c>
    </row>
    <row r="123" spans="1:28" ht="25.5">
      <c r="A123" s="13">
        <v>74</v>
      </c>
      <c r="B123" s="14" t="s">
        <v>109</v>
      </c>
      <c r="C123" s="15" t="s">
        <v>277</v>
      </c>
      <c r="D123" s="36" t="s">
        <v>397</v>
      </c>
      <c r="E123" s="17">
        <v>1</v>
      </c>
      <c r="F123" s="16" t="s">
        <v>126</v>
      </c>
      <c r="G123" s="43">
        <v>139.53</v>
      </c>
      <c r="H123" s="43"/>
      <c r="I123" s="43">
        <f t="shared" si="8"/>
        <v>139.53</v>
      </c>
      <c r="J123" s="43">
        <f t="shared" si="6"/>
        <v>139.53</v>
      </c>
      <c r="K123" s="19">
        <v>0</v>
      </c>
      <c r="L123" s="19">
        <f t="shared" si="7"/>
        <v>0</v>
      </c>
      <c r="O123" s="16">
        <v>20</v>
      </c>
      <c r="P123" s="16" t="s">
        <v>66</v>
      </c>
      <c r="V123" s="20" t="s">
        <v>14</v>
      </c>
      <c r="Z123" s="15" t="s">
        <v>133</v>
      </c>
      <c r="AA123" s="15" t="s">
        <v>276</v>
      </c>
      <c r="AB123" s="16">
        <v>2</v>
      </c>
    </row>
    <row r="124" spans="1:28" ht="25.5">
      <c r="A124" s="13">
        <v>75</v>
      </c>
      <c r="B124" s="14" t="s">
        <v>109</v>
      </c>
      <c r="C124" s="15" t="s">
        <v>278</v>
      </c>
      <c r="D124" s="36" t="s">
        <v>396</v>
      </c>
      <c r="E124" s="17">
        <v>1</v>
      </c>
      <c r="F124" s="16" t="s">
        <v>126</v>
      </c>
      <c r="G124" s="43">
        <v>191.97</v>
      </c>
      <c r="H124" s="43"/>
      <c r="I124" s="43">
        <f t="shared" si="8"/>
        <v>191.97</v>
      </c>
      <c r="J124" s="43">
        <f t="shared" si="6"/>
        <v>191.97</v>
      </c>
      <c r="K124" s="19">
        <v>0</v>
      </c>
      <c r="L124" s="19">
        <f t="shared" si="7"/>
        <v>0</v>
      </c>
      <c r="O124" s="16">
        <v>20</v>
      </c>
      <c r="P124" s="16" t="s">
        <v>66</v>
      </c>
      <c r="V124" s="20" t="s">
        <v>14</v>
      </c>
      <c r="Z124" s="15" t="s">
        <v>133</v>
      </c>
      <c r="AA124" s="15" t="s">
        <v>276</v>
      </c>
      <c r="AB124" s="16">
        <v>2</v>
      </c>
    </row>
    <row r="125" spans="1:28" ht="25.5">
      <c r="A125" s="13">
        <v>76</v>
      </c>
      <c r="B125" s="14" t="s">
        <v>109</v>
      </c>
      <c r="C125" s="15" t="s">
        <v>279</v>
      </c>
      <c r="D125" s="36" t="s">
        <v>395</v>
      </c>
      <c r="E125" s="17">
        <v>1</v>
      </c>
      <c r="F125" s="16" t="s">
        <v>126</v>
      </c>
      <c r="G125" s="43">
        <v>317.69</v>
      </c>
      <c r="H125" s="43"/>
      <c r="I125" s="43">
        <f t="shared" si="8"/>
        <v>317.69</v>
      </c>
      <c r="J125" s="43">
        <f t="shared" si="6"/>
        <v>317.69</v>
      </c>
      <c r="K125" s="19">
        <v>0</v>
      </c>
      <c r="L125" s="19">
        <f t="shared" si="7"/>
        <v>0</v>
      </c>
      <c r="O125" s="16">
        <v>20</v>
      </c>
      <c r="P125" s="16" t="s">
        <v>66</v>
      </c>
      <c r="V125" s="20" t="s">
        <v>14</v>
      </c>
      <c r="Z125" s="15" t="s">
        <v>133</v>
      </c>
      <c r="AA125" s="15" t="s">
        <v>276</v>
      </c>
      <c r="AB125" s="16">
        <v>2</v>
      </c>
    </row>
    <row r="126" spans="1:28" ht="25.5">
      <c r="A126" s="13">
        <v>77</v>
      </c>
      <c r="B126" s="14" t="s">
        <v>109</v>
      </c>
      <c r="C126" s="15" t="s">
        <v>280</v>
      </c>
      <c r="D126" s="36" t="s">
        <v>394</v>
      </c>
      <c r="E126" s="17">
        <v>1</v>
      </c>
      <c r="F126" s="16" t="s">
        <v>126</v>
      </c>
      <c r="G126" s="43">
        <v>147.61000000000001</v>
      </c>
      <c r="H126" s="43"/>
      <c r="I126" s="43">
        <f t="shared" si="8"/>
        <v>147.61000000000001</v>
      </c>
      <c r="J126" s="43">
        <f t="shared" si="6"/>
        <v>147.61000000000001</v>
      </c>
      <c r="K126" s="19">
        <v>0</v>
      </c>
      <c r="L126" s="19">
        <f t="shared" si="7"/>
        <v>0</v>
      </c>
      <c r="O126" s="16">
        <v>20</v>
      </c>
      <c r="P126" s="16" t="s">
        <v>66</v>
      </c>
      <c r="V126" s="20" t="s">
        <v>14</v>
      </c>
      <c r="Z126" s="15" t="s">
        <v>133</v>
      </c>
      <c r="AA126" s="15" t="s">
        <v>276</v>
      </c>
      <c r="AB126" s="16">
        <v>2</v>
      </c>
    </row>
    <row r="127" spans="1:28" ht="25.5">
      <c r="A127" s="13">
        <v>78</v>
      </c>
      <c r="B127" s="14" t="s">
        <v>129</v>
      </c>
      <c r="C127" s="15" t="s">
        <v>281</v>
      </c>
      <c r="D127" s="36" t="s">
        <v>393</v>
      </c>
      <c r="E127" s="17">
        <v>1</v>
      </c>
      <c r="F127" s="16" t="s">
        <v>126</v>
      </c>
      <c r="G127" s="43">
        <v>12.51</v>
      </c>
      <c r="H127" s="43">
        <f>ROUND(E127*G127, 2)</f>
        <v>12.51</v>
      </c>
      <c r="I127" s="43"/>
      <c r="J127" s="43">
        <f t="shared" si="6"/>
        <v>12.51</v>
      </c>
      <c r="K127" s="19">
        <v>0</v>
      </c>
      <c r="L127" s="19">
        <f t="shared" si="7"/>
        <v>0</v>
      </c>
      <c r="O127" s="16">
        <v>20</v>
      </c>
      <c r="P127" s="16" t="s">
        <v>66</v>
      </c>
      <c r="V127" s="20" t="s">
        <v>107</v>
      </c>
      <c r="W127" s="17">
        <v>1.534</v>
      </c>
      <c r="Z127" s="15" t="s">
        <v>138</v>
      </c>
      <c r="AB127" s="16">
        <v>1</v>
      </c>
    </row>
    <row r="128" spans="1:28" ht="25.5">
      <c r="A128" s="13">
        <v>79</v>
      </c>
      <c r="B128" s="14" t="s">
        <v>129</v>
      </c>
      <c r="C128" s="15" t="s">
        <v>282</v>
      </c>
      <c r="D128" s="36" t="s">
        <v>402</v>
      </c>
      <c r="E128" s="17">
        <v>1</v>
      </c>
      <c r="F128" s="16" t="s">
        <v>126</v>
      </c>
      <c r="G128" s="43">
        <v>12.33</v>
      </c>
      <c r="H128" s="43">
        <f>ROUND(E128*G128, 2)</f>
        <v>12.33</v>
      </c>
      <c r="I128" s="43"/>
      <c r="J128" s="43">
        <f t="shared" si="6"/>
        <v>12.33</v>
      </c>
      <c r="K128" s="19">
        <v>0</v>
      </c>
      <c r="L128" s="19">
        <f t="shared" si="7"/>
        <v>0</v>
      </c>
      <c r="O128" s="16">
        <v>20</v>
      </c>
      <c r="P128" s="16" t="s">
        <v>66</v>
      </c>
      <c r="V128" s="20" t="s">
        <v>107</v>
      </c>
      <c r="W128" s="17">
        <v>1.448</v>
      </c>
      <c r="Z128" s="15" t="s">
        <v>138</v>
      </c>
      <c r="AB128" s="16">
        <v>1</v>
      </c>
    </row>
    <row r="129" spans="1:28">
      <c r="A129" s="13">
        <v>80</v>
      </c>
      <c r="B129" s="14" t="s">
        <v>109</v>
      </c>
      <c r="C129" s="15" t="s">
        <v>283</v>
      </c>
      <c r="D129" s="36" t="s">
        <v>392</v>
      </c>
      <c r="E129" s="17">
        <v>9</v>
      </c>
      <c r="F129" s="16" t="s">
        <v>126</v>
      </c>
      <c r="G129" s="43">
        <v>5.5</v>
      </c>
      <c r="H129" s="43"/>
      <c r="I129" s="43">
        <f>ROUND(E129*G129, 2)</f>
        <v>49.5</v>
      </c>
      <c r="J129" s="43">
        <f t="shared" si="6"/>
        <v>49.5</v>
      </c>
      <c r="K129" s="19">
        <v>0</v>
      </c>
      <c r="L129" s="19">
        <f t="shared" si="7"/>
        <v>0</v>
      </c>
      <c r="O129" s="16">
        <v>20</v>
      </c>
      <c r="P129" s="16" t="s">
        <v>66</v>
      </c>
      <c r="V129" s="20" t="s">
        <v>14</v>
      </c>
      <c r="Z129" s="15" t="s">
        <v>284</v>
      </c>
      <c r="AA129" s="15" t="s">
        <v>66</v>
      </c>
      <c r="AB129" s="16">
        <v>2</v>
      </c>
    </row>
    <row r="130" spans="1:28" ht="25.5">
      <c r="A130" s="13">
        <v>81</v>
      </c>
      <c r="B130" s="14" t="s">
        <v>129</v>
      </c>
      <c r="C130" s="15" t="s">
        <v>285</v>
      </c>
      <c r="D130" s="36" t="s">
        <v>391</v>
      </c>
      <c r="E130" s="17">
        <v>1</v>
      </c>
      <c r="F130" s="16" t="s">
        <v>126</v>
      </c>
      <c r="G130" s="43">
        <v>12.51</v>
      </c>
      <c r="H130" s="43">
        <f>ROUND(E130*G130, 2)</f>
        <v>12.51</v>
      </c>
      <c r="I130" s="43"/>
      <c r="J130" s="43">
        <f t="shared" si="6"/>
        <v>12.51</v>
      </c>
      <c r="K130" s="19">
        <v>0</v>
      </c>
      <c r="L130" s="19">
        <f t="shared" si="7"/>
        <v>0</v>
      </c>
      <c r="O130" s="16">
        <v>20</v>
      </c>
      <c r="P130" s="16" t="s">
        <v>66</v>
      </c>
      <c r="V130" s="20" t="s">
        <v>107</v>
      </c>
      <c r="W130" s="17">
        <v>1.641</v>
      </c>
      <c r="Z130" s="15" t="s">
        <v>138</v>
      </c>
      <c r="AB130" s="16">
        <v>1</v>
      </c>
    </row>
    <row r="131" spans="1:28" ht="25.5">
      <c r="A131" s="13">
        <v>82</v>
      </c>
      <c r="B131" s="14" t="s">
        <v>129</v>
      </c>
      <c r="C131" s="15" t="s">
        <v>286</v>
      </c>
      <c r="D131" s="36" t="s">
        <v>390</v>
      </c>
      <c r="E131" s="17">
        <v>5</v>
      </c>
      <c r="F131" s="16" t="s">
        <v>126</v>
      </c>
      <c r="G131" s="43">
        <v>15.03</v>
      </c>
      <c r="H131" s="43">
        <f>ROUND(E131*G131, 2)</f>
        <v>75.150000000000006</v>
      </c>
      <c r="I131" s="43"/>
      <c r="J131" s="43">
        <f t="shared" si="6"/>
        <v>75.150000000000006</v>
      </c>
      <c r="K131" s="19">
        <v>0</v>
      </c>
      <c r="L131" s="19">
        <f t="shared" si="7"/>
        <v>0</v>
      </c>
      <c r="O131" s="16">
        <v>20</v>
      </c>
      <c r="P131" s="16" t="s">
        <v>66</v>
      </c>
      <c r="V131" s="20" t="s">
        <v>107</v>
      </c>
      <c r="W131" s="17">
        <v>8.1050000000000004</v>
      </c>
      <c r="Z131" s="15" t="s">
        <v>138</v>
      </c>
      <c r="AB131" s="16">
        <v>1</v>
      </c>
    </row>
    <row r="132" spans="1:28" ht="25.5">
      <c r="A132" s="13">
        <v>83</v>
      </c>
      <c r="B132" s="14" t="s">
        <v>129</v>
      </c>
      <c r="C132" s="15" t="s">
        <v>287</v>
      </c>
      <c r="D132" s="36" t="s">
        <v>389</v>
      </c>
      <c r="E132" s="17">
        <v>1</v>
      </c>
      <c r="F132" s="16" t="s">
        <v>126</v>
      </c>
      <c r="G132" s="43">
        <v>15.64</v>
      </c>
      <c r="H132" s="43">
        <f>ROUND(E132*G132, 2)</f>
        <v>15.64</v>
      </c>
      <c r="I132" s="43"/>
      <c r="J132" s="43">
        <f t="shared" si="6"/>
        <v>15.64</v>
      </c>
      <c r="K132" s="19">
        <v>0</v>
      </c>
      <c r="L132" s="19">
        <f t="shared" si="7"/>
        <v>0</v>
      </c>
      <c r="O132" s="16">
        <v>20</v>
      </c>
      <c r="P132" s="16" t="s">
        <v>66</v>
      </c>
      <c r="V132" s="20" t="s">
        <v>107</v>
      </c>
      <c r="W132" s="17">
        <v>2.137</v>
      </c>
      <c r="Z132" s="15" t="s">
        <v>138</v>
      </c>
      <c r="AB132" s="16">
        <v>1</v>
      </c>
    </row>
    <row r="133" spans="1:28">
      <c r="A133" s="13">
        <v>84</v>
      </c>
      <c r="B133" s="14" t="s">
        <v>109</v>
      </c>
      <c r="C133" s="15" t="s">
        <v>288</v>
      </c>
      <c r="D133" s="36" t="s">
        <v>388</v>
      </c>
      <c r="E133" s="17">
        <v>40</v>
      </c>
      <c r="F133" s="16" t="s">
        <v>106</v>
      </c>
      <c r="G133" s="43">
        <v>12.6</v>
      </c>
      <c r="H133" s="43"/>
      <c r="I133" s="43">
        <f t="shared" ref="I133:I146" si="9">ROUND(E133*G133, 2)</f>
        <v>504</v>
      </c>
      <c r="J133" s="43">
        <f t="shared" si="6"/>
        <v>504</v>
      </c>
      <c r="K133" s="19">
        <v>0</v>
      </c>
      <c r="L133" s="19">
        <f t="shared" si="7"/>
        <v>0</v>
      </c>
      <c r="O133" s="16">
        <v>20</v>
      </c>
      <c r="P133" s="16" t="s">
        <v>66</v>
      </c>
      <c r="V133" s="20" t="s">
        <v>14</v>
      </c>
      <c r="Z133" s="15" t="s">
        <v>149</v>
      </c>
      <c r="AA133" s="15" t="s">
        <v>66</v>
      </c>
      <c r="AB133" s="16">
        <v>2</v>
      </c>
    </row>
    <row r="134" spans="1:28" ht="25.5">
      <c r="A134" s="13">
        <v>85</v>
      </c>
      <c r="B134" s="14" t="s">
        <v>109</v>
      </c>
      <c r="C134" s="15" t="s">
        <v>289</v>
      </c>
      <c r="D134" s="36" t="s">
        <v>387</v>
      </c>
      <c r="E134" s="17">
        <v>145</v>
      </c>
      <c r="F134" s="16" t="s">
        <v>106</v>
      </c>
      <c r="G134" s="43">
        <v>6.92</v>
      </c>
      <c r="H134" s="43"/>
      <c r="I134" s="43">
        <f t="shared" si="9"/>
        <v>1003.4</v>
      </c>
      <c r="J134" s="43">
        <f t="shared" si="6"/>
        <v>1003.4</v>
      </c>
      <c r="O134" s="16">
        <v>20</v>
      </c>
      <c r="P134" s="16" t="s">
        <v>66</v>
      </c>
      <c r="V134" s="20" t="s">
        <v>14</v>
      </c>
      <c r="Z134" s="15" t="s">
        <v>149</v>
      </c>
      <c r="AA134" s="15" t="s">
        <v>290</v>
      </c>
      <c r="AB134" s="16">
        <v>2</v>
      </c>
    </row>
    <row r="135" spans="1:28">
      <c r="A135" s="13">
        <v>86</v>
      </c>
      <c r="B135" s="14" t="s">
        <v>109</v>
      </c>
      <c r="C135" s="15" t="s">
        <v>291</v>
      </c>
      <c r="D135" s="36" t="s">
        <v>386</v>
      </c>
      <c r="E135" s="17">
        <v>750</v>
      </c>
      <c r="F135" s="16" t="s">
        <v>106</v>
      </c>
      <c r="G135" s="43">
        <v>1.0900000000000001</v>
      </c>
      <c r="H135" s="43"/>
      <c r="I135" s="43">
        <f t="shared" si="9"/>
        <v>817.5</v>
      </c>
      <c r="J135" s="43">
        <f t="shared" si="6"/>
        <v>817.5</v>
      </c>
      <c r="O135" s="16">
        <v>20</v>
      </c>
      <c r="P135" s="16" t="s">
        <v>66</v>
      </c>
      <c r="V135" s="20" t="s">
        <v>14</v>
      </c>
      <c r="Z135" s="15" t="s">
        <v>149</v>
      </c>
      <c r="AA135" s="15" t="s">
        <v>292</v>
      </c>
      <c r="AB135" s="16">
        <v>2</v>
      </c>
    </row>
    <row r="136" spans="1:28">
      <c r="A136" s="13">
        <v>87</v>
      </c>
      <c r="B136" s="14" t="s">
        <v>109</v>
      </c>
      <c r="C136" s="15" t="s">
        <v>293</v>
      </c>
      <c r="D136" s="36" t="s">
        <v>385</v>
      </c>
      <c r="E136" s="17">
        <v>40</v>
      </c>
      <c r="F136" s="16" t="s">
        <v>106</v>
      </c>
      <c r="G136" s="43">
        <v>0.47</v>
      </c>
      <c r="H136" s="43"/>
      <c r="I136" s="43">
        <f t="shared" si="9"/>
        <v>18.8</v>
      </c>
      <c r="J136" s="43">
        <f t="shared" si="6"/>
        <v>18.8</v>
      </c>
      <c r="O136" s="16">
        <v>20</v>
      </c>
      <c r="P136" s="16" t="s">
        <v>66</v>
      </c>
      <c r="V136" s="20" t="s">
        <v>14</v>
      </c>
      <c r="Z136" s="15" t="s">
        <v>149</v>
      </c>
      <c r="AA136" s="15" t="s">
        <v>294</v>
      </c>
      <c r="AB136" s="16">
        <v>2</v>
      </c>
    </row>
    <row r="137" spans="1:28">
      <c r="A137" s="13">
        <v>88</v>
      </c>
      <c r="B137" s="14" t="s">
        <v>109</v>
      </c>
      <c r="C137" s="15" t="s">
        <v>295</v>
      </c>
      <c r="D137" s="36" t="s">
        <v>384</v>
      </c>
      <c r="E137" s="17">
        <v>8</v>
      </c>
      <c r="F137" s="16" t="s">
        <v>106</v>
      </c>
      <c r="G137" s="43">
        <v>2.1</v>
      </c>
      <c r="H137" s="43"/>
      <c r="I137" s="43">
        <f t="shared" si="9"/>
        <v>16.8</v>
      </c>
      <c r="J137" s="43">
        <f t="shared" si="6"/>
        <v>16.8</v>
      </c>
      <c r="O137" s="16">
        <v>20</v>
      </c>
      <c r="P137" s="16" t="s">
        <v>66</v>
      </c>
      <c r="V137" s="20" t="s">
        <v>14</v>
      </c>
      <c r="Z137" s="15" t="s">
        <v>149</v>
      </c>
      <c r="AA137" s="15" t="s">
        <v>296</v>
      </c>
      <c r="AB137" s="16">
        <v>2</v>
      </c>
    </row>
    <row r="138" spans="1:28">
      <c r="A138" s="13">
        <v>89</v>
      </c>
      <c r="B138" s="14" t="s">
        <v>109</v>
      </c>
      <c r="C138" s="15" t="s">
        <v>297</v>
      </c>
      <c r="D138" s="36" t="s">
        <v>298</v>
      </c>
      <c r="E138" s="17">
        <v>16</v>
      </c>
      <c r="F138" s="16" t="s">
        <v>126</v>
      </c>
      <c r="G138" s="43">
        <v>3.59</v>
      </c>
      <c r="H138" s="43"/>
      <c r="I138" s="43">
        <f t="shared" si="9"/>
        <v>57.44</v>
      </c>
      <c r="J138" s="43">
        <f t="shared" si="6"/>
        <v>57.44</v>
      </c>
      <c r="O138" s="16">
        <v>20</v>
      </c>
      <c r="P138" s="16" t="s">
        <v>66</v>
      </c>
      <c r="V138" s="20" t="s">
        <v>14</v>
      </c>
      <c r="Z138" s="15" t="s">
        <v>299</v>
      </c>
      <c r="AA138" s="15" t="s">
        <v>300</v>
      </c>
      <c r="AB138" s="16">
        <v>2</v>
      </c>
    </row>
    <row r="139" spans="1:28">
      <c r="A139" s="13">
        <v>90</v>
      </c>
      <c r="B139" s="14" t="s">
        <v>109</v>
      </c>
      <c r="C139" s="15" t="s">
        <v>301</v>
      </c>
      <c r="D139" s="36" t="s">
        <v>302</v>
      </c>
      <c r="E139" s="17">
        <v>18</v>
      </c>
      <c r="F139" s="16" t="s">
        <v>126</v>
      </c>
      <c r="G139" s="43">
        <v>2.9</v>
      </c>
      <c r="H139" s="43"/>
      <c r="I139" s="43">
        <f t="shared" si="9"/>
        <v>52.2</v>
      </c>
      <c r="J139" s="43">
        <f t="shared" si="6"/>
        <v>52.2</v>
      </c>
      <c r="O139" s="16">
        <v>20</v>
      </c>
      <c r="P139" s="16" t="s">
        <v>66</v>
      </c>
      <c r="V139" s="20" t="s">
        <v>14</v>
      </c>
      <c r="Z139" s="15" t="s">
        <v>299</v>
      </c>
      <c r="AA139" s="15" t="s">
        <v>303</v>
      </c>
      <c r="AB139" s="16">
        <v>2</v>
      </c>
    </row>
    <row r="140" spans="1:28" ht="25.5">
      <c r="A140" s="13">
        <v>91</v>
      </c>
      <c r="B140" s="14" t="s">
        <v>109</v>
      </c>
      <c r="C140" s="15" t="s">
        <v>304</v>
      </c>
      <c r="D140" s="36" t="s">
        <v>383</v>
      </c>
      <c r="E140" s="17">
        <v>1</v>
      </c>
      <c r="F140" s="16" t="s">
        <v>126</v>
      </c>
      <c r="G140" s="43">
        <v>121</v>
      </c>
      <c r="H140" s="43"/>
      <c r="I140" s="43">
        <f t="shared" si="9"/>
        <v>121</v>
      </c>
      <c r="J140" s="43">
        <f t="shared" si="6"/>
        <v>121</v>
      </c>
      <c r="O140" s="16">
        <v>20</v>
      </c>
      <c r="P140" s="16" t="s">
        <v>66</v>
      </c>
      <c r="V140" s="20" t="s">
        <v>14</v>
      </c>
      <c r="Z140" s="15" t="s">
        <v>305</v>
      </c>
      <c r="AA140" s="15" t="s">
        <v>306</v>
      </c>
      <c r="AB140" s="16">
        <v>2</v>
      </c>
    </row>
    <row r="141" spans="1:28" ht="25.5">
      <c r="A141" s="13">
        <v>92</v>
      </c>
      <c r="B141" s="14" t="s">
        <v>109</v>
      </c>
      <c r="C141" s="15" t="s">
        <v>307</v>
      </c>
      <c r="D141" s="36" t="s">
        <v>382</v>
      </c>
      <c r="E141" s="17">
        <v>1</v>
      </c>
      <c r="F141" s="16" t="s">
        <v>126</v>
      </c>
      <c r="G141" s="43">
        <v>233</v>
      </c>
      <c r="H141" s="43"/>
      <c r="I141" s="43">
        <f t="shared" si="9"/>
        <v>233</v>
      </c>
      <c r="J141" s="43">
        <f t="shared" si="6"/>
        <v>233</v>
      </c>
      <c r="O141" s="16">
        <v>20</v>
      </c>
      <c r="P141" s="16" t="s">
        <v>66</v>
      </c>
      <c r="V141" s="20" t="s">
        <v>14</v>
      </c>
      <c r="Z141" s="15" t="s">
        <v>308</v>
      </c>
      <c r="AA141" s="15" t="s">
        <v>309</v>
      </c>
      <c r="AB141" s="16">
        <v>2</v>
      </c>
    </row>
    <row r="142" spans="1:28">
      <c r="A142" s="13">
        <v>93</v>
      </c>
      <c r="B142" s="14" t="s">
        <v>109</v>
      </c>
      <c r="C142" s="15" t="s">
        <v>310</v>
      </c>
      <c r="D142" s="36" t="s">
        <v>381</v>
      </c>
      <c r="E142" s="17">
        <v>1</v>
      </c>
      <c r="F142" s="16" t="s">
        <v>126</v>
      </c>
      <c r="G142" s="43">
        <v>882</v>
      </c>
      <c r="H142" s="43"/>
      <c r="I142" s="43">
        <f t="shared" si="9"/>
        <v>882</v>
      </c>
      <c r="J142" s="43">
        <f t="shared" si="6"/>
        <v>882</v>
      </c>
      <c r="O142" s="16">
        <v>20</v>
      </c>
      <c r="P142" s="16" t="s">
        <v>66</v>
      </c>
      <c r="V142" s="20" t="s">
        <v>14</v>
      </c>
      <c r="Z142" s="15" t="s">
        <v>308</v>
      </c>
      <c r="AA142" s="15" t="s">
        <v>311</v>
      </c>
      <c r="AB142" s="16">
        <v>2</v>
      </c>
    </row>
    <row r="143" spans="1:28" ht="25.5">
      <c r="A143" s="13">
        <v>94</v>
      </c>
      <c r="B143" s="14" t="s">
        <v>109</v>
      </c>
      <c r="C143" s="15" t="s">
        <v>312</v>
      </c>
      <c r="D143" s="36" t="s">
        <v>380</v>
      </c>
      <c r="E143" s="17">
        <v>1</v>
      </c>
      <c r="F143" s="16" t="s">
        <v>126</v>
      </c>
      <c r="G143" s="43">
        <v>61</v>
      </c>
      <c r="H143" s="43"/>
      <c r="I143" s="43">
        <f t="shared" si="9"/>
        <v>61</v>
      </c>
      <c r="J143" s="43">
        <f t="shared" si="6"/>
        <v>61</v>
      </c>
      <c r="O143" s="16">
        <v>20</v>
      </c>
      <c r="P143" s="16" t="s">
        <v>66</v>
      </c>
      <c r="V143" s="20" t="s">
        <v>14</v>
      </c>
      <c r="Z143" s="15" t="s">
        <v>308</v>
      </c>
      <c r="AA143" s="15" t="s">
        <v>313</v>
      </c>
      <c r="AB143" s="16">
        <v>2</v>
      </c>
    </row>
    <row r="144" spans="1:28" ht="25.5">
      <c r="A144" s="13">
        <v>95</v>
      </c>
      <c r="B144" s="14" t="s">
        <v>109</v>
      </c>
      <c r="C144" s="15" t="s">
        <v>314</v>
      </c>
      <c r="D144" s="36" t="s">
        <v>379</v>
      </c>
      <c r="E144" s="17">
        <v>95</v>
      </c>
      <c r="F144" s="16" t="s">
        <v>75</v>
      </c>
      <c r="G144" s="43">
        <v>24.1</v>
      </c>
      <c r="H144" s="43"/>
      <c r="I144" s="43">
        <f t="shared" si="9"/>
        <v>2289.5</v>
      </c>
      <c r="J144" s="43">
        <f t="shared" si="6"/>
        <v>2289.5</v>
      </c>
      <c r="O144" s="16">
        <v>20</v>
      </c>
      <c r="P144" s="16" t="s">
        <v>66</v>
      </c>
      <c r="V144" s="20" t="s">
        <v>14</v>
      </c>
      <c r="Z144" s="15" t="s">
        <v>315</v>
      </c>
      <c r="AA144" s="15" t="s">
        <v>316</v>
      </c>
      <c r="AB144" s="16">
        <v>2</v>
      </c>
    </row>
    <row r="145" spans="1:28" ht="25.5">
      <c r="A145" s="13">
        <v>96</v>
      </c>
      <c r="B145" s="14" t="s">
        <v>109</v>
      </c>
      <c r="C145" s="15" t="s">
        <v>317</v>
      </c>
      <c r="D145" s="36" t="s">
        <v>378</v>
      </c>
      <c r="E145" s="17">
        <v>95</v>
      </c>
      <c r="F145" s="16" t="s">
        <v>106</v>
      </c>
      <c r="G145" s="43">
        <v>0.94</v>
      </c>
      <c r="H145" s="43"/>
      <c r="I145" s="43">
        <f t="shared" si="9"/>
        <v>89.3</v>
      </c>
      <c r="J145" s="43">
        <f t="shared" si="6"/>
        <v>89.3</v>
      </c>
      <c r="O145" s="16">
        <v>20</v>
      </c>
      <c r="P145" s="16" t="s">
        <v>66</v>
      </c>
      <c r="V145" s="20" t="s">
        <v>14</v>
      </c>
      <c r="Z145" s="15" t="s">
        <v>318</v>
      </c>
      <c r="AA145" s="15" t="s">
        <v>319</v>
      </c>
      <c r="AB145" s="16">
        <v>2</v>
      </c>
    </row>
    <row r="146" spans="1:28">
      <c r="A146" s="13">
        <v>97</v>
      </c>
      <c r="B146" s="14" t="s">
        <v>109</v>
      </c>
      <c r="C146" s="15" t="s">
        <v>320</v>
      </c>
      <c r="D146" s="36" t="s">
        <v>377</v>
      </c>
      <c r="E146" s="17">
        <v>20</v>
      </c>
      <c r="F146" s="16" t="s">
        <v>321</v>
      </c>
      <c r="G146" s="43">
        <v>3.62</v>
      </c>
      <c r="H146" s="43"/>
      <c r="I146" s="43">
        <f t="shared" si="9"/>
        <v>72.400000000000006</v>
      </c>
      <c r="J146" s="43">
        <f t="shared" si="6"/>
        <v>72.400000000000006</v>
      </c>
      <c r="K146" s="19">
        <v>0</v>
      </c>
      <c r="L146" s="19">
        <f>E146*K146</f>
        <v>0</v>
      </c>
      <c r="O146" s="16">
        <v>20</v>
      </c>
      <c r="P146" s="16" t="s">
        <v>66</v>
      </c>
      <c r="V146" s="20" t="s">
        <v>14</v>
      </c>
      <c r="Z146" s="15" t="s">
        <v>322</v>
      </c>
      <c r="AA146" s="15" t="s">
        <v>323</v>
      </c>
      <c r="AB146" s="16">
        <v>2</v>
      </c>
    </row>
    <row r="147" spans="1:28">
      <c r="A147" s="13">
        <v>98</v>
      </c>
      <c r="B147" s="14" t="s">
        <v>129</v>
      </c>
      <c r="C147" s="15" t="s">
        <v>324</v>
      </c>
      <c r="D147" s="36" t="s">
        <v>325</v>
      </c>
      <c r="E147" s="17">
        <v>1095</v>
      </c>
      <c r="F147" s="16" t="s">
        <v>106</v>
      </c>
      <c r="G147" s="43">
        <v>1.76</v>
      </c>
      <c r="H147" s="43">
        <f>ROUND(E147*G147, 2)</f>
        <v>1927.2</v>
      </c>
      <c r="I147" s="43"/>
      <c r="J147" s="43">
        <f t="shared" si="6"/>
        <v>1927.2</v>
      </c>
      <c r="O147" s="16">
        <v>20</v>
      </c>
      <c r="P147" s="16" t="s">
        <v>66</v>
      </c>
      <c r="V147" s="20" t="s">
        <v>107</v>
      </c>
      <c r="W147" s="17">
        <v>1095</v>
      </c>
      <c r="Z147" s="15" t="s">
        <v>138</v>
      </c>
      <c r="AB147" s="16">
        <v>1</v>
      </c>
    </row>
    <row r="148" spans="1:28">
      <c r="A148" s="13">
        <v>99</v>
      </c>
      <c r="B148" s="14" t="s">
        <v>129</v>
      </c>
      <c r="C148" s="15" t="s">
        <v>326</v>
      </c>
      <c r="D148" s="36" t="s">
        <v>327</v>
      </c>
      <c r="E148" s="17">
        <v>24</v>
      </c>
      <c r="F148" s="16" t="s">
        <v>141</v>
      </c>
      <c r="G148" s="43">
        <v>12.91</v>
      </c>
      <c r="H148" s="43">
        <f>ROUND(E148*G148, 2)</f>
        <v>309.83999999999997</v>
      </c>
      <c r="I148" s="43"/>
      <c r="J148" s="43">
        <f t="shared" si="6"/>
        <v>309.83999999999997</v>
      </c>
      <c r="O148" s="16">
        <v>20</v>
      </c>
      <c r="P148" s="16" t="s">
        <v>66</v>
      </c>
      <c r="V148" s="20" t="s">
        <v>107</v>
      </c>
      <c r="W148" s="17">
        <v>24</v>
      </c>
      <c r="Z148" s="15" t="s">
        <v>138</v>
      </c>
      <c r="AB148" s="16">
        <v>1</v>
      </c>
    </row>
    <row r="149" spans="1:28">
      <c r="D149" s="38" t="s">
        <v>328</v>
      </c>
      <c r="E149" s="39">
        <f>J149</f>
        <v>10320.98</v>
      </c>
      <c r="H149" s="39">
        <f>SUM(H117:H148)</f>
        <v>2383.2700000000004</v>
      </c>
      <c r="I149" s="39">
        <f>SUM(I117:I148)</f>
        <v>7937.71</v>
      </c>
      <c r="J149" s="39">
        <f>SUM(J117:J148)</f>
        <v>10320.98</v>
      </c>
      <c r="L149" s="40">
        <f>SUM(L117:L148)</f>
        <v>0</v>
      </c>
      <c r="N149" s="41">
        <f>SUM(N117:N148)</f>
        <v>0</v>
      </c>
      <c r="W149" s="17">
        <f>SUM(W117:W148)</f>
        <v>1134.423</v>
      </c>
    </row>
    <row r="151" spans="1:28">
      <c r="B151" s="15" t="s">
        <v>329</v>
      </c>
    </row>
    <row r="152" spans="1:28">
      <c r="A152" s="13">
        <v>100</v>
      </c>
      <c r="B152" s="14" t="s">
        <v>330</v>
      </c>
      <c r="C152" s="15" t="s">
        <v>331</v>
      </c>
      <c r="D152" s="36" t="s">
        <v>332</v>
      </c>
      <c r="E152" s="17">
        <v>10</v>
      </c>
      <c r="F152" s="16" t="s">
        <v>321</v>
      </c>
      <c r="G152" s="43">
        <v>6.74</v>
      </c>
      <c r="H152" s="43">
        <f>ROUND(E152*G152, 2)</f>
        <v>67.400000000000006</v>
      </c>
      <c r="I152" s="43"/>
      <c r="J152" s="43">
        <f>ROUND(E152*G152, 2)</f>
        <v>67.400000000000006</v>
      </c>
      <c r="K152" s="19">
        <v>0</v>
      </c>
      <c r="L152" s="19">
        <f>E152*K152</f>
        <v>0</v>
      </c>
      <c r="O152" s="16">
        <v>20</v>
      </c>
      <c r="P152" s="16" t="s">
        <v>66</v>
      </c>
      <c r="V152" s="20" t="s">
        <v>107</v>
      </c>
      <c r="W152" s="17">
        <v>2.62</v>
      </c>
      <c r="Z152" s="15" t="s">
        <v>333</v>
      </c>
      <c r="AB152" s="16">
        <v>1</v>
      </c>
    </row>
    <row r="153" spans="1:28">
      <c r="A153" s="13">
        <v>101</v>
      </c>
      <c r="B153" s="14" t="s">
        <v>109</v>
      </c>
      <c r="C153" s="15" t="s">
        <v>334</v>
      </c>
      <c r="D153" s="36" t="s">
        <v>335</v>
      </c>
      <c r="E153" s="17">
        <v>20</v>
      </c>
      <c r="F153" s="16" t="s">
        <v>321</v>
      </c>
      <c r="G153" s="43">
        <v>5.5</v>
      </c>
      <c r="H153" s="43"/>
      <c r="I153" s="43">
        <f>ROUND(E153*G153, 2)</f>
        <v>110</v>
      </c>
      <c r="J153" s="43">
        <f>ROUND(E153*G153, 2)</f>
        <v>110</v>
      </c>
      <c r="K153" s="19">
        <v>0</v>
      </c>
      <c r="L153" s="19">
        <f>E153*K153</f>
        <v>0</v>
      </c>
      <c r="O153" s="16">
        <v>20</v>
      </c>
      <c r="P153" s="16" t="s">
        <v>66</v>
      </c>
      <c r="V153" s="20" t="s">
        <v>14</v>
      </c>
      <c r="Z153" s="15" t="s">
        <v>336</v>
      </c>
      <c r="AA153" s="15" t="s">
        <v>66</v>
      </c>
      <c r="AB153" s="16">
        <v>2</v>
      </c>
    </row>
    <row r="154" spans="1:28">
      <c r="A154" s="13">
        <v>102</v>
      </c>
      <c r="B154" s="14" t="s">
        <v>109</v>
      </c>
      <c r="C154" s="15" t="s">
        <v>337</v>
      </c>
      <c r="D154" s="36" t="s">
        <v>338</v>
      </c>
      <c r="E154" s="17">
        <v>20</v>
      </c>
      <c r="F154" s="16" t="s">
        <v>49</v>
      </c>
      <c r="G154" s="43">
        <v>1.77</v>
      </c>
      <c r="H154" s="43"/>
      <c r="I154" s="43">
        <f>ROUND(E154*G154, 2)</f>
        <v>35.4</v>
      </c>
      <c r="J154" s="43">
        <f>ROUND(E154*G154, 2)</f>
        <v>35.4</v>
      </c>
      <c r="O154" s="16">
        <v>20</v>
      </c>
      <c r="P154" s="16" t="s">
        <v>66</v>
      </c>
      <c r="V154" s="20" t="s">
        <v>14</v>
      </c>
      <c r="Z154" s="15" t="s">
        <v>98</v>
      </c>
      <c r="AA154" s="15" t="s">
        <v>66</v>
      </c>
      <c r="AB154" s="16">
        <v>8</v>
      </c>
    </row>
    <row r="155" spans="1:28">
      <c r="D155" s="38" t="s">
        <v>339</v>
      </c>
      <c r="E155" s="39">
        <f>J155</f>
        <v>212.8</v>
      </c>
      <c r="H155" s="39">
        <f>SUM(H151:H154)</f>
        <v>67.400000000000006</v>
      </c>
      <c r="I155" s="39">
        <f>SUM(I151:I154)</f>
        <v>145.4</v>
      </c>
      <c r="J155" s="39">
        <f>SUM(J151:J154)</f>
        <v>212.8</v>
      </c>
      <c r="L155" s="40">
        <f>SUM(L151:L154)</f>
        <v>0</v>
      </c>
      <c r="N155" s="41">
        <f>SUM(N151:N154)</f>
        <v>0</v>
      </c>
      <c r="W155" s="17">
        <f>SUM(W151:W154)</f>
        <v>2.62</v>
      </c>
    </row>
    <row r="157" spans="1:28">
      <c r="B157" s="15" t="s">
        <v>340</v>
      </c>
    </row>
    <row r="158" spans="1:28" ht="25.5">
      <c r="A158" s="13">
        <v>103</v>
      </c>
      <c r="B158" s="14" t="s">
        <v>109</v>
      </c>
      <c r="C158" s="15" t="s">
        <v>341</v>
      </c>
      <c r="D158" s="36" t="s">
        <v>376</v>
      </c>
      <c r="E158" s="17">
        <v>1</v>
      </c>
      <c r="F158" s="16" t="s">
        <v>126</v>
      </c>
      <c r="G158" s="43">
        <v>829.7</v>
      </c>
      <c r="H158" s="43"/>
      <c r="I158" s="43">
        <f>ROUND(E158*G158, 2)</f>
        <v>829.7</v>
      </c>
      <c r="J158" s="43">
        <f>ROUND(E158*G158, 2)</f>
        <v>829.7</v>
      </c>
      <c r="O158" s="16">
        <v>20</v>
      </c>
      <c r="P158" s="16" t="s">
        <v>66</v>
      </c>
      <c r="V158" s="20" t="s">
        <v>14</v>
      </c>
      <c r="Z158" s="15" t="s">
        <v>133</v>
      </c>
      <c r="AA158" s="15" t="s">
        <v>342</v>
      </c>
      <c r="AB158" s="16">
        <v>2</v>
      </c>
    </row>
    <row r="159" spans="1:28" ht="25.5">
      <c r="A159" s="13">
        <v>104</v>
      </c>
      <c r="B159" s="14" t="s">
        <v>109</v>
      </c>
      <c r="C159" s="15" t="s">
        <v>343</v>
      </c>
      <c r="D159" s="36" t="s">
        <v>375</v>
      </c>
      <c r="E159" s="17">
        <v>1</v>
      </c>
      <c r="F159" s="16" t="s">
        <v>126</v>
      </c>
      <c r="G159" s="43">
        <v>275.08</v>
      </c>
      <c r="H159" s="43"/>
      <c r="I159" s="43">
        <f>ROUND(E159*G159, 2)</f>
        <v>275.08</v>
      </c>
      <c r="J159" s="43">
        <f>ROUND(E159*G159, 2)</f>
        <v>275.08</v>
      </c>
      <c r="O159" s="16">
        <v>20</v>
      </c>
      <c r="P159" s="16" t="s">
        <v>66</v>
      </c>
      <c r="V159" s="20" t="s">
        <v>14</v>
      </c>
      <c r="Z159" s="15" t="s">
        <v>133</v>
      </c>
      <c r="AA159" s="15" t="s">
        <v>342</v>
      </c>
      <c r="AB159" s="16">
        <v>2</v>
      </c>
    </row>
    <row r="160" spans="1:28">
      <c r="D160" s="38" t="s">
        <v>344</v>
      </c>
      <c r="E160" s="39">
        <f>J160</f>
        <v>1104.78</v>
      </c>
      <c r="H160" s="39">
        <f>SUM(H157:H159)</f>
        <v>0</v>
      </c>
      <c r="I160" s="39">
        <f>SUM(I157:I159)</f>
        <v>1104.78</v>
      </c>
      <c r="J160" s="39">
        <f>SUM(J157:J159)</f>
        <v>1104.78</v>
      </c>
      <c r="L160" s="40">
        <f>SUM(L157:L159)</f>
        <v>0</v>
      </c>
      <c r="N160" s="41">
        <f>SUM(N157:N159)</f>
        <v>0</v>
      </c>
      <c r="W160" s="17">
        <f>SUM(W157:W159)</f>
        <v>0</v>
      </c>
    </row>
    <row r="162" spans="1:28">
      <c r="D162" s="38" t="s">
        <v>345</v>
      </c>
      <c r="E162" s="41">
        <f>J162</f>
        <v>27568.899999999998</v>
      </c>
      <c r="H162" s="39">
        <f>+H43+H47+H51+H76+H84+H93+H115+H149+H155+H160</f>
        <v>6794.1</v>
      </c>
      <c r="I162" s="39">
        <f>+I43+I47+I51+I76+I84+I93+I115+I149+I155+I160</f>
        <v>19897.899999999998</v>
      </c>
      <c r="J162" s="39">
        <f>+J43+J47+J51+J76+J84+J93+J115+J149+J155+J160</f>
        <v>27568.899999999998</v>
      </c>
      <c r="L162" s="40">
        <f>+L43+L47+L51+L76+L84+L93+L115+L149+L155+L160</f>
        <v>0</v>
      </c>
      <c r="N162" s="41">
        <f>+N43+N47+N51+N76+N84+N93+N115+N149+N155+N160</f>
        <v>0</v>
      </c>
      <c r="W162" s="17">
        <f>+W43+W47+W51+W76+W84+W93+W115+W149+W155+W160</f>
        <v>1283.4679999999998</v>
      </c>
    </row>
    <row r="164" spans="1:28">
      <c r="B164" s="37" t="s">
        <v>346</v>
      </c>
    </row>
    <row r="165" spans="1:28">
      <c r="B165" s="15" t="s">
        <v>347</v>
      </c>
    </row>
    <row r="166" spans="1:28">
      <c r="A166" s="13">
        <v>105</v>
      </c>
      <c r="B166" s="14" t="s">
        <v>348</v>
      </c>
      <c r="C166" s="15" t="s">
        <v>349</v>
      </c>
      <c r="D166" s="36" t="s">
        <v>350</v>
      </c>
      <c r="E166" s="17">
        <v>2</v>
      </c>
      <c r="F166" s="16" t="s">
        <v>126</v>
      </c>
      <c r="G166" s="43">
        <v>5.28</v>
      </c>
      <c r="H166" s="43">
        <f>ROUND(E166*G166, 2)</f>
        <v>10.56</v>
      </c>
      <c r="I166" s="43"/>
      <c r="J166" s="43">
        <f t="shared" ref="J166:J172" si="10">ROUND(E166*G166, 2)</f>
        <v>10.56</v>
      </c>
      <c r="O166" s="16">
        <v>20</v>
      </c>
      <c r="P166" s="16" t="s">
        <v>66</v>
      </c>
      <c r="V166" s="20" t="s">
        <v>351</v>
      </c>
      <c r="W166" s="17">
        <v>3.56</v>
      </c>
      <c r="Z166" s="15" t="s">
        <v>352</v>
      </c>
      <c r="AB166" s="16">
        <v>1</v>
      </c>
    </row>
    <row r="167" spans="1:28">
      <c r="A167" s="13">
        <v>106</v>
      </c>
      <c r="B167" s="14" t="s">
        <v>348</v>
      </c>
      <c r="C167" s="15" t="s">
        <v>353</v>
      </c>
      <c r="D167" s="36" t="s">
        <v>354</v>
      </c>
      <c r="E167" s="17">
        <v>1</v>
      </c>
      <c r="F167" s="16" t="s">
        <v>106</v>
      </c>
      <c r="G167" s="43">
        <v>13.4</v>
      </c>
      <c r="H167" s="43">
        <f>ROUND(E167*G167, 2)</f>
        <v>13.4</v>
      </c>
      <c r="I167" s="43"/>
      <c r="J167" s="43">
        <f t="shared" si="10"/>
        <v>13.4</v>
      </c>
      <c r="O167" s="16">
        <v>20</v>
      </c>
      <c r="P167" s="16" t="s">
        <v>66</v>
      </c>
      <c r="V167" s="20" t="s">
        <v>351</v>
      </c>
      <c r="W167" s="17">
        <v>0.84199999999999997</v>
      </c>
      <c r="Z167" s="15" t="s">
        <v>352</v>
      </c>
      <c r="AB167" s="16">
        <v>1</v>
      </c>
    </row>
    <row r="168" spans="1:28">
      <c r="A168" s="13">
        <v>107</v>
      </c>
      <c r="B168" s="14" t="s">
        <v>109</v>
      </c>
      <c r="C168" s="15" t="s">
        <v>355</v>
      </c>
      <c r="D168" s="36" t="s">
        <v>356</v>
      </c>
      <c r="E168" s="17">
        <v>1</v>
      </c>
      <c r="F168" s="16" t="s">
        <v>126</v>
      </c>
      <c r="G168" s="43">
        <v>28.5</v>
      </c>
      <c r="H168" s="43"/>
      <c r="I168" s="43">
        <f>ROUND(E168*G168, 2)</f>
        <v>28.5</v>
      </c>
      <c r="J168" s="43">
        <f t="shared" si="10"/>
        <v>28.5</v>
      </c>
      <c r="K168" s="19">
        <v>0</v>
      </c>
      <c r="L168" s="19">
        <f>E168*K168</f>
        <v>0</v>
      </c>
      <c r="O168" s="16">
        <v>20</v>
      </c>
      <c r="P168" s="16" t="s">
        <v>66</v>
      </c>
      <c r="V168" s="20" t="s">
        <v>14</v>
      </c>
      <c r="Z168" s="15" t="s">
        <v>357</v>
      </c>
      <c r="AA168" s="15" t="s">
        <v>66</v>
      </c>
      <c r="AB168" s="16">
        <v>2</v>
      </c>
    </row>
    <row r="169" spans="1:28">
      <c r="A169" s="13">
        <v>108</v>
      </c>
      <c r="B169" s="14" t="s">
        <v>348</v>
      </c>
      <c r="C169" s="15" t="s">
        <v>358</v>
      </c>
      <c r="D169" s="36" t="s">
        <v>374</v>
      </c>
      <c r="E169" s="17">
        <v>5</v>
      </c>
      <c r="F169" s="16" t="s">
        <v>106</v>
      </c>
      <c r="G169" s="43">
        <v>15.05</v>
      </c>
      <c r="H169" s="43">
        <f>ROUND(E169*G169, 2)</f>
        <v>75.25</v>
      </c>
      <c r="I169" s="43"/>
      <c r="J169" s="43">
        <f t="shared" si="10"/>
        <v>75.25</v>
      </c>
      <c r="O169" s="16">
        <v>20</v>
      </c>
      <c r="P169" s="16" t="s">
        <v>66</v>
      </c>
      <c r="V169" s="20" t="s">
        <v>351</v>
      </c>
      <c r="W169" s="17">
        <v>3.1549999999999998</v>
      </c>
      <c r="Z169" s="15" t="s">
        <v>352</v>
      </c>
      <c r="AB169" s="16">
        <v>1</v>
      </c>
    </row>
    <row r="170" spans="1:28">
      <c r="A170" s="13">
        <v>109</v>
      </c>
      <c r="B170" s="14" t="s">
        <v>109</v>
      </c>
      <c r="C170" s="15" t="s">
        <v>359</v>
      </c>
      <c r="D170" s="36" t="s">
        <v>360</v>
      </c>
      <c r="E170" s="17">
        <v>1</v>
      </c>
      <c r="F170" s="16" t="s">
        <v>126</v>
      </c>
      <c r="G170" s="43">
        <v>5.78</v>
      </c>
      <c r="H170" s="43"/>
      <c r="I170" s="43">
        <f>ROUND(E170*G170, 2)</f>
        <v>5.78</v>
      </c>
      <c r="J170" s="43">
        <f t="shared" si="10"/>
        <v>5.78</v>
      </c>
      <c r="K170" s="19">
        <v>0</v>
      </c>
      <c r="L170" s="19">
        <f>E170*K170</f>
        <v>0</v>
      </c>
      <c r="O170" s="16">
        <v>20</v>
      </c>
      <c r="P170" s="16" t="s">
        <v>66</v>
      </c>
      <c r="V170" s="20" t="s">
        <v>14</v>
      </c>
      <c r="Z170" s="15" t="s">
        <v>357</v>
      </c>
      <c r="AA170" s="15" t="s">
        <v>66</v>
      </c>
      <c r="AB170" s="16">
        <v>2</v>
      </c>
    </row>
    <row r="171" spans="1:28">
      <c r="A171" s="13">
        <v>110</v>
      </c>
      <c r="B171" s="14" t="s">
        <v>109</v>
      </c>
      <c r="C171" s="15" t="s">
        <v>361</v>
      </c>
      <c r="D171" s="36" t="s">
        <v>362</v>
      </c>
      <c r="E171" s="17">
        <v>1</v>
      </c>
      <c r="F171" s="16" t="s">
        <v>126</v>
      </c>
      <c r="G171" s="43">
        <v>50.05</v>
      </c>
      <c r="H171" s="43"/>
      <c r="I171" s="43">
        <f>ROUND(E171*G171, 2)</f>
        <v>50.05</v>
      </c>
      <c r="J171" s="43">
        <f t="shared" si="10"/>
        <v>50.05</v>
      </c>
      <c r="K171" s="19">
        <v>0</v>
      </c>
      <c r="L171" s="19">
        <f>E171*K171</f>
        <v>0</v>
      </c>
      <c r="O171" s="16">
        <v>20</v>
      </c>
      <c r="P171" s="16" t="s">
        <v>66</v>
      </c>
      <c r="V171" s="20" t="s">
        <v>14</v>
      </c>
      <c r="Z171" s="15" t="s">
        <v>357</v>
      </c>
      <c r="AA171" s="15" t="s">
        <v>66</v>
      </c>
      <c r="AB171" s="16">
        <v>2</v>
      </c>
    </row>
    <row r="172" spans="1:28">
      <c r="A172" s="13">
        <v>111</v>
      </c>
      <c r="B172" s="14" t="s">
        <v>109</v>
      </c>
      <c r="C172" s="15" t="s">
        <v>363</v>
      </c>
      <c r="D172" s="36" t="s">
        <v>373</v>
      </c>
      <c r="E172" s="17">
        <v>5</v>
      </c>
      <c r="F172" s="16" t="s">
        <v>126</v>
      </c>
      <c r="G172" s="43">
        <v>12.6</v>
      </c>
      <c r="H172" s="43"/>
      <c r="I172" s="43">
        <f>ROUND(E172*G172, 2)</f>
        <v>63</v>
      </c>
      <c r="J172" s="43">
        <f t="shared" si="10"/>
        <v>63</v>
      </c>
      <c r="K172" s="19">
        <v>0</v>
      </c>
      <c r="L172" s="19">
        <f>E172*K172</f>
        <v>0</v>
      </c>
      <c r="O172" s="16">
        <v>20</v>
      </c>
      <c r="P172" s="16" t="s">
        <v>66</v>
      </c>
      <c r="V172" s="20" t="s">
        <v>14</v>
      </c>
      <c r="Z172" s="15" t="s">
        <v>357</v>
      </c>
      <c r="AA172" s="15" t="s">
        <v>66</v>
      </c>
      <c r="AB172" s="16">
        <v>2</v>
      </c>
    </row>
    <row r="173" spans="1:28">
      <c r="D173" s="38" t="s">
        <v>364</v>
      </c>
      <c r="E173" s="39">
        <f>J173</f>
        <v>246.54000000000002</v>
      </c>
      <c r="G173" s="18">
        <v>0</v>
      </c>
      <c r="H173" s="39">
        <f>SUM(H164:H172)</f>
        <v>99.210000000000008</v>
      </c>
      <c r="I173" s="39">
        <f>SUM(I164:I172)</f>
        <v>147.32999999999998</v>
      </c>
      <c r="J173" s="39">
        <f>SUM(J164:J172)</f>
        <v>246.54000000000002</v>
      </c>
      <c r="L173" s="40">
        <f>SUM(L164:L172)</f>
        <v>0</v>
      </c>
      <c r="N173" s="41">
        <f>SUM(N164:N172)</f>
        <v>0</v>
      </c>
      <c r="W173" s="17">
        <f>SUM(W164:W172)</f>
        <v>7.5570000000000004</v>
      </c>
    </row>
    <row r="175" spans="1:28">
      <c r="B175" s="15" t="s">
        <v>365</v>
      </c>
    </row>
    <row r="176" spans="1:28">
      <c r="A176" s="13">
        <v>112</v>
      </c>
      <c r="B176" s="14" t="s">
        <v>366</v>
      </c>
      <c r="C176" s="15" t="s">
        <v>367</v>
      </c>
      <c r="D176" s="36" t="s">
        <v>368</v>
      </c>
      <c r="E176" s="17">
        <v>1</v>
      </c>
      <c r="F176" s="16" t="s">
        <v>126</v>
      </c>
      <c r="G176" s="43">
        <v>785</v>
      </c>
      <c r="H176" s="43">
        <f>ROUND(E176*G176, 2)</f>
        <v>785</v>
      </c>
      <c r="I176" s="43"/>
      <c r="J176" s="43">
        <f>ROUND(E176*G176, 2)</f>
        <v>785</v>
      </c>
      <c r="O176" s="16">
        <v>20</v>
      </c>
      <c r="P176" s="16" t="s">
        <v>66</v>
      </c>
      <c r="V176" s="20" t="s">
        <v>351</v>
      </c>
      <c r="W176" s="17">
        <v>2.6720000000000002</v>
      </c>
      <c r="Z176" s="15" t="s">
        <v>369</v>
      </c>
      <c r="AB176" s="16">
        <v>1</v>
      </c>
    </row>
    <row r="177" spans="4:23">
      <c r="D177" s="38" t="s">
        <v>370</v>
      </c>
      <c r="E177" s="39">
        <f>J177</f>
        <v>785</v>
      </c>
      <c r="H177" s="39">
        <f>SUM(H175:H176)</f>
        <v>785</v>
      </c>
      <c r="I177" s="39">
        <f>SUM(I175:I176)</f>
        <v>0</v>
      </c>
      <c r="J177" s="39">
        <f>SUM(J175:J176)</f>
        <v>785</v>
      </c>
      <c r="L177" s="40">
        <f>SUM(L175:L176)</f>
        <v>0</v>
      </c>
      <c r="N177" s="41">
        <f>SUM(N175:N176)</f>
        <v>0</v>
      </c>
      <c r="W177" s="17">
        <f>SUM(W175:W176)</f>
        <v>2.6720000000000002</v>
      </c>
    </row>
    <row r="179" spans="4:23">
      <c r="D179" s="38" t="s">
        <v>371</v>
      </c>
      <c r="E179" s="39">
        <f>J179</f>
        <v>1031.54</v>
      </c>
      <c r="H179" s="39">
        <f>+H173+H177</f>
        <v>884.21</v>
      </c>
      <c r="I179" s="39">
        <f>+I173+I177</f>
        <v>147.32999999999998</v>
      </c>
      <c r="J179" s="39">
        <f>+J173+J177</f>
        <v>1031.54</v>
      </c>
      <c r="L179" s="40">
        <f>+L173+L177</f>
        <v>0</v>
      </c>
      <c r="N179" s="41">
        <f>+N173+N177</f>
        <v>0</v>
      </c>
      <c r="W179" s="17">
        <f>+W173+W177</f>
        <v>10.229000000000001</v>
      </c>
    </row>
    <row r="181" spans="4:23">
      <c r="D181" s="42" t="s">
        <v>372</v>
      </c>
      <c r="E181" s="39">
        <f>J181</f>
        <v>35935.409999999996</v>
      </c>
      <c r="H181" s="39">
        <f>+H33+H162+H179</f>
        <v>7678.31</v>
      </c>
      <c r="I181" s="39">
        <f>+I33+I162+I179</f>
        <v>20045.23</v>
      </c>
      <c r="J181" s="39">
        <f>+J33+J162+J179</f>
        <v>35935.409999999996</v>
      </c>
      <c r="L181" s="40">
        <f>+L33+L162+L179</f>
        <v>0</v>
      </c>
      <c r="N181" s="41">
        <f>+N33+N162+N179</f>
        <v>0</v>
      </c>
      <c r="W181" s="17">
        <f>+W33+W162+W179</f>
        <v>1509.2669999999998</v>
      </c>
    </row>
  </sheetData>
  <printOptions horizontalCentered="1"/>
  <pageMargins left="0.2" right="0.09" top="0.62992125984251968" bottom="0.59055118110236227" header="0.51181102362204722" footer="0.35433070866141736"/>
  <pageSetup paperSize="9" scale="92" orientation="landscape" horizontalDpi="360" verticalDpi="360" r:id="rId1"/>
  <headerFooter alignWithMargins="0">
    <oddFooter>&amp;R&amp;"Arial Narrow,Obyčejné"&amp;8Strana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Prehlad</vt:lpstr>
      <vt:lpstr>Prehlad!Názvy_tlače</vt:lpstr>
      <vt:lpstr>Prehlad!Oblasť_tlače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</dc:creator>
  <cp:lastModifiedBy>maria.kuklicova</cp:lastModifiedBy>
  <cp:lastPrinted>2021-07-07T10:07:22Z</cp:lastPrinted>
  <dcterms:created xsi:type="dcterms:W3CDTF">1999-04-06T07:39:42Z</dcterms:created>
  <dcterms:modified xsi:type="dcterms:W3CDTF">2021-11-25T06:04:55Z</dcterms:modified>
</cp:coreProperties>
</file>