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AMichał\20210623\Przetarg\gotowe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Arkusz1!$A$2:$L$392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80" i="1" l="1"/>
  <c r="F358" i="1"/>
  <c r="I358" i="1" s="1"/>
  <c r="H358" i="1"/>
  <c r="F359" i="1"/>
  <c r="I359" i="1" s="1"/>
  <c r="H359" i="1"/>
  <c r="F360" i="1"/>
  <c r="I360" i="1" s="1"/>
  <c r="H360" i="1"/>
  <c r="F361" i="1"/>
  <c r="I361" i="1" s="1"/>
  <c r="H361" i="1"/>
  <c r="F362" i="1"/>
  <c r="I362" i="1" s="1"/>
  <c r="H362" i="1"/>
  <c r="F363" i="1"/>
  <c r="I363" i="1" s="1"/>
  <c r="H363" i="1"/>
  <c r="F215" i="1"/>
  <c r="F216" i="1"/>
  <c r="F217" i="1"/>
  <c r="F218" i="1"/>
  <c r="F219" i="1"/>
  <c r="F220" i="1"/>
  <c r="D194" i="1"/>
  <c r="D187" i="1"/>
  <c r="D185" i="1"/>
  <c r="D183" i="1"/>
  <c r="D177" i="1"/>
  <c r="D175" i="1"/>
  <c r="D174" i="1"/>
  <c r="D171" i="1"/>
  <c r="D169" i="1"/>
  <c r="D168" i="1"/>
  <c r="D167" i="1"/>
  <c r="D102" i="1"/>
  <c r="D94" i="1"/>
  <c r="D88" i="1"/>
  <c r="D22" i="1"/>
  <c r="D21" i="1"/>
  <c r="D19" i="1"/>
  <c r="D18" i="1"/>
  <c r="I364" i="1" l="1"/>
  <c r="F364" i="1"/>
  <c r="I217" i="1"/>
  <c r="H217" i="1"/>
  <c r="H219" i="1"/>
  <c r="I219" i="1" s="1"/>
  <c r="H216" i="1"/>
  <c r="I216" i="1" s="1"/>
  <c r="H220" i="1"/>
  <c r="I220" i="1" s="1"/>
  <c r="H218" i="1"/>
  <c r="I218" i="1" s="1"/>
  <c r="H215" i="1"/>
  <c r="I215" i="1" s="1"/>
  <c r="F351" i="1" l="1"/>
  <c r="F350" i="1"/>
  <c r="H350" i="1" s="1"/>
  <c r="I350" i="1" s="1"/>
  <c r="F349" i="1"/>
  <c r="H349" i="1" s="1"/>
  <c r="F348" i="1"/>
  <c r="F347" i="1"/>
  <c r="H347" i="1" s="1"/>
  <c r="I347" i="1" s="1"/>
  <c r="F346" i="1"/>
  <c r="H346" i="1" s="1"/>
  <c r="I346" i="1" s="1"/>
  <c r="F339" i="1"/>
  <c r="H339" i="1" s="1"/>
  <c r="I339" i="1" s="1"/>
  <c r="F338" i="1"/>
  <c r="F337" i="1"/>
  <c r="H337" i="1" s="1"/>
  <c r="I337" i="1" s="1"/>
  <c r="F336" i="1"/>
  <c r="H336" i="1" s="1"/>
  <c r="I336" i="1" s="1"/>
  <c r="F335" i="1"/>
  <c r="F334" i="1"/>
  <c r="F333" i="1"/>
  <c r="H333" i="1" s="1"/>
  <c r="I333" i="1" s="1"/>
  <c r="F332" i="1"/>
  <c r="H332" i="1" s="1"/>
  <c r="I332" i="1" s="1"/>
  <c r="F331" i="1"/>
  <c r="F330" i="1"/>
  <c r="F329" i="1"/>
  <c r="F328" i="1"/>
  <c r="H328" i="1" s="1"/>
  <c r="I328" i="1" s="1"/>
  <c r="F327" i="1"/>
  <c r="H327" i="1" s="1"/>
  <c r="F326" i="1"/>
  <c r="F325" i="1"/>
  <c r="F324" i="1"/>
  <c r="H324" i="1" s="1"/>
  <c r="I324" i="1" s="1"/>
  <c r="F323" i="1"/>
  <c r="F322" i="1"/>
  <c r="F321" i="1"/>
  <c r="H321" i="1" s="1"/>
  <c r="I321" i="1" s="1"/>
  <c r="F320" i="1"/>
  <c r="F319" i="1"/>
  <c r="H319" i="1" s="1"/>
  <c r="I319" i="1" s="1"/>
  <c r="F318" i="1"/>
  <c r="H318" i="1" s="1"/>
  <c r="I318" i="1" s="1"/>
  <c r="F317" i="1"/>
  <c r="F316" i="1"/>
  <c r="F315" i="1"/>
  <c r="H315" i="1" s="1"/>
  <c r="I315" i="1" s="1"/>
  <c r="F314" i="1"/>
  <c r="H314" i="1" s="1"/>
  <c r="I314" i="1" s="1"/>
  <c r="F313" i="1"/>
  <c r="F312" i="1"/>
  <c r="F305" i="1"/>
  <c r="F304" i="1"/>
  <c r="F303" i="1"/>
  <c r="H303" i="1" s="1"/>
  <c r="I303" i="1" s="1"/>
  <c r="F302" i="1"/>
  <c r="H302" i="1" s="1"/>
  <c r="I302" i="1" s="1"/>
  <c r="F301" i="1"/>
  <c r="F300" i="1"/>
  <c r="F299" i="1"/>
  <c r="F298" i="1"/>
  <c r="H298" i="1" s="1"/>
  <c r="I298" i="1" s="1"/>
  <c r="F297" i="1"/>
  <c r="H297" i="1" s="1"/>
  <c r="I297" i="1" s="1"/>
  <c r="F296" i="1"/>
  <c r="F295" i="1"/>
  <c r="H295" i="1" s="1"/>
  <c r="F294" i="1"/>
  <c r="F293" i="1"/>
  <c r="H293" i="1" s="1"/>
  <c r="I293" i="1" s="1"/>
  <c r="F292" i="1"/>
  <c r="H292" i="1" s="1"/>
  <c r="I292" i="1" s="1"/>
  <c r="F291" i="1"/>
  <c r="F290" i="1"/>
  <c r="F289" i="1"/>
  <c r="F288" i="1"/>
  <c r="H288" i="1" s="1"/>
  <c r="I288" i="1" s="1"/>
  <c r="F287" i="1"/>
  <c r="H287" i="1" s="1"/>
  <c r="I287" i="1" s="1"/>
  <c r="F286" i="1"/>
  <c r="H286" i="1" s="1"/>
  <c r="F285" i="1"/>
  <c r="F284" i="1"/>
  <c r="F283" i="1"/>
  <c r="H283" i="1" s="1"/>
  <c r="F282" i="1"/>
  <c r="H282" i="1" s="1"/>
  <c r="I282" i="1" s="1"/>
  <c r="F281" i="1"/>
  <c r="F280" i="1"/>
  <c r="H280" i="1" s="1"/>
  <c r="F279" i="1"/>
  <c r="H279" i="1" s="1"/>
  <c r="I279" i="1" s="1"/>
  <c r="F278" i="1"/>
  <c r="H278" i="1" s="1"/>
  <c r="F277" i="1"/>
  <c r="F276" i="1"/>
  <c r="H276" i="1" s="1"/>
  <c r="I276" i="1" s="1"/>
  <c r="F275" i="1"/>
  <c r="H275" i="1" s="1"/>
  <c r="I275" i="1" s="1"/>
  <c r="F268" i="1"/>
  <c r="F267" i="1"/>
  <c r="H267" i="1" s="1"/>
  <c r="I267" i="1" s="1"/>
  <c r="F266" i="1"/>
  <c r="H266" i="1" s="1"/>
  <c r="F265" i="1"/>
  <c r="F264" i="1"/>
  <c r="H264" i="1" s="1"/>
  <c r="I264" i="1" s="1"/>
  <c r="F257" i="1"/>
  <c r="F256" i="1"/>
  <c r="H256" i="1" s="1"/>
  <c r="F255" i="1"/>
  <c r="H255" i="1" s="1"/>
  <c r="I255" i="1" s="1"/>
  <c r="F254" i="1"/>
  <c r="F253" i="1"/>
  <c r="H253" i="1" s="1"/>
  <c r="I253" i="1" s="1"/>
  <c r="F252" i="1"/>
  <c r="H252" i="1" s="1"/>
  <c r="I252" i="1" s="1"/>
  <c r="F251" i="1"/>
  <c r="H251" i="1" s="1"/>
  <c r="F250" i="1"/>
  <c r="F249" i="1"/>
  <c r="H249" i="1" s="1"/>
  <c r="I249" i="1" s="1"/>
  <c r="F248" i="1"/>
  <c r="F247" i="1"/>
  <c r="H247" i="1" s="1"/>
  <c r="I247" i="1" s="1"/>
  <c r="F246" i="1"/>
  <c r="H246" i="1" s="1"/>
  <c r="I246" i="1" s="1"/>
  <c r="F245" i="1"/>
  <c r="F244" i="1"/>
  <c r="H244" i="1" s="1"/>
  <c r="F243" i="1"/>
  <c r="H243" i="1" s="1"/>
  <c r="I243" i="1" s="1"/>
  <c r="F242" i="1"/>
  <c r="F241" i="1"/>
  <c r="H241" i="1" s="1"/>
  <c r="I241" i="1" s="1"/>
  <c r="F240" i="1"/>
  <c r="F239" i="1"/>
  <c r="F238" i="1"/>
  <c r="F237" i="1"/>
  <c r="H237" i="1" s="1"/>
  <c r="I237" i="1" s="1"/>
  <c r="F236" i="1"/>
  <c r="H236" i="1" s="1"/>
  <c r="F235" i="1"/>
  <c r="F234" i="1"/>
  <c r="F233" i="1"/>
  <c r="H233" i="1" s="1"/>
  <c r="I233" i="1" s="1"/>
  <c r="F232" i="1"/>
  <c r="H232" i="1" s="1"/>
  <c r="I232" i="1" s="1"/>
  <c r="F231" i="1"/>
  <c r="H231" i="1" s="1"/>
  <c r="F230" i="1"/>
  <c r="F229" i="1"/>
  <c r="H229" i="1" s="1"/>
  <c r="I229" i="1" s="1"/>
  <c r="F228" i="1"/>
  <c r="H228" i="1" s="1"/>
  <c r="I228" i="1" s="1"/>
  <c r="F227" i="1"/>
  <c r="F214" i="1"/>
  <c r="H214" i="1" s="1"/>
  <c r="F213" i="1"/>
  <c r="H213" i="1" s="1"/>
  <c r="F212" i="1"/>
  <c r="F211" i="1"/>
  <c r="H211" i="1" s="1"/>
  <c r="I211" i="1" s="1"/>
  <c r="F210" i="1"/>
  <c r="F209" i="1"/>
  <c r="F208" i="1"/>
  <c r="H208" i="1" s="1"/>
  <c r="I208" i="1" s="1"/>
  <c r="F207" i="1"/>
  <c r="H207" i="1" s="1"/>
  <c r="I207" i="1" s="1"/>
  <c r="F206" i="1"/>
  <c r="F205" i="1"/>
  <c r="F204" i="1"/>
  <c r="F203" i="1"/>
  <c r="H203" i="1" s="1"/>
  <c r="I203" i="1" s="1"/>
  <c r="F202" i="1"/>
  <c r="H202" i="1" s="1"/>
  <c r="I202" i="1" s="1"/>
  <c r="F201" i="1"/>
  <c r="F200" i="1"/>
  <c r="F199" i="1"/>
  <c r="F198" i="1"/>
  <c r="H198" i="1" s="1"/>
  <c r="F197" i="1"/>
  <c r="H197" i="1" s="1"/>
  <c r="I197" i="1" s="1"/>
  <c r="F196" i="1"/>
  <c r="F195" i="1"/>
  <c r="F194" i="1"/>
  <c r="F193" i="1"/>
  <c r="H193" i="1" s="1"/>
  <c r="I193" i="1" s="1"/>
  <c r="F192" i="1"/>
  <c r="H192" i="1" s="1"/>
  <c r="F191" i="1"/>
  <c r="F190" i="1"/>
  <c r="F189" i="1"/>
  <c r="F188" i="1"/>
  <c r="H188" i="1" s="1"/>
  <c r="I188" i="1" s="1"/>
  <c r="F187" i="1"/>
  <c r="H187" i="1" s="1"/>
  <c r="I187" i="1" s="1"/>
  <c r="F186" i="1"/>
  <c r="H186" i="1" s="1"/>
  <c r="F185" i="1"/>
  <c r="F184" i="1"/>
  <c r="F183" i="1"/>
  <c r="H183" i="1" s="1"/>
  <c r="I183" i="1" s="1"/>
  <c r="F182" i="1"/>
  <c r="H182" i="1" s="1"/>
  <c r="I182" i="1" s="1"/>
  <c r="F181" i="1"/>
  <c r="F180" i="1"/>
  <c r="F179" i="1"/>
  <c r="F178" i="1"/>
  <c r="H178" i="1" s="1"/>
  <c r="I178" i="1" s="1"/>
  <c r="F177" i="1"/>
  <c r="H177" i="1" s="1"/>
  <c r="I177" i="1" s="1"/>
  <c r="F176" i="1"/>
  <c r="F175" i="1"/>
  <c r="F174" i="1"/>
  <c r="F173" i="1"/>
  <c r="H173" i="1" s="1"/>
  <c r="I173" i="1" s="1"/>
  <c r="F172" i="1"/>
  <c r="H172" i="1" s="1"/>
  <c r="I172" i="1" s="1"/>
  <c r="F171" i="1"/>
  <c r="F170" i="1"/>
  <c r="H170" i="1" s="1"/>
  <c r="F169" i="1"/>
  <c r="H169" i="1" s="1"/>
  <c r="F168" i="1"/>
  <c r="H168" i="1" s="1"/>
  <c r="I168" i="1" s="1"/>
  <c r="F167" i="1"/>
  <c r="H167" i="1" s="1"/>
  <c r="I167" i="1" s="1"/>
  <c r="F166" i="1"/>
  <c r="F165" i="1"/>
  <c r="H165" i="1" s="1"/>
  <c r="F164" i="1"/>
  <c r="H164" i="1" s="1"/>
  <c r="I164" i="1" s="1"/>
  <c r="F163" i="1"/>
  <c r="F162" i="1"/>
  <c r="F161" i="1"/>
  <c r="H161" i="1" s="1"/>
  <c r="I161" i="1" s="1"/>
  <c r="F160" i="1"/>
  <c r="H160" i="1" s="1"/>
  <c r="I160" i="1" s="1"/>
  <c r="F159" i="1"/>
  <c r="F158" i="1"/>
  <c r="H158" i="1" s="1"/>
  <c r="F157" i="1"/>
  <c r="H157" i="1" s="1"/>
  <c r="I157" i="1" s="1"/>
  <c r="F156" i="1"/>
  <c r="F155" i="1"/>
  <c r="H155" i="1" s="1"/>
  <c r="I165" i="1" l="1"/>
  <c r="I170" i="1"/>
  <c r="H199" i="1"/>
  <c r="I199" i="1" s="1"/>
  <c r="H323" i="1"/>
  <c r="I323" i="1" s="1"/>
  <c r="I280" i="1"/>
  <c r="I192" i="1"/>
  <c r="I295" i="1"/>
  <c r="I155" i="1"/>
  <c r="I169" i="1"/>
  <c r="H195" i="1"/>
  <c r="I195" i="1" s="1"/>
  <c r="H210" i="1"/>
  <c r="I210" i="1" s="1"/>
  <c r="I236" i="1"/>
  <c r="H240" i="1"/>
  <c r="I240" i="1" s="1"/>
  <c r="I244" i="1"/>
  <c r="I266" i="1"/>
  <c r="H284" i="1"/>
  <c r="I284" i="1" s="1"/>
  <c r="I327" i="1"/>
  <c r="H351" i="1"/>
  <c r="I351" i="1" s="1"/>
  <c r="H348" i="1"/>
  <c r="I348" i="1" s="1"/>
  <c r="I349" i="1"/>
  <c r="H331" i="1"/>
  <c r="I331" i="1" s="1"/>
  <c r="H335" i="1"/>
  <c r="I335" i="1" s="1"/>
  <c r="H330" i="1"/>
  <c r="I330" i="1" s="1"/>
  <c r="H334" i="1"/>
  <c r="I334" i="1" s="1"/>
  <c r="H338" i="1"/>
  <c r="I338" i="1" s="1"/>
  <c r="H322" i="1"/>
  <c r="I322" i="1" s="1"/>
  <c r="H326" i="1"/>
  <c r="I326" i="1" s="1"/>
  <c r="H325" i="1"/>
  <c r="I325" i="1" s="1"/>
  <c r="H329" i="1"/>
  <c r="I329" i="1" s="1"/>
  <c r="H313" i="1"/>
  <c r="I313" i="1" s="1"/>
  <c r="H317" i="1"/>
  <c r="I317" i="1" s="1"/>
  <c r="H312" i="1"/>
  <c r="I312" i="1" s="1"/>
  <c r="H316" i="1"/>
  <c r="I316" i="1" s="1"/>
  <c r="H320" i="1"/>
  <c r="I320" i="1" s="1"/>
  <c r="H305" i="1"/>
  <c r="I305" i="1" s="1"/>
  <c r="H301" i="1"/>
  <c r="I301" i="1" s="1"/>
  <c r="H300" i="1"/>
  <c r="I300" i="1" s="1"/>
  <c r="H304" i="1"/>
  <c r="I304" i="1" s="1"/>
  <c r="H296" i="1"/>
  <c r="I296" i="1" s="1"/>
  <c r="H299" i="1"/>
  <c r="I299" i="1" s="1"/>
  <c r="H291" i="1"/>
  <c r="I291" i="1" s="1"/>
  <c r="H290" i="1"/>
  <c r="I290" i="1" s="1"/>
  <c r="H294" i="1"/>
  <c r="I294" i="1" s="1"/>
  <c r="H285" i="1"/>
  <c r="I285" i="1" s="1"/>
  <c r="I286" i="1"/>
  <c r="H289" i="1"/>
  <c r="I289" i="1" s="1"/>
  <c r="I283" i="1"/>
  <c r="H281" i="1"/>
  <c r="I281" i="1" s="1"/>
  <c r="H277" i="1"/>
  <c r="I277" i="1" s="1"/>
  <c r="I278" i="1"/>
  <c r="H265" i="1"/>
  <c r="I265" i="1" s="1"/>
  <c r="H268" i="1"/>
  <c r="I268" i="1" s="1"/>
  <c r="I256" i="1"/>
  <c r="H257" i="1"/>
  <c r="I257" i="1" s="1"/>
  <c r="H250" i="1"/>
  <c r="I250" i="1" s="1"/>
  <c r="I251" i="1"/>
  <c r="H254" i="1"/>
  <c r="I254" i="1" s="1"/>
  <c r="H245" i="1"/>
  <c r="I245" i="1" s="1"/>
  <c r="H248" i="1"/>
  <c r="I248" i="1" s="1"/>
  <c r="H235" i="1"/>
  <c r="I235" i="1" s="1"/>
  <c r="H239" i="1"/>
  <c r="I239" i="1" s="1"/>
  <c r="H238" i="1"/>
  <c r="I238" i="1" s="1"/>
  <c r="H242" i="1"/>
  <c r="I242" i="1" s="1"/>
  <c r="H227" i="1"/>
  <c r="I227" i="1" s="1"/>
  <c r="H230" i="1"/>
  <c r="I230" i="1" s="1"/>
  <c r="I231" i="1"/>
  <c r="H234" i="1"/>
  <c r="I234" i="1" s="1"/>
  <c r="H212" i="1"/>
  <c r="I212" i="1" s="1"/>
  <c r="I213" i="1"/>
  <c r="I214" i="1"/>
  <c r="H206" i="1"/>
  <c r="I206" i="1" s="1"/>
  <c r="H205" i="1"/>
  <c r="I205" i="1" s="1"/>
  <c r="H209" i="1"/>
  <c r="I209" i="1" s="1"/>
  <c r="H201" i="1"/>
  <c r="I201" i="1" s="1"/>
  <c r="H200" i="1"/>
  <c r="I200" i="1" s="1"/>
  <c r="H204" i="1"/>
  <c r="I204" i="1" s="1"/>
  <c r="I198" i="1"/>
  <c r="H196" i="1"/>
  <c r="I196" i="1" s="1"/>
  <c r="H191" i="1"/>
  <c r="I191" i="1" s="1"/>
  <c r="H190" i="1"/>
  <c r="I190" i="1" s="1"/>
  <c r="H194" i="1"/>
  <c r="I194" i="1" s="1"/>
  <c r="H185" i="1"/>
  <c r="I185" i="1" s="1"/>
  <c r="I186" i="1"/>
  <c r="H189" i="1"/>
  <c r="I189" i="1" s="1"/>
  <c r="H181" i="1"/>
  <c r="I181" i="1" s="1"/>
  <c r="H180" i="1"/>
  <c r="I180" i="1" s="1"/>
  <c r="H184" i="1"/>
  <c r="I184" i="1" s="1"/>
  <c r="H176" i="1"/>
  <c r="I176" i="1" s="1"/>
  <c r="H175" i="1"/>
  <c r="I175" i="1" s="1"/>
  <c r="H179" i="1"/>
  <c r="I179" i="1" s="1"/>
  <c r="H171" i="1"/>
  <c r="I171" i="1" s="1"/>
  <c r="H174" i="1"/>
  <c r="I174" i="1" s="1"/>
  <c r="H166" i="1"/>
  <c r="I166" i="1" s="1"/>
  <c r="H163" i="1"/>
  <c r="I163" i="1" s="1"/>
  <c r="H162" i="1"/>
  <c r="I162" i="1" s="1"/>
  <c r="I158" i="1"/>
  <c r="H156" i="1"/>
  <c r="I156" i="1" s="1"/>
  <c r="H159" i="1"/>
  <c r="I159" i="1" s="1"/>
  <c r="F148" i="1"/>
  <c r="F147" i="1"/>
  <c r="H147" i="1" s="1"/>
  <c r="I147" i="1" s="1"/>
  <c r="F146" i="1"/>
  <c r="F145" i="1"/>
  <c r="F144" i="1"/>
  <c r="H144" i="1" s="1"/>
  <c r="I144" i="1" s="1"/>
  <c r="F143" i="1"/>
  <c r="H143" i="1" s="1"/>
  <c r="I143" i="1" s="1"/>
  <c r="F142" i="1"/>
  <c r="F141" i="1"/>
  <c r="H141" i="1" s="1"/>
  <c r="F140" i="1"/>
  <c r="H140" i="1" s="1"/>
  <c r="I140" i="1" s="1"/>
  <c r="F139" i="1"/>
  <c r="H139" i="1" s="1"/>
  <c r="I139" i="1" s="1"/>
  <c r="F138" i="1"/>
  <c r="F137" i="1"/>
  <c r="H137" i="1" s="1"/>
  <c r="F136" i="1"/>
  <c r="H136" i="1" s="1"/>
  <c r="I136" i="1" s="1"/>
  <c r="F135" i="1"/>
  <c r="F134" i="1"/>
  <c r="H134" i="1" s="1"/>
  <c r="I134" i="1" s="1"/>
  <c r="F133" i="1"/>
  <c r="H133" i="1" s="1"/>
  <c r="I133" i="1" s="1"/>
  <c r="F132" i="1"/>
  <c r="F131" i="1"/>
  <c r="F130" i="1"/>
  <c r="H130" i="1" s="1"/>
  <c r="I130" i="1" s="1"/>
  <c r="F123" i="1"/>
  <c r="H123" i="1" s="1"/>
  <c r="I123" i="1" s="1"/>
  <c r="F122" i="1"/>
  <c r="F121" i="1"/>
  <c r="H121" i="1" s="1"/>
  <c r="I121" i="1" s="1"/>
  <c r="F120" i="1"/>
  <c r="H120" i="1" s="1"/>
  <c r="I120" i="1" s="1"/>
  <c r="F119" i="1"/>
  <c r="H119" i="1" s="1"/>
  <c r="F118" i="1"/>
  <c r="F111" i="1"/>
  <c r="H111" i="1" s="1"/>
  <c r="I111" i="1" s="1"/>
  <c r="F110" i="1"/>
  <c r="F109" i="1"/>
  <c r="F108" i="1"/>
  <c r="H108" i="1" s="1"/>
  <c r="I108" i="1" s="1"/>
  <c r="F107" i="1"/>
  <c r="H107" i="1" s="1"/>
  <c r="I107" i="1" s="1"/>
  <c r="F106" i="1"/>
  <c r="H106" i="1" s="1"/>
  <c r="F105" i="1"/>
  <c r="F104" i="1"/>
  <c r="H104" i="1" s="1"/>
  <c r="I104" i="1" s="1"/>
  <c r="F103" i="1"/>
  <c r="F102" i="1"/>
  <c r="H102" i="1" s="1"/>
  <c r="I102" i="1" s="1"/>
  <c r="F101" i="1"/>
  <c r="H101" i="1" s="1"/>
  <c r="I101" i="1" s="1"/>
  <c r="F100" i="1"/>
  <c r="F99" i="1"/>
  <c r="F98" i="1"/>
  <c r="H98" i="1" s="1"/>
  <c r="I98" i="1" s="1"/>
  <c r="F97" i="1"/>
  <c r="F96" i="1"/>
  <c r="H96" i="1" s="1"/>
  <c r="F95" i="1"/>
  <c r="H95" i="1" s="1"/>
  <c r="I95" i="1" s="1"/>
  <c r="F94" i="1"/>
  <c r="F93" i="1"/>
  <c r="H93" i="1" s="1"/>
  <c r="F92" i="1"/>
  <c r="H92" i="1" s="1"/>
  <c r="I92" i="1" s="1"/>
  <c r="F91" i="1"/>
  <c r="F90" i="1"/>
  <c r="H90" i="1" s="1"/>
  <c r="F89" i="1"/>
  <c r="F88" i="1"/>
  <c r="F87" i="1"/>
  <c r="F86" i="1"/>
  <c r="H86" i="1" s="1"/>
  <c r="I86" i="1" s="1"/>
  <c r="F79" i="1"/>
  <c r="F78" i="1"/>
  <c r="F77" i="1"/>
  <c r="F76" i="1"/>
  <c r="F75" i="1"/>
  <c r="F74" i="1"/>
  <c r="H74" i="1" s="1"/>
  <c r="F32" i="1"/>
  <c r="H32" i="1" s="1"/>
  <c r="F33" i="1"/>
  <c r="H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F38" i="1"/>
  <c r="H38" i="1" s="1"/>
  <c r="F39" i="1"/>
  <c r="H39" i="1" s="1"/>
  <c r="F40" i="1"/>
  <c r="H40" i="1" s="1"/>
  <c r="I40" i="1" s="1"/>
  <c r="F41" i="1"/>
  <c r="H41" i="1" s="1"/>
  <c r="F42" i="1"/>
  <c r="H42" i="1" s="1"/>
  <c r="F43" i="1"/>
  <c r="F44" i="1"/>
  <c r="H44" i="1" s="1"/>
  <c r="I44" i="1" s="1"/>
  <c r="F45" i="1"/>
  <c r="H45" i="1" s="1"/>
  <c r="F46" i="1"/>
  <c r="F47" i="1"/>
  <c r="H47" i="1" s="1"/>
  <c r="I47" i="1" s="1"/>
  <c r="F48" i="1"/>
  <c r="H48" i="1" s="1"/>
  <c r="I48" i="1" s="1"/>
  <c r="F49" i="1"/>
  <c r="H49" i="1" s="1"/>
  <c r="F50" i="1"/>
  <c r="H50" i="1" s="1"/>
  <c r="F51" i="1"/>
  <c r="H51" i="1" s="1"/>
  <c r="F52" i="1"/>
  <c r="H52" i="1" s="1"/>
  <c r="I52" i="1" s="1"/>
  <c r="F53" i="1"/>
  <c r="H53" i="1" s="1"/>
  <c r="F54" i="1"/>
  <c r="H54" i="1" s="1"/>
  <c r="F55" i="1"/>
  <c r="H55" i="1" s="1"/>
  <c r="F56" i="1"/>
  <c r="H56" i="1" s="1"/>
  <c r="I56" i="1" s="1"/>
  <c r="F57" i="1"/>
  <c r="H57" i="1" s="1"/>
  <c r="F58" i="1"/>
  <c r="H58" i="1" s="1"/>
  <c r="F59" i="1"/>
  <c r="H59" i="1" s="1"/>
  <c r="I59" i="1" s="1"/>
  <c r="F60" i="1"/>
  <c r="H60" i="1" s="1"/>
  <c r="I60" i="1" s="1"/>
  <c r="F61" i="1"/>
  <c r="H61" i="1" s="1"/>
  <c r="F62" i="1"/>
  <c r="H62" i="1" s="1"/>
  <c r="F63" i="1"/>
  <c r="H63" i="1" s="1"/>
  <c r="I63" i="1" s="1"/>
  <c r="F64" i="1"/>
  <c r="H64" i="1" s="1"/>
  <c r="I64" i="1" s="1"/>
  <c r="F65" i="1"/>
  <c r="H65" i="1" s="1"/>
  <c r="F66" i="1"/>
  <c r="H66" i="1" s="1"/>
  <c r="F67" i="1"/>
  <c r="H67" i="1" s="1"/>
  <c r="F31" i="1"/>
  <c r="F12" i="1"/>
  <c r="H12" i="1" s="1"/>
  <c r="F13" i="1"/>
  <c r="H13" i="1" s="1"/>
  <c r="I13" i="1" s="1"/>
  <c r="F14" i="1"/>
  <c r="H14" i="1" s="1"/>
  <c r="F15" i="1"/>
  <c r="H15" i="1" s="1"/>
  <c r="F16" i="1"/>
  <c r="H16" i="1" s="1"/>
  <c r="F17" i="1"/>
  <c r="H17" i="1" s="1"/>
  <c r="I17" i="1" s="1"/>
  <c r="F18" i="1"/>
  <c r="H18" i="1" s="1"/>
  <c r="I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11" i="1"/>
  <c r="H11" i="1" s="1"/>
  <c r="I22" i="1" l="1"/>
  <c r="I352" i="1"/>
  <c r="I269" i="1"/>
  <c r="I306" i="1"/>
  <c r="I340" i="1"/>
  <c r="I221" i="1"/>
  <c r="I258" i="1"/>
  <c r="H97" i="1"/>
  <c r="I97" i="1" s="1"/>
  <c r="I141" i="1"/>
  <c r="I51" i="1"/>
  <c r="H89" i="1"/>
  <c r="I89" i="1" s="1"/>
  <c r="I93" i="1"/>
  <c r="H43" i="1"/>
  <c r="I43" i="1" s="1"/>
  <c r="I74" i="1"/>
  <c r="I137" i="1"/>
  <c r="H148" i="1"/>
  <c r="I148" i="1" s="1"/>
  <c r="H142" i="1"/>
  <c r="I142" i="1" s="1"/>
  <c r="H146" i="1"/>
  <c r="I146" i="1" s="1"/>
  <c r="H145" i="1"/>
  <c r="I145" i="1" s="1"/>
  <c r="H138" i="1"/>
  <c r="I138" i="1" s="1"/>
  <c r="H132" i="1"/>
  <c r="I132" i="1" s="1"/>
  <c r="H131" i="1"/>
  <c r="I131" i="1" s="1"/>
  <c r="H135" i="1"/>
  <c r="I135" i="1" s="1"/>
  <c r="H118" i="1"/>
  <c r="I118" i="1" s="1"/>
  <c r="I119" i="1"/>
  <c r="H122" i="1"/>
  <c r="I122" i="1" s="1"/>
  <c r="H110" i="1"/>
  <c r="I110" i="1" s="1"/>
  <c r="H109" i="1"/>
  <c r="I109" i="1" s="1"/>
  <c r="H105" i="1"/>
  <c r="I105" i="1" s="1"/>
  <c r="I106" i="1"/>
  <c r="H100" i="1"/>
  <c r="I100" i="1" s="1"/>
  <c r="H99" i="1"/>
  <c r="I99" i="1" s="1"/>
  <c r="H103" i="1"/>
  <c r="I103" i="1" s="1"/>
  <c r="I96" i="1"/>
  <c r="H94" i="1"/>
  <c r="I94" i="1" s="1"/>
  <c r="I90" i="1"/>
  <c r="H88" i="1"/>
  <c r="I88" i="1" s="1"/>
  <c r="H87" i="1"/>
  <c r="I87" i="1" s="1"/>
  <c r="H91" i="1"/>
  <c r="I91" i="1" s="1"/>
  <c r="H79" i="1"/>
  <c r="I79" i="1" s="1"/>
  <c r="H78" i="1"/>
  <c r="I78" i="1" s="1"/>
  <c r="H77" i="1"/>
  <c r="I77" i="1" s="1"/>
  <c r="H76" i="1"/>
  <c r="I76" i="1" s="1"/>
  <c r="H75" i="1"/>
  <c r="I75" i="1" s="1"/>
  <c r="I50" i="1"/>
  <c r="I67" i="1"/>
  <c r="I66" i="1"/>
  <c r="I55" i="1"/>
  <c r="I54" i="1"/>
  <c r="I39" i="1"/>
  <c r="I38" i="1"/>
  <c r="I62" i="1"/>
  <c r="I58" i="1"/>
  <c r="H46" i="1"/>
  <c r="I46" i="1" s="1"/>
  <c r="I42" i="1"/>
  <c r="I32" i="1"/>
  <c r="I65" i="1"/>
  <c r="I61" i="1"/>
  <c r="I57" i="1"/>
  <c r="I53" i="1"/>
  <c r="I49" i="1"/>
  <c r="I45" i="1"/>
  <c r="I41" i="1"/>
  <c r="I37" i="1"/>
  <c r="I33" i="1"/>
  <c r="H31" i="1"/>
  <c r="I31" i="1" s="1"/>
  <c r="I21" i="1"/>
  <c r="I11" i="1"/>
  <c r="I12" i="1"/>
  <c r="I24" i="1"/>
  <c r="I14" i="1"/>
  <c r="I20" i="1"/>
  <c r="I16" i="1"/>
  <c r="I23" i="1"/>
  <c r="I19" i="1"/>
  <c r="I15" i="1"/>
  <c r="I149" i="1" l="1"/>
  <c r="I124" i="1"/>
  <c r="I112" i="1"/>
  <c r="I80" i="1"/>
  <c r="I68" i="1"/>
  <c r="I25" i="1"/>
  <c r="F68" i="1" l="1"/>
  <c r="C369" i="1" s="1"/>
  <c r="F269" i="1" l="1"/>
  <c r="C376" i="1" s="1"/>
  <c r="F340" i="1"/>
  <c r="C378" i="1" s="1"/>
  <c r="F25" i="1"/>
  <c r="C368" i="1" s="1"/>
  <c r="F80" i="1"/>
  <c r="C370" i="1" s="1"/>
  <c r="F112" i="1"/>
  <c r="C371" i="1" s="1"/>
  <c r="F124" i="1"/>
  <c r="C372" i="1" s="1"/>
  <c r="F149" i="1"/>
  <c r="C373" i="1" s="1"/>
  <c r="F352" i="1"/>
  <c r="C379" i="1" s="1"/>
  <c r="F221" i="1"/>
  <c r="C374" i="1" s="1"/>
  <c r="F258" i="1"/>
  <c r="C375" i="1" s="1"/>
  <c r="F306" i="1"/>
  <c r="C377" i="1" s="1"/>
  <c r="C381" i="1" l="1"/>
  <c r="C382" i="1"/>
  <c r="C383" i="1" s="1"/>
</calcChain>
</file>

<file path=xl/sharedStrings.xml><?xml version="1.0" encoding="utf-8"?>
<sst xmlns="http://schemas.openxmlformats.org/spreadsheetml/2006/main" count="1077" uniqueCount="409">
  <si>
    <t>Lp.</t>
  </si>
  <si>
    <t>Nazwa materiału</t>
  </si>
  <si>
    <t>Jedn.</t>
  </si>
  <si>
    <t>Ilość</t>
  </si>
  <si>
    <t>1.</t>
  </si>
  <si>
    <t>Zasuwa wodoc. gwintowana DN 32 GW/GW</t>
  </si>
  <si>
    <t>szt.</t>
  </si>
  <si>
    <t>2.</t>
  </si>
  <si>
    <t>Zasuwa wodoc. gwintowana DN 32 GW/GZ</t>
  </si>
  <si>
    <t>3.</t>
  </si>
  <si>
    <t>Zasuwa wodoc. gwintowana DN 40 GW/GW</t>
  </si>
  <si>
    <t>4.</t>
  </si>
  <si>
    <t>Zasuwa wodoc. gwintowana DN 40 GW/GZ</t>
  </si>
  <si>
    <t>5.</t>
  </si>
  <si>
    <t>Zasuwa wodoc. gwintowana DN 50 GW/GW</t>
  </si>
  <si>
    <t>6.</t>
  </si>
  <si>
    <t>Zasuwa wodoc. gwintowana DN 50 GW/GZ</t>
  </si>
  <si>
    <t>7.</t>
  </si>
  <si>
    <t>Zasuwa wodoc. kołnierzowa DN 50</t>
  </si>
  <si>
    <t>8.</t>
  </si>
  <si>
    <t xml:space="preserve">Zasuwa wodoc. kołnierzowa DN 80 </t>
  </si>
  <si>
    <t>9.</t>
  </si>
  <si>
    <t>10.</t>
  </si>
  <si>
    <t>Zasuwa wodoc. kołnierzowa DN 100 L- 300 mm</t>
  </si>
  <si>
    <t>11.</t>
  </si>
  <si>
    <t>Zasuwa wodoc. kołnierzowa DN 150</t>
  </si>
  <si>
    <t xml:space="preserve">12. </t>
  </si>
  <si>
    <t>Zasuwa wodoc. kołnierzowa DN 200</t>
  </si>
  <si>
    <t>13.</t>
  </si>
  <si>
    <t>Zasuwa wodoc. kołnierzowa DN 250</t>
  </si>
  <si>
    <t>14.</t>
  </si>
  <si>
    <t>Zasuwa wodoc. kołnierzowa DN 300</t>
  </si>
  <si>
    <t>I - Zasuwy wodociągowe</t>
  </si>
  <si>
    <t>Jedn. miary</t>
  </si>
  <si>
    <t>II - Łączniki wodociągowe rurowo - kołnierzowe, rurowe i kompensatory</t>
  </si>
  <si>
    <t xml:space="preserve">Łącznik wodoc. rurowo-kołnierzowy na rurę stal ,żeliwo DN 50 </t>
  </si>
  <si>
    <t>Łącznik wodoc. rurowo-kołnierzowy na rurę stal,żeliwo DN 80</t>
  </si>
  <si>
    <t>Łącznik wodoc. rurowo-kołnierzowy na rurę stal,żeliwo DN 100</t>
  </si>
  <si>
    <t>Łącznik wodoc. rurowo-kołnierzowy na rurę stal,żeliwo DN 150</t>
  </si>
  <si>
    <t>Łącznik wodoc. rurowo-kołnierzowy na rurę stal,żeliwo DN 200</t>
  </si>
  <si>
    <t>Łącznik wodoc. rurowo -kołnierzowy na rurę stal,żeliwo DN 250</t>
  </si>
  <si>
    <t>Łącznik wodoc. rurowo-kołnierzowy na rurę stal,żeliwo DN 300</t>
  </si>
  <si>
    <t>Łącznik wodoc. rurowo-kołnierzowy na rurę stal,żeliwo DN 400</t>
  </si>
  <si>
    <t>Łącznik wodoc. rurowo-kołnierzowy na rurę PE DN 110</t>
  </si>
  <si>
    <t>Łącznik wodoc. rurowo-kołnierzowy na rurę PE DN 160</t>
  </si>
  <si>
    <t>Łącznik wodoc. rurowo-kołnierzowy na rurę PE DN 180</t>
  </si>
  <si>
    <t>Łącznik wodoc. rurowo-kołnierzowy na rurę PE DN 200</t>
  </si>
  <si>
    <t>Łącznik wodoc. rurowo-kołnierzowy na rurę azbestocementową DN 100</t>
  </si>
  <si>
    <t>Łącznik wodoc. rurowo-kołnierzowy na rurę azbestocementowa DN 150</t>
  </si>
  <si>
    <t>15.</t>
  </si>
  <si>
    <t>Łącznik wodoc. rurowo-kołnierzowy na rurę azbestocementową DN 200</t>
  </si>
  <si>
    <t>16.</t>
  </si>
  <si>
    <t>Łącznik wodoc. rurowo-kołnierzowy o dużej tolerancji średnic DN 150</t>
  </si>
  <si>
    <t>17.</t>
  </si>
  <si>
    <t>Łącznik wodoc. rurowo-kołnierzowy o dużej tolerancji średnic DN 200</t>
  </si>
  <si>
    <t>18.</t>
  </si>
  <si>
    <t>Łącznik wodoc. rurowy na rurę stal,żeliwo DN 50</t>
  </si>
  <si>
    <t>19.</t>
  </si>
  <si>
    <t>Łącznik wodoc. rurowy na rurę stal,żeliwo DN 80</t>
  </si>
  <si>
    <t>20.</t>
  </si>
  <si>
    <t>Łącznik wodoc. rurowy na rurę stal,żeliwo DN 100</t>
  </si>
  <si>
    <t>21.</t>
  </si>
  <si>
    <t>Łącznik wodoc. rurowy na rurę stal,żeliwo DN 150</t>
  </si>
  <si>
    <t>22.</t>
  </si>
  <si>
    <t>Łącznik wodoc. rurowy na rurę stal,żeliwo DN 200</t>
  </si>
  <si>
    <t>23.</t>
  </si>
  <si>
    <t>Łącznik wodoc. rurowy na rurę stal,żeliwo DN 250</t>
  </si>
  <si>
    <t>24.</t>
  </si>
  <si>
    <t>Łącznik wodoc. rurowy na rure stal,żeliwo DN 300</t>
  </si>
  <si>
    <t>25.</t>
  </si>
  <si>
    <t>Łącznik wodoc. rurowy na rure stal,żeliwo DN 400</t>
  </si>
  <si>
    <t>26.</t>
  </si>
  <si>
    <t>Łącznik wodoc. rurowy rurę PE DN 110</t>
  </si>
  <si>
    <t>27.</t>
  </si>
  <si>
    <t>Łącznik wodoc. rurowy na rurę PE DN 160</t>
  </si>
  <si>
    <t>28.</t>
  </si>
  <si>
    <t>Łącznik wodoc. rurowy na rurę PE DN 180</t>
  </si>
  <si>
    <t>29.</t>
  </si>
  <si>
    <t>Łącznik wodoc. rurowy na rurę PE DN 200</t>
  </si>
  <si>
    <t xml:space="preserve">30. </t>
  </si>
  <si>
    <t>Łącznik wodoc. rurowy na rurę azbestocementową DN 100</t>
  </si>
  <si>
    <t>31.</t>
  </si>
  <si>
    <t>Łącznik wodoc. rurowy na rurę azbestocementową DN 150</t>
  </si>
  <si>
    <t>32.</t>
  </si>
  <si>
    <t>Łącznik wodoc. rurowy na rurę azbestocementową DN 200</t>
  </si>
  <si>
    <t>33.</t>
  </si>
  <si>
    <t>Łącznik wodoc. rurowy o dużej tolerancji średnic DN 150</t>
  </si>
  <si>
    <t>34.</t>
  </si>
  <si>
    <t>Łącznik wodoc. rurowy o dużej tolerancji średnic DN 200</t>
  </si>
  <si>
    <t>35.</t>
  </si>
  <si>
    <t>Kompensator DN 80</t>
  </si>
  <si>
    <t>36.</t>
  </si>
  <si>
    <t>Kompensator DN 100</t>
  </si>
  <si>
    <t>37.</t>
  </si>
  <si>
    <t>Kompensator DN 150</t>
  </si>
  <si>
    <t>III - Doszczelniacze muf</t>
  </si>
  <si>
    <t>Doszczelniacz mufy DN 80</t>
  </si>
  <si>
    <t>Doszczelniacz mufy DN 100</t>
  </si>
  <si>
    <t>Doszczelniacz mufy DN 150</t>
  </si>
  <si>
    <t>Doszczelniacz mufy DN 200</t>
  </si>
  <si>
    <t>Doszczelniacz mufy DN 250</t>
  </si>
  <si>
    <t>Doszczelniacz mufy DN 300</t>
  </si>
  <si>
    <t>IV - Hydranty podziemne i nadziemne, stojaki hydrantowe oraz zawory odpowietrzające</t>
  </si>
  <si>
    <t>Hydrant nadziemny DN 80 RD 1250 H-1850 mm</t>
  </si>
  <si>
    <t>Hydrant nadziemny DN 80 RD 1500 H- 2150 mm</t>
  </si>
  <si>
    <t>Hydrant nadziemny łamany DN 80 RD 1000</t>
  </si>
  <si>
    <t>Hydrant nadziemny łamany DN 80 RD 1250</t>
  </si>
  <si>
    <t>Hydrant nadziemny DN 100 RD 1250</t>
  </si>
  <si>
    <t>Hydrant nadziemny DN 100 RD 1500</t>
  </si>
  <si>
    <t xml:space="preserve">10. </t>
  </si>
  <si>
    <t>Hydrant nadziemny DN 100 RD 1800</t>
  </si>
  <si>
    <t>12.</t>
  </si>
  <si>
    <t>Hydrant nadziemny łamany DN 100 RD 1500</t>
  </si>
  <si>
    <t>Hydrant podziemny DN 80 RD 750</t>
  </si>
  <si>
    <t>Hydrant podziemny DN 80 RD 1000</t>
  </si>
  <si>
    <t>Hydrant podziemny DN 80 RD 1250</t>
  </si>
  <si>
    <t>Hydrant podziemny DN 80 RD 1500</t>
  </si>
  <si>
    <t>Hydrant podziemny DN 100 RD 1000</t>
  </si>
  <si>
    <t>Hydrant podziemny DN 100 RD 1250</t>
  </si>
  <si>
    <t>Osłona odwodnienia hydrantu</t>
  </si>
  <si>
    <t>Stojak hydrantowy DN 80</t>
  </si>
  <si>
    <t>Zawór odpowietrzająco -napowietrzający DN 50</t>
  </si>
  <si>
    <t>Zawór odpowietrzająco -napowietrzający DN 80</t>
  </si>
  <si>
    <t>Zawór odpowietrzająco- napowietrzający DN 100</t>
  </si>
  <si>
    <t>V - Obudowy teleskopowe zasuw</t>
  </si>
  <si>
    <t>Obudowa teleskopowa zasuwy DN 32</t>
  </si>
  <si>
    <t>Obudowa teleskopowa zasuwy DN 40-50</t>
  </si>
  <si>
    <t>Obudowa teleskopowa zasuwy DN 65-80</t>
  </si>
  <si>
    <t>Obudowa teleskopowa zasuwy DN 100-150</t>
  </si>
  <si>
    <t>Obudowa teleskopowa zasuwy DN 200</t>
  </si>
  <si>
    <t>Obudowa teleskopowa zasuwy DN 250</t>
  </si>
  <si>
    <t>VI - Króciec wodociągowy FW - FF</t>
  </si>
  <si>
    <t>Króciec wodociągowy FW DN 50</t>
  </si>
  <si>
    <t>Króciec wodociągowy FW DN 80</t>
  </si>
  <si>
    <t>Króciec wodociągowy FW DN 100</t>
  </si>
  <si>
    <t>Króciec wodociągowy FW DN 150</t>
  </si>
  <si>
    <t>Króciec wodociągowy FW DN 200</t>
  </si>
  <si>
    <t xml:space="preserve">19. </t>
  </si>
  <si>
    <t>VII - Trójniki, kolana wodociągowe, redukcje żeliwne, kołnierze żeliwne (kryzy)</t>
  </si>
  <si>
    <t>Trójnik kołnierzowy żeliwny DN 50</t>
  </si>
  <si>
    <t>Trójnik kołnierzowy żeliwny DN 80</t>
  </si>
  <si>
    <t>Trójnik kołnierzowy żeliwny DN 100</t>
  </si>
  <si>
    <t>Trójnik kołnierzowy żeliwny DN 150</t>
  </si>
  <si>
    <t>Trójnik kołnierzowy żeliwny DN 200</t>
  </si>
  <si>
    <t>Trójnik kołnierzowy żeliwny DN 80/50</t>
  </si>
  <si>
    <t>Trójnik kołnierzowy żeliwny DN 100/50</t>
  </si>
  <si>
    <t>Trójnik kołnierzowy żeliwny DN 100/80</t>
  </si>
  <si>
    <t>Trójnik kołnierzowy żeliwny DN 150/50</t>
  </si>
  <si>
    <t>Trójnik kołnierzowy żeliwny DN 150/80</t>
  </si>
  <si>
    <t>Trójnik kołnierzowy żeliwny DN 150/100</t>
  </si>
  <si>
    <t>Trójnik kołnierzowy żeliwny DN 200/80</t>
  </si>
  <si>
    <t>Trójnik kołnierzowy żeliwny DN 200/100</t>
  </si>
  <si>
    <t>Trójnik kołnierzowy żeliwny DN 200/150</t>
  </si>
  <si>
    <t>Kolano stopowe żeliwne DN 80</t>
  </si>
  <si>
    <t>Kolano stopowe żeliwne DN 100</t>
  </si>
  <si>
    <t>Kolano żeliwne kołnierzowe DN 50/90</t>
  </si>
  <si>
    <t>Kolano żeliwne kołnierzowe DN 80/90</t>
  </si>
  <si>
    <t>Kolano żeliwne kołnierzowe DN 100/90</t>
  </si>
  <si>
    <t>Kolano żeliwne kołnierzowe DN 150/90</t>
  </si>
  <si>
    <t>Kolano żeliwne kołnierzowe DN 200/90</t>
  </si>
  <si>
    <t>Redukcja kołnierzowa żeliwna DN 80/50</t>
  </si>
  <si>
    <t>Redukcja kołnierzowa żeliwna DN 100/50</t>
  </si>
  <si>
    <t>Redukcja kołnierzowa żeliwna DN 100/80</t>
  </si>
  <si>
    <t>Redukcja kołnierzowa żeliwna DN 150/50</t>
  </si>
  <si>
    <t>Redukcja kołnierzowa żeliwna DN 150/80</t>
  </si>
  <si>
    <t>Redukcja kołnierzowa żeliwna DN 150/100</t>
  </si>
  <si>
    <t>30.</t>
  </si>
  <si>
    <t>Redukcja kołnierzowa żeliwna DN 200/80</t>
  </si>
  <si>
    <t>Redukcja kołnierzowa żeliwna DN 200/100</t>
  </si>
  <si>
    <t>Redukcja kołnierzowa żeliwna DN 200/150</t>
  </si>
  <si>
    <t>Kołnierz żeliwny adaptacyjny DN 80 4/8</t>
  </si>
  <si>
    <t>Kołnierz żeliwny adaptacyjny DN 100 4/8</t>
  </si>
  <si>
    <t>Kołnierz żeliwny adaptacyjny DN 150 4/8</t>
  </si>
  <si>
    <t>Kołnierz zaślepiający DN 80</t>
  </si>
  <si>
    <t>Kołnierz zaślepiający DN 100</t>
  </si>
  <si>
    <t>38.</t>
  </si>
  <si>
    <t>Kołnierz zaślepiający DN 150</t>
  </si>
  <si>
    <t>39.</t>
  </si>
  <si>
    <t>Kryza gwintowana DN 50/25</t>
  </si>
  <si>
    <t>40.</t>
  </si>
  <si>
    <t>Kryza gwintowana DN 50/32</t>
  </si>
  <si>
    <t>41.</t>
  </si>
  <si>
    <t>Kryza gwintowana DN 50/40</t>
  </si>
  <si>
    <t>42.</t>
  </si>
  <si>
    <t xml:space="preserve">Kryza gwintowana DN 50/50 </t>
  </si>
  <si>
    <t>43.</t>
  </si>
  <si>
    <t>Kryza gwintowana DN 65/25</t>
  </si>
  <si>
    <t>44.</t>
  </si>
  <si>
    <t>Kryza gwintowana DN 65/32</t>
  </si>
  <si>
    <t>45.</t>
  </si>
  <si>
    <t>Kryza gwintowana DN 65/40</t>
  </si>
  <si>
    <t>46.</t>
  </si>
  <si>
    <t>Kryza gwintowana DN 65/50</t>
  </si>
  <si>
    <t>47.</t>
  </si>
  <si>
    <t>Kryza gwintowana DN 80/25</t>
  </si>
  <si>
    <t>48.</t>
  </si>
  <si>
    <t>Kryza gwintowana DN 80/32</t>
  </si>
  <si>
    <t>49.</t>
  </si>
  <si>
    <t>Kryza gwintowana DN 80/40</t>
  </si>
  <si>
    <t>50.</t>
  </si>
  <si>
    <t>Kryza gwintowana DN 80/50</t>
  </si>
  <si>
    <t>51.</t>
  </si>
  <si>
    <t>Kryza gwintowana DN 100/25</t>
  </si>
  <si>
    <t>52.</t>
  </si>
  <si>
    <t>Kryza gwintowana DN 100/32</t>
  </si>
  <si>
    <t>53.</t>
  </si>
  <si>
    <t>Kryza gwintowana DN 100/40</t>
  </si>
  <si>
    <t>54.</t>
  </si>
  <si>
    <t>Kryza gwintowana DN 100/50</t>
  </si>
  <si>
    <t>55.</t>
  </si>
  <si>
    <t>Kryza gwintowana DN 100/80</t>
  </si>
  <si>
    <t>56.</t>
  </si>
  <si>
    <t>Kołnierz do tulei DN 63</t>
  </si>
  <si>
    <t>57.</t>
  </si>
  <si>
    <t>Kołnierz do tulei DN 90</t>
  </si>
  <si>
    <t>58.</t>
  </si>
  <si>
    <t>Kołnierz do tulei DN 110</t>
  </si>
  <si>
    <t>59.</t>
  </si>
  <si>
    <t>Kołnierz do tulei DN 125</t>
  </si>
  <si>
    <t>60.</t>
  </si>
  <si>
    <t>Kołnierz do tulei DN 160</t>
  </si>
  <si>
    <t>Kołnierz do tulei DN 180</t>
  </si>
  <si>
    <t>Kołnierz zaślepiający DN 200</t>
  </si>
  <si>
    <t>VIII - Nawiertki wodociągowe NWZ, NCS i uniwersalne siodła do nawiercania</t>
  </si>
  <si>
    <t>Nawiertka wodociągowa NCS DN 110/50</t>
  </si>
  <si>
    <t>Nawiertka wodociągowa NCS DN 160/50</t>
  </si>
  <si>
    <t>Nawiertka wodociągowa NWZ DN 110/32</t>
  </si>
  <si>
    <t>Nawiertka wodociągowa NWZ DN 110/40</t>
  </si>
  <si>
    <t>Nawiertka wodociągowa NWZ DN 110/50</t>
  </si>
  <si>
    <t>Nawiertka wodociągowa NWZ DN 160/50</t>
  </si>
  <si>
    <t>Nasada rurowa gwintowana 5/4”</t>
  </si>
  <si>
    <t>Nasada rurowa gwintowana 2”</t>
  </si>
  <si>
    <t>Siodło do nawiercania gwintowane 2” z odcięciem</t>
  </si>
  <si>
    <t>Uniwersalne siodło do nawiercania DN 80/32</t>
  </si>
  <si>
    <t>Uniwersalne siodło do nawiercania DN 80/40</t>
  </si>
  <si>
    <t>Uniwersalne siodło do nawiercania DN 80/50</t>
  </si>
  <si>
    <t>Uniwersalne siodło do nawiercania DN 100/32</t>
  </si>
  <si>
    <t>Uniwersalne siodło do nawiercania DN 100/40</t>
  </si>
  <si>
    <t>Uniwersalne siodło do nawiercania DN 100/50</t>
  </si>
  <si>
    <t>Uniwersalne siodło do nawiercania DN 125/32</t>
  </si>
  <si>
    <t>Uniwersalne siodło do nawiercania DN 125/40</t>
  </si>
  <si>
    <t>Uniwersalne siodło do nawiercania DN 125/50</t>
  </si>
  <si>
    <t>Uniwersalne siodło do nawiercania DN 150/32</t>
  </si>
  <si>
    <t>Uniwersalne siodło do nawiercania DN 150/40</t>
  </si>
  <si>
    <t>Uniwersalne siodło do nawiercania DN 150/50</t>
  </si>
  <si>
    <t>Uniwersalne siodło do nawiercania DN 200/40</t>
  </si>
  <si>
    <t>Uniwersalne siodło do nawiercania DN 200/50</t>
  </si>
  <si>
    <t>Opaska nasady rurowej na rurę DN 75 żeliwo /stal</t>
  </si>
  <si>
    <t>Opaska nasady rurowej na rurę DN 80 żeliwo/stal</t>
  </si>
  <si>
    <t xml:space="preserve">Opaska nasady rurowej na rurę DN 150 żeliwo/stal </t>
  </si>
  <si>
    <t>Opaska nasady rurowej na rurę DN 200 żeliwo/stal</t>
  </si>
  <si>
    <t xml:space="preserve">Opaska nasady rurowej na rurę DN 250 żeliwo/stal </t>
  </si>
  <si>
    <t xml:space="preserve">Opaska nasady rurowej na rurę DN 315 żeliwo /stal </t>
  </si>
  <si>
    <t>Opaska nasady rurowej na rurę DN 100 żeliwo/stal</t>
  </si>
  <si>
    <t>IX - Rury wodociągowe żeliwne</t>
  </si>
  <si>
    <t>m</t>
  </si>
  <si>
    <t>X - Opaski naprawcze i nasuwki trójdzielne</t>
  </si>
  <si>
    <t>Opaska naprawcza DN 20/90 stal</t>
  </si>
  <si>
    <t>Opaska naprawcza DN 25/90 stal</t>
  </si>
  <si>
    <t>Opaska naprawcza DN 32/90 stal</t>
  </si>
  <si>
    <t>Opaska naprawcza DN 40/90 stal</t>
  </si>
  <si>
    <t>Opaska naprawcza DN 50/90 stal</t>
  </si>
  <si>
    <t>Opaska naprawcza DN 50/150 żeliwo</t>
  </si>
  <si>
    <t>Opaska naprawcza DN 65/150 żeliwo</t>
  </si>
  <si>
    <t>Opaska naprawcza DN 80/200 żeliwo</t>
  </si>
  <si>
    <t>Opaska naprawcza DN 800/300 stal</t>
  </si>
  <si>
    <t>Opaska naprawcza DN 800/300 żeliwo</t>
  </si>
  <si>
    <t>Opaska naprawcza DN 80/300 azbestocement</t>
  </si>
  <si>
    <t>Opaska naprawcza DN 100/200 stal</t>
  </si>
  <si>
    <t>Opaska naprawcza DN 100/300 Stal</t>
  </si>
  <si>
    <t>Opaska naprawcza DN 100/200 żeliwo</t>
  </si>
  <si>
    <t>Opaska naprawcza DN 100/300 żeliwo</t>
  </si>
  <si>
    <t>Opaska naprawcza DN 100/300 azbestocement</t>
  </si>
  <si>
    <t>Opaska naprawcza DN 125/200 stal</t>
  </si>
  <si>
    <t>Opaska naprawcza DN 125/200 żeliwo</t>
  </si>
  <si>
    <t>Opaska naprawcza DN 150/200 żeliwo</t>
  </si>
  <si>
    <t>Opaska naprawcza DN 150/300 żeliwo</t>
  </si>
  <si>
    <t xml:space="preserve">25. </t>
  </si>
  <si>
    <t>Opaska naprawcza DN 200/300</t>
  </si>
  <si>
    <t>Opaska naprawcza DN 250/300</t>
  </si>
  <si>
    <t>Opaska naprawcza DN 300/300</t>
  </si>
  <si>
    <t>Opaska naprawcza DN 400/300</t>
  </si>
  <si>
    <t>Nasuwka wodociągowa żeliwna trójdzielna DN 200</t>
  </si>
  <si>
    <t>Nasuwka wodociągowa żeliwna trójdzielna DN 250</t>
  </si>
  <si>
    <t>Nasuwka wodociągowa żeliwna trójdzielna DN 300</t>
  </si>
  <si>
    <t>XI - Skrzynki do hydrantów i zasuw, pokrywy skrzynek, uszczelki gumowe, taśmy ochronne i ostrzegawcze, pasty</t>
  </si>
  <si>
    <t>Skrzynka do zasuw PEHD</t>
  </si>
  <si>
    <t>Skrzynka do zasuw żeliwna</t>
  </si>
  <si>
    <t>Skrzynka do hydrantów PEHD</t>
  </si>
  <si>
    <t>Skrzynka do hydrantów żeliwna</t>
  </si>
  <si>
    <t xml:space="preserve">Skrzynka do hydrantów DN 100 żeliwna </t>
  </si>
  <si>
    <t>Taśma Antikor Plast 100mm x 10m</t>
  </si>
  <si>
    <t>Taśma oznaczeniowa z blaszką 100 m-woda</t>
  </si>
  <si>
    <t>Taśma ostrzegawcza biało-czerwona 100m</t>
  </si>
  <si>
    <t>Uszczelka płaska z wkładką stalową DN 50</t>
  </si>
  <si>
    <t>Uszczelka płaska z wkładką stalowa DN 80</t>
  </si>
  <si>
    <t>Uszczelka płaska z wkładką stalową DN 100</t>
  </si>
  <si>
    <t>Uszczelka płaska z wkładką stalową DN 150</t>
  </si>
  <si>
    <t>Uszczelka płaska z wkładką stalową DN 200</t>
  </si>
  <si>
    <t>Uszczelka płaska z wkładką stalową DN 250</t>
  </si>
  <si>
    <t>Skrzynka zaworu odpowietrzającego PEHD</t>
  </si>
  <si>
    <t>Pasta poślizgowa do uszczelek</t>
  </si>
  <si>
    <t>Pasta uszczelniająca do gwintów</t>
  </si>
  <si>
    <t>Włókno lniane</t>
  </si>
  <si>
    <t>Uszczelka doszczelniacza mufy DN 80</t>
  </si>
  <si>
    <t>Uszczelka doszczelniacza mufy DN 100</t>
  </si>
  <si>
    <t>Uszczelka doszczelniacza mufy DN 150</t>
  </si>
  <si>
    <t>Uszczelka doszczelniacza mufy DN 200</t>
  </si>
  <si>
    <t>Uszczelka doszczelniacza mufy DN 250</t>
  </si>
  <si>
    <t>Uszczelka doszczelniacza mufy DN 300</t>
  </si>
  <si>
    <t>Pokrywa skrzynki do zasuw żeliwna</t>
  </si>
  <si>
    <t>Pokrywa skrzynki hydrantowej żeliwna</t>
  </si>
  <si>
    <t>Izolowana szafka z zaworem do pobierania prób wody</t>
  </si>
  <si>
    <t>Podkładka pod skrzynkę do zasuw PEHD</t>
  </si>
  <si>
    <t>XII - Studnie wodomierzowe PEHD i betonowe</t>
  </si>
  <si>
    <t>Studnia wodomierzowa PEHD DN 1000 L-1900</t>
  </si>
  <si>
    <t>Studnia wodomierzowa PEHD DN 1200 L- 1900</t>
  </si>
  <si>
    <t>Studnia wodomierzowa z tworzywa sztucznego nie włazowa</t>
  </si>
  <si>
    <t>Studnia wodomierzowa betonowa DN 1000-szczelna</t>
  </si>
  <si>
    <t>Studnia wodomierzowa betonowa DN 1200-szczelna</t>
  </si>
  <si>
    <t>Studnia wodomierzowa betonowa DN 1500-szczelna</t>
  </si>
  <si>
    <t>Króciec wodociągowy FF DN 50 L-200</t>
  </si>
  <si>
    <t>Króciec wodociągowy FF DN 80 L-200</t>
  </si>
  <si>
    <t>Króciec wodociągowy FF DN 80 L-300</t>
  </si>
  <si>
    <t>Króciec wodociągowy FF DN 80 L-500</t>
  </si>
  <si>
    <t>Króciec wodociągowy FF DN 100 L-200</t>
  </si>
  <si>
    <t>Króciec wodociągowy FF DN 100 L-300</t>
  </si>
  <si>
    <t>Króciec wodociągowy FF DN 100 L-500</t>
  </si>
  <si>
    <t>Króciec wodociągowy FF DN 150 L- 200</t>
  </si>
  <si>
    <t>Króciec wodociągowy FF DN 150 L- 300</t>
  </si>
  <si>
    <t>Króciec wodociągowy FF DN 150 L-500</t>
  </si>
  <si>
    <t>Króciec wodociągowy FF DN 200 L-200</t>
  </si>
  <si>
    <t>Króciec wodociągowy FF DN 200 L- 300</t>
  </si>
  <si>
    <t>Króciec wodociągowy FF DN 200 L-500</t>
  </si>
  <si>
    <t>Króciec wodociągowy FF DN 50 L-300</t>
  </si>
  <si>
    <t>Nasada rurowa gwintowana 1 1/2”</t>
  </si>
  <si>
    <t>Opaska naprawcza DN 80/200 stal</t>
  </si>
  <si>
    <t>Opaska naprawcza DN 150/200 stal</t>
  </si>
  <si>
    <t>Opaska naprawcza DN 150/300 stal</t>
  </si>
  <si>
    <t>Hydrant nadziemny DN 80 RD 1800</t>
  </si>
  <si>
    <t>Hydrant nadziemny łamany DN 80 RD 1500</t>
  </si>
  <si>
    <t>Hydrant nadziemny łamany DN 100 RD 1800</t>
  </si>
  <si>
    <t>Hydrant nadziemny łamany DN 100 RD 1250</t>
  </si>
  <si>
    <t>Hydrant podziemny DN 100 RD 1500</t>
  </si>
  <si>
    <t>Hydrant podziemny DN 100 RD 1800</t>
  </si>
  <si>
    <r>
      <t>Rura wodociągowa żeliwna DN 80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</si>
  <si>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 xml:space="preserve">Rura wodociągowa żeliwna DN 100 </t>
  </si>
  <si>
    <t>Rura wodociągowa żeliwna DN 150</t>
  </si>
  <si>
    <t xml:space="preserve">Rura wodociągowa żeliwna DN 200 </t>
  </si>
  <si>
    <t>Rura wodociągowa żeliwna DN 250</t>
  </si>
  <si>
    <t>Opaska naprawcza DN 65/150 stal</t>
  </si>
  <si>
    <t>SUMA</t>
  </si>
  <si>
    <t>Wartość
netto [zł]</t>
  </si>
  <si>
    <t xml:space="preserve">WARTOŚĆ NETTO CZĘŚĆ I   </t>
  </si>
  <si>
    <t xml:space="preserve">WARTOŚĆ NETTO CZĘŚĆ III   </t>
  </si>
  <si>
    <t xml:space="preserve">WARTOŚĆ NETTO CZĘŚĆ II   </t>
  </si>
  <si>
    <t xml:space="preserve">WARTOŚĆ NETTO CZĘŚĆ IV   </t>
  </si>
  <si>
    <t xml:space="preserve">WARTOŚĆ NETTO CZĘŚĆ V   </t>
  </si>
  <si>
    <t xml:space="preserve">WARTOŚĆ NETTO CZĘŚĆ VI   </t>
  </si>
  <si>
    <t xml:space="preserve">WARTOŚĆ NETTO CZĘŚĆ VII   </t>
  </si>
  <si>
    <t xml:space="preserve">WARTOŚĆ NETTO CZĘŚĆ VIII   </t>
  </si>
  <si>
    <t xml:space="preserve">WARTOŚĆ NETTO CZĘŚĆ IX   </t>
  </si>
  <si>
    <t xml:space="preserve">WARTOŚĆ NETTO CZĘŚĆ X   </t>
  </si>
  <si>
    <t xml:space="preserve">WARTOŚĆ NETTO CZĘŚĆ XI   </t>
  </si>
  <si>
    <t xml:space="preserve">WARTOŚĆ NETTO CZĘŚĆ XII   </t>
  </si>
  <si>
    <t>Cena jedn. 
netto [zł]</t>
  </si>
  <si>
    <t>VAT</t>
  </si>
  <si>
    <t>Wartość
brutto [zł]</t>
  </si>
  <si>
    <t>Nazwa
producenta</t>
  </si>
  <si>
    <t>%</t>
  </si>
  <si>
    <t>Kwota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</si>
  <si>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</si>
  <si>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Nazwa dołączanego dokumentu</t>
  </si>
  <si>
    <t>Nr strony oferty</t>
  </si>
  <si>
    <t>Część A - Armatura Wodociągowa</t>
  </si>
  <si>
    <t>Wartość netto [zł]</t>
  </si>
  <si>
    <t>Kwota podatku VAT</t>
  </si>
  <si>
    <t>Wartość brutto[zł]</t>
  </si>
  <si>
    <t>Materiały niewymienione w formularzu cenowym sprzedawane będą po cenach hurtowych, po uzgodnieniu z Zamawiającym rabatu na daną grupę asortymentową.</t>
  </si>
  <si>
    <t>…..................................................................................</t>
  </si>
  <si>
    <t>(podpis Wykonawcy/Pełnomocnika)</t>
  </si>
  <si>
    <t>Dołączone do oferty kopie
 kart katalogowych, atestów, certyfikatów i świadectw 
(jeżeli dotyczy)</t>
  </si>
  <si>
    <t>CZĘŚĆ A</t>
  </si>
  <si>
    <t>Zasuwa wodoc. kołnierzowa DN 100 L-190 mm</t>
  </si>
  <si>
    <t>Hydrant nadziemny łamany DN 80 RD 1800</t>
  </si>
  <si>
    <t>Trójnik kołnierzowy żeliwny DN 150/150</t>
  </si>
  <si>
    <t>Trójnik kołnierzowy żeliwny DN 200/200</t>
  </si>
  <si>
    <t>Redukcja kołnierzowa żeliwna DN 250/200</t>
  </si>
  <si>
    <t>Kołnierz stal ocynk luźny DN 250 mm</t>
  </si>
  <si>
    <t>Kołnierz stal ocynk luźny DN 150 mm</t>
  </si>
  <si>
    <t>Kołnierz stal ocynk luźny DN 100 mm</t>
  </si>
  <si>
    <t>61.</t>
  </si>
  <si>
    <t>62.</t>
  </si>
  <si>
    <t>63.</t>
  </si>
  <si>
    <t>64.</t>
  </si>
  <si>
    <t>65.</t>
  </si>
  <si>
    <t>66.</t>
  </si>
  <si>
    <t>XIII - Tabliczki oznaczeniowe ABS i aluminiowe</t>
  </si>
  <si>
    <t>Tabliczka oznaczeniowa metalowa D</t>
  </si>
  <si>
    <t xml:space="preserve">2. </t>
  </si>
  <si>
    <t>Tabliczka oznaczeniowa metalowa H</t>
  </si>
  <si>
    <t xml:space="preserve">Tabliczka oznaczeniowa H (ABS) </t>
  </si>
  <si>
    <t>Tabliczka oznaczeniowa Z ( ABS)</t>
  </si>
  <si>
    <t>Tabliczka oznaczeniowa metalowa O</t>
  </si>
  <si>
    <t>Kostka wymienna tabliczki oznaczeniowej</t>
  </si>
  <si>
    <t>WARTOŚĆ NETTO CZĘŚĆ XIII</t>
  </si>
  <si>
    <t>…..................................................dnia …........................... 2021 r.</t>
  </si>
  <si>
    <t>Zał. Nr 1A do SWZ</t>
  </si>
  <si>
    <t>Znak sprawy: DO.3201-03/2021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</si>
</sst>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3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37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0" fontId="0" fillId="0" borderId="30" xfId="0" applyFill="1" applyBorder="1"/>
    <xf numFmtId="0" fontId="2" fillId="0" borderId="3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" fontId="1" fillId="0" borderId="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8" fontId="2" fillId="0" borderId="42" xfId="0" applyNumberFormat="1" applyFont="1" applyFill="1" applyBorder="1" applyAlignment="1">
      <alignment horizontal="center" vertical="center"/>
    </xf>
    <xf numFmtId="8" fontId="2" fillId="0" borderId="43" xfId="0" applyNumberFormat="1" applyFont="1" applyFill="1" applyBorder="1" applyAlignment="1">
      <alignment horizontal="center" vertical="center"/>
    </xf>
    <xf numFmtId="8" fontId="2" fillId="0" borderId="44" xfId="0" applyNumberFormat="1" applyFont="1" applyFill="1" applyBorder="1" applyAlignment="1">
      <alignment horizontal="center" vertical="center"/>
    </xf>
    <xf numFmtId="8" fontId="1" fillId="0" borderId="8" xfId="0" applyNumberFormat="1" applyFont="1" applyFill="1" applyBorder="1" applyAlignment="1">
      <alignment horizontal="center" vertical="center"/>
    </xf>
    <xf numFmtId="8" fontId="1" fillId="0" borderId="9" xfId="0" applyNumberFormat="1" applyFont="1" applyFill="1" applyBorder="1" applyAlignment="1">
      <alignment horizontal="center" vertical="center"/>
    </xf>
    <xf numFmtId="8" fontId="1" fillId="0" borderId="1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/>
    </xf>
    <xf numFmtId="8" fontId="2" fillId="0" borderId="45" xfId="0" applyNumberFormat="1" applyFont="1" applyFill="1" applyBorder="1" applyAlignment="1">
      <alignment horizontal="center" vertical="center"/>
    </xf>
    <xf numFmtId="8" fontId="2" fillId="0" borderId="46" xfId="0" applyNumberFormat="1" applyFont="1" applyFill="1" applyBorder="1" applyAlignment="1">
      <alignment horizontal="center" vertical="center"/>
    </xf>
    <xf numFmtId="8" fontId="2" fillId="0" borderId="47" xfId="0" applyNumberFormat="1" applyFont="1" applyFill="1" applyBorder="1" applyAlignment="1">
      <alignment horizontal="center" vertical="center"/>
    </xf>
    <xf numFmtId="8" fontId="2" fillId="0" borderId="14" xfId="0" applyNumberFormat="1" applyFont="1" applyFill="1" applyBorder="1" applyAlignment="1">
      <alignment horizontal="center" vertical="center"/>
    </xf>
    <xf numFmtId="8" fontId="2" fillId="0" borderId="16" xfId="0" applyNumberFormat="1" applyFont="1" applyFill="1" applyBorder="1" applyAlignment="1">
      <alignment horizontal="center" vertical="center"/>
    </xf>
    <xf numFmtId="8" fontId="2" fillId="0" borderId="57" xfId="0" applyNumberFormat="1" applyFont="1" applyFill="1" applyBorder="1" applyAlignment="1">
      <alignment horizontal="center" vertical="center"/>
    </xf>
    <xf numFmtId="8" fontId="2" fillId="0" borderId="41" xfId="0" applyNumberFormat="1" applyFont="1" applyFill="1" applyBorder="1" applyAlignment="1">
      <alignment horizontal="center" vertical="center"/>
    </xf>
    <xf numFmtId="8" fontId="2" fillId="0" borderId="3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0" fontId="1" fillId="0" borderId="51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0"/>
  <sheetViews>
    <sheetView tabSelected="1" zoomScale="85" zoomScaleNormal="85" workbookViewId="0">
      <selection activeCell="A2" sqref="A2:J2"/>
    </sheetView>
  </sheetViews>
  <sheetFormatPr defaultRowHeight="15"/>
  <cols>
    <col min="1" max="1" width="4.140625" style="2" bestFit="1" customWidth="1"/>
    <col min="2" max="2" width="71.28515625" style="2" bestFit="1" customWidth="1"/>
    <col min="3" max="3" width="9.42578125" style="2" customWidth="1"/>
    <col min="4" max="4" width="5.7109375" style="2" bestFit="1" customWidth="1"/>
    <col min="5" max="5" width="11.7109375" style="2" bestFit="1" customWidth="1"/>
    <col min="6" max="6" width="10.5703125" style="2" bestFit="1" customWidth="1"/>
    <col min="7" max="7" width="5.140625" style="2" bestFit="1" customWidth="1"/>
    <col min="8" max="8" width="7.5703125" style="2" bestFit="1" customWidth="1"/>
    <col min="9" max="9" width="11.5703125" style="2" bestFit="1" customWidth="1"/>
    <col min="10" max="10" width="12.85546875" style="2" bestFit="1" customWidth="1"/>
    <col min="11" max="11" width="18" style="2" customWidth="1"/>
    <col min="12" max="12" width="17.28515625" style="2" bestFit="1" customWidth="1"/>
    <col min="13" max="16384" width="9.140625" style="2"/>
  </cols>
  <sheetData>
    <row r="1" spans="1:12" ht="15.75">
      <c r="B1" s="4" t="s">
        <v>408</v>
      </c>
    </row>
    <row r="2" spans="1:12" ht="21">
      <c r="A2" s="110" t="s">
        <v>374</v>
      </c>
      <c r="B2" s="110"/>
      <c r="C2" s="110"/>
      <c r="D2" s="110"/>
      <c r="E2" s="110"/>
      <c r="F2" s="110"/>
      <c r="G2" s="110"/>
      <c r="H2" s="110"/>
      <c r="I2" s="110"/>
      <c r="J2" s="110"/>
      <c r="K2" s="110" t="s">
        <v>407</v>
      </c>
      <c r="L2" s="110"/>
    </row>
    <row r="3" spans="1:12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10"/>
      <c r="L3" s="110"/>
    </row>
    <row r="4" spans="1:12">
      <c r="A4" s="96" t="s">
        <v>371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28.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2" ht="15.75">
      <c r="A6" s="4"/>
      <c r="B6" s="4"/>
      <c r="C6" s="4"/>
      <c r="D6" s="4"/>
      <c r="E6" s="4"/>
      <c r="F6" s="4"/>
    </row>
    <row r="7" spans="1:12" ht="19.5" thickBot="1">
      <c r="A7" s="111" t="s">
        <v>32</v>
      </c>
      <c r="B7" s="111"/>
      <c r="C7" s="111"/>
      <c r="D7" s="111"/>
      <c r="E7" s="111"/>
      <c r="F7" s="111"/>
    </row>
    <row r="8" spans="1:12" ht="16.5" customHeight="1" thickBot="1">
      <c r="A8" s="74" t="s">
        <v>0</v>
      </c>
      <c r="B8" s="74" t="s">
        <v>1</v>
      </c>
      <c r="C8" s="74" t="s">
        <v>33</v>
      </c>
      <c r="D8" s="74" t="s">
        <v>3</v>
      </c>
      <c r="E8" s="74" t="s">
        <v>365</v>
      </c>
      <c r="F8" s="77" t="s">
        <v>352</v>
      </c>
      <c r="G8" s="97" t="s">
        <v>366</v>
      </c>
      <c r="H8" s="98"/>
      <c r="I8" s="104" t="s">
        <v>367</v>
      </c>
      <c r="J8" s="101" t="s">
        <v>368</v>
      </c>
      <c r="K8" s="85" t="s">
        <v>381</v>
      </c>
      <c r="L8" s="86"/>
    </row>
    <row r="9" spans="1:12" ht="46.5" customHeight="1" thickBot="1">
      <c r="A9" s="75"/>
      <c r="B9" s="75"/>
      <c r="C9" s="75"/>
      <c r="D9" s="75"/>
      <c r="E9" s="75"/>
      <c r="F9" s="78"/>
      <c r="G9" s="99" t="s">
        <v>369</v>
      </c>
      <c r="H9" s="99" t="s">
        <v>370</v>
      </c>
      <c r="I9" s="105"/>
      <c r="J9" s="102"/>
      <c r="K9" s="87"/>
      <c r="L9" s="88"/>
    </row>
    <row r="10" spans="1:12" ht="48" thickBot="1">
      <c r="A10" s="76"/>
      <c r="B10" s="76"/>
      <c r="C10" s="76"/>
      <c r="D10" s="76"/>
      <c r="E10" s="75"/>
      <c r="F10" s="78"/>
      <c r="G10" s="100"/>
      <c r="H10" s="100"/>
      <c r="I10" s="106"/>
      <c r="J10" s="103"/>
      <c r="K10" s="5" t="s">
        <v>372</v>
      </c>
      <c r="L10" s="5" t="s">
        <v>373</v>
      </c>
    </row>
    <row r="11" spans="1:12" ht="16.5" thickBot="1">
      <c r="A11" s="1" t="s">
        <v>4</v>
      </c>
      <c r="B11" s="6" t="s">
        <v>5</v>
      </c>
      <c r="C11" s="7" t="s">
        <v>6</v>
      </c>
      <c r="D11" s="7">
        <v>20</v>
      </c>
      <c r="E11" s="8">
        <v>0</v>
      </c>
      <c r="F11" s="8">
        <f>E11*D11</f>
        <v>0</v>
      </c>
      <c r="G11" s="9">
        <v>0.23</v>
      </c>
      <c r="H11" s="10">
        <f>F11*$G$11</f>
        <v>0</v>
      </c>
      <c r="I11" s="11">
        <f>F11+H11</f>
        <v>0</v>
      </c>
      <c r="J11" s="12"/>
      <c r="K11" s="13"/>
      <c r="L11" s="13"/>
    </row>
    <row r="12" spans="1:12" ht="16.5" thickBot="1">
      <c r="A12" s="1" t="s">
        <v>7</v>
      </c>
      <c r="B12" s="6" t="s">
        <v>8</v>
      </c>
      <c r="C12" s="7" t="s">
        <v>6</v>
      </c>
      <c r="D12" s="7">
        <v>15</v>
      </c>
      <c r="E12" s="8">
        <v>0</v>
      </c>
      <c r="F12" s="8">
        <f t="shared" ref="F12:F24" si="0">E12*D12</f>
        <v>0</v>
      </c>
      <c r="G12" s="9">
        <v>0.23</v>
      </c>
      <c r="H12" s="10">
        <f t="shared" ref="H12:H24" si="1">F12*$G$11</f>
        <v>0</v>
      </c>
      <c r="I12" s="11">
        <f t="shared" ref="I12:I24" si="2">F12+H12</f>
        <v>0</v>
      </c>
      <c r="J12" s="12"/>
      <c r="K12" s="13"/>
      <c r="L12" s="13"/>
    </row>
    <row r="13" spans="1:12" ht="16.5" thickBot="1">
      <c r="A13" s="1" t="s">
        <v>9</v>
      </c>
      <c r="B13" s="6" t="s">
        <v>10</v>
      </c>
      <c r="C13" s="7" t="s">
        <v>6</v>
      </c>
      <c r="D13" s="7">
        <v>4</v>
      </c>
      <c r="E13" s="8">
        <v>0</v>
      </c>
      <c r="F13" s="8">
        <f t="shared" si="0"/>
        <v>0</v>
      </c>
      <c r="G13" s="9">
        <v>0.23</v>
      </c>
      <c r="H13" s="10">
        <f t="shared" si="1"/>
        <v>0</v>
      </c>
      <c r="I13" s="11">
        <f t="shared" si="2"/>
        <v>0</v>
      </c>
      <c r="J13" s="12"/>
      <c r="K13" s="13"/>
      <c r="L13" s="13"/>
    </row>
    <row r="14" spans="1:12" ht="16.5" thickBot="1">
      <c r="A14" s="1" t="s">
        <v>11</v>
      </c>
      <c r="B14" s="6" t="s">
        <v>12</v>
      </c>
      <c r="C14" s="7" t="s">
        <v>6</v>
      </c>
      <c r="D14" s="7">
        <v>4</v>
      </c>
      <c r="E14" s="8">
        <v>0</v>
      </c>
      <c r="F14" s="8">
        <f t="shared" si="0"/>
        <v>0</v>
      </c>
      <c r="G14" s="9">
        <v>0.23</v>
      </c>
      <c r="H14" s="10">
        <f t="shared" si="1"/>
        <v>0</v>
      </c>
      <c r="I14" s="11">
        <f t="shared" si="2"/>
        <v>0</v>
      </c>
      <c r="J14" s="12"/>
      <c r="K14" s="13"/>
      <c r="L14" s="14"/>
    </row>
    <row r="15" spans="1:12" ht="16.5" thickBot="1">
      <c r="A15" s="1" t="s">
        <v>13</v>
      </c>
      <c r="B15" s="6" t="s">
        <v>14</v>
      </c>
      <c r="C15" s="7" t="s">
        <v>6</v>
      </c>
      <c r="D15" s="7">
        <v>5</v>
      </c>
      <c r="E15" s="8">
        <v>0</v>
      </c>
      <c r="F15" s="8">
        <f t="shared" si="0"/>
        <v>0</v>
      </c>
      <c r="G15" s="9">
        <v>0.23</v>
      </c>
      <c r="H15" s="10">
        <f t="shared" si="1"/>
        <v>0</v>
      </c>
      <c r="I15" s="11">
        <f t="shared" si="2"/>
        <v>0</v>
      </c>
      <c r="J15" s="13"/>
      <c r="K15" s="12"/>
      <c r="L15" s="13"/>
    </row>
    <row r="16" spans="1:12" ht="16.5" thickBot="1">
      <c r="A16" s="1" t="s">
        <v>15</v>
      </c>
      <c r="B16" s="6" t="s">
        <v>16</v>
      </c>
      <c r="C16" s="7" t="s">
        <v>6</v>
      </c>
      <c r="D16" s="7">
        <v>5</v>
      </c>
      <c r="E16" s="8">
        <v>0</v>
      </c>
      <c r="F16" s="8">
        <f t="shared" si="0"/>
        <v>0</v>
      </c>
      <c r="G16" s="9">
        <v>0.23</v>
      </c>
      <c r="H16" s="10">
        <f t="shared" si="1"/>
        <v>0</v>
      </c>
      <c r="I16" s="11">
        <f t="shared" si="2"/>
        <v>0</v>
      </c>
      <c r="J16" s="13"/>
      <c r="K16" s="12"/>
      <c r="L16" s="13"/>
    </row>
    <row r="17" spans="1:12" ht="16.5" thickBot="1">
      <c r="A17" s="1" t="s">
        <v>17</v>
      </c>
      <c r="B17" s="6" t="s">
        <v>18</v>
      </c>
      <c r="C17" s="7" t="s">
        <v>6</v>
      </c>
      <c r="D17" s="7">
        <v>2</v>
      </c>
      <c r="E17" s="8">
        <v>0</v>
      </c>
      <c r="F17" s="8">
        <f t="shared" si="0"/>
        <v>0</v>
      </c>
      <c r="G17" s="9">
        <v>0.23</v>
      </c>
      <c r="H17" s="10">
        <f t="shared" si="1"/>
        <v>0</v>
      </c>
      <c r="I17" s="11">
        <f t="shared" si="2"/>
        <v>0</v>
      </c>
      <c r="J17" s="13"/>
      <c r="K17" s="12"/>
      <c r="L17" s="13"/>
    </row>
    <row r="18" spans="1:12" ht="16.5" thickBot="1">
      <c r="A18" s="1" t="s">
        <v>19</v>
      </c>
      <c r="B18" s="6" t="s">
        <v>20</v>
      </c>
      <c r="C18" s="7" t="s">
        <v>6</v>
      </c>
      <c r="D18" s="7">
        <f>15+1+2</f>
        <v>18</v>
      </c>
      <c r="E18" s="8">
        <v>0</v>
      </c>
      <c r="F18" s="8">
        <f t="shared" si="0"/>
        <v>0</v>
      </c>
      <c r="G18" s="9">
        <v>0.23</v>
      </c>
      <c r="H18" s="10">
        <f t="shared" si="1"/>
        <v>0</v>
      </c>
      <c r="I18" s="11">
        <f t="shared" si="2"/>
        <v>0</v>
      </c>
      <c r="J18" s="13"/>
      <c r="K18" s="12"/>
      <c r="L18" s="13"/>
    </row>
    <row r="19" spans="1:12" ht="16.5" thickBot="1">
      <c r="A19" s="1" t="s">
        <v>21</v>
      </c>
      <c r="B19" s="6" t="s">
        <v>383</v>
      </c>
      <c r="C19" s="7" t="s">
        <v>6</v>
      </c>
      <c r="D19" s="7">
        <f>11+2+2</f>
        <v>15</v>
      </c>
      <c r="E19" s="8">
        <v>0</v>
      </c>
      <c r="F19" s="8">
        <f t="shared" si="0"/>
        <v>0</v>
      </c>
      <c r="G19" s="9">
        <v>0.23</v>
      </c>
      <c r="H19" s="10">
        <f t="shared" si="1"/>
        <v>0</v>
      </c>
      <c r="I19" s="11">
        <f t="shared" si="2"/>
        <v>0</v>
      </c>
      <c r="J19" s="13"/>
      <c r="K19" s="12"/>
      <c r="L19" s="13"/>
    </row>
    <row r="20" spans="1:12" ht="16.5" thickBot="1">
      <c r="A20" s="1" t="s">
        <v>22</v>
      </c>
      <c r="B20" s="6" t="s">
        <v>23</v>
      </c>
      <c r="C20" s="7" t="s">
        <v>6</v>
      </c>
      <c r="D20" s="7">
        <v>1</v>
      </c>
      <c r="E20" s="8">
        <v>0</v>
      </c>
      <c r="F20" s="8">
        <f t="shared" si="0"/>
        <v>0</v>
      </c>
      <c r="G20" s="9">
        <v>0.23</v>
      </c>
      <c r="H20" s="10">
        <f t="shared" si="1"/>
        <v>0</v>
      </c>
      <c r="I20" s="11">
        <f t="shared" si="2"/>
        <v>0</v>
      </c>
      <c r="J20" s="13"/>
      <c r="K20" s="12"/>
      <c r="L20" s="13"/>
    </row>
    <row r="21" spans="1:12" ht="16.5" thickBot="1">
      <c r="A21" s="1" t="s">
        <v>24</v>
      </c>
      <c r="B21" s="6" t="s">
        <v>25</v>
      </c>
      <c r="C21" s="7" t="s">
        <v>6</v>
      </c>
      <c r="D21" s="7">
        <f>4+3</f>
        <v>7</v>
      </c>
      <c r="E21" s="8">
        <v>0</v>
      </c>
      <c r="F21" s="8">
        <f t="shared" si="0"/>
        <v>0</v>
      </c>
      <c r="G21" s="9">
        <v>0.23</v>
      </c>
      <c r="H21" s="10">
        <f t="shared" si="1"/>
        <v>0</v>
      </c>
      <c r="I21" s="11">
        <f t="shared" si="2"/>
        <v>0</v>
      </c>
      <c r="J21" s="13"/>
      <c r="K21" s="12"/>
      <c r="L21" s="13"/>
    </row>
    <row r="22" spans="1:12" ht="16.5" thickBot="1">
      <c r="A22" s="1" t="s">
        <v>26</v>
      </c>
      <c r="B22" s="6" t="s">
        <v>27</v>
      </c>
      <c r="C22" s="7" t="s">
        <v>6</v>
      </c>
      <c r="D22" s="7">
        <f>4+2</f>
        <v>6</v>
      </c>
      <c r="E22" s="8">
        <v>0</v>
      </c>
      <c r="F22" s="8">
        <f t="shared" si="0"/>
        <v>0</v>
      </c>
      <c r="G22" s="9">
        <v>0.23</v>
      </c>
      <c r="H22" s="10">
        <f t="shared" si="1"/>
        <v>0</v>
      </c>
      <c r="I22" s="11">
        <f t="shared" si="2"/>
        <v>0</v>
      </c>
      <c r="J22" s="13"/>
      <c r="K22" s="12"/>
      <c r="L22" s="13"/>
    </row>
    <row r="23" spans="1:12" ht="16.5" thickBot="1">
      <c r="A23" s="15" t="s">
        <v>28</v>
      </c>
      <c r="B23" s="16" t="s">
        <v>29</v>
      </c>
      <c r="C23" s="17" t="s">
        <v>6</v>
      </c>
      <c r="D23" s="17">
        <v>1</v>
      </c>
      <c r="E23" s="8">
        <v>0</v>
      </c>
      <c r="F23" s="8">
        <f t="shared" si="0"/>
        <v>0</v>
      </c>
      <c r="G23" s="9">
        <v>0.23</v>
      </c>
      <c r="H23" s="10">
        <f t="shared" si="1"/>
        <v>0</v>
      </c>
      <c r="I23" s="11">
        <f t="shared" si="2"/>
        <v>0</v>
      </c>
      <c r="J23" s="13"/>
      <c r="K23" s="12"/>
      <c r="L23" s="13"/>
    </row>
    <row r="24" spans="1:12" ht="16.5" thickBot="1">
      <c r="A24" s="18" t="s">
        <v>30</v>
      </c>
      <c r="B24" s="19" t="s">
        <v>31</v>
      </c>
      <c r="C24" s="20" t="s">
        <v>6</v>
      </c>
      <c r="D24" s="21">
        <v>1</v>
      </c>
      <c r="E24" s="8">
        <v>0</v>
      </c>
      <c r="F24" s="8">
        <f t="shared" si="0"/>
        <v>0</v>
      </c>
      <c r="G24" s="9">
        <v>0.23</v>
      </c>
      <c r="H24" s="10">
        <f t="shared" si="1"/>
        <v>0</v>
      </c>
      <c r="I24" s="11">
        <f t="shared" si="2"/>
        <v>0</v>
      </c>
      <c r="J24" s="13"/>
      <c r="K24" s="13"/>
      <c r="L24" s="13"/>
    </row>
    <row r="25" spans="1:12" ht="16.5" thickBot="1">
      <c r="A25" s="22"/>
      <c r="B25" s="22"/>
      <c r="C25" s="72" t="s">
        <v>351</v>
      </c>
      <c r="D25" s="51"/>
      <c r="E25" s="52"/>
      <c r="F25" s="23">
        <f>SUM(F11:F24)</f>
        <v>0</v>
      </c>
      <c r="I25" s="24">
        <f>SUM(I11:I24)</f>
        <v>0</v>
      </c>
    </row>
    <row r="26" spans="1:12">
      <c r="A26" s="25"/>
    </row>
    <row r="27" spans="1:12" ht="19.5" thickBot="1">
      <c r="A27" s="73" t="s">
        <v>34</v>
      </c>
      <c r="B27" s="73"/>
      <c r="C27" s="73"/>
      <c r="D27" s="73"/>
      <c r="E27" s="73"/>
      <c r="F27" s="73"/>
    </row>
    <row r="28" spans="1:12" ht="16.5" customHeight="1" thickBot="1">
      <c r="A28" s="74" t="s">
        <v>0</v>
      </c>
      <c r="B28" s="74" t="s">
        <v>1</v>
      </c>
      <c r="C28" s="74" t="s">
        <v>33</v>
      </c>
      <c r="D28" s="74" t="s">
        <v>3</v>
      </c>
      <c r="E28" s="74" t="s">
        <v>365</v>
      </c>
      <c r="F28" s="77" t="s">
        <v>352</v>
      </c>
      <c r="G28" s="97" t="s">
        <v>366</v>
      </c>
      <c r="H28" s="98"/>
      <c r="I28" s="104" t="s">
        <v>367</v>
      </c>
      <c r="J28" s="101" t="s">
        <v>368</v>
      </c>
      <c r="K28" s="85" t="s">
        <v>381</v>
      </c>
      <c r="L28" s="86"/>
    </row>
    <row r="29" spans="1:12" ht="51" customHeight="1" thickBot="1">
      <c r="A29" s="75"/>
      <c r="B29" s="75"/>
      <c r="C29" s="75"/>
      <c r="D29" s="75"/>
      <c r="E29" s="75"/>
      <c r="F29" s="78"/>
      <c r="G29" s="99" t="s">
        <v>369</v>
      </c>
      <c r="H29" s="99" t="s">
        <v>370</v>
      </c>
      <c r="I29" s="105"/>
      <c r="J29" s="102"/>
      <c r="K29" s="87"/>
      <c r="L29" s="88"/>
    </row>
    <row r="30" spans="1:12" ht="48.75" customHeight="1" thickBot="1">
      <c r="A30" s="76"/>
      <c r="B30" s="76"/>
      <c r="C30" s="76"/>
      <c r="D30" s="76"/>
      <c r="E30" s="76"/>
      <c r="F30" s="79"/>
      <c r="G30" s="107"/>
      <c r="H30" s="107"/>
      <c r="I30" s="108"/>
      <c r="J30" s="103"/>
      <c r="K30" s="5" t="s">
        <v>372</v>
      </c>
      <c r="L30" s="5" t="s">
        <v>373</v>
      </c>
    </row>
    <row r="31" spans="1:12" ht="16.5" thickBot="1">
      <c r="A31" s="1" t="s">
        <v>4</v>
      </c>
      <c r="B31" s="6" t="s">
        <v>35</v>
      </c>
      <c r="C31" s="7" t="s">
        <v>6</v>
      </c>
      <c r="D31" s="7">
        <v>5</v>
      </c>
      <c r="E31" s="8">
        <v>0</v>
      </c>
      <c r="F31" s="8">
        <f>E31*D31</f>
        <v>0</v>
      </c>
      <c r="G31" s="9">
        <v>0.23</v>
      </c>
      <c r="H31" s="10">
        <f>F31*$G$11</f>
        <v>0</v>
      </c>
      <c r="I31" s="11">
        <f>F31+H31</f>
        <v>0</v>
      </c>
      <c r="J31" s="12"/>
      <c r="K31" s="13"/>
      <c r="L31" s="13"/>
    </row>
    <row r="32" spans="1:12" ht="16.5" thickBot="1">
      <c r="A32" s="1" t="s">
        <v>7</v>
      </c>
      <c r="B32" s="6" t="s">
        <v>36</v>
      </c>
      <c r="C32" s="7" t="s">
        <v>6</v>
      </c>
      <c r="D32" s="7">
        <v>12</v>
      </c>
      <c r="E32" s="8">
        <v>0</v>
      </c>
      <c r="F32" s="8">
        <f t="shared" ref="F32:F67" si="3">E32*D32</f>
        <v>0</v>
      </c>
      <c r="G32" s="9">
        <v>0.23</v>
      </c>
      <c r="H32" s="10">
        <f t="shared" ref="H32:H67" si="4">F32*$G$11</f>
        <v>0</v>
      </c>
      <c r="I32" s="11">
        <f t="shared" ref="I32:I67" si="5">F32+H32</f>
        <v>0</v>
      </c>
      <c r="J32" s="12"/>
      <c r="K32" s="13"/>
      <c r="L32" s="13"/>
    </row>
    <row r="33" spans="1:12" ht="16.5" thickBot="1">
      <c r="A33" s="1" t="s">
        <v>9</v>
      </c>
      <c r="B33" s="6" t="s">
        <v>37</v>
      </c>
      <c r="C33" s="7" t="s">
        <v>6</v>
      </c>
      <c r="D33" s="7">
        <v>4</v>
      </c>
      <c r="E33" s="8">
        <v>0</v>
      </c>
      <c r="F33" s="8">
        <f t="shared" si="3"/>
        <v>0</v>
      </c>
      <c r="G33" s="9">
        <v>0.23</v>
      </c>
      <c r="H33" s="10">
        <f t="shared" si="4"/>
        <v>0</v>
      </c>
      <c r="I33" s="11">
        <f t="shared" si="5"/>
        <v>0</v>
      </c>
      <c r="J33" s="12"/>
      <c r="K33" s="13"/>
      <c r="L33" s="13"/>
    </row>
    <row r="34" spans="1:12" ht="16.5" thickBot="1">
      <c r="A34" s="1" t="s">
        <v>11</v>
      </c>
      <c r="B34" s="6" t="s">
        <v>38</v>
      </c>
      <c r="C34" s="7" t="s">
        <v>6</v>
      </c>
      <c r="D34" s="7">
        <v>4</v>
      </c>
      <c r="E34" s="8">
        <v>0</v>
      </c>
      <c r="F34" s="8">
        <f t="shared" si="3"/>
        <v>0</v>
      </c>
      <c r="G34" s="9">
        <v>0.23</v>
      </c>
      <c r="H34" s="10">
        <f t="shared" si="4"/>
        <v>0</v>
      </c>
      <c r="I34" s="11">
        <f t="shared" si="5"/>
        <v>0</v>
      </c>
      <c r="J34" s="12"/>
      <c r="K34" s="13"/>
      <c r="L34" s="14"/>
    </row>
    <row r="35" spans="1:12" ht="16.5" thickBot="1">
      <c r="A35" s="1" t="s">
        <v>13</v>
      </c>
      <c r="B35" s="6" t="s">
        <v>39</v>
      </c>
      <c r="C35" s="7" t="s">
        <v>6</v>
      </c>
      <c r="D35" s="7">
        <v>1</v>
      </c>
      <c r="E35" s="8">
        <v>0</v>
      </c>
      <c r="F35" s="8">
        <f t="shared" si="3"/>
        <v>0</v>
      </c>
      <c r="G35" s="9">
        <v>0.23</v>
      </c>
      <c r="H35" s="10">
        <f t="shared" si="4"/>
        <v>0</v>
      </c>
      <c r="I35" s="11">
        <f t="shared" si="5"/>
        <v>0</v>
      </c>
      <c r="J35" s="13"/>
      <c r="K35" s="12"/>
      <c r="L35" s="13"/>
    </row>
    <row r="36" spans="1:12" ht="16.5" thickBot="1">
      <c r="A36" s="1" t="s">
        <v>15</v>
      </c>
      <c r="B36" s="6" t="s">
        <v>40</v>
      </c>
      <c r="C36" s="7" t="s">
        <v>6</v>
      </c>
      <c r="D36" s="7">
        <v>1</v>
      </c>
      <c r="E36" s="8">
        <v>0</v>
      </c>
      <c r="F36" s="8">
        <f t="shared" si="3"/>
        <v>0</v>
      </c>
      <c r="G36" s="9">
        <v>0.23</v>
      </c>
      <c r="H36" s="10">
        <f t="shared" si="4"/>
        <v>0</v>
      </c>
      <c r="I36" s="11">
        <f t="shared" si="5"/>
        <v>0</v>
      </c>
      <c r="J36" s="13"/>
      <c r="K36" s="12"/>
      <c r="L36" s="13"/>
    </row>
    <row r="37" spans="1:12" ht="16.5" thickBot="1">
      <c r="A37" s="1" t="s">
        <v>17</v>
      </c>
      <c r="B37" s="6" t="s">
        <v>41</v>
      </c>
      <c r="C37" s="7" t="s">
        <v>6</v>
      </c>
      <c r="D37" s="7">
        <v>1</v>
      </c>
      <c r="E37" s="8">
        <v>0</v>
      </c>
      <c r="F37" s="8">
        <f t="shared" si="3"/>
        <v>0</v>
      </c>
      <c r="G37" s="9">
        <v>0.23</v>
      </c>
      <c r="H37" s="10">
        <f t="shared" si="4"/>
        <v>0</v>
      </c>
      <c r="I37" s="11">
        <f t="shared" si="5"/>
        <v>0</v>
      </c>
      <c r="J37" s="13"/>
      <c r="K37" s="12"/>
      <c r="L37" s="13"/>
    </row>
    <row r="38" spans="1:12" ht="16.5" thickBot="1">
      <c r="A38" s="1" t="s">
        <v>19</v>
      </c>
      <c r="B38" s="6" t="s">
        <v>42</v>
      </c>
      <c r="C38" s="7" t="s">
        <v>6</v>
      </c>
      <c r="D38" s="7">
        <v>1</v>
      </c>
      <c r="E38" s="8">
        <v>0</v>
      </c>
      <c r="F38" s="8">
        <f t="shared" si="3"/>
        <v>0</v>
      </c>
      <c r="G38" s="9">
        <v>0.23</v>
      </c>
      <c r="H38" s="10">
        <f t="shared" si="4"/>
        <v>0</v>
      </c>
      <c r="I38" s="11">
        <f t="shared" si="5"/>
        <v>0</v>
      </c>
      <c r="J38" s="13"/>
      <c r="K38" s="12"/>
      <c r="L38" s="13"/>
    </row>
    <row r="39" spans="1:12" ht="16.5" thickBot="1">
      <c r="A39" s="1" t="s">
        <v>21</v>
      </c>
      <c r="B39" s="6" t="s">
        <v>43</v>
      </c>
      <c r="C39" s="7" t="s">
        <v>6</v>
      </c>
      <c r="D39" s="7">
        <v>1</v>
      </c>
      <c r="E39" s="8">
        <v>0</v>
      </c>
      <c r="F39" s="8">
        <f t="shared" si="3"/>
        <v>0</v>
      </c>
      <c r="G39" s="9">
        <v>0.23</v>
      </c>
      <c r="H39" s="10">
        <f t="shared" si="4"/>
        <v>0</v>
      </c>
      <c r="I39" s="11">
        <f t="shared" si="5"/>
        <v>0</v>
      </c>
      <c r="J39" s="13"/>
      <c r="K39" s="13"/>
      <c r="L39" s="13"/>
    </row>
    <row r="40" spans="1:12" ht="16.5" thickBot="1">
      <c r="A40" s="1" t="s">
        <v>22</v>
      </c>
      <c r="B40" s="6" t="s">
        <v>44</v>
      </c>
      <c r="C40" s="7" t="s">
        <v>6</v>
      </c>
      <c r="D40" s="7">
        <v>1</v>
      </c>
      <c r="E40" s="8">
        <v>0</v>
      </c>
      <c r="F40" s="8">
        <f t="shared" si="3"/>
        <v>0</v>
      </c>
      <c r="G40" s="9">
        <v>0.23</v>
      </c>
      <c r="H40" s="10">
        <f t="shared" si="4"/>
        <v>0</v>
      </c>
      <c r="I40" s="11">
        <f t="shared" si="5"/>
        <v>0</v>
      </c>
      <c r="J40" s="13"/>
      <c r="K40" s="13"/>
      <c r="L40" s="13"/>
    </row>
    <row r="41" spans="1:12" ht="16.5" thickBot="1">
      <c r="A41" s="1" t="s">
        <v>24</v>
      </c>
      <c r="B41" s="6" t="s">
        <v>45</v>
      </c>
      <c r="C41" s="7" t="s">
        <v>6</v>
      </c>
      <c r="D41" s="7">
        <v>1</v>
      </c>
      <c r="E41" s="8">
        <v>0</v>
      </c>
      <c r="F41" s="8">
        <f t="shared" si="3"/>
        <v>0</v>
      </c>
      <c r="G41" s="9">
        <v>0.23</v>
      </c>
      <c r="H41" s="10">
        <f t="shared" si="4"/>
        <v>0</v>
      </c>
      <c r="I41" s="11">
        <f t="shared" si="5"/>
        <v>0</v>
      </c>
      <c r="J41" s="13"/>
      <c r="K41" s="13"/>
      <c r="L41" s="13"/>
    </row>
    <row r="42" spans="1:12" ht="16.5" thickBot="1">
      <c r="A42" s="1" t="s">
        <v>26</v>
      </c>
      <c r="B42" s="6" t="s">
        <v>46</v>
      </c>
      <c r="C42" s="7" t="s">
        <v>6</v>
      </c>
      <c r="D42" s="7">
        <v>1</v>
      </c>
      <c r="E42" s="8">
        <v>0</v>
      </c>
      <c r="F42" s="8">
        <f t="shared" si="3"/>
        <v>0</v>
      </c>
      <c r="G42" s="9">
        <v>0.23</v>
      </c>
      <c r="H42" s="10">
        <f t="shared" si="4"/>
        <v>0</v>
      </c>
      <c r="I42" s="11">
        <f t="shared" si="5"/>
        <v>0</v>
      </c>
      <c r="J42" s="13"/>
      <c r="K42" s="13"/>
      <c r="L42" s="13"/>
    </row>
    <row r="43" spans="1:12" ht="16.5" thickBot="1">
      <c r="A43" s="1" t="s">
        <v>28</v>
      </c>
      <c r="B43" s="6" t="s">
        <v>47</v>
      </c>
      <c r="C43" s="7" t="s">
        <v>6</v>
      </c>
      <c r="D43" s="7">
        <v>1</v>
      </c>
      <c r="E43" s="8">
        <v>0</v>
      </c>
      <c r="F43" s="8">
        <f t="shared" si="3"/>
        <v>0</v>
      </c>
      <c r="G43" s="9">
        <v>0.23</v>
      </c>
      <c r="H43" s="10">
        <f t="shared" si="4"/>
        <v>0</v>
      </c>
      <c r="I43" s="11">
        <f t="shared" si="5"/>
        <v>0</v>
      </c>
      <c r="J43" s="13"/>
      <c r="K43" s="13"/>
      <c r="L43" s="13"/>
    </row>
    <row r="44" spans="1:12" ht="16.5" thickBot="1">
      <c r="A44" s="1" t="s">
        <v>30</v>
      </c>
      <c r="B44" s="6" t="s">
        <v>48</v>
      </c>
      <c r="C44" s="7" t="s">
        <v>6</v>
      </c>
      <c r="D44" s="7">
        <v>1</v>
      </c>
      <c r="E44" s="8">
        <v>0</v>
      </c>
      <c r="F44" s="8">
        <f t="shared" si="3"/>
        <v>0</v>
      </c>
      <c r="G44" s="9">
        <v>0.23</v>
      </c>
      <c r="H44" s="10">
        <f t="shared" si="4"/>
        <v>0</v>
      </c>
      <c r="I44" s="11">
        <f t="shared" si="5"/>
        <v>0</v>
      </c>
      <c r="J44" s="13"/>
      <c r="K44" s="13"/>
      <c r="L44" s="13"/>
    </row>
    <row r="45" spans="1:12" ht="16.5" thickBot="1">
      <c r="A45" s="1" t="s">
        <v>49</v>
      </c>
      <c r="B45" s="6" t="s">
        <v>50</v>
      </c>
      <c r="C45" s="7" t="s">
        <v>6</v>
      </c>
      <c r="D45" s="7">
        <v>1</v>
      </c>
      <c r="E45" s="8">
        <v>0</v>
      </c>
      <c r="F45" s="8">
        <f t="shared" si="3"/>
        <v>0</v>
      </c>
      <c r="G45" s="9">
        <v>0.23</v>
      </c>
      <c r="H45" s="10">
        <f t="shared" si="4"/>
        <v>0</v>
      </c>
      <c r="I45" s="11">
        <f t="shared" si="5"/>
        <v>0</v>
      </c>
      <c r="J45" s="13"/>
      <c r="K45" s="13"/>
      <c r="L45" s="13"/>
    </row>
    <row r="46" spans="1:12" ht="16.5" thickBot="1">
      <c r="A46" s="1" t="s">
        <v>51</v>
      </c>
      <c r="B46" s="6" t="s">
        <v>52</v>
      </c>
      <c r="C46" s="7" t="s">
        <v>6</v>
      </c>
      <c r="D46" s="7">
        <v>1</v>
      </c>
      <c r="E46" s="8">
        <v>0</v>
      </c>
      <c r="F46" s="8">
        <f t="shared" si="3"/>
        <v>0</v>
      </c>
      <c r="G46" s="9">
        <v>0.23</v>
      </c>
      <c r="H46" s="10">
        <f t="shared" si="4"/>
        <v>0</v>
      </c>
      <c r="I46" s="11">
        <f t="shared" si="5"/>
        <v>0</v>
      </c>
      <c r="J46" s="13"/>
      <c r="K46" s="13"/>
      <c r="L46" s="13"/>
    </row>
    <row r="47" spans="1:12" ht="16.5" thickBot="1">
      <c r="A47" s="1" t="s">
        <v>53</v>
      </c>
      <c r="B47" s="6" t="s">
        <v>54</v>
      </c>
      <c r="C47" s="7" t="s">
        <v>6</v>
      </c>
      <c r="D47" s="7">
        <v>1</v>
      </c>
      <c r="E47" s="8">
        <v>0</v>
      </c>
      <c r="F47" s="8">
        <f t="shared" si="3"/>
        <v>0</v>
      </c>
      <c r="G47" s="9">
        <v>0.23</v>
      </c>
      <c r="H47" s="10">
        <f t="shared" si="4"/>
        <v>0</v>
      </c>
      <c r="I47" s="11">
        <f t="shared" si="5"/>
        <v>0</v>
      </c>
      <c r="J47" s="13"/>
      <c r="K47" s="13"/>
      <c r="L47" s="13"/>
    </row>
    <row r="48" spans="1:12" ht="16.5" thickBot="1">
      <c r="A48" s="1" t="s">
        <v>55</v>
      </c>
      <c r="B48" s="6" t="s">
        <v>56</v>
      </c>
      <c r="C48" s="7" t="s">
        <v>6</v>
      </c>
      <c r="D48" s="7">
        <v>1</v>
      </c>
      <c r="E48" s="8">
        <v>0</v>
      </c>
      <c r="F48" s="8">
        <f t="shared" si="3"/>
        <v>0</v>
      </c>
      <c r="G48" s="9">
        <v>0.23</v>
      </c>
      <c r="H48" s="10">
        <f t="shared" si="4"/>
        <v>0</v>
      </c>
      <c r="I48" s="11">
        <f t="shared" si="5"/>
        <v>0</v>
      </c>
      <c r="J48" s="13"/>
      <c r="K48" s="13"/>
      <c r="L48" s="13"/>
    </row>
    <row r="49" spans="1:12" ht="16.5" thickBot="1">
      <c r="A49" s="1" t="s">
        <v>57</v>
      </c>
      <c r="B49" s="6" t="s">
        <v>58</v>
      </c>
      <c r="C49" s="7" t="s">
        <v>6</v>
      </c>
      <c r="D49" s="7">
        <v>1</v>
      </c>
      <c r="E49" s="8">
        <v>0</v>
      </c>
      <c r="F49" s="8">
        <f t="shared" si="3"/>
        <v>0</v>
      </c>
      <c r="G49" s="9">
        <v>0.23</v>
      </c>
      <c r="H49" s="10">
        <f t="shared" si="4"/>
        <v>0</v>
      </c>
      <c r="I49" s="11">
        <f t="shared" si="5"/>
        <v>0</v>
      </c>
      <c r="J49" s="13"/>
      <c r="K49" s="13"/>
      <c r="L49" s="13"/>
    </row>
    <row r="50" spans="1:12" ht="16.5" thickBot="1">
      <c r="A50" s="1" t="s">
        <v>59</v>
      </c>
      <c r="B50" s="6" t="s">
        <v>60</v>
      </c>
      <c r="C50" s="7" t="s">
        <v>6</v>
      </c>
      <c r="D50" s="7">
        <v>15</v>
      </c>
      <c r="E50" s="8">
        <v>0</v>
      </c>
      <c r="F50" s="8">
        <f t="shared" si="3"/>
        <v>0</v>
      </c>
      <c r="G50" s="9">
        <v>0.23</v>
      </c>
      <c r="H50" s="10">
        <f t="shared" si="4"/>
        <v>0</v>
      </c>
      <c r="I50" s="11">
        <f t="shared" si="5"/>
        <v>0</v>
      </c>
      <c r="J50" s="13"/>
      <c r="K50" s="13"/>
      <c r="L50" s="13"/>
    </row>
    <row r="51" spans="1:12" ht="16.5" thickBot="1">
      <c r="A51" s="1" t="s">
        <v>61</v>
      </c>
      <c r="B51" s="6" t="s">
        <v>62</v>
      </c>
      <c r="C51" s="7" t="s">
        <v>6</v>
      </c>
      <c r="D51" s="7">
        <v>8</v>
      </c>
      <c r="E51" s="8">
        <v>0</v>
      </c>
      <c r="F51" s="8">
        <f t="shared" si="3"/>
        <v>0</v>
      </c>
      <c r="G51" s="9">
        <v>0.23</v>
      </c>
      <c r="H51" s="10">
        <f t="shared" si="4"/>
        <v>0</v>
      </c>
      <c r="I51" s="11">
        <f t="shared" si="5"/>
        <v>0</v>
      </c>
      <c r="J51" s="13"/>
      <c r="K51" s="13"/>
      <c r="L51" s="13"/>
    </row>
    <row r="52" spans="1:12" ht="16.5" thickBot="1">
      <c r="A52" s="1" t="s">
        <v>63</v>
      </c>
      <c r="B52" s="6" t="s">
        <v>64</v>
      </c>
      <c r="C52" s="7" t="s">
        <v>6</v>
      </c>
      <c r="D52" s="7">
        <v>1</v>
      </c>
      <c r="E52" s="8">
        <v>0</v>
      </c>
      <c r="F52" s="8">
        <f t="shared" si="3"/>
        <v>0</v>
      </c>
      <c r="G52" s="9">
        <v>0.23</v>
      </c>
      <c r="H52" s="10">
        <f t="shared" si="4"/>
        <v>0</v>
      </c>
      <c r="I52" s="11">
        <f t="shared" si="5"/>
        <v>0</v>
      </c>
      <c r="J52" s="13"/>
      <c r="K52" s="13"/>
      <c r="L52" s="13"/>
    </row>
    <row r="53" spans="1:12" ht="16.5" thickBot="1">
      <c r="A53" s="1" t="s">
        <v>65</v>
      </c>
      <c r="B53" s="6" t="s">
        <v>66</v>
      </c>
      <c r="C53" s="7" t="s">
        <v>6</v>
      </c>
      <c r="D53" s="7">
        <v>2</v>
      </c>
      <c r="E53" s="8">
        <v>0</v>
      </c>
      <c r="F53" s="8">
        <f t="shared" si="3"/>
        <v>0</v>
      </c>
      <c r="G53" s="9">
        <v>0.23</v>
      </c>
      <c r="H53" s="10">
        <f t="shared" si="4"/>
        <v>0</v>
      </c>
      <c r="I53" s="11">
        <f t="shared" si="5"/>
        <v>0</v>
      </c>
      <c r="J53" s="13"/>
      <c r="K53" s="13"/>
      <c r="L53" s="13"/>
    </row>
    <row r="54" spans="1:12" ht="16.5" thickBot="1">
      <c r="A54" s="1" t="s">
        <v>67</v>
      </c>
      <c r="B54" s="6" t="s">
        <v>68</v>
      </c>
      <c r="C54" s="7" t="s">
        <v>6</v>
      </c>
      <c r="D54" s="7">
        <v>1</v>
      </c>
      <c r="E54" s="8">
        <v>0</v>
      </c>
      <c r="F54" s="8">
        <f t="shared" si="3"/>
        <v>0</v>
      </c>
      <c r="G54" s="9">
        <v>0.23</v>
      </c>
      <c r="H54" s="10">
        <f t="shared" si="4"/>
        <v>0</v>
      </c>
      <c r="I54" s="11">
        <f t="shared" si="5"/>
        <v>0</v>
      </c>
      <c r="J54" s="13"/>
      <c r="K54" s="13"/>
      <c r="L54" s="13"/>
    </row>
    <row r="55" spans="1:12" ht="16.5" thickBot="1">
      <c r="A55" s="1" t="s">
        <v>69</v>
      </c>
      <c r="B55" s="6" t="s">
        <v>70</v>
      </c>
      <c r="C55" s="7" t="s">
        <v>6</v>
      </c>
      <c r="D55" s="7">
        <v>1</v>
      </c>
      <c r="E55" s="8">
        <v>0</v>
      </c>
      <c r="F55" s="8">
        <f t="shared" si="3"/>
        <v>0</v>
      </c>
      <c r="G55" s="9">
        <v>0.23</v>
      </c>
      <c r="H55" s="10">
        <f t="shared" si="4"/>
        <v>0</v>
      </c>
      <c r="I55" s="11">
        <f t="shared" si="5"/>
        <v>0</v>
      </c>
      <c r="J55" s="13"/>
      <c r="K55" s="13"/>
      <c r="L55" s="13"/>
    </row>
    <row r="56" spans="1:12" ht="16.5" thickBot="1">
      <c r="A56" s="1" t="s">
        <v>71</v>
      </c>
      <c r="B56" s="6" t="s">
        <v>72</v>
      </c>
      <c r="C56" s="7" t="s">
        <v>6</v>
      </c>
      <c r="D56" s="7">
        <v>1</v>
      </c>
      <c r="E56" s="8">
        <v>0</v>
      </c>
      <c r="F56" s="8">
        <f t="shared" si="3"/>
        <v>0</v>
      </c>
      <c r="G56" s="9">
        <v>0.23</v>
      </c>
      <c r="H56" s="10">
        <f t="shared" si="4"/>
        <v>0</v>
      </c>
      <c r="I56" s="11">
        <f t="shared" si="5"/>
        <v>0</v>
      </c>
      <c r="J56" s="13"/>
      <c r="K56" s="13"/>
      <c r="L56" s="13"/>
    </row>
    <row r="57" spans="1:12" ht="16.5" thickBot="1">
      <c r="A57" s="1" t="s">
        <v>73</v>
      </c>
      <c r="B57" s="6" t="s">
        <v>74</v>
      </c>
      <c r="C57" s="7" t="s">
        <v>6</v>
      </c>
      <c r="D57" s="7">
        <v>1</v>
      </c>
      <c r="E57" s="8">
        <v>0</v>
      </c>
      <c r="F57" s="8">
        <f t="shared" si="3"/>
        <v>0</v>
      </c>
      <c r="G57" s="9">
        <v>0.23</v>
      </c>
      <c r="H57" s="10">
        <f t="shared" si="4"/>
        <v>0</v>
      </c>
      <c r="I57" s="11">
        <f t="shared" si="5"/>
        <v>0</v>
      </c>
      <c r="J57" s="13"/>
      <c r="K57" s="13"/>
      <c r="L57" s="13"/>
    </row>
    <row r="58" spans="1:12" ht="16.5" thickBot="1">
      <c r="A58" s="1" t="s">
        <v>75</v>
      </c>
      <c r="B58" s="6" t="s">
        <v>76</v>
      </c>
      <c r="C58" s="7" t="s">
        <v>6</v>
      </c>
      <c r="D58" s="7">
        <v>1</v>
      </c>
      <c r="E58" s="8">
        <v>0</v>
      </c>
      <c r="F58" s="8">
        <f t="shared" si="3"/>
        <v>0</v>
      </c>
      <c r="G58" s="9">
        <v>0.23</v>
      </c>
      <c r="H58" s="10">
        <f t="shared" si="4"/>
        <v>0</v>
      </c>
      <c r="I58" s="11">
        <f t="shared" si="5"/>
        <v>0</v>
      </c>
      <c r="J58" s="13"/>
      <c r="K58" s="13"/>
      <c r="L58" s="13"/>
    </row>
    <row r="59" spans="1:12" ht="16.5" thickBot="1">
      <c r="A59" s="1" t="s">
        <v>77</v>
      </c>
      <c r="B59" s="6" t="s">
        <v>78</v>
      </c>
      <c r="C59" s="7" t="s">
        <v>6</v>
      </c>
      <c r="D59" s="7">
        <v>1</v>
      </c>
      <c r="E59" s="8">
        <v>0</v>
      </c>
      <c r="F59" s="8">
        <f t="shared" si="3"/>
        <v>0</v>
      </c>
      <c r="G59" s="9">
        <v>0.23</v>
      </c>
      <c r="H59" s="10">
        <f t="shared" si="4"/>
        <v>0</v>
      </c>
      <c r="I59" s="11">
        <f t="shared" si="5"/>
        <v>0</v>
      </c>
      <c r="J59" s="13"/>
      <c r="K59" s="13"/>
      <c r="L59" s="13"/>
    </row>
    <row r="60" spans="1:12" ht="16.5" thickBot="1">
      <c r="A60" s="1" t="s">
        <v>79</v>
      </c>
      <c r="B60" s="6" t="s">
        <v>80</v>
      </c>
      <c r="C60" s="7" t="s">
        <v>6</v>
      </c>
      <c r="D60" s="7">
        <v>1</v>
      </c>
      <c r="E60" s="8">
        <v>0</v>
      </c>
      <c r="F60" s="8">
        <f t="shared" si="3"/>
        <v>0</v>
      </c>
      <c r="G60" s="9">
        <v>0.23</v>
      </c>
      <c r="H60" s="10">
        <f t="shared" si="4"/>
        <v>0</v>
      </c>
      <c r="I60" s="11">
        <f t="shared" si="5"/>
        <v>0</v>
      </c>
      <c r="J60" s="13"/>
      <c r="K60" s="13"/>
      <c r="L60" s="13"/>
    </row>
    <row r="61" spans="1:12" ht="16.5" thickBot="1">
      <c r="A61" s="1" t="s">
        <v>81</v>
      </c>
      <c r="B61" s="6" t="s">
        <v>82</v>
      </c>
      <c r="C61" s="7" t="s">
        <v>6</v>
      </c>
      <c r="D61" s="7">
        <v>1</v>
      </c>
      <c r="E61" s="8">
        <v>0</v>
      </c>
      <c r="F61" s="8">
        <f t="shared" si="3"/>
        <v>0</v>
      </c>
      <c r="G61" s="9">
        <v>0.23</v>
      </c>
      <c r="H61" s="10">
        <f t="shared" si="4"/>
        <v>0</v>
      </c>
      <c r="I61" s="11">
        <f t="shared" si="5"/>
        <v>0</v>
      </c>
      <c r="J61" s="13"/>
      <c r="K61" s="13"/>
      <c r="L61" s="13"/>
    </row>
    <row r="62" spans="1:12" ht="16.5" thickBot="1">
      <c r="A62" s="1" t="s">
        <v>83</v>
      </c>
      <c r="B62" s="6" t="s">
        <v>84</v>
      </c>
      <c r="C62" s="7" t="s">
        <v>6</v>
      </c>
      <c r="D62" s="7">
        <v>1</v>
      </c>
      <c r="E62" s="8">
        <v>0</v>
      </c>
      <c r="F62" s="8">
        <f t="shared" si="3"/>
        <v>0</v>
      </c>
      <c r="G62" s="9">
        <v>0.23</v>
      </c>
      <c r="H62" s="10">
        <f t="shared" si="4"/>
        <v>0</v>
      </c>
      <c r="I62" s="11">
        <f t="shared" si="5"/>
        <v>0</v>
      </c>
      <c r="J62" s="13"/>
      <c r="K62" s="13"/>
      <c r="L62" s="13"/>
    </row>
    <row r="63" spans="1:12" ht="16.5" thickBot="1">
      <c r="A63" s="1" t="s">
        <v>85</v>
      </c>
      <c r="B63" s="6" t="s">
        <v>86</v>
      </c>
      <c r="C63" s="7" t="s">
        <v>6</v>
      </c>
      <c r="D63" s="7">
        <v>1</v>
      </c>
      <c r="E63" s="8">
        <v>0</v>
      </c>
      <c r="F63" s="8">
        <f t="shared" si="3"/>
        <v>0</v>
      </c>
      <c r="G63" s="9">
        <v>0.23</v>
      </c>
      <c r="H63" s="10">
        <f t="shared" si="4"/>
        <v>0</v>
      </c>
      <c r="I63" s="11">
        <f t="shared" si="5"/>
        <v>0</v>
      </c>
      <c r="J63" s="13"/>
      <c r="K63" s="13"/>
      <c r="L63" s="13"/>
    </row>
    <row r="64" spans="1:12" ht="16.5" thickBot="1">
      <c r="A64" s="1" t="s">
        <v>87</v>
      </c>
      <c r="B64" s="6" t="s">
        <v>88</v>
      </c>
      <c r="C64" s="7" t="s">
        <v>6</v>
      </c>
      <c r="D64" s="7">
        <v>1</v>
      </c>
      <c r="E64" s="8">
        <v>0</v>
      </c>
      <c r="F64" s="8">
        <f t="shared" si="3"/>
        <v>0</v>
      </c>
      <c r="G64" s="9">
        <v>0.23</v>
      </c>
      <c r="H64" s="10">
        <f t="shared" si="4"/>
        <v>0</v>
      </c>
      <c r="I64" s="11">
        <f t="shared" si="5"/>
        <v>0</v>
      </c>
      <c r="J64" s="13"/>
      <c r="K64" s="13"/>
      <c r="L64" s="13"/>
    </row>
    <row r="65" spans="1:12" ht="16.5" thickBot="1">
      <c r="A65" s="1" t="s">
        <v>89</v>
      </c>
      <c r="B65" s="6" t="s">
        <v>90</v>
      </c>
      <c r="C65" s="7" t="s">
        <v>6</v>
      </c>
      <c r="D65" s="7">
        <v>1</v>
      </c>
      <c r="E65" s="8">
        <v>0</v>
      </c>
      <c r="F65" s="8">
        <f t="shared" si="3"/>
        <v>0</v>
      </c>
      <c r="G65" s="9">
        <v>0.23</v>
      </c>
      <c r="H65" s="10">
        <f t="shared" si="4"/>
        <v>0</v>
      </c>
      <c r="I65" s="11">
        <f t="shared" si="5"/>
        <v>0</v>
      </c>
      <c r="J65" s="13"/>
      <c r="K65" s="13"/>
      <c r="L65" s="13"/>
    </row>
    <row r="66" spans="1:12" ht="16.5" thickBot="1">
      <c r="A66" s="15" t="s">
        <v>91</v>
      </c>
      <c r="B66" s="16" t="s">
        <v>92</v>
      </c>
      <c r="C66" s="17" t="s">
        <v>6</v>
      </c>
      <c r="D66" s="17">
        <v>1</v>
      </c>
      <c r="E66" s="8">
        <v>0</v>
      </c>
      <c r="F66" s="8">
        <f t="shared" si="3"/>
        <v>0</v>
      </c>
      <c r="G66" s="9">
        <v>0.23</v>
      </c>
      <c r="H66" s="10">
        <f t="shared" si="4"/>
        <v>0</v>
      </c>
      <c r="I66" s="11">
        <f t="shared" si="5"/>
        <v>0</v>
      </c>
      <c r="J66" s="13"/>
      <c r="K66" s="13"/>
      <c r="L66" s="13"/>
    </row>
    <row r="67" spans="1:12" ht="16.5" thickBot="1">
      <c r="A67" s="18" t="s">
        <v>93</v>
      </c>
      <c r="B67" s="19" t="s">
        <v>94</v>
      </c>
      <c r="C67" s="20" t="s">
        <v>6</v>
      </c>
      <c r="D67" s="21">
        <v>1</v>
      </c>
      <c r="E67" s="8">
        <v>0</v>
      </c>
      <c r="F67" s="8">
        <f t="shared" si="3"/>
        <v>0</v>
      </c>
      <c r="G67" s="9">
        <v>0.23</v>
      </c>
      <c r="H67" s="10">
        <f t="shared" si="4"/>
        <v>0</v>
      </c>
      <c r="I67" s="11">
        <f t="shared" si="5"/>
        <v>0</v>
      </c>
      <c r="J67" s="13"/>
      <c r="K67" s="13"/>
      <c r="L67" s="13"/>
    </row>
    <row r="68" spans="1:12" ht="16.5" thickBot="1">
      <c r="A68" s="22"/>
      <c r="B68" s="22"/>
      <c r="C68" s="72" t="s">
        <v>351</v>
      </c>
      <c r="D68" s="51"/>
      <c r="E68" s="52"/>
      <c r="F68" s="26">
        <f>SUM(F31:F67)</f>
        <v>0</v>
      </c>
      <c r="I68" s="24">
        <f>SUM(I31:I67)</f>
        <v>0</v>
      </c>
    </row>
    <row r="70" spans="1:12" ht="19.5" thickBot="1">
      <c r="A70" s="73" t="s">
        <v>95</v>
      </c>
      <c r="B70" s="73"/>
      <c r="C70" s="73"/>
      <c r="D70" s="73"/>
      <c r="E70" s="73"/>
      <c r="F70" s="73"/>
    </row>
    <row r="71" spans="1:12" ht="16.5" customHeight="1" thickBot="1">
      <c r="A71" s="74" t="s">
        <v>0</v>
      </c>
      <c r="B71" s="74" t="s">
        <v>1</v>
      </c>
      <c r="C71" s="74" t="s">
        <v>33</v>
      </c>
      <c r="D71" s="74" t="s">
        <v>3</v>
      </c>
      <c r="E71" s="74" t="s">
        <v>365</v>
      </c>
      <c r="F71" s="77" t="s">
        <v>352</v>
      </c>
      <c r="G71" s="97" t="s">
        <v>366</v>
      </c>
      <c r="H71" s="98"/>
      <c r="I71" s="104" t="s">
        <v>367</v>
      </c>
      <c r="J71" s="101" t="s">
        <v>368</v>
      </c>
      <c r="K71" s="85" t="s">
        <v>381</v>
      </c>
      <c r="L71" s="86"/>
    </row>
    <row r="72" spans="1:12" ht="54" customHeight="1" thickBot="1">
      <c r="A72" s="75"/>
      <c r="B72" s="75"/>
      <c r="C72" s="75"/>
      <c r="D72" s="75"/>
      <c r="E72" s="75"/>
      <c r="F72" s="78"/>
      <c r="G72" s="99" t="s">
        <v>369</v>
      </c>
      <c r="H72" s="99" t="s">
        <v>370</v>
      </c>
      <c r="I72" s="105"/>
      <c r="J72" s="102"/>
      <c r="K72" s="87"/>
      <c r="L72" s="88"/>
    </row>
    <row r="73" spans="1:12" ht="49.5" customHeight="1" thickBot="1">
      <c r="A73" s="76"/>
      <c r="B73" s="76"/>
      <c r="C73" s="76"/>
      <c r="D73" s="76"/>
      <c r="E73" s="76"/>
      <c r="F73" s="79"/>
      <c r="G73" s="107"/>
      <c r="H73" s="107"/>
      <c r="I73" s="108"/>
      <c r="J73" s="103"/>
      <c r="K73" s="5" t="s">
        <v>372</v>
      </c>
      <c r="L73" s="5" t="s">
        <v>373</v>
      </c>
    </row>
    <row r="74" spans="1:12" ht="16.5" thickBot="1">
      <c r="A74" s="7" t="s">
        <v>4</v>
      </c>
      <c r="B74" s="6" t="s">
        <v>96</v>
      </c>
      <c r="C74" s="7" t="s">
        <v>6</v>
      </c>
      <c r="D74" s="7">
        <v>1</v>
      </c>
      <c r="E74" s="8">
        <v>0</v>
      </c>
      <c r="F74" s="8">
        <f t="shared" ref="F74:F79" si="6">E74*D74</f>
        <v>0</v>
      </c>
      <c r="G74" s="9">
        <v>0.23</v>
      </c>
      <c r="H74" s="10">
        <f t="shared" ref="H74:H79" si="7">F74*$G$11</f>
        <v>0</v>
      </c>
      <c r="I74" s="11">
        <f t="shared" ref="I74:I79" si="8">F74+H74</f>
        <v>0</v>
      </c>
      <c r="J74" s="12"/>
      <c r="K74" s="13"/>
      <c r="L74" s="13"/>
    </row>
    <row r="75" spans="1:12" ht="16.5" thickBot="1">
      <c r="A75" s="7" t="s">
        <v>7</v>
      </c>
      <c r="B75" s="6" t="s">
        <v>97</v>
      </c>
      <c r="C75" s="7" t="s">
        <v>6</v>
      </c>
      <c r="D75" s="7">
        <v>1</v>
      </c>
      <c r="E75" s="8">
        <v>0</v>
      </c>
      <c r="F75" s="8">
        <f t="shared" si="6"/>
        <v>0</v>
      </c>
      <c r="G75" s="9">
        <v>0.23</v>
      </c>
      <c r="H75" s="10">
        <f t="shared" si="7"/>
        <v>0</v>
      </c>
      <c r="I75" s="11">
        <f t="shared" si="8"/>
        <v>0</v>
      </c>
      <c r="J75" s="12"/>
      <c r="K75" s="13"/>
      <c r="L75" s="13"/>
    </row>
    <row r="76" spans="1:12" ht="16.5" thickBot="1">
      <c r="A76" s="7" t="s">
        <v>9</v>
      </c>
      <c r="B76" s="6" t="s">
        <v>98</v>
      </c>
      <c r="C76" s="7" t="s">
        <v>6</v>
      </c>
      <c r="D76" s="7">
        <v>1</v>
      </c>
      <c r="E76" s="8">
        <v>0</v>
      </c>
      <c r="F76" s="8">
        <f t="shared" si="6"/>
        <v>0</v>
      </c>
      <c r="G76" s="9">
        <v>0.23</v>
      </c>
      <c r="H76" s="10">
        <f t="shared" si="7"/>
        <v>0</v>
      </c>
      <c r="I76" s="11">
        <f t="shared" si="8"/>
        <v>0</v>
      </c>
      <c r="J76" s="12"/>
      <c r="K76" s="13"/>
      <c r="L76" s="13"/>
    </row>
    <row r="77" spans="1:12" ht="16.5" thickBot="1">
      <c r="A77" s="7" t="s">
        <v>11</v>
      </c>
      <c r="B77" s="6" t="s">
        <v>99</v>
      </c>
      <c r="C77" s="7" t="s">
        <v>6</v>
      </c>
      <c r="D77" s="7">
        <v>1</v>
      </c>
      <c r="E77" s="8">
        <v>0</v>
      </c>
      <c r="F77" s="8">
        <f t="shared" si="6"/>
        <v>0</v>
      </c>
      <c r="G77" s="9">
        <v>0.23</v>
      </c>
      <c r="H77" s="10">
        <f t="shared" si="7"/>
        <v>0</v>
      </c>
      <c r="I77" s="11">
        <f t="shared" si="8"/>
        <v>0</v>
      </c>
      <c r="J77" s="13"/>
      <c r="K77" s="13"/>
      <c r="L77" s="13"/>
    </row>
    <row r="78" spans="1:12" ht="16.5" thickBot="1">
      <c r="A78" s="17" t="s">
        <v>13</v>
      </c>
      <c r="B78" s="16" t="s">
        <v>100</v>
      </c>
      <c r="C78" s="7" t="s">
        <v>6</v>
      </c>
      <c r="D78" s="7">
        <v>1</v>
      </c>
      <c r="E78" s="8">
        <v>0</v>
      </c>
      <c r="F78" s="8">
        <f t="shared" si="6"/>
        <v>0</v>
      </c>
      <c r="G78" s="9">
        <v>0.23</v>
      </c>
      <c r="H78" s="10">
        <f t="shared" si="7"/>
        <v>0</v>
      </c>
      <c r="I78" s="11">
        <f t="shared" si="8"/>
        <v>0</v>
      </c>
      <c r="J78" s="13"/>
      <c r="K78" s="13"/>
      <c r="L78" s="13"/>
    </row>
    <row r="79" spans="1:12" ht="16.5" thickBot="1">
      <c r="A79" s="18" t="s">
        <v>15</v>
      </c>
      <c r="B79" s="27" t="s">
        <v>101</v>
      </c>
      <c r="C79" s="28" t="s">
        <v>6</v>
      </c>
      <c r="D79" s="17">
        <v>1</v>
      </c>
      <c r="E79" s="8">
        <v>0</v>
      </c>
      <c r="F79" s="8">
        <f t="shared" si="6"/>
        <v>0</v>
      </c>
      <c r="G79" s="9">
        <v>0.23</v>
      </c>
      <c r="H79" s="10">
        <f t="shared" si="7"/>
        <v>0</v>
      </c>
      <c r="I79" s="11">
        <f t="shared" si="8"/>
        <v>0</v>
      </c>
      <c r="J79" s="13"/>
      <c r="K79" s="13"/>
      <c r="L79" s="13"/>
    </row>
    <row r="80" spans="1:12" ht="16.5" thickBot="1">
      <c r="A80" s="22"/>
      <c r="B80" s="22"/>
      <c r="C80" s="72" t="s">
        <v>351</v>
      </c>
      <c r="D80" s="51"/>
      <c r="E80" s="52"/>
      <c r="F80" s="29">
        <f>SUM(F74:F79)</f>
        <v>0</v>
      </c>
      <c r="I80" s="24">
        <f>SUM(I74:I79)</f>
        <v>0</v>
      </c>
    </row>
    <row r="82" spans="1:12" ht="19.5" thickBot="1">
      <c r="A82" s="73" t="s">
        <v>102</v>
      </c>
      <c r="B82" s="73"/>
      <c r="C82" s="73"/>
      <c r="D82" s="73"/>
      <c r="E82" s="73"/>
      <c r="F82" s="73"/>
    </row>
    <row r="83" spans="1:12" ht="16.5" customHeight="1" thickBot="1">
      <c r="A83" s="74" t="s">
        <v>0</v>
      </c>
      <c r="B83" s="74" t="s">
        <v>1</v>
      </c>
      <c r="C83" s="74" t="s">
        <v>33</v>
      </c>
      <c r="D83" s="74" t="s">
        <v>3</v>
      </c>
      <c r="E83" s="74" t="s">
        <v>365</v>
      </c>
      <c r="F83" s="77" t="s">
        <v>352</v>
      </c>
      <c r="G83" s="97" t="s">
        <v>366</v>
      </c>
      <c r="H83" s="98"/>
      <c r="I83" s="104" t="s">
        <v>367</v>
      </c>
      <c r="J83" s="101" t="s">
        <v>368</v>
      </c>
      <c r="K83" s="85" t="s">
        <v>381</v>
      </c>
      <c r="L83" s="86"/>
    </row>
    <row r="84" spans="1:12" ht="51" customHeight="1" thickBot="1">
      <c r="A84" s="75"/>
      <c r="B84" s="75"/>
      <c r="C84" s="75"/>
      <c r="D84" s="75"/>
      <c r="E84" s="75"/>
      <c r="F84" s="78"/>
      <c r="G84" s="99" t="s">
        <v>369</v>
      </c>
      <c r="H84" s="99" t="s">
        <v>370</v>
      </c>
      <c r="I84" s="105"/>
      <c r="J84" s="102"/>
      <c r="K84" s="87"/>
      <c r="L84" s="88"/>
    </row>
    <row r="85" spans="1:12" ht="52.5" customHeight="1" thickBot="1">
      <c r="A85" s="76"/>
      <c r="B85" s="76"/>
      <c r="C85" s="76"/>
      <c r="D85" s="76"/>
      <c r="E85" s="76"/>
      <c r="F85" s="79"/>
      <c r="G85" s="107"/>
      <c r="H85" s="107"/>
      <c r="I85" s="108"/>
      <c r="J85" s="103"/>
      <c r="K85" s="5" t="s">
        <v>372</v>
      </c>
      <c r="L85" s="5" t="s">
        <v>373</v>
      </c>
    </row>
    <row r="86" spans="1:12" ht="16.5" thickBot="1">
      <c r="A86" s="1" t="s">
        <v>4</v>
      </c>
      <c r="B86" s="6" t="s">
        <v>339</v>
      </c>
      <c r="C86" s="7" t="s">
        <v>6</v>
      </c>
      <c r="D86" s="30">
        <v>1</v>
      </c>
      <c r="E86" s="8">
        <v>0</v>
      </c>
      <c r="F86" s="8">
        <f t="shared" ref="F86:F111" si="9">E86*D86</f>
        <v>0</v>
      </c>
      <c r="G86" s="9">
        <v>0.23</v>
      </c>
      <c r="H86" s="10">
        <f t="shared" ref="H86:H111" si="10">F86*$G$11</f>
        <v>0</v>
      </c>
      <c r="I86" s="11">
        <f t="shared" ref="I86:I111" si="11">F86+H86</f>
        <v>0</v>
      </c>
      <c r="J86" s="12"/>
      <c r="K86" s="13"/>
      <c r="L86" s="13"/>
    </row>
    <row r="87" spans="1:12" ht="16.5" thickBot="1">
      <c r="A87" s="1" t="s">
        <v>7</v>
      </c>
      <c r="B87" s="6" t="s">
        <v>103</v>
      </c>
      <c r="C87" s="7" t="s">
        <v>6</v>
      </c>
      <c r="D87" s="30">
        <v>1</v>
      </c>
      <c r="E87" s="8">
        <v>0</v>
      </c>
      <c r="F87" s="8">
        <f t="shared" si="9"/>
        <v>0</v>
      </c>
      <c r="G87" s="9">
        <v>0.23</v>
      </c>
      <c r="H87" s="10">
        <f t="shared" si="10"/>
        <v>0</v>
      </c>
      <c r="I87" s="11">
        <f t="shared" si="11"/>
        <v>0</v>
      </c>
      <c r="J87" s="12"/>
      <c r="K87" s="13"/>
      <c r="L87" s="13"/>
    </row>
    <row r="88" spans="1:12" ht="16.5" thickBot="1">
      <c r="A88" s="1" t="s">
        <v>9</v>
      </c>
      <c r="B88" s="6" t="s">
        <v>104</v>
      </c>
      <c r="C88" s="7" t="s">
        <v>6</v>
      </c>
      <c r="D88" s="30">
        <f>1+2</f>
        <v>3</v>
      </c>
      <c r="E88" s="8">
        <v>0</v>
      </c>
      <c r="F88" s="8">
        <f t="shared" si="9"/>
        <v>0</v>
      </c>
      <c r="G88" s="9">
        <v>0.23</v>
      </c>
      <c r="H88" s="10">
        <f t="shared" si="10"/>
        <v>0</v>
      </c>
      <c r="I88" s="11">
        <f t="shared" si="11"/>
        <v>0</v>
      </c>
      <c r="J88" s="12"/>
      <c r="K88" s="13"/>
      <c r="L88" s="13"/>
    </row>
    <row r="89" spans="1:12" ht="16.5" thickBot="1">
      <c r="A89" s="1" t="s">
        <v>11</v>
      </c>
      <c r="B89" s="6" t="s">
        <v>105</v>
      </c>
      <c r="C89" s="7" t="s">
        <v>6</v>
      </c>
      <c r="D89" s="30">
        <v>1</v>
      </c>
      <c r="E89" s="8">
        <v>0</v>
      </c>
      <c r="F89" s="8">
        <f t="shared" si="9"/>
        <v>0</v>
      </c>
      <c r="G89" s="9">
        <v>0.23</v>
      </c>
      <c r="H89" s="10">
        <f t="shared" si="10"/>
        <v>0</v>
      </c>
      <c r="I89" s="11">
        <f t="shared" si="11"/>
        <v>0</v>
      </c>
      <c r="J89" s="13"/>
      <c r="K89" s="13"/>
      <c r="L89" s="13"/>
    </row>
    <row r="90" spans="1:12" ht="16.5" thickBot="1">
      <c r="A90" s="1" t="s">
        <v>13</v>
      </c>
      <c r="B90" s="6" t="s">
        <v>106</v>
      </c>
      <c r="C90" s="7" t="s">
        <v>6</v>
      </c>
      <c r="D90" s="30">
        <v>1</v>
      </c>
      <c r="E90" s="8">
        <v>0</v>
      </c>
      <c r="F90" s="8">
        <f t="shared" si="9"/>
        <v>0</v>
      </c>
      <c r="G90" s="9">
        <v>0.23</v>
      </c>
      <c r="H90" s="10">
        <f t="shared" si="10"/>
        <v>0</v>
      </c>
      <c r="I90" s="11">
        <f t="shared" si="11"/>
        <v>0</v>
      </c>
      <c r="J90" s="13"/>
      <c r="K90" s="13"/>
      <c r="L90" s="13"/>
    </row>
    <row r="91" spans="1:12" ht="16.5" thickBot="1">
      <c r="A91" s="1" t="s">
        <v>15</v>
      </c>
      <c r="B91" s="6" t="s">
        <v>340</v>
      </c>
      <c r="C91" s="7" t="s">
        <v>6</v>
      </c>
      <c r="D91" s="30">
        <v>1</v>
      </c>
      <c r="E91" s="8">
        <v>0</v>
      </c>
      <c r="F91" s="8">
        <f t="shared" si="9"/>
        <v>0</v>
      </c>
      <c r="G91" s="9">
        <v>0.23</v>
      </c>
      <c r="H91" s="10">
        <f t="shared" si="10"/>
        <v>0</v>
      </c>
      <c r="I91" s="11">
        <f t="shared" si="11"/>
        <v>0</v>
      </c>
      <c r="J91" s="13"/>
      <c r="K91" s="13"/>
      <c r="L91" s="13"/>
    </row>
    <row r="92" spans="1:12" ht="16.5" thickBot="1">
      <c r="A92" s="1" t="s">
        <v>17</v>
      </c>
      <c r="B92" s="6" t="s">
        <v>384</v>
      </c>
      <c r="C92" s="7" t="s">
        <v>6</v>
      </c>
      <c r="D92" s="30">
        <v>1</v>
      </c>
      <c r="E92" s="8">
        <v>0</v>
      </c>
      <c r="F92" s="8">
        <f t="shared" si="9"/>
        <v>0</v>
      </c>
      <c r="G92" s="9">
        <v>0.23</v>
      </c>
      <c r="H92" s="10">
        <f t="shared" si="10"/>
        <v>0</v>
      </c>
      <c r="I92" s="11">
        <f t="shared" si="11"/>
        <v>0</v>
      </c>
      <c r="J92" s="13"/>
      <c r="K92" s="13"/>
      <c r="L92" s="13"/>
    </row>
    <row r="93" spans="1:12" ht="16.5" thickBot="1">
      <c r="A93" s="1" t="s">
        <v>19</v>
      </c>
      <c r="B93" s="6" t="s">
        <v>107</v>
      </c>
      <c r="C93" s="7" t="s">
        <v>6</v>
      </c>
      <c r="D93" s="30">
        <v>1</v>
      </c>
      <c r="E93" s="8">
        <v>0</v>
      </c>
      <c r="F93" s="8">
        <f t="shared" si="9"/>
        <v>0</v>
      </c>
      <c r="G93" s="9">
        <v>0.23</v>
      </c>
      <c r="H93" s="10">
        <f t="shared" si="10"/>
        <v>0</v>
      </c>
      <c r="I93" s="11">
        <f t="shared" si="11"/>
        <v>0</v>
      </c>
      <c r="J93" s="13"/>
      <c r="K93" s="13"/>
      <c r="L93" s="13"/>
    </row>
    <row r="94" spans="1:12" ht="16.5" thickBot="1">
      <c r="A94" s="1" t="s">
        <v>21</v>
      </c>
      <c r="B94" s="6" t="s">
        <v>108</v>
      </c>
      <c r="C94" s="7" t="s">
        <v>6</v>
      </c>
      <c r="D94" s="30">
        <f>1+1</f>
        <v>2</v>
      </c>
      <c r="E94" s="8">
        <v>0</v>
      </c>
      <c r="F94" s="8">
        <f t="shared" si="9"/>
        <v>0</v>
      </c>
      <c r="G94" s="9">
        <v>0.23</v>
      </c>
      <c r="H94" s="10">
        <f t="shared" si="10"/>
        <v>0</v>
      </c>
      <c r="I94" s="11">
        <f t="shared" si="11"/>
        <v>0</v>
      </c>
      <c r="J94" s="13"/>
      <c r="K94" s="13"/>
      <c r="L94" s="13"/>
    </row>
    <row r="95" spans="1:12" ht="16.5" thickBot="1">
      <c r="A95" s="1" t="s">
        <v>109</v>
      </c>
      <c r="B95" s="6" t="s">
        <v>110</v>
      </c>
      <c r="C95" s="7" t="s">
        <v>6</v>
      </c>
      <c r="D95" s="30">
        <v>1</v>
      </c>
      <c r="E95" s="8">
        <v>0</v>
      </c>
      <c r="F95" s="8">
        <f t="shared" si="9"/>
        <v>0</v>
      </c>
      <c r="G95" s="9">
        <v>0.23</v>
      </c>
      <c r="H95" s="10">
        <f t="shared" si="10"/>
        <v>0</v>
      </c>
      <c r="I95" s="11">
        <f t="shared" si="11"/>
        <v>0</v>
      </c>
      <c r="J95" s="13"/>
      <c r="K95" s="13"/>
      <c r="L95" s="13"/>
    </row>
    <row r="96" spans="1:12" ht="16.5" thickBot="1">
      <c r="A96" s="1" t="s">
        <v>24</v>
      </c>
      <c r="B96" s="6" t="s">
        <v>112</v>
      </c>
      <c r="C96" s="7" t="s">
        <v>6</v>
      </c>
      <c r="D96" s="30">
        <v>1</v>
      </c>
      <c r="E96" s="8">
        <v>0</v>
      </c>
      <c r="F96" s="8">
        <f t="shared" si="9"/>
        <v>0</v>
      </c>
      <c r="G96" s="9">
        <v>0.23</v>
      </c>
      <c r="H96" s="10">
        <f t="shared" si="10"/>
        <v>0</v>
      </c>
      <c r="I96" s="11">
        <f t="shared" si="11"/>
        <v>0</v>
      </c>
      <c r="J96" s="13"/>
      <c r="K96" s="13"/>
      <c r="L96" s="13"/>
    </row>
    <row r="97" spans="1:12" ht="16.5" thickBot="1">
      <c r="A97" s="1" t="s">
        <v>111</v>
      </c>
      <c r="B97" s="6" t="s">
        <v>341</v>
      </c>
      <c r="C97" s="7" t="s">
        <v>6</v>
      </c>
      <c r="D97" s="30">
        <v>1</v>
      </c>
      <c r="E97" s="8">
        <v>0</v>
      </c>
      <c r="F97" s="8">
        <f t="shared" si="9"/>
        <v>0</v>
      </c>
      <c r="G97" s="9">
        <v>0.23</v>
      </c>
      <c r="H97" s="10">
        <f t="shared" si="10"/>
        <v>0</v>
      </c>
      <c r="I97" s="11">
        <f t="shared" si="11"/>
        <v>0</v>
      </c>
      <c r="J97" s="13"/>
      <c r="K97" s="13"/>
      <c r="L97" s="13"/>
    </row>
    <row r="98" spans="1:12" ht="16.5" thickBot="1">
      <c r="A98" s="1" t="s">
        <v>28</v>
      </c>
      <c r="B98" s="6" t="s">
        <v>342</v>
      </c>
      <c r="C98" s="7" t="s">
        <v>6</v>
      </c>
      <c r="D98" s="30">
        <v>1</v>
      </c>
      <c r="E98" s="8">
        <v>0</v>
      </c>
      <c r="F98" s="8">
        <f t="shared" si="9"/>
        <v>0</v>
      </c>
      <c r="G98" s="9">
        <v>0.23</v>
      </c>
      <c r="H98" s="10">
        <f t="shared" si="10"/>
        <v>0</v>
      </c>
      <c r="I98" s="11">
        <f t="shared" si="11"/>
        <v>0</v>
      </c>
      <c r="J98" s="13"/>
      <c r="K98" s="13"/>
      <c r="L98" s="13"/>
    </row>
    <row r="99" spans="1:12" ht="16.5" thickBot="1">
      <c r="A99" s="1" t="s">
        <v>30</v>
      </c>
      <c r="B99" s="6" t="s">
        <v>113</v>
      </c>
      <c r="C99" s="7" t="s">
        <v>6</v>
      </c>
      <c r="D99" s="30">
        <v>1</v>
      </c>
      <c r="E99" s="8">
        <v>0</v>
      </c>
      <c r="F99" s="8">
        <f t="shared" si="9"/>
        <v>0</v>
      </c>
      <c r="G99" s="9">
        <v>0.23</v>
      </c>
      <c r="H99" s="10">
        <f t="shared" si="10"/>
        <v>0</v>
      </c>
      <c r="I99" s="11">
        <f t="shared" si="11"/>
        <v>0</v>
      </c>
      <c r="J99" s="13"/>
      <c r="K99" s="13"/>
      <c r="L99" s="13"/>
    </row>
    <row r="100" spans="1:12" ht="16.5" thickBot="1">
      <c r="A100" s="1" t="s">
        <v>49</v>
      </c>
      <c r="B100" s="6" t="s">
        <v>114</v>
      </c>
      <c r="C100" s="7" t="s">
        <v>6</v>
      </c>
      <c r="D100" s="30">
        <v>1</v>
      </c>
      <c r="E100" s="8">
        <v>0</v>
      </c>
      <c r="F100" s="8">
        <f t="shared" si="9"/>
        <v>0</v>
      </c>
      <c r="G100" s="9">
        <v>0.23</v>
      </c>
      <c r="H100" s="10">
        <f t="shared" si="10"/>
        <v>0</v>
      </c>
      <c r="I100" s="11">
        <f t="shared" si="11"/>
        <v>0</v>
      </c>
      <c r="J100" s="13"/>
      <c r="K100" s="13"/>
      <c r="L100" s="13"/>
    </row>
    <row r="101" spans="1:12" ht="16.5" thickBot="1">
      <c r="A101" s="1" t="s">
        <v>51</v>
      </c>
      <c r="B101" s="6" t="s">
        <v>115</v>
      </c>
      <c r="C101" s="7" t="s">
        <v>6</v>
      </c>
      <c r="D101" s="30">
        <v>1</v>
      </c>
      <c r="E101" s="8">
        <v>0</v>
      </c>
      <c r="F101" s="8">
        <f t="shared" si="9"/>
        <v>0</v>
      </c>
      <c r="G101" s="9">
        <v>0.23</v>
      </c>
      <c r="H101" s="10">
        <f t="shared" si="10"/>
        <v>0</v>
      </c>
      <c r="I101" s="11">
        <f t="shared" si="11"/>
        <v>0</v>
      </c>
      <c r="J101" s="13"/>
      <c r="K101" s="13"/>
      <c r="L101" s="13"/>
    </row>
    <row r="102" spans="1:12" ht="16.5" thickBot="1">
      <c r="A102" s="1" t="s">
        <v>53</v>
      </c>
      <c r="B102" s="6" t="s">
        <v>116</v>
      </c>
      <c r="C102" s="7" t="s">
        <v>6</v>
      </c>
      <c r="D102" s="30">
        <f>5+1</f>
        <v>6</v>
      </c>
      <c r="E102" s="8">
        <v>0</v>
      </c>
      <c r="F102" s="8">
        <f t="shared" si="9"/>
        <v>0</v>
      </c>
      <c r="G102" s="9">
        <v>0.23</v>
      </c>
      <c r="H102" s="10">
        <f t="shared" si="10"/>
        <v>0</v>
      </c>
      <c r="I102" s="11">
        <f t="shared" si="11"/>
        <v>0</v>
      </c>
      <c r="J102" s="13"/>
      <c r="K102" s="13"/>
      <c r="L102" s="13"/>
    </row>
    <row r="103" spans="1:12" ht="16.5" thickBot="1">
      <c r="A103" s="1" t="s">
        <v>55</v>
      </c>
      <c r="B103" s="6" t="s">
        <v>117</v>
      </c>
      <c r="C103" s="7" t="s">
        <v>6</v>
      </c>
      <c r="D103" s="30">
        <v>1</v>
      </c>
      <c r="E103" s="8">
        <v>0</v>
      </c>
      <c r="F103" s="8">
        <f t="shared" si="9"/>
        <v>0</v>
      </c>
      <c r="G103" s="9">
        <v>0.23</v>
      </c>
      <c r="H103" s="10">
        <f t="shared" si="10"/>
        <v>0</v>
      </c>
      <c r="I103" s="11">
        <f t="shared" si="11"/>
        <v>0</v>
      </c>
      <c r="J103" s="13"/>
      <c r="K103" s="13"/>
      <c r="L103" s="13"/>
    </row>
    <row r="104" spans="1:12" ht="16.5" thickBot="1">
      <c r="A104" s="1" t="s">
        <v>57</v>
      </c>
      <c r="B104" s="6" t="s">
        <v>118</v>
      </c>
      <c r="C104" s="7" t="s">
        <v>6</v>
      </c>
      <c r="D104" s="30">
        <v>1</v>
      </c>
      <c r="E104" s="8">
        <v>0</v>
      </c>
      <c r="F104" s="8">
        <f t="shared" si="9"/>
        <v>0</v>
      </c>
      <c r="G104" s="9">
        <v>0.23</v>
      </c>
      <c r="H104" s="10">
        <f t="shared" si="10"/>
        <v>0</v>
      </c>
      <c r="I104" s="11">
        <f t="shared" si="11"/>
        <v>0</v>
      </c>
      <c r="J104" s="13"/>
      <c r="K104" s="13"/>
      <c r="L104" s="13"/>
    </row>
    <row r="105" spans="1:12" ht="16.5" thickBot="1">
      <c r="A105" s="1" t="s">
        <v>59</v>
      </c>
      <c r="B105" s="6" t="s">
        <v>343</v>
      </c>
      <c r="C105" s="7" t="s">
        <v>6</v>
      </c>
      <c r="D105" s="30">
        <v>1</v>
      </c>
      <c r="E105" s="8">
        <v>0</v>
      </c>
      <c r="F105" s="8">
        <f t="shared" si="9"/>
        <v>0</v>
      </c>
      <c r="G105" s="9">
        <v>0.23</v>
      </c>
      <c r="H105" s="10">
        <f t="shared" si="10"/>
        <v>0</v>
      </c>
      <c r="I105" s="11">
        <f t="shared" si="11"/>
        <v>0</v>
      </c>
      <c r="J105" s="13"/>
      <c r="K105" s="13"/>
      <c r="L105" s="13"/>
    </row>
    <row r="106" spans="1:12" ht="16.5" thickBot="1">
      <c r="A106" s="1" t="s">
        <v>61</v>
      </c>
      <c r="B106" s="6" t="s">
        <v>344</v>
      </c>
      <c r="C106" s="7" t="s">
        <v>6</v>
      </c>
      <c r="D106" s="30">
        <v>1</v>
      </c>
      <c r="E106" s="8">
        <v>0</v>
      </c>
      <c r="F106" s="8">
        <f t="shared" si="9"/>
        <v>0</v>
      </c>
      <c r="G106" s="9">
        <v>0.23</v>
      </c>
      <c r="H106" s="10">
        <f t="shared" si="10"/>
        <v>0</v>
      </c>
      <c r="I106" s="11">
        <f t="shared" si="11"/>
        <v>0</v>
      </c>
      <c r="J106" s="13"/>
      <c r="K106" s="13"/>
      <c r="L106" s="13"/>
    </row>
    <row r="107" spans="1:12" ht="16.5" thickBot="1">
      <c r="A107" s="1" t="s">
        <v>63</v>
      </c>
      <c r="B107" s="6" t="s">
        <v>119</v>
      </c>
      <c r="C107" s="7" t="s">
        <v>6</v>
      </c>
      <c r="D107" s="30">
        <v>10</v>
      </c>
      <c r="E107" s="8">
        <v>0</v>
      </c>
      <c r="F107" s="8">
        <f t="shared" si="9"/>
        <v>0</v>
      </c>
      <c r="G107" s="9">
        <v>0.23</v>
      </c>
      <c r="H107" s="10">
        <f t="shared" si="10"/>
        <v>0</v>
      </c>
      <c r="I107" s="11">
        <f t="shared" si="11"/>
        <v>0</v>
      </c>
      <c r="J107" s="13"/>
      <c r="K107" s="13"/>
      <c r="L107" s="13"/>
    </row>
    <row r="108" spans="1:12" ht="16.5" thickBot="1">
      <c r="A108" s="1" t="s">
        <v>65</v>
      </c>
      <c r="B108" s="6" t="s">
        <v>120</v>
      </c>
      <c r="C108" s="7" t="s">
        <v>6</v>
      </c>
      <c r="D108" s="30">
        <v>1</v>
      </c>
      <c r="E108" s="8">
        <v>0</v>
      </c>
      <c r="F108" s="8">
        <f t="shared" si="9"/>
        <v>0</v>
      </c>
      <c r="G108" s="9">
        <v>0.23</v>
      </c>
      <c r="H108" s="10">
        <f t="shared" si="10"/>
        <v>0</v>
      </c>
      <c r="I108" s="11">
        <f t="shared" si="11"/>
        <v>0</v>
      </c>
      <c r="J108" s="13"/>
      <c r="K108" s="13"/>
      <c r="L108" s="13"/>
    </row>
    <row r="109" spans="1:12" ht="16.5" thickBot="1">
      <c r="A109" s="1" t="s">
        <v>67</v>
      </c>
      <c r="B109" s="6" t="s">
        <v>121</v>
      </c>
      <c r="C109" s="7" t="s">
        <v>6</v>
      </c>
      <c r="D109" s="30">
        <v>1</v>
      </c>
      <c r="E109" s="8">
        <v>0</v>
      </c>
      <c r="F109" s="8">
        <f t="shared" si="9"/>
        <v>0</v>
      </c>
      <c r="G109" s="9">
        <v>0.23</v>
      </c>
      <c r="H109" s="10">
        <f t="shared" si="10"/>
        <v>0</v>
      </c>
      <c r="I109" s="11">
        <f t="shared" si="11"/>
        <v>0</v>
      </c>
      <c r="J109" s="13"/>
      <c r="K109" s="13"/>
      <c r="L109" s="13"/>
    </row>
    <row r="110" spans="1:12" ht="16.5" thickBot="1">
      <c r="A110" s="15" t="s">
        <v>69</v>
      </c>
      <c r="B110" s="16" t="s">
        <v>122</v>
      </c>
      <c r="C110" s="17" t="s">
        <v>6</v>
      </c>
      <c r="D110" s="31">
        <v>1</v>
      </c>
      <c r="E110" s="8">
        <v>0</v>
      </c>
      <c r="F110" s="8">
        <f t="shared" si="9"/>
        <v>0</v>
      </c>
      <c r="G110" s="9">
        <v>0.23</v>
      </c>
      <c r="H110" s="10">
        <f t="shared" si="10"/>
        <v>0</v>
      </c>
      <c r="I110" s="11">
        <f t="shared" si="11"/>
        <v>0</v>
      </c>
      <c r="J110" s="13"/>
      <c r="K110" s="13"/>
      <c r="L110" s="13"/>
    </row>
    <row r="111" spans="1:12" ht="16.5" thickBot="1">
      <c r="A111" s="18" t="s">
        <v>71</v>
      </c>
      <c r="B111" s="19" t="s">
        <v>123</v>
      </c>
      <c r="C111" s="20" t="s">
        <v>6</v>
      </c>
      <c r="D111" s="32">
        <v>1</v>
      </c>
      <c r="E111" s="8">
        <v>0</v>
      </c>
      <c r="F111" s="8">
        <f t="shared" si="9"/>
        <v>0</v>
      </c>
      <c r="G111" s="9">
        <v>0.23</v>
      </c>
      <c r="H111" s="10">
        <f t="shared" si="10"/>
        <v>0</v>
      </c>
      <c r="I111" s="11">
        <f t="shared" si="11"/>
        <v>0</v>
      </c>
      <c r="J111" s="13"/>
      <c r="K111" s="13"/>
      <c r="L111" s="13"/>
    </row>
    <row r="112" spans="1:12" ht="16.5" thickBot="1">
      <c r="A112" s="22"/>
      <c r="B112" s="22"/>
      <c r="C112" s="72" t="s">
        <v>351</v>
      </c>
      <c r="D112" s="51"/>
      <c r="E112" s="52"/>
      <c r="F112" s="29">
        <f>SUM(F86:F111)</f>
        <v>0</v>
      </c>
      <c r="I112" s="24">
        <f>SUM(I86:I111)</f>
        <v>0</v>
      </c>
    </row>
    <row r="114" spans="1:12" ht="19.5" thickBot="1">
      <c r="A114" s="73" t="s">
        <v>124</v>
      </c>
      <c r="B114" s="73"/>
      <c r="C114" s="73"/>
      <c r="D114" s="73"/>
      <c r="E114" s="73"/>
      <c r="F114" s="73"/>
    </row>
    <row r="115" spans="1:12" ht="16.5" customHeight="1" thickBot="1">
      <c r="A115" s="74" t="s">
        <v>0</v>
      </c>
      <c r="B115" s="74" t="s">
        <v>1</v>
      </c>
      <c r="C115" s="74" t="s">
        <v>33</v>
      </c>
      <c r="D115" s="74" t="s">
        <v>3</v>
      </c>
      <c r="E115" s="74" t="s">
        <v>365</v>
      </c>
      <c r="F115" s="77" t="s">
        <v>352</v>
      </c>
      <c r="G115" s="97" t="s">
        <v>366</v>
      </c>
      <c r="H115" s="98"/>
      <c r="I115" s="104" t="s">
        <v>367</v>
      </c>
      <c r="J115" s="101" t="s">
        <v>368</v>
      </c>
      <c r="K115" s="85" t="s">
        <v>381</v>
      </c>
      <c r="L115" s="86"/>
    </row>
    <row r="116" spans="1:12" ht="54" customHeight="1" thickBot="1">
      <c r="A116" s="75"/>
      <c r="B116" s="75"/>
      <c r="C116" s="75"/>
      <c r="D116" s="75"/>
      <c r="E116" s="75"/>
      <c r="F116" s="78"/>
      <c r="G116" s="99" t="s">
        <v>369</v>
      </c>
      <c r="H116" s="99" t="s">
        <v>370</v>
      </c>
      <c r="I116" s="105"/>
      <c r="J116" s="102"/>
      <c r="K116" s="87"/>
      <c r="L116" s="88"/>
    </row>
    <row r="117" spans="1:12" ht="51" customHeight="1" thickBot="1">
      <c r="A117" s="76"/>
      <c r="B117" s="76"/>
      <c r="C117" s="76"/>
      <c r="D117" s="76"/>
      <c r="E117" s="76"/>
      <c r="F117" s="79"/>
      <c r="G117" s="107"/>
      <c r="H117" s="107"/>
      <c r="I117" s="108"/>
      <c r="J117" s="103"/>
      <c r="K117" s="5" t="s">
        <v>372</v>
      </c>
      <c r="L117" s="5" t="s">
        <v>373</v>
      </c>
    </row>
    <row r="118" spans="1:12" ht="16.5" thickBot="1">
      <c r="A118" s="7" t="s">
        <v>4</v>
      </c>
      <c r="B118" s="6" t="s">
        <v>125</v>
      </c>
      <c r="C118" s="7" t="s">
        <v>6</v>
      </c>
      <c r="D118" s="7">
        <v>40</v>
      </c>
      <c r="E118" s="8">
        <v>0</v>
      </c>
      <c r="F118" s="8">
        <f t="shared" ref="F118:F123" si="12">E118*D118</f>
        <v>0</v>
      </c>
      <c r="G118" s="9">
        <v>0.23</v>
      </c>
      <c r="H118" s="10">
        <f t="shared" ref="H118:H123" si="13">F118*$G$11</f>
        <v>0</v>
      </c>
      <c r="I118" s="11">
        <f t="shared" ref="I118:I123" si="14">F118+H118</f>
        <v>0</v>
      </c>
      <c r="J118" s="12"/>
      <c r="K118" s="13"/>
      <c r="L118" s="13"/>
    </row>
    <row r="119" spans="1:12" ht="16.5" thickBot="1">
      <c r="A119" s="7" t="s">
        <v>7</v>
      </c>
      <c r="B119" s="6" t="s">
        <v>126</v>
      </c>
      <c r="C119" s="7" t="s">
        <v>6</v>
      </c>
      <c r="D119" s="7">
        <v>30</v>
      </c>
      <c r="E119" s="8">
        <v>0</v>
      </c>
      <c r="F119" s="8">
        <f t="shared" si="12"/>
        <v>0</v>
      </c>
      <c r="G119" s="9">
        <v>0.23</v>
      </c>
      <c r="H119" s="10">
        <f t="shared" si="13"/>
        <v>0</v>
      </c>
      <c r="I119" s="11">
        <f t="shared" si="14"/>
        <v>0</v>
      </c>
      <c r="J119" s="12"/>
      <c r="K119" s="13"/>
      <c r="L119" s="13"/>
    </row>
    <row r="120" spans="1:12" ht="16.5" thickBot="1">
      <c r="A120" s="7" t="s">
        <v>9</v>
      </c>
      <c r="B120" s="6" t="s">
        <v>127</v>
      </c>
      <c r="C120" s="7" t="s">
        <v>6</v>
      </c>
      <c r="D120" s="7">
        <v>30</v>
      </c>
      <c r="E120" s="8">
        <v>0</v>
      </c>
      <c r="F120" s="8">
        <f t="shared" si="12"/>
        <v>0</v>
      </c>
      <c r="G120" s="9">
        <v>0.23</v>
      </c>
      <c r="H120" s="10">
        <f t="shared" si="13"/>
        <v>0</v>
      </c>
      <c r="I120" s="11">
        <f t="shared" si="14"/>
        <v>0</v>
      </c>
      <c r="J120" s="12"/>
      <c r="K120" s="13"/>
      <c r="L120" s="13"/>
    </row>
    <row r="121" spans="1:12" ht="16.5" thickBot="1">
      <c r="A121" s="7" t="s">
        <v>11</v>
      </c>
      <c r="B121" s="6" t="s">
        <v>128</v>
      </c>
      <c r="C121" s="7" t="s">
        <v>6</v>
      </c>
      <c r="D121" s="7">
        <v>15</v>
      </c>
      <c r="E121" s="8">
        <v>0</v>
      </c>
      <c r="F121" s="8">
        <f t="shared" si="12"/>
        <v>0</v>
      </c>
      <c r="G121" s="9">
        <v>0.23</v>
      </c>
      <c r="H121" s="10">
        <f t="shared" si="13"/>
        <v>0</v>
      </c>
      <c r="I121" s="11">
        <f t="shared" si="14"/>
        <v>0</v>
      </c>
      <c r="J121" s="13"/>
      <c r="K121" s="13"/>
      <c r="L121" s="13"/>
    </row>
    <row r="122" spans="1:12" ht="16.5" thickBot="1">
      <c r="A122" s="17" t="s">
        <v>13</v>
      </c>
      <c r="B122" s="16" t="s">
        <v>129</v>
      </c>
      <c r="C122" s="17" t="s">
        <v>6</v>
      </c>
      <c r="D122" s="17">
        <v>20</v>
      </c>
      <c r="E122" s="8">
        <v>0</v>
      </c>
      <c r="F122" s="8">
        <f t="shared" si="12"/>
        <v>0</v>
      </c>
      <c r="G122" s="9">
        <v>0.23</v>
      </c>
      <c r="H122" s="10">
        <f t="shared" si="13"/>
        <v>0</v>
      </c>
      <c r="I122" s="11">
        <f t="shared" si="14"/>
        <v>0</v>
      </c>
      <c r="J122" s="13"/>
      <c r="K122" s="13"/>
      <c r="L122" s="13"/>
    </row>
    <row r="123" spans="1:12" ht="16.5" thickBot="1">
      <c r="A123" s="18" t="s">
        <v>15</v>
      </c>
      <c r="B123" s="19" t="s">
        <v>130</v>
      </c>
      <c r="C123" s="20" t="s">
        <v>6</v>
      </c>
      <c r="D123" s="20">
        <v>1</v>
      </c>
      <c r="E123" s="8">
        <v>0</v>
      </c>
      <c r="F123" s="8">
        <f t="shared" si="12"/>
        <v>0</v>
      </c>
      <c r="G123" s="9">
        <v>0.23</v>
      </c>
      <c r="H123" s="10">
        <f t="shared" si="13"/>
        <v>0</v>
      </c>
      <c r="I123" s="11">
        <f t="shared" si="14"/>
        <v>0</v>
      </c>
      <c r="J123" s="13"/>
      <c r="K123" s="13"/>
      <c r="L123" s="13"/>
    </row>
    <row r="124" spans="1:12" ht="16.5" thickBot="1">
      <c r="A124" s="22"/>
      <c r="B124" s="22"/>
      <c r="C124" s="72" t="s">
        <v>351</v>
      </c>
      <c r="D124" s="51"/>
      <c r="E124" s="52"/>
      <c r="F124" s="29">
        <f>SUM(F118:F123)</f>
        <v>0</v>
      </c>
      <c r="I124" s="24">
        <f>SUM(I118:I123)</f>
        <v>0</v>
      </c>
    </row>
    <row r="126" spans="1:12" ht="19.5" thickBot="1">
      <c r="A126" s="73" t="s">
        <v>131</v>
      </c>
      <c r="B126" s="73"/>
      <c r="C126" s="73"/>
      <c r="D126" s="73"/>
      <c r="E126" s="73"/>
      <c r="F126" s="73"/>
    </row>
    <row r="127" spans="1:12" ht="16.5" customHeight="1" thickBot="1">
      <c r="A127" s="74" t="s">
        <v>0</v>
      </c>
      <c r="B127" s="74" t="s">
        <v>1</v>
      </c>
      <c r="C127" s="74" t="s">
        <v>33</v>
      </c>
      <c r="D127" s="74" t="s">
        <v>3</v>
      </c>
      <c r="E127" s="74" t="s">
        <v>365</v>
      </c>
      <c r="F127" s="77" t="s">
        <v>352</v>
      </c>
      <c r="G127" s="97" t="s">
        <v>366</v>
      </c>
      <c r="H127" s="98"/>
      <c r="I127" s="104" t="s">
        <v>367</v>
      </c>
      <c r="J127" s="101" t="s">
        <v>368</v>
      </c>
      <c r="K127" s="85" t="s">
        <v>381</v>
      </c>
      <c r="L127" s="86"/>
    </row>
    <row r="128" spans="1:12" ht="50.25" customHeight="1" thickBot="1">
      <c r="A128" s="75"/>
      <c r="B128" s="75"/>
      <c r="C128" s="75"/>
      <c r="D128" s="75"/>
      <c r="E128" s="75"/>
      <c r="F128" s="78"/>
      <c r="G128" s="99" t="s">
        <v>369</v>
      </c>
      <c r="H128" s="99" t="s">
        <v>370</v>
      </c>
      <c r="I128" s="105"/>
      <c r="J128" s="102"/>
      <c r="K128" s="87"/>
      <c r="L128" s="88"/>
    </row>
    <row r="129" spans="1:12" ht="52.5" customHeight="1" thickBot="1">
      <c r="A129" s="76"/>
      <c r="B129" s="76"/>
      <c r="C129" s="76"/>
      <c r="D129" s="76"/>
      <c r="E129" s="76"/>
      <c r="F129" s="79"/>
      <c r="G129" s="107"/>
      <c r="H129" s="107"/>
      <c r="I129" s="108"/>
      <c r="J129" s="103"/>
      <c r="K129" s="5" t="s">
        <v>372</v>
      </c>
      <c r="L129" s="5" t="s">
        <v>373</v>
      </c>
    </row>
    <row r="130" spans="1:12" ht="16.5" thickBot="1">
      <c r="A130" s="7" t="s">
        <v>4</v>
      </c>
      <c r="B130" s="6" t="s">
        <v>132</v>
      </c>
      <c r="C130" s="7" t="s">
        <v>6</v>
      </c>
      <c r="D130" s="7">
        <v>1</v>
      </c>
      <c r="E130" s="8">
        <v>0</v>
      </c>
      <c r="F130" s="8">
        <f t="shared" ref="F130:F148" si="15">E130*D130</f>
        <v>0</v>
      </c>
      <c r="G130" s="9">
        <v>0.23</v>
      </c>
      <c r="H130" s="10">
        <f t="shared" ref="H130:H148" si="16">F130*$G$11</f>
        <v>0</v>
      </c>
      <c r="I130" s="11">
        <f t="shared" ref="I130:I148" si="17">F130+H130</f>
        <v>0</v>
      </c>
      <c r="J130" s="12"/>
      <c r="K130" s="13"/>
      <c r="L130" s="13"/>
    </row>
    <row r="131" spans="1:12" ht="16.5" thickBot="1">
      <c r="A131" s="7" t="s">
        <v>7</v>
      </c>
      <c r="B131" s="6" t="s">
        <v>133</v>
      </c>
      <c r="C131" s="7" t="s">
        <v>6</v>
      </c>
      <c r="D131" s="7">
        <v>5</v>
      </c>
      <c r="E131" s="8">
        <v>0</v>
      </c>
      <c r="F131" s="8">
        <f t="shared" si="15"/>
        <v>0</v>
      </c>
      <c r="G131" s="9">
        <v>0.23</v>
      </c>
      <c r="H131" s="10">
        <f t="shared" si="16"/>
        <v>0</v>
      </c>
      <c r="I131" s="11">
        <f t="shared" si="17"/>
        <v>0</v>
      </c>
      <c r="J131" s="12"/>
      <c r="K131" s="13"/>
      <c r="L131" s="13"/>
    </row>
    <row r="132" spans="1:12" ht="16.5" thickBot="1">
      <c r="A132" s="7" t="s">
        <v>9</v>
      </c>
      <c r="B132" s="6" t="s">
        <v>134</v>
      </c>
      <c r="C132" s="7" t="s">
        <v>6</v>
      </c>
      <c r="D132" s="7">
        <v>12</v>
      </c>
      <c r="E132" s="8">
        <v>0</v>
      </c>
      <c r="F132" s="8">
        <f t="shared" si="15"/>
        <v>0</v>
      </c>
      <c r="G132" s="9">
        <v>0.23</v>
      </c>
      <c r="H132" s="10">
        <f t="shared" si="16"/>
        <v>0</v>
      </c>
      <c r="I132" s="11">
        <f t="shared" si="17"/>
        <v>0</v>
      </c>
      <c r="J132" s="12"/>
      <c r="K132" s="13"/>
      <c r="L132" s="13"/>
    </row>
    <row r="133" spans="1:12" ht="16.5" thickBot="1">
      <c r="A133" s="7" t="s">
        <v>11</v>
      </c>
      <c r="B133" s="6" t="s">
        <v>135</v>
      </c>
      <c r="C133" s="7" t="s">
        <v>6</v>
      </c>
      <c r="D133" s="7">
        <v>15</v>
      </c>
      <c r="E133" s="8">
        <v>0</v>
      </c>
      <c r="F133" s="8">
        <f t="shared" si="15"/>
        <v>0</v>
      </c>
      <c r="G133" s="9">
        <v>0.23</v>
      </c>
      <c r="H133" s="10">
        <f t="shared" si="16"/>
        <v>0</v>
      </c>
      <c r="I133" s="11">
        <f t="shared" si="17"/>
        <v>0</v>
      </c>
      <c r="J133" s="13"/>
      <c r="K133" s="13"/>
      <c r="L133" s="13"/>
    </row>
    <row r="134" spans="1:12" ht="16.5" thickBot="1">
      <c r="A134" s="7" t="s">
        <v>13</v>
      </c>
      <c r="B134" s="6" t="s">
        <v>136</v>
      </c>
      <c r="C134" s="7" t="s">
        <v>6</v>
      </c>
      <c r="D134" s="7">
        <v>2</v>
      </c>
      <c r="E134" s="8">
        <v>0</v>
      </c>
      <c r="F134" s="8">
        <f t="shared" si="15"/>
        <v>0</v>
      </c>
      <c r="G134" s="9">
        <v>0.23</v>
      </c>
      <c r="H134" s="10">
        <f t="shared" si="16"/>
        <v>0</v>
      </c>
      <c r="I134" s="11">
        <f t="shared" si="17"/>
        <v>0</v>
      </c>
      <c r="J134" s="13"/>
      <c r="K134" s="13"/>
      <c r="L134" s="13"/>
    </row>
    <row r="135" spans="1:12" ht="16.5" thickBot="1">
      <c r="A135" s="7" t="s">
        <v>15</v>
      </c>
      <c r="B135" s="6" t="s">
        <v>321</v>
      </c>
      <c r="C135" s="7" t="s">
        <v>6</v>
      </c>
      <c r="D135" s="7">
        <v>1</v>
      </c>
      <c r="E135" s="8">
        <v>0</v>
      </c>
      <c r="F135" s="8">
        <f t="shared" si="15"/>
        <v>0</v>
      </c>
      <c r="G135" s="9">
        <v>0.23</v>
      </c>
      <c r="H135" s="10">
        <f t="shared" si="16"/>
        <v>0</v>
      </c>
      <c r="I135" s="11">
        <f t="shared" si="17"/>
        <v>0</v>
      </c>
      <c r="J135" s="13"/>
      <c r="K135" s="13"/>
      <c r="L135" s="13"/>
    </row>
    <row r="136" spans="1:12" ht="16.5" thickBot="1">
      <c r="A136" s="7" t="s">
        <v>17</v>
      </c>
      <c r="B136" s="6" t="s">
        <v>334</v>
      </c>
      <c r="C136" s="7" t="s">
        <v>6</v>
      </c>
      <c r="D136" s="7">
        <v>1</v>
      </c>
      <c r="E136" s="8">
        <v>0</v>
      </c>
      <c r="F136" s="8">
        <f t="shared" si="15"/>
        <v>0</v>
      </c>
      <c r="G136" s="9">
        <v>0.23</v>
      </c>
      <c r="H136" s="10">
        <f t="shared" si="16"/>
        <v>0</v>
      </c>
      <c r="I136" s="11">
        <f t="shared" si="17"/>
        <v>0</v>
      </c>
      <c r="J136" s="13"/>
      <c r="K136" s="13"/>
      <c r="L136" s="13"/>
    </row>
    <row r="137" spans="1:12" ht="16.5" thickBot="1">
      <c r="A137" s="7" t="s">
        <v>19</v>
      </c>
      <c r="B137" s="6" t="s">
        <v>322</v>
      </c>
      <c r="C137" s="7" t="s">
        <v>6</v>
      </c>
      <c r="D137" s="7">
        <v>1</v>
      </c>
      <c r="E137" s="8">
        <v>0</v>
      </c>
      <c r="F137" s="8">
        <f t="shared" si="15"/>
        <v>0</v>
      </c>
      <c r="G137" s="9">
        <v>0.23</v>
      </c>
      <c r="H137" s="10">
        <f t="shared" si="16"/>
        <v>0</v>
      </c>
      <c r="I137" s="11">
        <f t="shared" si="17"/>
        <v>0</v>
      </c>
      <c r="J137" s="13"/>
      <c r="K137" s="13"/>
      <c r="L137" s="13"/>
    </row>
    <row r="138" spans="1:12" ht="16.5" thickBot="1">
      <c r="A138" s="7" t="s">
        <v>21</v>
      </c>
      <c r="B138" s="6" t="s">
        <v>323</v>
      </c>
      <c r="C138" s="7" t="s">
        <v>6</v>
      </c>
      <c r="D138" s="7">
        <v>1</v>
      </c>
      <c r="E138" s="8">
        <v>0</v>
      </c>
      <c r="F138" s="8">
        <f t="shared" si="15"/>
        <v>0</v>
      </c>
      <c r="G138" s="9">
        <v>0.23</v>
      </c>
      <c r="H138" s="10">
        <f t="shared" si="16"/>
        <v>0</v>
      </c>
      <c r="I138" s="11">
        <f t="shared" si="17"/>
        <v>0</v>
      </c>
      <c r="J138" s="13"/>
      <c r="K138" s="13"/>
      <c r="L138" s="13"/>
    </row>
    <row r="139" spans="1:12" ht="16.5" thickBot="1">
      <c r="A139" s="7" t="s">
        <v>22</v>
      </c>
      <c r="B139" s="6" t="s">
        <v>324</v>
      </c>
      <c r="C139" s="7" t="s">
        <v>6</v>
      </c>
      <c r="D139" s="7">
        <v>7</v>
      </c>
      <c r="E139" s="8">
        <v>0</v>
      </c>
      <c r="F139" s="8">
        <f t="shared" si="15"/>
        <v>0</v>
      </c>
      <c r="G139" s="9">
        <v>0.23</v>
      </c>
      <c r="H139" s="10">
        <f t="shared" si="16"/>
        <v>0</v>
      </c>
      <c r="I139" s="11">
        <f t="shared" si="17"/>
        <v>0</v>
      </c>
      <c r="J139" s="13"/>
      <c r="K139" s="13"/>
      <c r="L139" s="13"/>
    </row>
    <row r="140" spans="1:12" ht="16.5" thickBot="1">
      <c r="A140" s="7" t="s">
        <v>24</v>
      </c>
      <c r="B140" s="6" t="s">
        <v>325</v>
      </c>
      <c r="C140" s="7" t="s">
        <v>6</v>
      </c>
      <c r="D140" s="7">
        <v>1</v>
      </c>
      <c r="E140" s="8">
        <v>0</v>
      </c>
      <c r="F140" s="8">
        <f t="shared" si="15"/>
        <v>0</v>
      </c>
      <c r="G140" s="9">
        <v>0.23</v>
      </c>
      <c r="H140" s="10">
        <f t="shared" si="16"/>
        <v>0</v>
      </c>
      <c r="I140" s="11">
        <f t="shared" si="17"/>
        <v>0</v>
      </c>
      <c r="J140" s="13"/>
      <c r="K140" s="13"/>
      <c r="L140" s="13"/>
    </row>
    <row r="141" spans="1:12" ht="16.5" thickBot="1">
      <c r="A141" s="7" t="s">
        <v>111</v>
      </c>
      <c r="B141" s="6" t="s">
        <v>326</v>
      </c>
      <c r="C141" s="7" t="s">
        <v>6</v>
      </c>
      <c r="D141" s="7">
        <v>1</v>
      </c>
      <c r="E141" s="8">
        <v>0</v>
      </c>
      <c r="F141" s="8">
        <f t="shared" si="15"/>
        <v>0</v>
      </c>
      <c r="G141" s="9">
        <v>0.23</v>
      </c>
      <c r="H141" s="10">
        <f t="shared" si="16"/>
        <v>0</v>
      </c>
      <c r="I141" s="11">
        <f t="shared" si="17"/>
        <v>0</v>
      </c>
      <c r="J141" s="13"/>
      <c r="K141" s="13"/>
      <c r="L141" s="13"/>
    </row>
    <row r="142" spans="1:12" ht="16.5" thickBot="1">
      <c r="A142" s="7" t="s">
        <v>28</v>
      </c>
      <c r="B142" s="6" t="s">
        <v>327</v>
      </c>
      <c r="C142" s="7" t="s">
        <v>6</v>
      </c>
      <c r="D142" s="7">
        <v>3</v>
      </c>
      <c r="E142" s="8">
        <v>0</v>
      </c>
      <c r="F142" s="8">
        <f t="shared" si="15"/>
        <v>0</v>
      </c>
      <c r="G142" s="9">
        <v>0.23</v>
      </c>
      <c r="H142" s="10">
        <f t="shared" si="16"/>
        <v>0</v>
      </c>
      <c r="I142" s="11">
        <f t="shared" si="17"/>
        <v>0</v>
      </c>
      <c r="J142" s="13"/>
      <c r="K142" s="13"/>
      <c r="L142" s="13"/>
    </row>
    <row r="143" spans="1:12" ht="16.5" thickBot="1">
      <c r="A143" s="7" t="s">
        <v>30</v>
      </c>
      <c r="B143" s="6" t="s">
        <v>328</v>
      </c>
      <c r="C143" s="7" t="s">
        <v>6</v>
      </c>
      <c r="D143" s="7">
        <v>1</v>
      </c>
      <c r="E143" s="8">
        <v>0</v>
      </c>
      <c r="F143" s="8">
        <f t="shared" si="15"/>
        <v>0</v>
      </c>
      <c r="G143" s="9">
        <v>0.23</v>
      </c>
      <c r="H143" s="10">
        <f t="shared" si="16"/>
        <v>0</v>
      </c>
      <c r="I143" s="11">
        <f t="shared" si="17"/>
        <v>0</v>
      </c>
      <c r="J143" s="13"/>
      <c r="K143" s="13"/>
      <c r="L143" s="13"/>
    </row>
    <row r="144" spans="1:12" ht="16.5" thickBot="1">
      <c r="A144" s="7" t="s">
        <v>49</v>
      </c>
      <c r="B144" s="6" t="s">
        <v>329</v>
      </c>
      <c r="C144" s="7" t="s">
        <v>6</v>
      </c>
      <c r="D144" s="7">
        <v>1</v>
      </c>
      <c r="E144" s="8">
        <v>0</v>
      </c>
      <c r="F144" s="8">
        <f t="shared" si="15"/>
        <v>0</v>
      </c>
      <c r="G144" s="9">
        <v>0.23</v>
      </c>
      <c r="H144" s="10">
        <f t="shared" si="16"/>
        <v>0</v>
      </c>
      <c r="I144" s="11">
        <f t="shared" si="17"/>
        <v>0</v>
      </c>
      <c r="J144" s="13"/>
      <c r="K144" s="13"/>
      <c r="L144" s="13"/>
    </row>
    <row r="145" spans="1:12" ht="16.5" thickBot="1">
      <c r="A145" s="7" t="s">
        <v>51</v>
      </c>
      <c r="B145" s="6" t="s">
        <v>330</v>
      </c>
      <c r="C145" s="7" t="s">
        <v>6</v>
      </c>
      <c r="D145" s="7">
        <v>1</v>
      </c>
      <c r="E145" s="8">
        <v>0</v>
      </c>
      <c r="F145" s="8">
        <f t="shared" si="15"/>
        <v>0</v>
      </c>
      <c r="G145" s="9">
        <v>0.23</v>
      </c>
      <c r="H145" s="10">
        <f t="shared" si="16"/>
        <v>0</v>
      </c>
      <c r="I145" s="11">
        <f t="shared" si="17"/>
        <v>0</v>
      </c>
      <c r="J145" s="13"/>
      <c r="K145" s="13"/>
      <c r="L145" s="13"/>
    </row>
    <row r="146" spans="1:12" ht="16.5" thickBot="1">
      <c r="A146" s="7" t="s">
        <v>53</v>
      </c>
      <c r="B146" s="6" t="s">
        <v>331</v>
      </c>
      <c r="C146" s="7" t="s">
        <v>6</v>
      </c>
      <c r="D146" s="7">
        <v>1</v>
      </c>
      <c r="E146" s="8">
        <v>0</v>
      </c>
      <c r="F146" s="8">
        <f t="shared" si="15"/>
        <v>0</v>
      </c>
      <c r="G146" s="9">
        <v>0.23</v>
      </c>
      <c r="H146" s="10">
        <f t="shared" si="16"/>
        <v>0</v>
      </c>
      <c r="I146" s="11">
        <f t="shared" si="17"/>
        <v>0</v>
      </c>
      <c r="J146" s="13"/>
      <c r="K146" s="13"/>
      <c r="L146" s="13"/>
    </row>
    <row r="147" spans="1:12" ht="16.5" thickBot="1">
      <c r="A147" s="17" t="s">
        <v>55</v>
      </c>
      <c r="B147" s="16" t="s">
        <v>332</v>
      </c>
      <c r="C147" s="7" t="s">
        <v>6</v>
      </c>
      <c r="D147" s="7">
        <v>1</v>
      </c>
      <c r="E147" s="8">
        <v>0</v>
      </c>
      <c r="F147" s="8">
        <f t="shared" si="15"/>
        <v>0</v>
      </c>
      <c r="G147" s="9">
        <v>0.23</v>
      </c>
      <c r="H147" s="10">
        <f t="shared" si="16"/>
        <v>0</v>
      </c>
      <c r="I147" s="11">
        <f t="shared" si="17"/>
        <v>0</v>
      </c>
      <c r="J147" s="13"/>
      <c r="K147" s="13"/>
      <c r="L147" s="13"/>
    </row>
    <row r="148" spans="1:12" ht="16.5" thickBot="1">
      <c r="A148" s="18" t="s">
        <v>137</v>
      </c>
      <c r="B148" s="27" t="s">
        <v>333</v>
      </c>
      <c r="C148" s="28" t="s">
        <v>6</v>
      </c>
      <c r="D148" s="17">
        <v>1</v>
      </c>
      <c r="E148" s="8">
        <v>0</v>
      </c>
      <c r="F148" s="8">
        <f t="shared" si="15"/>
        <v>0</v>
      </c>
      <c r="G148" s="9">
        <v>0.23</v>
      </c>
      <c r="H148" s="10">
        <f t="shared" si="16"/>
        <v>0</v>
      </c>
      <c r="I148" s="11">
        <f t="shared" si="17"/>
        <v>0</v>
      </c>
      <c r="J148" s="13"/>
      <c r="K148" s="13"/>
      <c r="L148" s="13"/>
    </row>
    <row r="149" spans="1:12" ht="16.5" thickBot="1">
      <c r="A149" s="22"/>
      <c r="B149" s="22"/>
      <c r="C149" s="72" t="s">
        <v>351</v>
      </c>
      <c r="D149" s="51"/>
      <c r="E149" s="52"/>
      <c r="F149" s="26">
        <f>SUM(F130:F148)</f>
        <v>0</v>
      </c>
      <c r="I149" s="24">
        <f>SUM(I130:I148)</f>
        <v>0</v>
      </c>
    </row>
    <row r="151" spans="1:12" ht="19.5" thickBot="1">
      <c r="A151" s="73" t="s">
        <v>138</v>
      </c>
      <c r="B151" s="73"/>
      <c r="C151" s="73"/>
      <c r="D151" s="73"/>
      <c r="E151" s="73"/>
      <c r="F151" s="73"/>
    </row>
    <row r="152" spans="1:12" ht="16.5" customHeight="1" thickBot="1">
      <c r="A152" s="74" t="s">
        <v>0</v>
      </c>
      <c r="B152" s="74" t="s">
        <v>1</v>
      </c>
      <c r="C152" s="74" t="s">
        <v>33</v>
      </c>
      <c r="D152" s="74" t="s">
        <v>3</v>
      </c>
      <c r="E152" s="74" t="s">
        <v>365</v>
      </c>
      <c r="F152" s="77" t="s">
        <v>352</v>
      </c>
      <c r="G152" s="97" t="s">
        <v>366</v>
      </c>
      <c r="H152" s="98"/>
      <c r="I152" s="104" t="s">
        <v>367</v>
      </c>
      <c r="J152" s="101" t="s">
        <v>368</v>
      </c>
      <c r="K152" s="85" t="s">
        <v>381</v>
      </c>
      <c r="L152" s="86"/>
    </row>
    <row r="153" spans="1:12" ht="57" customHeight="1" thickBot="1">
      <c r="A153" s="75"/>
      <c r="B153" s="75"/>
      <c r="C153" s="75"/>
      <c r="D153" s="75"/>
      <c r="E153" s="75"/>
      <c r="F153" s="78"/>
      <c r="G153" s="99" t="s">
        <v>369</v>
      </c>
      <c r="H153" s="99" t="s">
        <v>370</v>
      </c>
      <c r="I153" s="105"/>
      <c r="J153" s="102"/>
      <c r="K153" s="87"/>
      <c r="L153" s="88"/>
    </row>
    <row r="154" spans="1:12" ht="53.25" customHeight="1" thickBot="1">
      <c r="A154" s="76"/>
      <c r="B154" s="76"/>
      <c r="C154" s="76"/>
      <c r="D154" s="76"/>
      <c r="E154" s="76"/>
      <c r="F154" s="79"/>
      <c r="G154" s="107"/>
      <c r="H154" s="107"/>
      <c r="I154" s="108"/>
      <c r="J154" s="103"/>
      <c r="K154" s="5" t="s">
        <v>372</v>
      </c>
      <c r="L154" s="5" t="s">
        <v>373</v>
      </c>
    </row>
    <row r="155" spans="1:12" ht="16.5" thickBot="1">
      <c r="A155" s="1" t="s">
        <v>4</v>
      </c>
      <c r="B155" s="6" t="s">
        <v>139</v>
      </c>
      <c r="C155" s="7" t="s">
        <v>6</v>
      </c>
      <c r="D155" s="7">
        <v>1</v>
      </c>
      <c r="E155" s="8">
        <v>0</v>
      </c>
      <c r="F155" s="8">
        <f t="shared" ref="F155:F186" si="18">E155*D155</f>
        <v>0</v>
      </c>
      <c r="G155" s="9">
        <v>0.23</v>
      </c>
      <c r="H155" s="10">
        <f t="shared" ref="H155:H186" si="19">F155*$G$11</f>
        <v>0</v>
      </c>
      <c r="I155" s="11">
        <f t="shared" ref="I155:I186" si="20">F155+H155</f>
        <v>0</v>
      </c>
      <c r="J155" s="12"/>
      <c r="K155" s="13"/>
      <c r="L155" s="13"/>
    </row>
    <row r="156" spans="1:12" ht="16.5" thickBot="1">
      <c r="A156" s="1" t="s">
        <v>7</v>
      </c>
      <c r="B156" s="6" t="s">
        <v>140</v>
      </c>
      <c r="C156" s="7" t="s">
        <v>6</v>
      </c>
      <c r="D156" s="7">
        <v>4</v>
      </c>
      <c r="E156" s="8">
        <v>0</v>
      </c>
      <c r="F156" s="8">
        <f t="shared" si="18"/>
        <v>0</v>
      </c>
      <c r="G156" s="9">
        <v>0.23</v>
      </c>
      <c r="H156" s="10">
        <f t="shared" si="19"/>
        <v>0</v>
      </c>
      <c r="I156" s="11">
        <f t="shared" si="20"/>
        <v>0</v>
      </c>
      <c r="J156" s="12"/>
      <c r="K156" s="13"/>
      <c r="L156" s="13"/>
    </row>
    <row r="157" spans="1:12" ht="16.5" thickBot="1">
      <c r="A157" s="1" t="s">
        <v>9</v>
      </c>
      <c r="B157" s="6" t="s">
        <v>141</v>
      </c>
      <c r="C157" s="7" t="s">
        <v>6</v>
      </c>
      <c r="D157" s="7">
        <v>4</v>
      </c>
      <c r="E157" s="8">
        <v>0</v>
      </c>
      <c r="F157" s="8">
        <f t="shared" si="18"/>
        <v>0</v>
      </c>
      <c r="G157" s="9">
        <v>0.23</v>
      </c>
      <c r="H157" s="10">
        <f t="shared" si="19"/>
        <v>0</v>
      </c>
      <c r="I157" s="11">
        <f t="shared" si="20"/>
        <v>0</v>
      </c>
      <c r="J157" s="12"/>
      <c r="K157" s="13"/>
      <c r="L157" s="13"/>
    </row>
    <row r="158" spans="1:12" ht="16.5" thickBot="1">
      <c r="A158" s="1" t="s">
        <v>11</v>
      </c>
      <c r="B158" s="6" t="s">
        <v>142</v>
      </c>
      <c r="C158" s="7" t="s">
        <v>6</v>
      </c>
      <c r="D158" s="7">
        <v>2</v>
      </c>
      <c r="E158" s="8">
        <v>0</v>
      </c>
      <c r="F158" s="8">
        <f t="shared" si="18"/>
        <v>0</v>
      </c>
      <c r="G158" s="9">
        <v>0.23</v>
      </c>
      <c r="H158" s="10">
        <f t="shared" si="19"/>
        <v>0</v>
      </c>
      <c r="I158" s="11">
        <f t="shared" si="20"/>
        <v>0</v>
      </c>
      <c r="J158" s="13"/>
      <c r="K158" s="13"/>
      <c r="L158" s="13"/>
    </row>
    <row r="159" spans="1:12" ht="16.5" thickBot="1">
      <c r="A159" s="1" t="s">
        <v>13</v>
      </c>
      <c r="B159" s="6" t="s">
        <v>143</v>
      </c>
      <c r="C159" s="7" t="s">
        <v>6</v>
      </c>
      <c r="D159" s="7">
        <v>1</v>
      </c>
      <c r="E159" s="8">
        <v>0</v>
      </c>
      <c r="F159" s="8">
        <f t="shared" si="18"/>
        <v>0</v>
      </c>
      <c r="G159" s="9">
        <v>0.23</v>
      </c>
      <c r="H159" s="10">
        <f t="shared" si="19"/>
        <v>0</v>
      </c>
      <c r="I159" s="11">
        <f t="shared" si="20"/>
        <v>0</v>
      </c>
      <c r="J159" s="13"/>
      <c r="K159" s="13"/>
      <c r="L159" s="13"/>
    </row>
    <row r="160" spans="1:12" ht="16.5" thickBot="1">
      <c r="A160" s="1" t="s">
        <v>15</v>
      </c>
      <c r="B160" s="6" t="s">
        <v>144</v>
      </c>
      <c r="C160" s="7" t="s">
        <v>6</v>
      </c>
      <c r="D160" s="7">
        <v>2</v>
      </c>
      <c r="E160" s="8">
        <v>0</v>
      </c>
      <c r="F160" s="8">
        <f t="shared" si="18"/>
        <v>0</v>
      </c>
      <c r="G160" s="9">
        <v>0.23</v>
      </c>
      <c r="H160" s="10">
        <f t="shared" si="19"/>
        <v>0</v>
      </c>
      <c r="I160" s="11">
        <f t="shared" si="20"/>
        <v>0</v>
      </c>
      <c r="J160" s="13"/>
      <c r="K160" s="13"/>
      <c r="L160" s="13"/>
    </row>
    <row r="161" spans="1:12" ht="16.5" thickBot="1">
      <c r="A161" s="1" t="s">
        <v>17</v>
      </c>
      <c r="B161" s="6" t="s">
        <v>145</v>
      </c>
      <c r="C161" s="7" t="s">
        <v>6</v>
      </c>
      <c r="D161" s="7">
        <v>1</v>
      </c>
      <c r="E161" s="8">
        <v>0</v>
      </c>
      <c r="F161" s="8">
        <f t="shared" si="18"/>
        <v>0</v>
      </c>
      <c r="G161" s="9">
        <v>0.23</v>
      </c>
      <c r="H161" s="10">
        <f t="shared" si="19"/>
        <v>0</v>
      </c>
      <c r="I161" s="11">
        <f t="shared" si="20"/>
        <v>0</v>
      </c>
      <c r="J161" s="13"/>
      <c r="K161" s="13"/>
      <c r="L161" s="13"/>
    </row>
    <row r="162" spans="1:12" ht="16.5" thickBot="1">
      <c r="A162" s="1" t="s">
        <v>19</v>
      </c>
      <c r="B162" s="6" t="s">
        <v>146</v>
      </c>
      <c r="C162" s="7" t="s">
        <v>6</v>
      </c>
      <c r="D162" s="7">
        <v>6</v>
      </c>
      <c r="E162" s="8">
        <v>0</v>
      </c>
      <c r="F162" s="8">
        <f t="shared" si="18"/>
        <v>0</v>
      </c>
      <c r="G162" s="9">
        <v>0.23</v>
      </c>
      <c r="H162" s="10">
        <f t="shared" si="19"/>
        <v>0</v>
      </c>
      <c r="I162" s="11">
        <f t="shared" si="20"/>
        <v>0</v>
      </c>
      <c r="J162" s="13"/>
      <c r="K162" s="13"/>
      <c r="L162" s="13"/>
    </row>
    <row r="163" spans="1:12" ht="16.5" thickBot="1">
      <c r="A163" s="1" t="s">
        <v>21</v>
      </c>
      <c r="B163" s="6" t="s">
        <v>147</v>
      </c>
      <c r="C163" s="7" t="s">
        <v>6</v>
      </c>
      <c r="D163" s="7">
        <v>1</v>
      </c>
      <c r="E163" s="8">
        <v>0</v>
      </c>
      <c r="F163" s="8">
        <f t="shared" si="18"/>
        <v>0</v>
      </c>
      <c r="G163" s="9">
        <v>0.23</v>
      </c>
      <c r="H163" s="10">
        <f t="shared" si="19"/>
        <v>0</v>
      </c>
      <c r="I163" s="11">
        <f t="shared" si="20"/>
        <v>0</v>
      </c>
      <c r="J163" s="13"/>
      <c r="K163" s="13"/>
      <c r="L163" s="13"/>
    </row>
    <row r="164" spans="1:12" ht="16.5" thickBot="1">
      <c r="A164" s="1" t="s">
        <v>22</v>
      </c>
      <c r="B164" s="6" t="s">
        <v>148</v>
      </c>
      <c r="C164" s="7" t="s">
        <v>6</v>
      </c>
      <c r="D164" s="7">
        <v>3</v>
      </c>
      <c r="E164" s="8">
        <v>0</v>
      </c>
      <c r="F164" s="8">
        <f t="shared" si="18"/>
        <v>0</v>
      </c>
      <c r="G164" s="9">
        <v>0.23</v>
      </c>
      <c r="H164" s="10">
        <f t="shared" si="19"/>
        <v>0</v>
      </c>
      <c r="I164" s="11">
        <f t="shared" si="20"/>
        <v>0</v>
      </c>
      <c r="J164" s="13"/>
      <c r="K164" s="13"/>
      <c r="L164" s="13"/>
    </row>
    <row r="165" spans="1:12" ht="16.5" thickBot="1">
      <c r="A165" s="1" t="s">
        <v>24</v>
      </c>
      <c r="B165" s="6" t="s">
        <v>149</v>
      </c>
      <c r="C165" s="7" t="s">
        <v>6</v>
      </c>
      <c r="D165" s="7">
        <v>1</v>
      </c>
      <c r="E165" s="8">
        <v>0</v>
      </c>
      <c r="F165" s="8">
        <f t="shared" si="18"/>
        <v>0</v>
      </c>
      <c r="G165" s="9">
        <v>0.23</v>
      </c>
      <c r="H165" s="10">
        <f t="shared" si="19"/>
        <v>0</v>
      </c>
      <c r="I165" s="11">
        <f t="shared" si="20"/>
        <v>0</v>
      </c>
      <c r="J165" s="13"/>
      <c r="K165" s="13"/>
      <c r="L165" s="13"/>
    </row>
    <row r="166" spans="1:12" ht="16.5" thickBot="1">
      <c r="A166" s="1" t="s">
        <v>111</v>
      </c>
      <c r="B166" s="6" t="s">
        <v>385</v>
      </c>
      <c r="C166" s="7" t="s">
        <v>6</v>
      </c>
      <c r="D166" s="7">
        <v>4</v>
      </c>
      <c r="E166" s="8">
        <v>0</v>
      </c>
      <c r="F166" s="8">
        <f t="shared" si="18"/>
        <v>0</v>
      </c>
      <c r="G166" s="9">
        <v>0.23</v>
      </c>
      <c r="H166" s="10">
        <f t="shared" si="19"/>
        <v>0</v>
      </c>
      <c r="I166" s="11">
        <f t="shared" si="20"/>
        <v>0</v>
      </c>
      <c r="J166" s="13"/>
      <c r="K166" s="13"/>
      <c r="L166" s="13"/>
    </row>
    <row r="167" spans="1:12" ht="16.5" thickBot="1">
      <c r="A167" s="1" t="s">
        <v>28</v>
      </c>
      <c r="B167" s="6" t="s">
        <v>150</v>
      </c>
      <c r="C167" s="7" t="s">
        <v>6</v>
      </c>
      <c r="D167" s="7">
        <f>1+1+2</f>
        <v>4</v>
      </c>
      <c r="E167" s="8">
        <v>0</v>
      </c>
      <c r="F167" s="8">
        <f t="shared" si="18"/>
        <v>0</v>
      </c>
      <c r="G167" s="9">
        <v>0.23</v>
      </c>
      <c r="H167" s="10">
        <f t="shared" si="19"/>
        <v>0</v>
      </c>
      <c r="I167" s="11">
        <f t="shared" si="20"/>
        <v>0</v>
      </c>
      <c r="J167" s="13"/>
      <c r="K167" s="13"/>
      <c r="L167" s="13"/>
    </row>
    <row r="168" spans="1:12" ht="16.5" thickBot="1">
      <c r="A168" s="1" t="s">
        <v>30</v>
      </c>
      <c r="B168" s="6" t="s">
        <v>151</v>
      </c>
      <c r="C168" s="7" t="s">
        <v>6</v>
      </c>
      <c r="D168" s="7">
        <f>1+2</f>
        <v>3</v>
      </c>
      <c r="E168" s="8">
        <v>0</v>
      </c>
      <c r="F168" s="8">
        <f t="shared" si="18"/>
        <v>0</v>
      </c>
      <c r="G168" s="9">
        <v>0.23</v>
      </c>
      <c r="H168" s="10">
        <f t="shared" si="19"/>
        <v>0</v>
      </c>
      <c r="I168" s="11">
        <f t="shared" si="20"/>
        <v>0</v>
      </c>
      <c r="J168" s="13"/>
      <c r="K168" s="13"/>
      <c r="L168" s="13"/>
    </row>
    <row r="169" spans="1:12" ht="16.5" thickBot="1">
      <c r="A169" s="1" t="s">
        <v>49</v>
      </c>
      <c r="B169" s="6" t="s">
        <v>152</v>
      </c>
      <c r="C169" s="7" t="s">
        <v>6</v>
      </c>
      <c r="D169" s="7">
        <f>1+3</f>
        <v>4</v>
      </c>
      <c r="E169" s="8">
        <v>0</v>
      </c>
      <c r="F169" s="8">
        <f t="shared" si="18"/>
        <v>0</v>
      </c>
      <c r="G169" s="9">
        <v>0.23</v>
      </c>
      <c r="H169" s="10">
        <f t="shared" si="19"/>
        <v>0</v>
      </c>
      <c r="I169" s="11">
        <f t="shared" si="20"/>
        <v>0</v>
      </c>
      <c r="J169" s="13"/>
      <c r="K169" s="13"/>
      <c r="L169" s="13"/>
    </row>
    <row r="170" spans="1:12" ht="16.5" thickBot="1">
      <c r="A170" s="1" t="s">
        <v>51</v>
      </c>
      <c r="B170" s="6" t="s">
        <v>386</v>
      </c>
      <c r="C170" s="7" t="s">
        <v>6</v>
      </c>
      <c r="D170" s="7">
        <v>1</v>
      </c>
      <c r="E170" s="8">
        <v>0</v>
      </c>
      <c r="F170" s="8">
        <f t="shared" si="18"/>
        <v>0</v>
      </c>
      <c r="G170" s="9">
        <v>0.23</v>
      </c>
      <c r="H170" s="10">
        <f t="shared" si="19"/>
        <v>0</v>
      </c>
      <c r="I170" s="11">
        <f t="shared" si="20"/>
        <v>0</v>
      </c>
      <c r="J170" s="13"/>
      <c r="K170" s="13"/>
      <c r="L170" s="13"/>
    </row>
    <row r="171" spans="1:12" ht="16.5" thickBot="1">
      <c r="A171" s="1" t="s">
        <v>53</v>
      </c>
      <c r="B171" s="6" t="s">
        <v>153</v>
      </c>
      <c r="C171" s="7" t="s">
        <v>6</v>
      </c>
      <c r="D171" s="7">
        <f>20+2</f>
        <v>22</v>
      </c>
      <c r="E171" s="8">
        <v>0</v>
      </c>
      <c r="F171" s="8">
        <f t="shared" si="18"/>
        <v>0</v>
      </c>
      <c r="G171" s="9">
        <v>0.23</v>
      </c>
      <c r="H171" s="10">
        <f t="shared" si="19"/>
        <v>0</v>
      </c>
      <c r="I171" s="11">
        <f t="shared" si="20"/>
        <v>0</v>
      </c>
      <c r="J171" s="13"/>
      <c r="K171" s="13"/>
      <c r="L171" s="13"/>
    </row>
    <row r="172" spans="1:12" ht="16.5" thickBot="1">
      <c r="A172" s="1" t="s">
        <v>55</v>
      </c>
      <c r="B172" s="6" t="s">
        <v>154</v>
      </c>
      <c r="C172" s="7" t="s">
        <v>6</v>
      </c>
      <c r="D172" s="7">
        <v>4</v>
      </c>
      <c r="E172" s="8">
        <v>0</v>
      </c>
      <c r="F172" s="8">
        <f t="shared" si="18"/>
        <v>0</v>
      </c>
      <c r="G172" s="9">
        <v>0.23</v>
      </c>
      <c r="H172" s="10">
        <f t="shared" si="19"/>
        <v>0</v>
      </c>
      <c r="I172" s="11">
        <f t="shared" si="20"/>
        <v>0</v>
      </c>
      <c r="J172" s="13"/>
      <c r="K172" s="13"/>
      <c r="L172" s="13"/>
    </row>
    <row r="173" spans="1:12" ht="16.5" thickBot="1">
      <c r="A173" s="1" t="s">
        <v>57</v>
      </c>
      <c r="B173" s="6" t="s">
        <v>155</v>
      </c>
      <c r="C173" s="7" t="s">
        <v>6</v>
      </c>
      <c r="D173" s="7">
        <v>2</v>
      </c>
      <c r="E173" s="8">
        <v>0</v>
      </c>
      <c r="F173" s="8">
        <f t="shared" si="18"/>
        <v>0</v>
      </c>
      <c r="G173" s="9">
        <v>0.23</v>
      </c>
      <c r="H173" s="10">
        <f t="shared" si="19"/>
        <v>0</v>
      </c>
      <c r="I173" s="11">
        <f t="shared" si="20"/>
        <v>0</v>
      </c>
      <c r="J173" s="13"/>
      <c r="K173" s="13"/>
      <c r="L173" s="13"/>
    </row>
    <row r="174" spans="1:12" ht="16.5" thickBot="1">
      <c r="A174" s="1" t="s">
        <v>59</v>
      </c>
      <c r="B174" s="6" t="s">
        <v>156</v>
      </c>
      <c r="C174" s="7" t="s">
        <v>6</v>
      </c>
      <c r="D174" s="7">
        <f>4+1</f>
        <v>5</v>
      </c>
      <c r="E174" s="8">
        <v>0</v>
      </c>
      <c r="F174" s="8">
        <f t="shared" si="18"/>
        <v>0</v>
      </c>
      <c r="G174" s="9">
        <v>0.23</v>
      </c>
      <c r="H174" s="10">
        <f t="shared" si="19"/>
        <v>0</v>
      </c>
      <c r="I174" s="11">
        <f t="shared" si="20"/>
        <v>0</v>
      </c>
      <c r="J174" s="13"/>
      <c r="K174" s="13"/>
      <c r="L174" s="13"/>
    </row>
    <row r="175" spans="1:12" ht="16.5" thickBot="1">
      <c r="A175" s="1" t="s">
        <v>61</v>
      </c>
      <c r="B175" s="6" t="s">
        <v>157</v>
      </c>
      <c r="C175" s="7" t="s">
        <v>6</v>
      </c>
      <c r="D175" s="7">
        <f>2+1</f>
        <v>3</v>
      </c>
      <c r="E175" s="8">
        <v>0</v>
      </c>
      <c r="F175" s="8">
        <f t="shared" si="18"/>
        <v>0</v>
      </c>
      <c r="G175" s="9">
        <v>0.23</v>
      </c>
      <c r="H175" s="10">
        <f t="shared" si="19"/>
        <v>0</v>
      </c>
      <c r="I175" s="11">
        <f t="shared" si="20"/>
        <v>0</v>
      </c>
      <c r="J175" s="13"/>
      <c r="K175" s="13"/>
      <c r="L175" s="13"/>
    </row>
    <row r="176" spans="1:12" ht="16.5" thickBot="1">
      <c r="A176" s="1" t="s">
        <v>63</v>
      </c>
      <c r="B176" s="6" t="s">
        <v>158</v>
      </c>
      <c r="C176" s="7" t="s">
        <v>6</v>
      </c>
      <c r="D176" s="7">
        <v>1</v>
      </c>
      <c r="E176" s="8">
        <v>0</v>
      </c>
      <c r="F176" s="8">
        <f t="shared" si="18"/>
        <v>0</v>
      </c>
      <c r="G176" s="9">
        <v>0.23</v>
      </c>
      <c r="H176" s="10">
        <f t="shared" si="19"/>
        <v>0</v>
      </c>
      <c r="I176" s="11">
        <f t="shared" si="20"/>
        <v>0</v>
      </c>
      <c r="J176" s="13"/>
      <c r="K176" s="13"/>
      <c r="L176" s="13"/>
    </row>
    <row r="177" spans="1:12" ht="16.5" thickBot="1">
      <c r="A177" s="1" t="s">
        <v>65</v>
      </c>
      <c r="B177" s="6" t="s">
        <v>159</v>
      </c>
      <c r="C177" s="7" t="s">
        <v>6</v>
      </c>
      <c r="D177" s="7">
        <f>1+1</f>
        <v>2</v>
      </c>
      <c r="E177" s="8">
        <v>0</v>
      </c>
      <c r="F177" s="8">
        <f t="shared" si="18"/>
        <v>0</v>
      </c>
      <c r="G177" s="9">
        <v>0.23</v>
      </c>
      <c r="H177" s="10">
        <f t="shared" si="19"/>
        <v>0</v>
      </c>
      <c r="I177" s="11">
        <f t="shared" si="20"/>
        <v>0</v>
      </c>
      <c r="J177" s="13"/>
      <c r="K177" s="13"/>
      <c r="L177" s="13"/>
    </row>
    <row r="178" spans="1:12" ht="16.5" thickBot="1">
      <c r="A178" s="1" t="s">
        <v>67</v>
      </c>
      <c r="B178" s="6" t="s">
        <v>160</v>
      </c>
      <c r="C178" s="7" t="s">
        <v>6</v>
      </c>
      <c r="D178" s="7">
        <v>1</v>
      </c>
      <c r="E178" s="8">
        <v>0</v>
      </c>
      <c r="F178" s="8">
        <f t="shared" si="18"/>
        <v>0</v>
      </c>
      <c r="G178" s="9">
        <v>0.23</v>
      </c>
      <c r="H178" s="10">
        <f t="shared" si="19"/>
        <v>0</v>
      </c>
      <c r="I178" s="11">
        <f t="shared" si="20"/>
        <v>0</v>
      </c>
      <c r="J178" s="13"/>
      <c r="K178" s="13"/>
      <c r="L178" s="13"/>
    </row>
    <row r="179" spans="1:12" ht="16.5" thickBot="1">
      <c r="A179" s="1" t="s">
        <v>69</v>
      </c>
      <c r="B179" s="6" t="s">
        <v>161</v>
      </c>
      <c r="C179" s="7" t="s">
        <v>6</v>
      </c>
      <c r="D179" s="7">
        <v>2</v>
      </c>
      <c r="E179" s="8">
        <v>0</v>
      </c>
      <c r="F179" s="8">
        <f t="shared" si="18"/>
        <v>0</v>
      </c>
      <c r="G179" s="9">
        <v>0.23</v>
      </c>
      <c r="H179" s="10">
        <f t="shared" si="19"/>
        <v>0</v>
      </c>
      <c r="I179" s="11">
        <f t="shared" si="20"/>
        <v>0</v>
      </c>
      <c r="J179" s="13"/>
      <c r="K179" s="13"/>
      <c r="L179" s="13"/>
    </row>
    <row r="180" spans="1:12" ht="16.5" thickBot="1">
      <c r="A180" s="1" t="s">
        <v>71</v>
      </c>
      <c r="B180" s="6" t="s">
        <v>162</v>
      </c>
      <c r="C180" s="7" t="s">
        <v>6</v>
      </c>
      <c r="D180" s="7">
        <v>2</v>
      </c>
      <c r="E180" s="8">
        <v>0</v>
      </c>
      <c r="F180" s="8">
        <f t="shared" si="18"/>
        <v>0</v>
      </c>
      <c r="G180" s="9">
        <v>0.23</v>
      </c>
      <c r="H180" s="10">
        <f t="shared" si="19"/>
        <v>0</v>
      </c>
      <c r="I180" s="11">
        <f t="shared" si="20"/>
        <v>0</v>
      </c>
      <c r="J180" s="13"/>
      <c r="K180" s="13"/>
      <c r="L180" s="13"/>
    </row>
    <row r="181" spans="1:12" ht="16.5" thickBot="1">
      <c r="A181" s="1" t="s">
        <v>73</v>
      </c>
      <c r="B181" s="6" t="s">
        <v>163</v>
      </c>
      <c r="C181" s="7" t="s">
        <v>6</v>
      </c>
      <c r="D181" s="7">
        <v>2</v>
      </c>
      <c r="E181" s="8">
        <v>0</v>
      </c>
      <c r="F181" s="8">
        <f t="shared" si="18"/>
        <v>0</v>
      </c>
      <c r="G181" s="9">
        <v>0.23</v>
      </c>
      <c r="H181" s="10">
        <f t="shared" si="19"/>
        <v>0</v>
      </c>
      <c r="I181" s="11">
        <f t="shared" si="20"/>
        <v>0</v>
      </c>
      <c r="J181" s="13"/>
      <c r="K181" s="13"/>
      <c r="L181" s="13"/>
    </row>
    <row r="182" spans="1:12" ht="16.5" thickBot="1">
      <c r="A182" s="1" t="s">
        <v>75</v>
      </c>
      <c r="B182" s="6" t="s">
        <v>164</v>
      </c>
      <c r="C182" s="7" t="s">
        <v>6</v>
      </c>
      <c r="D182" s="7">
        <v>3</v>
      </c>
      <c r="E182" s="8">
        <v>0</v>
      </c>
      <c r="F182" s="8">
        <f t="shared" si="18"/>
        <v>0</v>
      </c>
      <c r="G182" s="9">
        <v>0.23</v>
      </c>
      <c r="H182" s="10">
        <f t="shared" si="19"/>
        <v>0</v>
      </c>
      <c r="I182" s="11">
        <f t="shared" si="20"/>
        <v>0</v>
      </c>
      <c r="J182" s="13"/>
      <c r="K182" s="13"/>
      <c r="L182" s="13"/>
    </row>
    <row r="183" spans="1:12" ht="16.5" thickBot="1">
      <c r="A183" s="1" t="s">
        <v>77</v>
      </c>
      <c r="B183" s="6" t="s">
        <v>165</v>
      </c>
      <c r="C183" s="7" t="s">
        <v>6</v>
      </c>
      <c r="D183" s="7">
        <f>1+1</f>
        <v>2</v>
      </c>
      <c r="E183" s="8">
        <v>0</v>
      </c>
      <c r="F183" s="8">
        <f t="shared" si="18"/>
        <v>0</v>
      </c>
      <c r="G183" s="9">
        <v>0.23</v>
      </c>
      <c r="H183" s="10">
        <f t="shared" si="19"/>
        <v>0</v>
      </c>
      <c r="I183" s="11">
        <f t="shared" si="20"/>
        <v>0</v>
      </c>
      <c r="J183" s="13"/>
      <c r="K183" s="13"/>
      <c r="L183" s="13"/>
    </row>
    <row r="184" spans="1:12" ht="16.5" thickBot="1">
      <c r="A184" s="1" t="s">
        <v>166</v>
      </c>
      <c r="B184" s="6" t="s">
        <v>167</v>
      </c>
      <c r="C184" s="7" t="s">
        <v>6</v>
      </c>
      <c r="D184" s="7">
        <v>1</v>
      </c>
      <c r="E184" s="8">
        <v>0</v>
      </c>
      <c r="F184" s="8">
        <f t="shared" si="18"/>
        <v>0</v>
      </c>
      <c r="G184" s="9">
        <v>0.23</v>
      </c>
      <c r="H184" s="10">
        <f t="shared" si="19"/>
        <v>0</v>
      </c>
      <c r="I184" s="11">
        <f t="shared" si="20"/>
        <v>0</v>
      </c>
      <c r="J184" s="13"/>
      <c r="K184" s="13"/>
      <c r="L184" s="13"/>
    </row>
    <row r="185" spans="1:12" ht="16.5" thickBot="1">
      <c r="A185" s="1" t="s">
        <v>81</v>
      </c>
      <c r="B185" s="6" t="s">
        <v>168</v>
      </c>
      <c r="C185" s="7" t="s">
        <v>6</v>
      </c>
      <c r="D185" s="7">
        <f>1+2</f>
        <v>3</v>
      </c>
      <c r="E185" s="8">
        <v>0</v>
      </c>
      <c r="F185" s="8">
        <f t="shared" si="18"/>
        <v>0</v>
      </c>
      <c r="G185" s="9">
        <v>0.23</v>
      </c>
      <c r="H185" s="10">
        <f t="shared" si="19"/>
        <v>0</v>
      </c>
      <c r="I185" s="11">
        <f t="shared" si="20"/>
        <v>0</v>
      </c>
      <c r="J185" s="13"/>
      <c r="K185" s="13"/>
      <c r="L185" s="13"/>
    </row>
    <row r="186" spans="1:12" ht="16.5" thickBot="1">
      <c r="A186" s="1" t="s">
        <v>83</v>
      </c>
      <c r="B186" s="6" t="s">
        <v>169</v>
      </c>
      <c r="C186" s="7" t="s">
        <v>6</v>
      </c>
      <c r="D186" s="7">
        <v>1</v>
      </c>
      <c r="E186" s="8">
        <v>0</v>
      </c>
      <c r="F186" s="8">
        <f t="shared" si="18"/>
        <v>0</v>
      </c>
      <c r="G186" s="9">
        <v>0.23</v>
      </c>
      <c r="H186" s="10">
        <f t="shared" si="19"/>
        <v>0</v>
      </c>
      <c r="I186" s="11">
        <f t="shared" si="20"/>
        <v>0</v>
      </c>
      <c r="J186" s="13"/>
      <c r="K186" s="13"/>
      <c r="L186" s="13"/>
    </row>
    <row r="187" spans="1:12" ht="16.5" thickBot="1">
      <c r="A187" s="1" t="s">
        <v>85</v>
      </c>
      <c r="B187" s="6" t="s">
        <v>387</v>
      </c>
      <c r="C187" s="7" t="s">
        <v>6</v>
      </c>
      <c r="D187" s="7">
        <f>6+5</f>
        <v>11</v>
      </c>
      <c r="E187" s="8">
        <v>0</v>
      </c>
      <c r="F187" s="8">
        <f t="shared" ref="F187:F220" si="21">E187*D187</f>
        <v>0</v>
      </c>
      <c r="G187" s="9">
        <v>0.23</v>
      </c>
      <c r="H187" s="10">
        <f t="shared" ref="H187:H220" si="22">F187*$G$11</f>
        <v>0</v>
      </c>
      <c r="I187" s="11">
        <f t="shared" ref="I187:I220" si="23">F187+H187</f>
        <v>0</v>
      </c>
      <c r="J187" s="13"/>
      <c r="K187" s="13"/>
      <c r="L187" s="13"/>
    </row>
    <row r="188" spans="1:12" ht="16.5" thickBot="1">
      <c r="A188" s="1" t="s">
        <v>87</v>
      </c>
      <c r="B188" s="6" t="s">
        <v>170</v>
      </c>
      <c r="C188" s="7" t="s">
        <v>6</v>
      </c>
      <c r="D188" s="7">
        <v>2</v>
      </c>
      <c r="E188" s="8">
        <v>0</v>
      </c>
      <c r="F188" s="8">
        <f t="shared" si="21"/>
        <v>0</v>
      </c>
      <c r="G188" s="9">
        <v>0.23</v>
      </c>
      <c r="H188" s="10">
        <f t="shared" si="22"/>
        <v>0</v>
      </c>
      <c r="I188" s="11">
        <f t="shared" si="23"/>
        <v>0</v>
      </c>
      <c r="J188" s="13"/>
      <c r="K188" s="13"/>
      <c r="L188" s="13"/>
    </row>
    <row r="189" spans="1:12" ht="16.5" thickBot="1">
      <c r="A189" s="1" t="s">
        <v>89</v>
      </c>
      <c r="B189" s="6" t="s">
        <v>171</v>
      </c>
      <c r="C189" s="7" t="s">
        <v>6</v>
      </c>
      <c r="D189" s="7">
        <v>1</v>
      </c>
      <c r="E189" s="8">
        <v>0</v>
      </c>
      <c r="F189" s="8">
        <f t="shared" si="21"/>
        <v>0</v>
      </c>
      <c r="G189" s="9">
        <v>0.23</v>
      </c>
      <c r="H189" s="10">
        <f t="shared" si="22"/>
        <v>0</v>
      </c>
      <c r="I189" s="11">
        <f t="shared" si="23"/>
        <v>0</v>
      </c>
      <c r="J189" s="13"/>
      <c r="K189" s="13"/>
      <c r="L189" s="13"/>
    </row>
    <row r="190" spans="1:12" ht="16.5" thickBot="1">
      <c r="A190" s="1" t="s">
        <v>91</v>
      </c>
      <c r="B190" s="6" t="s">
        <v>172</v>
      </c>
      <c r="C190" s="7" t="s">
        <v>6</v>
      </c>
      <c r="D190" s="7">
        <v>1</v>
      </c>
      <c r="E190" s="8">
        <v>0</v>
      </c>
      <c r="F190" s="8">
        <f t="shared" si="21"/>
        <v>0</v>
      </c>
      <c r="G190" s="9">
        <v>0.23</v>
      </c>
      <c r="H190" s="10">
        <f t="shared" si="22"/>
        <v>0</v>
      </c>
      <c r="I190" s="11">
        <f t="shared" si="23"/>
        <v>0</v>
      </c>
      <c r="J190" s="13"/>
      <c r="K190" s="13"/>
      <c r="L190" s="13"/>
    </row>
    <row r="191" spans="1:12" ht="16.5" thickBot="1">
      <c r="A191" s="1" t="s">
        <v>93</v>
      </c>
      <c r="B191" s="6" t="s">
        <v>173</v>
      </c>
      <c r="C191" s="7" t="s">
        <v>6</v>
      </c>
      <c r="D191" s="7">
        <v>1</v>
      </c>
      <c r="E191" s="8">
        <v>0</v>
      </c>
      <c r="F191" s="8">
        <f t="shared" si="21"/>
        <v>0</v>
      </c>
      <c r="G191" s="9">
        <v>0.23</v>
      </c>
      <c r="H191" s="10">
        <f t="shared" si="22"/>
        <v>0</v>
      </c>
      <c r="I191" s="11">
        <f t="shared" si="23"/>
        <v>0</v>
      </c>
      <c r="J191" s="13"/>
      <c r="K191" s="13"/>
      <c r="L191" s="13"/>
    </row>
    <row r="192" spans="1:12" ht="16.5" thickBot="1">
      <c r="A192" s="1" t="s">
        <v>175</v>
      </c>
      <c r="B192" s="6" t="s">
        <v>174</v>
      </c>
      <c r="C192" s="7" t="s">
        <v>6</v>
      </c>
      <c r="D192" s="7">
        <v>3</v>
      </c>
      <c r="E192" s="8">
        <v>0</v>
      </c>
      <c r="F192" s="8">
        <f t="shared" si="21"/>
        <v>0</v>
      </c>
      <c r="G192" s="9">
        <v>0.23</v>
      </c>
      <c r="H192" s="10">
        <f t="shared" si="22"/>
        <v>0</v>
      </c>
      <c r="I192" s="11">
        <f t="shared" si="23"/>
        <v>0</v>
      </c>
      <c r="J192" s="13"/>
      <c r="K192" s="13"/>
      <c r="L192" s="13"/>
    </row>
    <row r="193" spans="1:12" ht="16.5" thickBot="1">
      <c r="A193" s="1" t="s">
        <v>177</v>
      </c>
      <c r="B193" s="6" t="s">
        <v>176</v>
      </c>
      <c r="C193" s="7" t="s">
        <v>6</v>
      </c>
      <c r="D193" s="7">
        <v>5</v>
      </c>
      <c r="E193" s="8">
        <v>0</v>
      </c>
      <c r="F193" s="8">
        <f t="shared" si="21"/>
        <v>0</v>
      </c>
      <c r="G193" s="9">
        <v>0.23</v>
      </c>
      <c r="H193" s="10">
        <f t="shared" si="22"/>
        <v>0</v>
      </c>
      <c r="I193" s="11">
        <f t="shared" si="23"/>
        <v>0</v>
      </c>
      <c r="J193" s="13"/>
      <c r="K193" s="13"/>
      <c r="L193" s="13"/>
    </row>
    <row r="194" spans="1:12" ht="16.5" thickBot="1">
      <c r="A194" s="1" t="s">
        <v>179</v>
      </c>
      <c r="B194" s="6" t="s">
        <v>388</v>
      </c>
      <c r="C194" s="7" t="s">
        <v>6</v>
      </c>
      <c r="D194" s="7">
        <f>6+5</f>
        <v>11</v>
      </c>
      <c r="E194" s="8">
        <v>0</v>
      </c>
      <c r="F194" s="8">
        <f t="shared" si="21"/>
        <v>0</v>
      </c>
      <c r="G194" s="9">
        <v>0.23</v>
      </c>
      <c r="H194" s="10">
        <f t="shared" si="22"/>
        <v>0</v>
      </c>
      <c r="I194" s="11">
        <f t="shared" si="23"/>
        <v>0</v>
      </c>
      <c r="J194" s="13"/>
      <c r="K194" s="13"/>
      <c r="L194" s="13"/>
    </row>
    <row r="195" spans="1:12" ht="16.5" thickBot="1">
      <c r="A195" s="1" t="s">
        <v>181</v>
      </c>
      <c r="B195" s="6" t="s">
        <v>389</v>
      </c>
      <c r="C195" s="7" t="s">
        <v>6</v>
      </c>
      <c r="D195" s="7">
        <v>2</v>
      </c>
      <c r="E195" s="8">
        <v>0</v>
      </c>
      <c r="F195" s="8">
        <f t="shared" si="21"/>
        <v>0</v>
      </c>
      <c r="G195" s="9">
        <v>0.23</v>
      </c>
      <c r="H195" s="10">
        <f t="shared" si="22"/>
        <v>0</v>
      </c>
      <c r="I195" s="11">
        <f t="shared" si="23"/>
        <v>0</v>
      </c>
      <c r="J195" s="13"/>
      <c r="K195" s="13"/>
      <c r="L195" s="13"/>
    </row>
    <row r="196" spans="1:12" ht="16.5" thickBot="1">
      <c r="A196" s="1" t="s">
        <v>183</v>
      </c>
      <c r="B196" s="6" t="s">
        <v>390</v>
      </c>
      <c r="C196" s="7" t="s">
        <v>6</v>
      </c>
      <c r="D196" s="7">
        <v>1</v>
      </c>
      <c r="E196" s="8">
        <v>0</v>
      </c>
      <c r="F196" s="8">
        <f t="shared" si="21"/>
        <v>0</v>
      </c>
      <c r="G196" s="9">
        <v>0.23</v>
      </c>
      <c r="H196" s="10">
        <f t="shared" si="22"/>
        <v>0</v>
      </c>
      <c r="I196" s="11">
        <f t="shared" si="23"/>
        <v>0</v>
      </c>
      <c r="J196" s="13"/>
      <c r="K196" s="13"/>
      <c r="L196" s="13"/>
    </row>
    <row r="197" spans="1:12" ht="16.5" thickBot="1">
      <c r="A197" s="1" t="s">
        <v>185</v>
      </c>
      <c r="B197" s="6" t="s">
        <v>178</v>
      </c>
      <c r="C197" s="7" t="s">
        <v>6</v>
      </c>
      <c r="D197" s="7">
        <v>1</v>
      </c>
      <c r="E197" s="8">
        <v>0</v>
      </c>
      <c r="F197" s="8">
        <f t="shared" si="21"/>
        <v>0</v>
      </c>
      <c r="G197" s="9">
        <v>0.23</v>
      </c>
      <c r="H197" s="10">
        <f t="shared" si="22"/>
        <v>0</v>
      </c>
      <c r="I197" s="11">
        <f t="shared" si="23"/>
        <v>0</v>
      </c>
      <c r="J197" s="13"/>
      <c r="K197" s="13"/>
      <c r="L197" s="13"/>
    </row>
    <row r="198" spans="1:12" ht="16.5" thickBot="1">
      <c r="A198" s="1" t="s">
        <v>187</v>
      </c>
      <c r="B198" s="6" t="s">
        <v>180</v>
      </c>
      <c r="C198" s="7" t="s">
        <v>6</v>
      </c>
      <c r="D198" s="7">
        <v>4</v>
      </c>
      <c r="E198" s="8">
        <v>0</v>
      </c>
      <c r="F198" s="8">
        <f t="shared" si="21"/>
        <v>0</v>
      </c>
      <c r="G198" s="9">
        <v>0.23</v>
      </c>
      <c r="H198" s="10">
        <f t="shared" si="22"/>
        <v>0</v>
      </c>
      <c r="I198" s="11">
        <f t="shared" si="23"/>
        <v>0</v>
      </c>
      <c r="J198" s="13"/>
      <c r="K198" s="13"/>
      <c r="L198" s="13"/>
    </row>
    <row r="199" spans="1:12" ht="16.5" thickBot="1">
      <c r="A199" s="1" t="s">
        <v>189</v>
      </c>
      <c r="B199" s="6" t="s">
        <v>182</v>
      </c>
      <c r="C199" s="7" t="s">
        <v>6</v>
      </c>
      <c r="D199" s="7">
        <v>1</v>
      </c>
      <c r="E199" s="8">
        <v>0</v>
      </c>
      <c r="F199" s="8">
        <f t="shared" si="21"/>
        <v>0</v>
      </c>
      <c r="G199" s="9">
        <v>0.23</v>
      </c>
      <c r="H199" s="10">
        <f t="shared" si="22"/>
        <v>0</v>
      </c>
      <c r="I199" s="11">
        <f t="shared" si="23"/>
        <v>0</v>
      </c>
      <c r="J199" s="13"/>
      <c r="K199" s="13"/>
      <c r="L199" s="13"/>
    </row>
    <row r="200" spans="1:12" ht="16.5" thickBot="1">
      <c r="A200" s="1" t="s">
        <v>191</v>
      </c>
      <c r="B200" s="6" t="s">
        <v>184</v>
      </c>
      <c r="C200" s="7" t="s">
        <v>6</v>
      </c>
      <c r="D200" s="7">
        <v>2</v>
      </c>
      <c r="E200" s="8">
        <v>0</v>
      </c>
      <c r="F200" s="8">
        <f t="shared" si="21"/>
        <v>0</v>
      </c>
      <c r="G200" s="9">
        <v>0.23</v>
      </c>
      <c r="H200" s="10">
        <f t="shared" si="22"/>
        <v>0</v>
      </c>
      <c r="I200" s="11">
        <f t="shared" si="23"/>
        <v>0</v>
      </c>
      <c r="J200" s="13"/>
      <c r="K200" s="13"/>
      <c r="L200" s="13"/>
    </row>
    <row r="201" spans="1:12" ht="16.5" thickBot="1">
      <c r="A201" s="1" t="s">
        <v>193</v>
      </c>
      <c r="B201" s="6" t="s">
        <v>186</v>
      </c>
      <c r="C201" s="7" t="s">
        <v>6</v>
      </c>
      <c r="D201" s="7">
        <v>2</v>
      </c>
      <c r="E201" s="8">
        <v>0</v>
      </c>
      <c r="F201" s="8">
        <f t="shared" si="21"/>
        <v>0</v>
      </c>
      <c r="G201" s="9">
        <v>0.23</v>
      </c>
      <c r="H201" s="10">
        <f t="shared" si="22"/>
        <v>0</v>
      </c>
      <c r="I201" s="11">
        <f t="shared" si="23"/>
        <v>0</v>
      </c>
      <c r="J201" s="13"/>
      <c r="K201" s="13"/>
      <c r="L201" s="13"/>
    </row>
    <row r="202" spans="1:12" ht="16.5" thickBot="1">
      <c r="A202" s="1" t="s">
        <v>195</v>
      </c>
      <c r="B202" s="6" t="s">
        <v>188</v>
      </c>
      <c r="C202" s="7" t="s">
        <v>6</v>
      </c>
      <c r="D202" s="7">
        <v>2</v>
      </c>
      <c r="E202" s="8">
        <v>0</v>
      </c>
      <c r="F202" s="8">
        <f t="shared" si="21"/>
        <v>0</v>
      </c>
      <c r="G202" s="9">
        <v>0.23</v>
      </c>
      <c r="H202" s="10">
        <f t="shared" si="22"/>
        <v>0</v>
      </c>
      <c r="I202" s="11">
        <f t="shared" si="23"/>
        <v>0</v>
      </c>
      <c r="J202" s="13"/>
      <c r="K202" s="13"/>
      <c r="L202" s="13"/>
    </row>
    <row r="203" spans="1:12" ht="16.5" thickBot="1">
      <c r="A203" s="1" t="s">
        <v>197</v>
      </c>
      <c r="B203" s="6" t="s">
        <v>190</v>
      </c>
      <c r="C203" s="7" t="s">
        <v>6</v>
      </c>
      <c r="D203" s="7">
        <v>2</v>
      </c>
      <c r="E203" s="8">
        <v>0</v>
      </c>
      <c r="F203" s="8">
        <f t="shared" si="21"/>
        <v>0</v>
      </c>
      <c r="G203" s="9">
        <v>0.23</v>
      </c>
      <c r="H203" s="10">
        <f t="shared" si="22"/>
        <v>0</v>
      </c>
      <c r="I203" s="11">
        <f t="shared" si="23"/>
        <v>0</v>
      </c>
      <c r="J203" s="13"/>
      <c r="K203" s="13"/>
      <c r="L203" s="13"/>
    </row>
    <row r="204" spans="1:12" ht="16.5" thickBot="1">
      <c r="A204" s="1" t="s">
        <v>199</v>
      </c>
      <c r="B204" s="6" t="s">
        <v>192</v>
      </c>
      <c r="C204" s="7" t="s">
        <v>6</v>
      </c>
      <c r="D204" s="7">
        <v>1</v>
      </c>
      <c r="E204" s="8">
        <v>0</v>
      </c>
      <c r="F204" s="8">
        <f t="shared" si="21"/>
        <v>0</v>
      </c>
      <c r="G204" s="9">
        <v>0.23</v>
      </c>
      <c r="H204" s="10">
        <f t="shared" si="22"/>
        <v>0</v>
      </c>
      <c r="I204" s="11">
        <f t="shared" si="23"/>
        <v>0</v>
      </c>
      <c r="J204" s="13"/>
      <c r="K204" s="13"/>
      <c r="L204" s="13"/>
    </row>
    <row r="205" spans="1:12" ht="16.5" thickBot="1">
      <c r="A205" s="1" t="s">
        <v>201</v>
      </c>
      <c r="B205" s="6" t="s">
        <v>194</v>
      </c>
      <c r="C205" s="7" t="s">
        <v>6</v>
      </c>
      <c r="D205" s="7">
        <v>1</v>
      </c>
      <c r="E205" s="8">
        <v>0</v>
      </c>
      <c r="F205" s="8">
        <f t="shared" si="21"/>
        <v>0</v>
      </c>
      <c r="G205" s="9">
        <v>0.23</v>
      </c>
      <c r="H205" s="10">
        <f t="shared" si="22"/>
        <v>0</v>
      </c>
      <c r="I205" s="11">
        <f t="shared" si="23"/>
        <v>0</v>
      </c>
      <c r="J205" s="13"/>
      <c r="K205" s="13"/>
      <c r="L205" s="13"/>
    </row>
    <row r="206" spans="1:12" ht="16.5" thickBot="1">
      <c r="A206" s="1" t="s">
        <v>203</v>
      </c>
      <c r="B206" s="6" t="s">
        <v>196</v>
      </c>
      <c r="C206" s="7" t="s">
        <v>6</v>
      </c>
      <c r="D206" s="7">
        <v>1</v>
      </c>
      <c r="E206" s="8">
        <v>0</v>
      </c>
      <c r="F206" s="8">
        <f t="shared" si="21"/>
        <v>0</v>
      </c>
      <c r="G206" s="9">
        <v>0.23</v>
      </c>
      <c r="H206" s="10">
        <f t="shared" si="22"/>
        <v>0</v>
      </c>
      <c r="I206" s="11">
        <f t="shared" si="23"/>
        <v>0</v>
      </c>
      <c r="J206" s="13"/>
      <c r="K206" s="13"/>
      <c r="L206" s="13"/>
    </row>
    <row r="207" spans="1:12" ht="16.5" thickBot="1">
      <c r="A207" s="1" t="s">
        <v>205</v>
      </c>
      <c r="B207" s="6" t="s">
        <v>198</v>
      </c>
      <c r="C207" s="7" t="s">
        <v>6</v>
      </c>
      <c r="D207" s="7">
        <v>2</v>
      </c>
      <c r="E207" s="8">
        <v>0</v>
      </c>
      <c r="F207" s="8">
        <f t="shared" si="21"/>
        <v>0</v>
      </c>
      <c r="G207" s="9">
        <v>0.23</v>
      </c>
      <c r="H207" s="10">
        <f t="shared" si="22"/>
        <v>0</v>
      </c>
      <c r="I207" s="11">
        <f t="shared" si="23"/>
        <v>0</v>
      </c>
      <c r="J207" s="13"/>
      <c r="K207" s="13"/>
      <c r="L207" s="13"/>
    </row>
    <row r="208" spans="1:12" ht="16.5" thickBot="1">
      <c r="A208" s="1" t="s">
        <v>207</v>
      </c>
      <c r="B208" s="6" t="s">
        <v>200</v>
      </c>
      <c r="C208" s="7" t="s">
        <v>6</v>
      </c>
      <c r="D208" s="7">
        <v>5</v>
      </c>
      <c r="E208" s="8">
        <v>0</v>
      </c>
      <c r="F208" s="8">
        <f t="shared" si="21"/>
        <v>0</v>
      </c>
      <c r="G208" s="9">
        <v>0.23</v>
      </c>
      <c r="H208" s="10">
        <f t="shared" si="22"/>
        <v>0</v>
      </c>
      <c r="I208" s="11">
        <f t="shared" si="23"/>
        <v>0</v>
      </c>
      <c r="J208" s="13"/>
      <c r="K208" s="13"/>
      <c r="L208" s="13"/>
    </row>
    <row r="209" spans="1:12" ht="16.5" thickBot="1">
      <c r="A209" s="1" t="s">
        <v>209</v>
      </c>
      <c r="B209" s="6" t="s">
        <v>202</v>
      </c>
      <c r="C209" s="7" t="s">
        <v>6</v>
      </c>
      <c r="D209" s="7">
        <v>2</v>
      </c>
      <c r="E209" s="8">
        <v>0</v>
      </c>
      <c r="F209" s="8">
        <f t="shared" si="21"/>
        <v>0</v>
      </c>
      <c r="G209" s="9">
        <v>0.23</v>
      </c>
      <c r="H209" s="10">
        <f t="shared" si="22"/>
        <v>0</v>
      </c>
      <c r="I209" s="11">
        <f t="shared" si="23"/>
        <v>0</v>
      </c>
      <c r="J209" s="13"/>
      <c r="K209" s="13"/>
      <c r="L209" s="13"/>
    </row>
    <row r="210" spans="1:12" ht="16.5" thickBot="1">
      <c r="A210" s="1" t="s">
        <v>211</v>
      </c>
      <c r="B210" s="6" t="s">
        <v>204</v>
      </c>
      <c r="C210" s="7" t="s">
        <v>6</v>
      </c>
      <c r="D210" s="7">
        <v>2</v>
      </c>
      <c r="E210" s="8">
        <v>0</v>
      </c>
      <c r="F210" s="8">
        <f t="shared" si="21"/>
        <v>0</v>
      </c>
      <c r="G210" s="9">
        <v>0.23</v>
      </c>
      <c r="H210" s="10">
        <f t="shared" si="22"/>
        <v>0</v>
      </c>
      <c r="I210" s="11">
        <f t="shared" si="23"/>
        <v>0</v>
      </c>
      <c r="J210" s="13"/>
      <c r="K210" s="13"/>
      <c r="L210" s="13"/>
    </row>
    <row r="211" spans="1:12" ht="16.5" thickBot="1">
      <c r="A211" s="1" t="s">
        <v>213</v>
      </c>
      <c r="B211" s="6" t="s">
        <v>206</v>
      </c>
      <c r="C211" s="7" t="s">
        <v>6</v>
      </c>
      <c r="D211" s="7">
        <v>2</v>
      </c>
      <c r="E211" s="8">
        <v>0</v>
      </c>
      <c r="F211" s="8">
        <f t="shared" si="21"/>
        <v>0</v>
      </c>
      <c r="G211" s="9">
        <v>0.23</v>
      </c>
      <c r="H211" s="10">
        <f t="shared" si="22"/>
        <v>0</v>
      </c>
      <c r="I211" s="11">
        <f t="shared" si="23"/>
        <v>0</v>
      </c>
      <c r="J211" s="13"/>
      <c r="K211" s="13"/>
      <c r="L211" s="13"/>
    </row>
    <row r="212" spans="1:12" ht="16.5" thickBot="1">
      <c r="A212" s="1" t="s">
        <v>215</v>
      </c>
      <c r="B212" s="6" t="s">
        <v>208</v>
      </c>
      <c r="C212" s="7" t="s">
        <v>6</v>
      </c>
      <c r="D212" s="7">
        <v>1</v>
      </c>
      <c r="E212" s="8">
        <v>0</v>
      </c>
      <c r="F212" s="8">
        <f t="shared" si="21"/>
        <v>0</v>
      </c>
      <c r="G212" s="9">
        <v>0.23</v>
      </c>
      <c r="H212" s="10">
        <f t="shared" si="22"/>
        <v>0</v>
      </c>
      <c r="I212" s="11">
        <f t="shared" si="23"/>
        <v>0</v>
      </c>
      <c r="J212" s="13"/>
      <c r="K212" s="13"/>
      <c r="L212" s="13"/>
    </row>
    <row r="213" spans="1:12" ht="16.5" thickBot="1">
      <c r="A213" s="1" t="s">
        <v>217</v>
      </c>
      <c r="B213" s="6" t="s">
        <v>210</v>
      </c>
      <c r="C213" s="7" t="s">
        <v>6</v>
      </c>
      <c r="D213" s="7">
        <v>1</v>
      </c>
      <c r="E213" s="8">
        <v>0</v>
      </c>
      <c r="F213" s="8">
        <f t="shared" si="21"/>
        <v>0</v>
      </c>
      <c r="G213" s="9">
        <v>0.23</v>
      </c>
      <c r="H213" s="10">
        <f t="shared" si="22"/>
        <v>0</v>
      </c>
      <c r="I213" s="11">
        <f t="shared" si="23"/>
        <v>0</v>
      </c>
      <c r="J213" s="13"/>
      <c r="K213" s="13"/>
      <c r="L213" s="13"/>
    </row>
    <row r="214" spans="1:12" ht="16.5" thickBot="1">
      <c r="A214" s="1" t="s">
        <v>219</v>
      </c>
      <c r="B214" s="6" t="s">
        <v>212</v>
      </c>
      <c r="C214" s="7" t="s">
        <v>6</v>
      </c>
      <c r="D214" s="7">
        <v>1</v>
      </c>
      <c r="E214" s="8">
        <v>0</v>
      </c>
      <c r="F214" s="8">
        <f t="shared" si="21"/>
        <v>0</v>
      </c>
      <c r="G214" s="9">
        <v>0.23</v>
      </c>
      <c r="H214" s="10">
        <f t="shared" si="22"/>
        <v>0</v>
      </c>
      <c r="I214" s="11">
        <f t="shared" si="23"/>
        <v>0</v>
      </c>
      <c r="J214" s="13"/>
      <c r="K214" s="13"/>
      <c r="L214" s="13"/>
    </row>
    <row r="215" spans="1:12" ht="16.5" thickBot="1">
      <c r="A215" s="1" t="s">
        <v>391</v>
      </c>
      <c r="B215" s="6" t="s">
        <v>214</v>
      </c>
      <c r="C215" s="7" t="s">
        <v>6</v>
      </c>
      <c r="D215" s="7">
        <v>1</v>
      </c>
      <c r="E215" s="8">
        <v>0</v>
      </c>
      <c r="F215" s="8">
        <f t="shared" si="21"/>
        <v>0</v>
      </c>
      <c r="G215" s="9">
        <v>0.23</v>
      </c>
      <c r="H215" s="10">
        <f t="shared" si="22"/>
        <v>0</v>
      </c>
      <c r="I215" s="11">
        <f t="shared" si="23"/>
        <v>0</v>
      </c>
      <c r="J215" s="13"/>
      <c r="K215" s="13"/>
      <c r="L215" s="13"/>
    </row>
    <row r="216" spans="1:12" ht="16.5" thickBot="1">
      <c r="A216" s="1" t="s">
        <v>392</v>
      </c>
      <c r="B216" s="6" t="s">
        <v>216</v>
      </c>
      <c r="C216" s="7" t="s">
        <v>6</v>
      </c>
      <c r="D216" s="7">
        <v>1</v>
      </c>
      <c r="E216" s="8">
        <v>0</v>
      </c>
      <c r="F216" s="8">
        <f t="shared" si="21"/>
        <v>0</v>
      </c>
      <c r="G216" s="9">
        <v>0.23</v>
      </c>
      <c r="H216" s="10">
        <f t="shared" si="22"/>
        <v>0</v>
      </c>
      <c r="I216" s="11">
        <f t="shared" si="23"/>
        <v>0</v>
      </c>
      <c r="J216" s="13"/>
      <c r="K216" s="13"/>
      <c r="L216" s="13"/>
    </row>
    <row r="217" spans="1:12" ht="16.5" thickBot="1">
      <c r="A217" s="1" t="s">
        <v>393</v>
      </c>
      <c r="B217" s="6" t="s">
        <v>218</v>
      </c>
      <c r="C217" s="7" t="s">
        <v>6</v>
      </c>
      <c r="D217" s="7">
        <v>1</v>
      </c>
      <c r="E217" s="8">
        <v>0</v>
      </c>
      <c r="F217" s="8">
        <f t="shared" si="21"/>
        <v>0</v>
      </c>
      <c r="G217" s="9">
        <v>0.23</v>
      </c>
      <c r="H217" s="10">
        <f t="shared" si="22"/>
        <v>0</v>
      </c>
      <c r="I217" s="11">
        <f t="shared" si="23"/>
        <v>0</v>
      </c>
      <c r="J217" s="13"/>
      <c r="K217" s="13"/>
      <c r="L217" s="13"/>
    </row>
    <row r="218" spans="1:12" ht="16.5" thickBot="1">
      <c r="A218" s="1" t="s">
        <v>394</v>
      </c>
      <c r="B218" s="6" t="s">
        <v>220</v>
      </c>
      <c r="C218" s="7" t="s">
        <v>6</v>
      </c>
      <c r="D218" s="7">
        <v>2</v>
      </c>
      <c r="E218" s="8">
        <v>0</v>
      </c>
      <c r="F218" s="8">
        <f t="shared" si="21"/>
        <v>0</v>
      </c>
      <c r="G218" s="9">
        <v>0.23</v>
      </c>
      <c r="H218" s="10">
        <f t="shared" si="22"/>
        <v>0</v>
      </c>
      <c r="I218" s="11">
        <f t="shared" si="23"/>
        <v>0</v>
      </c>
      <c r="J218" s="13"/>
      <c r="K218" s="13"/>
      <c r="L218" s="13"/>
    </row>
    <row r="219" spans="1:12" ht="16.5" thickBot="1">
      <c r="A219" s="1" t="s">
        <v>395</v>
      </c>
      <c r="B219" s="16" t="s">
        <v>221</v>
      </c>
      <c r="C219" s="7" t="s">
        <v>6</v>
      </c>
      <c r="D219" s="7">
        <v>1</v>
      </c>
      <c r="E219" s="8">
        <v>0</v>
      </c>
      <c r="F219" s="8">
        <f t="shared" si="21"/>
        <v>0</v>
      </c>
      <c r="G219" s="9">
        <v>0.23</v>
      </c>
      <c r="H219" s="10">
        <f t="shared" si="22"/>
        <v>0</v>
      </c>
      <c r="I219" s="11">
        <f t="shared" si="23"/>
        <v>0</v>
      </c>
      <c r="J219" s="13"/>
      <c r="K219" s="13"/>
      <c r="L219" s="13"/>
    </row>
    <row r="220" spans="1:12" ht="16.5" thickBot="1">
      <c r="A220" s="1" t="s">
        <v>396</v>
      </c>
      <c r="B220" s="27" t="s">
        <v>222</v>
      </c>
      <c r="C220" s="33" t="s">
        <v>6</v>
      </c>
      <c r="D220" s="17">
        <v>2</v>
      </c>
      <c r="E220" s="8">
        <v>0</v>
      </c>
      <c r="F220" s="8">
        <f t="shared" si="21"/>
        <v>0</v>
      </c>
      <c r="G220" s="9">
        <v>0.23</v>
      </c>
      <c r="H220" s="10">
        <f t="shared" si="22"/>
        <v>0</v>
      </c>
      <c r="I220" s="11">
        <f t="shared" si="23"/>
        <v>0</v>
      </c>
      <c r="J220" s="13"/>
      <c r="K220" s="13"/>
      <c r="L220" s="13"/>
    </row>
    <row r="221" spans="1:12" ht="16.5" thickBot="1">
      <c r="A221" s="22"/>
      <c r="B221" s="22"/>
      <c r="C221" s="72" t="s">
        <v>351</v>
      </c>
      <c r="D221" s="51"/>
      <c r="E221" s="52"/>
      <c r="F221" s="26">
        <f>SUM(F155:F214)</f>
        <v>0</v>
      </c>
      <c r="I221" s="24">
        <f>SUM(I155:I214)</f>
        <v>0</v>
      </c>
    </row>
    <row r="223" spans="1:12" ht="19.5" thickBot="1">
      <c r="A223" s="73" t="s">
        <v>223</v>
      </c>
      <c r="B223" s="73"/>
      <c r="C223" s="73"/>
      <c r="D223" s="73"/>
      <c r="E223" s="73"/>
      <c r="F223" s="73"/>
    </row>
    <row r="224" spans="1:12" ht="16.5" customHeight="1" thickBot="1">
      <c r="A224" s="74" t="s">
        <v>0</v>
      </c>
      <c r="B224" s="74" t="s">
        <v>1</v>
      </c>
      <c r="C224" s="74" t="s">
        <v>33</v>
      </c>
      <c r="D224" s="74" t="s">
        <v>3</v>
      </c>
      <c r="E224" s="74" t="s">
        <v>365</v>
      </c>
      <c r="F224" s="77" t="s">
        <v>352</v>
      </c>
      <c r="G224" s="97" t="s">
        <v>366</v>
      </c>
      <c r="H224" s="98"/>
      <c r="I224" s="104" t="s">
        <v>367</v>
      </c>
      <c r="J224" s="101" t="s">
        <v>368</v>
      </c>
      <c r="K224" s="85" t="s">
        <v>381</v>
      </c>
      <c r="L224" s="86"/>
    </row>
    <row r="225" spans="1:12" ht="48" customHeight="1" thickBot="1">
      <c r="A225" s="75"/>
      <c r="B225" s="75"/>
      <c r="C225" s="75"/>
      <c r="D225" s="75"/>
      <c r="E225" s="75"/>
      <c r="F225" s="78"/>
      <c r="G225" s="99" t="s">
        <v>369</v>
      </c>
      <c r="H225" s="99" t="s">
        <v>370</v>
      </c>
      <c r="I225" s="105"/>
      <c r="J225" s="102"/>
      <c r="K225" s="87"/>
      <c r="L225" s="88"/>
    </row>
    <row r="226" spans="1:12" ht="53.25" customHeight="1" thickBot="1">
      <c r="A226" s="76"/>
      <c r="B226" s="76"/>
      <c r="C226" s="76"/>
      <c r="D226" s="76"/>
      <c r="E226" s="76"/>
      <c r="F226" s="79"/>
      <c r="G226" s="107"/>
      <c r="H226" s="107"/>
      <c r="I226" s="108"/>
      <c r="J226" s="103"/>
      <c r="K226" s="5" t="s">
        <v>372</v>
      </c>
      <c r="L226" s="5" t="s">
        <v>373</v>
      </c>
    </row>
    <row r="227" spans="1:12" ht="16.5" thickBot="1">
      <c r="A227" s="1" t="s">
        <v>4</v>
      </c>
      <c r="B227" s="6" t="s">
        <v>224</v>
      </c>
      <c r="C227" s="7" t="s">
        <v>6</v>
      </c>
      <c r="D227" s="7">
        <v>1</v>
      </c>
      <c r="E227" s="8">
        <v>0</v>
      </c>
      <c r="F227" s="8">
        <f t="shared" ref="F227:F257" si="24">E227*D227</f>
        <v>0</v>
      </c>
      <c r="G227" s="9">
        <v>0.23</v>
      </c>
      <c r="H227" s="10">
        <f t="shared" ref="H227:H257" si="25">F227*$G$11</f>
        <v>0</v>
      </c>
      <c r="I227" s="11">
        <f t="shared" ref="I227:I257" si="26">F227+H227</f>
        <v>0</v>
      </c>
      <c r="J227" s="12"/>
      <c r="K227" s="13"/>
      <c r="L227" s="13"/>
    </row>
    <row r="228" spans="1:12" ht="16.5" thickBot="1">
      <c r="A228" s="1" t="s">
        <v>7</v>
      </c>
      <c r="B228" s="6" t="s">
        <v>225</v>
      </c>
      <c r="C228" s="7" t="s">
        <v>6</v>
      </c>
      <c r="D228" s="7">
        <v>1</v>
      </c>
      <c r="E228" s="8">
        <v>0</v>
      </c>
      <c r="F228" s="8">
        <f t="shared" si="24"/>
        <v>0</v>
      </c>
      <c r="G228" s="9">
        <v>0.23</v>
      </c>
      <c r="H228" s="10">
        <f t="shared" si="25"/>
        <v>0</v>
      </c>
      <c r="I228" s="11">
        <f t="shared" si="26"/>
        <v>0</v>
      </c>
      <c r="J228" s="12"/>
      <c r="K228" s="13"/>
      <c r="L228" s="13"/>
    </row>
    <row r="229" spans="1:12" ht="16.5" thickBot="1">
      <c r="A229" s="1" t="s">
        <v>9</v>
      </c>
      <c r="B229" s="6" t="s">
        <v>226</v>
      </c>
      <c r="C229" s="7" t="s">
        <v>6</v>
      </c>
      <c r="D229" s="7">
        <v>2</v>
      </c>
      <c r="E229" s="8">
        <v>0</v>
      </c>
      <c r="F229" s="8">
        <f t="shared" si="24"/>
        <v>0</v>
      </c>
      <c r="G229" s="9">
        <v>0.23</v>
      </c>
      <c r="H229" s="10">
        <f t="shared" si="25"/>
        <v>0</v>
      </c>
      <c r="I229" s="11">
        <f t="shared" si="26"/>
        <v>0</v>
      </c>
      <c r="J229" s="12"/>
      <c r="K229" s="13"/>
      <c r="L229" s="13"/>
    </row>
    <row r="230" spans="1:12" ht="16.5" thickBot="1">
      <c r="A230" s="1" t="s">
        <v>11</v>
      </c>
      <c r="B230" s="6" t="s">
        <v>227</v>
      </c>
      <c r="C230" s="7" t="s">
        <v>6</v>
      </c>
      <c r="D230" s="7">
        <v>2</v>
      </c>
      <c r="E230" s="8">
        <v>0</v>
      </c>
      <c r="F230" s="8">
        <f t="shared" si="24"/>
        <v>0</v>
      </c>
      <c r="G230" s="9">
        <v>0.23</v>
      </c>
      <c r="H230" s="10">
        <f t="shared" si="25"/>
        <v>0</v>
      </c>
      <c r="I230" s="11">
        <f t="shared" si="26"/>
        <v>0</v>
      </c>
      <c r="J230" s="13"/>
      <c r="K230" s="13"/>
      <c r="L230" s="13"/>
    </row>
    <row r="231" spans="1:12" ht="16.5" thickBot="1">
      <c r="A231" s="1" t="s">
        <v>13</v>
      </c>
      <c r="B231" s="6" t="s">
        <v>228</v>
      </c>
      <c r="C231" s="7" t="s">
        <v>6</v>
      </c>
      <c r="D231" s="7">
        <v>4</v>
      </c>
      <c r="E231" s="8">
        <v>0</v>
      </c>
      <c r="F231" s="8">
        <f t="shared" si="24"/>
        <v>0</v>
      </c>
      <c r="G231" s="9">
        <v>0.23</v>
      </c>
      <c r="H231" s="10">
        <f t="shared" si="25"/>
        <v>0</v>
      </c>
      <c r="I231" s="11">
        <f t="shared" si="26"/>
        <v>0</v>
      </c>
      <c r="J231" s="13"/>
      <c r="K231" s="13"/>
      <c r="L231" s="13"/>
    </row>
    <row r="232" spans="1:12" ht="16.5" thickBot="1">
      <c r="A232" s="1" t="s">
        <v>15</v>
      </c>
      <c r="B232" s="6" t="s">
        <v>229</v>
      </c>
      <c r="C232" s="7" t="s">
        <v>6</v>
      </c>
      <c r="D232" s="7">
        <v>1</v>
      </c>
      <c r="E232" s="8">
        <v>0</v>
      </c>
      <c r="F232" s="8">
        <f t="shared" si="24"/>
        <v>0</v>
      </c>
      <c r="G232" s="9">
        <v>0.23</v>
      </c>
      <c r="H232" s="10">
        <f t="shared" si="25"/>
        <v>0</v>
      </c>
      <c r="I232" s="11">
        <f t="shared" si="26"/>
        <v>0</v>
      </c>
      <c r="J232" s="13"/>
      <c r="K232" s="13"/>
      <c r="L232" s="13"/>
    </row>
    <row r="233" spans="1:12" ht="16.5" thickBot="1">
      <c r="A233" s="1" t="s">
        <v>17</v>
      </c>
      <c r="B233" s="6" t="s">
        <v>230</v>
      </c>
      <c r="C233" s="7" t="s">
        <v>6</v>
      </c>
      <c r="D233" s="7">
        <v>2</v>
      </c>
      <c r="E233" s="8">
        <v>0</v>
      </c>
      <c r="F233" s="8">
        <f t="shared" si="24"/>
        <v>0</v>
      </c>
      <c r="G233" s="9">
        <v>0.23</v>
      </c>
      <c r="H233" s="10">
        <f t="shared" si="25"/>
        <v>0</v>
      </c>
      <c r="I233" s="11">
        <f t="shared" si="26"/>
        <v>0</v>
      </c>
      <c r="J233" s="13"/>
      <c r="K233" s="13"/>
      <c r="L233" s="13"/>
    </row>
    <row r="234" spans="1:12" ht="16.5" thickBot="1">
      <c r="A234" s="1" t="s">
        <v>19</v>
      </c>
      <c r="B234" s="6" t="s">
        <v>335</v>
      </c>
      <c r="C234" s="7" t="s">
        <v>6</v>
      </c>
      <c r="D234" s="7">
        <v>2</v>
      </c>
      <c r="E234" s="8">
        <v>0</v>
      </c>
      <c r="F234" s="8">
        <f t="shared" si="24"/>
        <v>0</v>
      </c>
      <c r="G234" s="9">
        <v>0.23</v>
      </c>
      <c r="H234" s="10">
        <f t="shared" si="25"/>
        <v>0</v>
      </c>
      <c r="I234" s="11">
        <f t="shared" si="26"/>
        <v>0</v>
      </c>
      <c r="J234" s="13"/>
      <c r="K234" s="13"/>
      <c r="L234" s="13"/>
    </row>
    <row r="235" spans="1:12" ht="16.5" thickBot="1">
      <c r="A235" s="1" t="s">
        <v>21</v>
      </c>
      <c r="B235" s="6" t="s">
        <v>231</v>
      </c>
      <c r="C235" s="7" t="s">
        <v>6</v>
      </c>
      <c r="D235" s="7">
        <v>5</v>
      </c>
      <c r="E235" s="8">
        <v>0</v>
      </c>
      <c r="F235" s="8">
        <f t="shared" si="24"/>
        <v>0</v>
      </c>
      <c r="G235" s="9">
        <v>0.23</v>
      </c>
      <c r="H235" s="10">
        <f t="shared" si="25"/>
        <v>0</v>
      </c>
      <c r="I235" s="11">
        <f t="shared" si="26"/>
        <v>0</v>
      </c>
      <c r="J235" s="13"/>
      <c r="K235" s="13"/>
      <c r="L235" s="13"/>
    </row>
    <row r="236" spans="1:12" ht="16.5" thickBot="1">
      <c r="A236" s="1" t="s">
        <v>22</v>
      </c>
      <c r="B236" s="6" t="s">
        <v>232</v>
      </c>
      <c r="C236" s="7" t="s">
        <v>6</v>
      </c>
      <c r="D236" s="7">
        <v>10</v>
      </c>
      <c r="E236" s="8">
        <v>0</v>
      </c>
      <c r="F236" s="8">
        <f t="shared" si="24"/>
        <v>0</v>
      </c>
      <c r="G236" s="9">
        <v>0.23</v>
      </c>
      <c r="H236" s="10">
        <f t="shared" si="25"/>
        <v>0</v>
      </c>
      <c r="I236" s="11">
        <f t="shared" si="26"/>
        <v>0</v>
      </c>
      <c r="J236" s="13"/>
      <c r="K236" s="13"/>
      <c r="L236" s="13"/>
    </row>
    <row r="237" spans="1:12" ht="16.5" thickBot="1">
      <c r="A237" s="1" t="s">
        <v>24</v>
      </c>
      <c r="B237" s="6" t="s">
        <v>233</v>
      </c>
      <c r="C237" s="7" t="s">
        <v>6</v>
      </c>
      <c r="D237" s="7">
        <v>5</v>
      </c>
      <c r="E237" s="8">
        <v>0</v>
      </c>
      <c r="F237" s="8">
        <f t="shared" si="24"/>
        <v>0</v>
      </c>
      <c r="G237" s="9">
        <v>0.23</v>
      </c>
      <c r="H237" s="10">
        <f t="shared" si="25"/>
        <v>0</v>
      </c>
      <c r="I237" s="11">
        <f t="shared" si="26"/>
        <v>0</v>
      </c>
      <c r="J237" s="13"/>
      <c r="K237" s="13"/>
      <c r="L237" s="13"/>
    </row>
    <row r="238" spans="1:12" ht="16.5" thickBot="1">
      <c r="A238" s="1" t="s">
        <v>111</v>
      </c>
      <c r="B238" s="6" t="s">
        <v>234</v>
      </c>
      <c r="C238" s="7" t="s">
        <v>6</v>
      </c>
      <c r="D238" s="7">
        <v>2</v>
      </c>
      <c r="E238" s="8">
        <v>0</v>
      </c>
      <c r="F238" s="8">
        <f t="shared" si="24"/>
        <v>0</v>
      </c>
      <c r="G238" s="9">
        <v>0.23</v>
      </c>
      <c r="H238" s="10">
        <f t="shared" si="25"/>
        <v>0</v>
      </c>
      <c r="I238" s="11">
        <f t="shared" si="26"/>
        <v>0</v>
      </c>
      <c r="J238" s="13"/>
      <c r="K238" s="13"/>
      <c r="L238" s="13"/>
    </row>
    <row r="239" spans="1:12" ht="16.5" thickBot="1">
      <c r="A239" s="1" t="s">
        <v>28</v>
      </c>
      <c r="B239" s="6" t="s">
        <v>235</v>
      </c>
      <c r="C239" s="7" t="s">
        <v>6</v>
      </c>
      <c r="D239" s="7">
        <v>2</v>
      </c>
      <c r="E239" s="8">
        <v>0</v>
      </c>
      <c r="F239" s="8">
        <f t="shared" si="24"/>
        <v>0</v>
      </c>
      <c r="G239" s="9">
        <v>0.23</v>
      </c>
      <c r="H239" s="10">
        <f t="shared" si="25"/>
        <v>0</v>
      </c>
      <c r="I239" s="11">
        <f t="shared" si="26"/>
        <v>0</v>
      </c>
      <c r="J239" s="13"/>
      <c r="K239" s="13"/>
      <c r="L239" s="13"/>
    </row>
    <row r="240" spans="1:12" ht="16.5" thickBot="1">
      <c r="A240" s="1" t="s">
        <v>30</v>
      </c>
      <c r="B240" s="6" t="s">
        <v>236</v>
      </c>
      <c r="C240" s="7" t="s">
        <v>6</v>
      </c>
      <c r="D240" s="7">
        <v>7</v>
      </c>
      <c r="E240" s="8">
        <v>0</v>
      </c>
      <c r="F240" s="8">
        <f t="shared" si="24"/>
        <v>0</v>
      </c>
      <c r="G240" s="9">
        <v>0.23</v>
      </c>
      <c r="H240" s="10">
        <f t="shared" si="25"/>
        <v>0</v>
      </c>
      <c r="I240" s="11">
        <f t="shared" si="26"/>
        <v>0</v>
      </c>
      <c r="J240" s="13"/>
      <c r="K240" s="13"/>
      <c r="L240" s="13"/>
    </row>
    <row r="241" spans="1:12" ht="16.5" thickBot="1">
      <c r="A241" s="1" t="s">
        <v>49</v>
      </c>
      <c r="B241" s="6" t="s">
        <v>237</v>
      </c>
      <c r="C241" s="7" t="s">
        <v>6</v>
      </c>
      <c r="D241" s="7">
        <v>2</v>
      </c>
      <c r="E241" s="8">
        <v>0</v>
      </c>
      <c r="F241" s="8">
        <f t="shared" si="24"/>
        <v>0</v>
      </c>
      <c r="G241" s="9">
        <v>0.23</v>
      </c>
      <c r="H241" s="10">
        <f t="shared" si="25"/>
        <v>0</v>
      </c>
      <c r="I241" s="11">
        <f t="shared" si="26"/>
        <v>0</v>
      </c>
      <c r="J241" s="13"/>
      <c r="K241" s="13"/>
      <c r="L241" s="13"/>
    </row>
    <row r="242" spans="1:12" ht="16.5" thickBot="1">
      <c r="A242" s="1" t="s">
        <v>51</v>
      </c>
      <c r="B242" s="6" t="s">
        <v>238</v>
      </c>
      <c r="C242" s="7" t="s">
        <v>6</v>
      </c>
      <c r="D242" s="7">
        <v>5</v>
      </c>
      <c r="E242" s="8">
        <v>0</v>
      </c>
      <c r="F242" s="8">
        <f t="shared" si="24"/>
        <v>0</v>
      </c>
      <c r="G242" s="9">
        <v>0.23</v>
      </c>
      <c r="H242" s="10">
        <f t="shared" si="25"/>
        <v>0</v>
      </c>
      <c r="I242" s="11">
        <f t="shared" si="26"/>
        <v>0</v>
      </c>
      <c r="J242" s="13"/>
      <c r="K242" s="13"/>
      <c r="L242" s="13"/>
    </row>
    <row r="243" spans="1:12" ht="16.5" thickBot="1">
      <c r="A243" s="1" t="s">
        <v>53</v>
      </c>
      <c r="B243" s="6" t="s">
        <v>239</v>
      </c>
      <c r="C243" s="7" t="s">
        <v>6</v>
      </c>
      <c r="D243" s="7">
        <v>1</v>
      </c>
      <c r="E243" s="8">
        <v>0</v>
      </c>
      <c r="F243" s="8">
        <f t="shared" si="24"/>
        <v>0</v>
      </c>
      <c r="G243" s="9">
        <v>0.23</v>
      </c>
      <c r="H243" s="10">
        <f t="shared" si="25"/>
        <v>0</v>
      </c>
      <c r="I243" s="11">
        <f t="shared" si="26"/>
        <v>0</v>
      </c>
      <c r="J243" s="13"/>
      <c r="K243" s="13"/>
      <c r="L243" s="13"/>
    </row>
    <row r="244" spans="1:12" ht="16.5" thickBot="1">
      <c r="A244" s="1" t="s">
        <v>55</v>
      </c>
      <c r="B244" s="6" t="s">
        <v>240</v>
      </c>
      <c r="C244" s="7" t="s">
        <v>6</v>
      </c>
      <c r="D244" s="7">
        <v>1</v>
      </c>
      <c r="E244" s="8">
        <v>0</v>
      </c>
      <c r="F244" s="8">
        <f t="shared" si="24"/>
        <v>0</v>
      </c>
      <c r="G244" s="9">
        <v>0.23</v>
      </c>
      <c r="H244" s="10">
        <f t="shared" si="25"/>
        <v>0</v>
      </c>
      <c r="I244" s="11">
        <f t="shared" si="26"/>
        <v>0</v>
      </c>
      <c r="J244" s="13"/>
      <c r="K244" s="13"/>
      <c r="L244" s="13"/>
    </row>
    <row r="245" spans="1:12" ht="16.5" thickBot="1">
      <c r="A245" s="1" t="s">
        <v>57</v>
      </c>
      <c r="B245" s="6" t="s">
        <v>241</v>
      </c>
      <c r="C245" s="7" t="s">
        <v>6</v>
      </c>
      <c r="D245" s="7">
        <v>1</v>
      </c>
      <c r="E245" s="8">
        <v>0</v>
      </c>
      <c r="F245" s="8">
        <f t="shared" si="24"/>
        <v>0</v>
      </c>
      <c r="G245" s="9">
        <v>0.23</v>
      </c>
      <c r="H245" s="10">
        <f t="shared" si="25"/>
        <v>0</v>
      </c>
      <c r="I245" s="11">
        <f t="shared" si="26"/>
        <v>0</v>
      </c>
      <c r="J245" s="13"/>
      <c r="K245" s="13"/>
      <c r="L245" s="13"/>
    </row>
    <row r="246" spans="1:12" ht="16.5" thickBot="1">
      <c r="A246" s="1" t="s">
        <v>59</v>
      </c>
      <c r="B246" s="6" t="s">
        <v>242</v>
      </c>
      <c r="C246" s="7" t="s">
        <v>6</v>
      </c>
      <c r="D246" s="7">
        <v>1</v>
      </c>
      <c r="E246" s="8">
        <v>0</v>
      </c>
      <c r="F246" s="8">
        <f t="shared" si="24"/>
        <v>0</v>
      </c>
      <c r="G246" s="9">
        <v>0.23</v>
      </c>
      <c r="H246" s="10">
        <f t="shared" si="25"/>
        <v>0</v>
      </c>
      <c r="I246" s="11">
        <f t="shared" si="26"/>
        <v>0</v>
      </c>
      <c r="J246" s="13"/>
      <c r="K246" s="13"/>
      <c r="L246" s="13"/>
    </row>
    <row r="247" spans="1:12" ht="16.5" thickBot="1">
      <c r="A247" s="1" t="s">
        <v>61</v>
      </c>
      <c r="B247" s="6" t="s">
        <v>243</v>
      </c>
      <c r="C247" s="7" t="s">
        <v>6</v>
      </c>
      <c r="D247" s="7">
        <v>1</v>
      </c>
      <c r="E247" s="8">
        <v>0</v>
      </c>
      <c r="F247" s="8">
        <f t="shared" si="24"/>
        <v>0</v>
      </c>
      <c r="G247" s="9">
        <v>0.23</v>
      </c>
      <c r="H247" s="10">
        <f t="shared" si="25"/>
        <v>0</v>
      </c>
      <c r="I247" s="11">
        <f t="shared" si="26"/>
        <v>0</v>
      </c>
      <c r="J247" s="13"/>
      <c r="K247" s="13"/>
      <c r="L247" s="13"/>
    </row>
    <row r="248" spans="1:12" ht="16.5" thickBot="1">
      <c r="A248" s="1" t="s">
        <v>63</v>
      </c>
      <c r="B248" s="6" t="s">
        <v>244</v>
      </c>
      <c r="C248" s="7" t="s">
        <v>6</v>
      </c>
      <c r="D248" s="7">
        <v>5</v>
      </c>
      <c r="E248" s="8">
        <v>0</v>
      </c>
      <c r="F248" s="8">
        <f t="shared" si="24"/>
        <v>0</v>
      </c>
      <c r="G248" s="9">
        <v>0.23</v>
      </c>
      <c r="H248" s="10">
        <f t="shared" si="25"/>
        <v>0</v>
      </c>
      <c r="I248" s="11">
        <f t="shared" si="26"/>
        <v>0</v>
      </c>
      <c r="J248" s="13"/>
      <c r="K248" s="13"/>
      <c r="L248" s="13"/>
    </row>
    <row r="249" spans="1:12" ht="16.5" thickBot="1">
      <c r="A249" s="1" t="s">
        <v>65</v>
      </c>
      <c r="B249" s="6" t="s">
        <v>245</v>
      </c>
      <c r="C249" s="7" t="s">
        <v>6</v>
      </c>
      <c r="D249" s="7">
        <v>1</v>
      </c>
      <c r="E249" s="8">
        <v>0</v>
      </c>
      <c r="F249" s="8">
        <f t="shared" si="24"/>
        <v>0</v>
      </c>
      <c r="G249" s="9">
        <v>0.23</v>
      </c>
      <c r="H249" s="10">
        <f t="shared" si="25"/>
        <v>0</v>
      </c>
      <c r="I249" s="11">
        <f t="shared" si="26"/>
        <v>0</v>
      </c>
      <c r="J249" s="13"/>
      <c r="K249" s="13"/>
      <c r="L249" s="13"/>
    </row>
    <row r="250" spans="1:12" ht="16.5" thickBot="1">
      <c r="A250" s="1" t="s">
        <v>67</v>
      </c>
      <c r="B250" s="6" t="s">
        <v>246</v>
      </c>
      <c r="C250" s="7" t="s">
        <v>6</v>
      </c>
      <c r="D250" s="7">
        <v>1</v>
      </c>
      <c r="E250" s="8">
        <v>0</v>
      </c>
      <c r="F250" s="8">
        <f t="shared" si="24"/>
        <v>0</v>
      </c>
      <c r="G250" s="9">
        <v>0.23</v>
      </c>
      <c r="H250" s="10">
        <f t="shared" si="25"/>
        <v>0</v>
      </c>
      <c r="I250" s="11">
        <f t="shared" si="26"/>
        <v>0</v>
      </c>
      <c r="J250" s="13"/>
      <c r="K250" s="13"/>
      <c r="L250" s="13"/>
    </row>
    <row r="251" spans="1:12" ht="16.5" thickBot="1">
      <c r="A251" s="1" t="s">
        <v>69</v>
      </c>
      <c r="B251" s="6" t="s">
        <v>247</v>
      </c>
      <c r="C251" s="7" t="s">
        <v>6</v>
      </c>
      <c r="D251" s="7">
        <v>2</v>
      </c>
      <c r="E251" s="8">
        <v>0</v>
      </c>
      <c r="F251" s="8">
        <f t="shared" si="24"/>
        <v>0</v>
      </c>
      <c r="G251" s="9">
        <v>0.23</v>
      </c>
      <c r="H251" s="10">
        <f t="shared" si="25"/>
        <v>0</v>
      </c>
      <c r="I251" s="11">
        <f t="shared" si="26"/>
        <v>0</v>
      </c>
      <c r="J251" s="13"/>
      <c r="K251" s="13"/>
      <c r="L251" s="13"/>
    </row>
    <row r="252" spans="1:12" ht="16.5" thickBot="1">
      <c r="A252" s="1" t="s">
        <v>71</v>
      </c>
      <c r="B252" s="6" t="s">
        <v>248</v>
      </c>
      <c r="C252" s="7" t="s">
        <v>6</v>
      </c>
      <c r="D252" s="7">
        <v>1</v>
      </c>
      <c r="E252" s="8">
        <v>0</v>
      </c>
      <c r="F252" s="8">
        <f t="shared" si="24"/>
        <v>0</v>
      </c>
      <c r="G252" s="9">
        <v>0.23</v>
      </c>
      <c r="H252" s="10">
        <f t="shared" si="25"/>
        <v>0</v>
      </c>
      <c r="I252" s="11">
        <f t="shared" si="26"/>
        <v>0</v>
      </c>
      <c r="J252" s="13"/>
      <c r="K252" s="13"/>
      <c r="L252" s="13"/>
    </row>
    <row r="253" spans="1:12" ht="16.5" thickBot="1">
      <c r="A253" s="1" t="s">
        <v>73</v>
      </c>
      <c r="B253" s="6" t="s">
        <v>249</v>
      </c>
      <c r="C253" s="7" t="s">
        <v>6</v>
      </c>
      <c r="D253" s="7">
        <v>6</v>
      </c>
      <c r="E253" s="8">
        <v>0</v>
      </c>
      <c r="F253" s="8">
        <f t="shared" si="24"/>
        <v>0</v>
      </c>
      <c r="G253" s="9">
        <v>0.23</v>
      </c>
      <c r="H253" s="10">
        <f t="shared" si="25"/>
        <v>0</v>
      </c>
      <c r="I253" s="11">
        <f t="shared" si="26"/>
        <v>0</v>
      </c>
      <c r="J253" s="13"/>
      <c r="K253" s="13"/>
      <c r="L253" s="13"/>
    </row>
    <row r="254" spans="1:12" ht="16.5" thickBot="1">
      <c r="A254" s="1" t="s">
        <v>75</v>
      </c>
      <c r="B254" s="6" t="s">
        <v>250</v>
      </c>
      <c r="C254" s="7" t="s">
        <v>6</v>
      </c>
      <c r="D254" s="7">
        <v>1</v>
      </c>
      <c r="E254" s="8">
        <v>0</v>
      </c>
      <c r="F254" s="8">
        <f t="shared" si="24"/>
        <v>0</v>
      </c>
      <c r="G254" s="9">
        <v>0.23</v>
      </c>
      <c r="H254" s="10">
        <f t="shared" si="25"/>
        <v>0</v>
      </c>
      <c r="I254" s="11">
        <f t="shared" si="26"/>
        <v>0</v>
      </c>
      <c r="J254" s="13"/>
      <c r="K254" s="13"/>
      <c r="L254" s="13"/>
    </row>
    <row r="255" spans="1:12" ht="16.5" thickBot="1">
      <c r="A255" s="1" t="s">
        <v>77</v>
      </c>
      <c r="B255" s="6" t="s">
        <v>251</v>
      </c>
      <c r="C255" s="7" t="s">
        <v>6</v>
      </c>
      <c r="D255" s="7">
        <v>1</v>
      </c>
      <c r="E255" s="8">
        <v>0</v>
      </c>
      <c r="F255" s="8">
        <f t="shared" si="24"/>
        <v>0</v>
      </c>
      <c r="G255" s="9">
        <v>0.23</v>
      </c>
      <c r="H255" s="10">
        <f t="shared" si="25"/>
        <v>0</v>
      </c>
      <c r="I255" s="11">
        <f t="shared" si="26"/>
        <v>0</v>
      </c>
      <c r="J255" s="13"/>
      <c r="K255" s="13"/>
      <c r="L255" s="13"/>
    </row>
    <row r="256" spans="1:12" ht="16.5" thickBot="1">
      <c r="A256" s="15" t="s">
        <v>166</v>
      </c>
      <c r="B256" s="16" t="s">
        <v>252</v>
      </c>
      <c r="C256" s="7" t="s">
        <v>6</v>
      </c>
      <c r="D256" s="7">
        <v>1</v>
      </c>
      <c r="E256" s="8">
        <v>0</v>
      </c>
      <c r="F256" s="8">
        <f t="shared" si="24"/>
        <v>0</v>
      </c>
      <c r="G256" s="9">
        <v>0.23</v>
      </c>
      <c r="H256" s="10">
        <f t="shared" si="25"/>
        <v>0</v>
      </c>
      <c r="I256" s="11">
        <f t="shared" si="26"/>
        <v>0</v>
      </c>
      <c r="J256" s="13"/>
      <c r="K256" s="13"/>
      <c r="L256" s="13"/>
    </row>
    <row r="257" spans="1:12" ht="16.5" thickBot="1">
      <c r="A257" s="18" t="s">
        <v>81</v>
      </c>
      <c r="B257" s="27" t="s">
        <v>253</v>
      </c>
      <c r="C257" s="33" t="s">
        <v>6</v>
      </c>
      <c r="D257" s="17">
        <v>1</v>
      </c>
      <c r="E257" s="8">
        <v>0</v>
      </c>
      <c r="F257" s="8">
        <f t="shared" si="24"/>
        <v>0</v>
      </c>
      <c r="G257" s="9">
        <v>0.23</v>
      </c>
      <c r="H257" s="10">
        <f t="shared" si="25"/>
        <v>0</v>
      </c>
      <c r="I257" s="11">
        <f t="shared" si="26"/>
        <v>0</v>
      </c>
      <c r="J257" s="13"/>
      <c r="K257" s="13"/>
      <c r="L257" s="13"/>
    </row>
    <row r="258" spans="1:12" ht="16.5" thickBot="1">
      <c r="A258" s="22"/>
      <c r="B258" s="22"/>
      <c r="C258" s="72" t="s">
        <v>351</v>
      </c>
      <c r="D258" s="51"/>
      <c r="E258" s="52"/>
      <c r="F258" s="29">
        <f>SUM(F227:F257)</f>
        <v>0</v>
      </c>
      <c r="I258" s="24">
        <f>SUM(I227:I257)</f>
        <v>0</v>
      </c>
    </row>
    <row r="260" spans="1:12" ht="19.5" thickBot="1">
      <c r="A260" s="73" t="s">
        <v>254</v>
      </c>
      <c r="B260" s="73"/>
      <c r="C260" s="73"/>
      <c r="D260" s="73"/>
      <c r="E260" s="73"/>
      <c r="F260" s="73"/>
    </row>
    <row r="261" spans="1:12" ht="16.5" customHeight="1" thickBot="1">
      <c r="A261" s="74" t="s">
        <v>0</v>
      </c>
      <c r="B261" s="74" t="s">
        <v>1</v>
      </c>
      <c r="C261" s="74" t="s">
        <v>33</v>
      </c>
      <c r="D261" s="74" t="s">
        <v>3</v>
      </c>
      <c r="E261" s="74" t="s">
        <v>365</v>
      </c>
      <c r="F261" s="77" t="s">
        <v>352</v>
      </c>
      <c r="G261" s="97" t="s">
        <v>366</v>
      </c>
      <c r="H261" s="98"/>
      <c r="I261" s="104" t="s">
        <v>367</v>
      </c>
      <c r="J261" s="80" t="s">
        <v>368</v>
      </c>
      <c r="K261" s="85" t="s">
        <v>381</v>
      </c>
      <c r="L261" s="86"/>
    </row>
    <row r="262" spans="1:12" ht="50.25" customHeight="1" thickBot="1">
      <c r="A262" s="75"/>
      <c r="B262" s="75"/>
      <c r="C262" s="75"/>
      <c r="D262" s="75"/>
      <c r="E262" s="75"/>
      <c r="F262" s="78"/>
      <c r="G262" s="99" t="s">
        <v>369</v>
      </c>
      <c r="H262" s="99" t="s">
        <v>370</v>
      </c>
      <c r="I262" s="105"/>
      <c r="J262" s="81"/>
      <c r="K262" s="87"/>
      <c r="L262" s="88"/>
    </row>
    <row r="263" spans="1:12" ht="52.5" customHeight="1" thickBot="1">
      <c r="A263" s="76"/>
      <c r="B263" s="76"/>
      <c r="C263" s="76"/>
      <c r="D263" s="76"/>
      <c r="E263" s="76"/>
      <c r="F263" s="79"/>
      <c r="G263" s="107"/>
      <c r="H263" s="107"/>
      <c r="I263" s="108"/>
      <c r="J263" s="82"/>
      <c r="K263" s="5" t="s">
        <v>372</v>
      </c>
      <c r="L263" s="5" t="s">
        <v>373</v>
      </c>
    </row>
    <row r="264" spans="1:12" ht="16.5" thickBot="1">
      <c r="A264" s="7" t="s">
        <v>4</v>
      </c>
      <c r="B264" s="6" t="s">
        <v>345</v>
      </c>
      <c r="C264" s="7" t="s">
        <v>255</v>
      </c>
      <c r="D264" s="7">
        <v>1</v>
      </c>
      <c r="E264" s="8">
        <v>0</v>
      </c>
      <c r="F264" s="8">
        <f>E264*D264</f>
        <v>0</v>
      </c>
      <c r="G264" s="9">
        <v>0.23</v>
      </c>
      <c r="H264" s="10">
        <f>F264*$G$11</f>
        <v>0</v>
      </c>
      <c r="I264" s="11">
        <f>F264+H264</f>
        <v>0</v>
      </c>
      <c r="J264" s="12"/>
      <c r="K264" s="13"/>
      <c r="L264" s="13"/>
    </row>
    <row r="265" spans="1:12" ht="16.5" thickBot="1">
      <c r="A265" s="7" t="s">
        <v>7</v>
      </c>
      <c r="B265" s="6" t="s">
        <v>346</v>
      </c>
      <c r="C265" s="7" t="s">
        <v>255</v>
      </c>
      <c r="D265" s="7">
        <v>6</v>
      </c>
      <c r="E265" s="8">
        <v>0</v>
      </c>
      <c r="F265" s="8">
        <f>E265*D265</f>
        <v>0</v>
      </c>
      <c r="G265" s="9">
        <v>0.23</v>
      </c>
      <c r="H265" s="10">
        <f>F265*$G$11</f>
        <v>0</v>
      </c>
      <c r="I265" s="11">
        <f>F265+H265</f>
        <v>0</v>
      </c>
      <c r="J265" s="12"/>
      <c r="K265" s="13"/>
      <c r="L265" s="13"/>
    </row>
    <row r="266" spans="1:12" ht="16.5" thickBot="1">
      <c r="A266" s="7" t="s">
        <v>9</v>
      </c>
      <c r="B266" s="6" t="s">
        <v>347</v>
      </c>
      <c r="C266" s="7" t="s">
        <v>255</v>
      </c>
      <c r="D266" s="7">
        <v>1</v>
      </c>
      <c r="E266" s="8">
        <v>0</v>
      </c>
      <c r="F266" s="8">
        <f>E266*D266</f>
        <v>0</v>
      </c>
      <c r="G266" s="9">
        <v>0.23</v>
      </c>
      <c r="H266" s="10">
        <f>F266*$G$11</f>
        <v>0</v>
      </c>
      <c r="I266" s="11">
        <f>F266+H266</f>
        <v>0</v>
      </c>
      <c r="J266" s="12"/>
      <c r="K266" s="13"/>
      <c r="L266" s="13"/>
    </row>
    <row r="267" spans="1:12" ht="16.5" thickBot="1">
      <c r="A267" s="17" t="s">
        <v>11</v>
      </c>
      <c r="B267" s="16" t="s">
        <v>348</v>
      </c>
      <c r="C267" s="7" t="s">
        <v>255</v>
      </c>
      <c r="D267" s="7">
        <v>1</v>
      </c>
      <c r="E267" s="8">
        <v>0</v>
      </c>
      <c r="F267" s="8">
        <f>E267*D267</f>
        <v>0</v>
      </c>
      <c r="G267" s="9">
        <v>0.23</v>
      </c>
      <c r="H267" s="10">
        <f>F267*$G$11</f>
        <v>0</v>
      </c>
      <c r="I267" s="11">
        <f>F267+H267</f>
        <v>0</v>
      </c>
      <c r="J267" s="13"/>
      <c r="K267" s="13"/>
      <c r="L267" s="13"/>
    </row>
    <row r="268" spans="1:12" ht="16.5" thickBot="1">
      <c r="A268" s="18" t="s">
        <v>13</v>
      </c>
      <c r="B268" s="27" t="s">
        <v>349</v>
      </c>
      <c r="C268" s="28" t="s">
        <v>255</v>
      </c>
      <c r="D268" s="17">
        <v>1</v>
      </c>
      <c r="E268" s="8">
        <v>0</v>
      </c>
      <c r="F268" s="8">
        <f>E268*D268</f>
        <v>0</v>
      </c>
      <c r="G268" s="9">
        <v>0.23</v>
      </c>
      <c r="H268" s="10">
        <f>F268*$G$11</f>
        <v>0</v>
      </c>
      <c r="I268" s="11">
        <f>F268+H268</f>
        <v>0</v>
      </c>
      <c r="J268" s="13"/>
      <c r="K268" s="13"/>
      <c r="L268" s="13"/>
    </row>
    <row r="269" spans="1:12" ht="16.5" thickBot="1">
      <c r="A269" s="22"/>
      <c r="B269" s="22"/>
      <c r="C269" s="72" t="s">
        <v>351</v>
      </c>
      <c r="D269" s="51"/>
      <c r="E269" s="52"/>
      <c r="F269" s="26">
        <f>SUM(F264:F268)</f>
        <v>0</v>
      </c>
      <c r="I269" s="24">
        <f>SUM(I264:I268)</f>
        <v>0</v>
      </c>
    </row>
    <row r="271" spans="1:12" ht="19.5" thickBot="1">
      <c r="A271" s="73" t="s">
        <v>256</v>
      </c>
      <c r="B271" s="73"/>
      <c r="C271" s="73"/>
      <c r="D271" s="73"/>
      <c r="E271" s="73"/>
      <c r="F271" s="73"/>
    </row>
    <row r="272" spans="1:12" ht="16.5" customHeight="1" thickBot="1">
      <c r="A272" s="74" t="s">
        <v>0</v>
      </c>
      <c r="B272" s="74" t="s">
        <v>1</v>
      </c>
      <c r="C272" s="74" t="s">
        <v>33</v>
      </c>
      <c r="D272" s="74" t="s">
        <v>3</v>
      </c>
      <c r="E272" s="74" t="s">
        <v>365</v>
      </c>
      <c r="F272" s="77" t="s">
        <v>352</v>
      </c>
      <c r="G272" s="97" t="s">
        <v>366</v>
      </c>
      <c r="H272" s="98"/>
      <c r="I272" s="104" t="s">
        <v>367</v>
      </c>
      <c r="J272" s="101" t="s">
        <v>368</v>
      </c>
      <c r="K272" s="85" t="s">
        <v>381</v>
      </c>
      <c r="L272" s="86"/>
    </row>
    <row r="273" spans="1:12" ht="56.25" customHeight="1" thickBot="1">
      <c r="A273" s="75"/>
      <c r="B273" s="75"/>
      <c r="C273" s="75"/>
      <c r="D273" s="75"/>
      <c r="E273" s="75"/>
      <c r="F273" s="78"/>
      <c r="G273" s="99" t="s">
        <v>369</v>
      </c>
      <c r="H273" s="99" t="s">
        <v>370</v>
      </c>
      <c r="I273" s="105"/>
      <c r="J273" s="102"/>
      <c r="K273" s="87"/>
      <c r="L273" s="88"/>
    </row>
    <row r="274" spans="1:12" ht="52.5" customHeight="1" thickBot="1">
      <c r="A274" s="76"/>
      <c r="B274" s="76"/>
      <c r="C274" s="76"/>
      <c r="D274" s="76"/>
      <c r="E274" s="76"/>
      <c r="F274" s="79"/>
      <c r="G274" s="107"/>
      <c r="H274" s="107"/>
      <c r="I274" s="108"/>
      <c r="J274" s="103"/>
      <c r="K274" s="5" t="s">
        <v>372</v>
      </c>
      <c r="L274" s="5" t="s">
        <v>373</v>
      </c>
    </row>
    <row r="275" spans="1:12" ht="16.5" thickBot="1">
      <c r="A275" s="1" t="s">
        <v>4</v>
      </c>
      <c r="B275" s="6" t="s">
        <v>257</v>
      </c>
      <c r="C275" s="7" t="s">
        <v>6</v>
      </c>
      <c r="D275" s="7">
        <v>1</v>
      </c>
      <c r="E275" s="8">
        <v>0</v>
      </c>
      <c r="F275" s="8">
        <f t="shared" ref="F275:F305" si="27">E275*D275</f>
        <v>0</v>
      </c>
      <c r="G275" s="9">
        <v>0.23</v>
      </c>
      <c r="H275" s="10">
        <f t="shared" ref="H275:H305" si="28">F275*$G$11</f>
        <v>0</v>
      </c>
      <c r="I275" s="11">
        <f t="shared" ref="I275:I305" si="29">F275+H275</f>
        <v>0</v>
      </c>
      <c r="J275" s="12"/>
      <c r="K275" s="13"/>
      <c r="L275" s="13"/>
    </row>
    <row r="276" spans="1:12" ht="16.5" thickBot="1">
      <c r="A276" s="1" t="s">
        <v>7</v>
      </c>
      <c r="B276" s="6" t="s">
        <v>258</v>
      </c>
      <c r="C276" s="7" t="s">
        <v>6</v>
      </c>
      <c r="D276" s="7">
        <v>25</v>
      </c>
      <c r="E276" s="8">
        <v>0</v>
      </c>
      <c r="F276" s="8">
        <f t="shared" si="27"/>
        <v>0</v>
      </c>
      <c r="G276" s="9">
        <v>0.23</v>
      </c>
      <c r="H276" s="10">
        <f t="shared" si="28"/>
        <v>0</v>
      </c>
      <c r="I276" s="11">
        <f t="shared" si="29"/>
        <v>0</v>
      </c>
      <c r="J276" s="12"/>
      <c r="K276" s="13"/>
      <c r="L276" s="13"/>
    </row>
    <row r="277" spans="1:12" ht="16.5" thickBot="1">
      <c r="A277" s="1" t="s">
        <v>9</v>
      </c>
      <c r="B277" s="6" t="s">
        <v>259</v>
      </c>
      <c r="C277" s="7" t="s">
        <v>6</v>
      </c>
      <c r="D277" s="7">
        <v>25</v>
      </c>
      <c r="E277" s="8">
        <v>0</v>
      </c>
      <c r="F277" s="8">
        <f t="shared" si="27"/>
        <v>0</v>
      </c>
      <c r="G277" s="9">
        <v>0.23</v>
      </c>
      <c r="H277" s="10">
        <f t="shared" si="28"/>
        <v>0</v>
      </c>
      <c r="I277" s="11">
        <f t="shared" si="29"/>
        <v>0</v>
      </c>
      <c r="J277" s="12"/>
      <c r="K277" s="13"/>
      <c r="L277" s="13"/>
    </row>
    <row r="278" spans="1:12" ht="16.5" thickBot="1">
      <c r="A278" s="1" t="s">
        <v>11</v>
      </c>
      <c r="B278" s="6" t="s">
        <v>260</v>
      </c>
      <c r="C278" s="7" t="s">
        <v>6</v>
      </c>
      <c r="D278" s="7">
        <v>25</v>
      </c>
      <c r="E278" s="8">
        <v>0</v>
      </c>
      <c r="F278" s="8">
        <f t="shared" si="27"/>
        <v>0</v>
      </c>
      <c r="G278" s="9">
        <v>0.23</v>
      </c>
      <c r="H278" s="10">
        <f t="shared" si="28"/>
        <v>0</v>
      </c>
      <c r="I278" s="11">
        <f t="shared" si="29"/>
        <v>0</v>
      </c>
      <c r="J278" s="13"/>
      <c r="K278" s="13"/>
      <c r="L278" s="13"/>
    </row>
    <row r="279" spans="1:12" ht="16.5" thickBot="1">
      <c r="A279" s="1" t="s">
        <v>13</v>
      </c>
      <c r="B279" s="6" t="s">
        <v>261</v>
      </c>
      <c r="C279" s="7" t="s">
        <v>6</v>
      </c>
      <c r="D279" s="7">
        <v>15</v>
      </c>
      <c r="E279" s="8">
        <v>0</v>
      </c>
      <c r="F279" s="8">
        <f t="shared" si="27"/>
        <v>0</v>
      </c>
      <c r="G279" s="9">
        <v>0.23</v>
      </c>
      <c r="H279" s="10">
        <f t="shared" si="28"/>
        <v>0</v>
      </c>
      <c r="I279" s="11">
        <f t="shared" si="29"/>
        <v>0</v>
      </c>
      <c r="J279" s="13"/>
      <c r="K279" s="13"/>
      <c r="L279" s="13"/>
    </row>
    <row r="280" spans="1:12" ht="16.5" thickBot="1">
      <c r="A280" s="1" t="s">
        <v>15</v>
      </c>
      <c r="B280" s="6" t="s">
        <v>262</v>
      </c>
      <c r="C280" s="7" t="s">
        <v>6</v>
      </c>
      <c r="D280" s="7">
        <v>4</v>
      </c>
      <c r="E280" s="8">
        <v>0</v>
      </c>
      <c r="F280" s="8">
        <f t="shared" si="27"/>
        <v>0</v>
      </c>
      <c r="G280" s="9">
        <v>0.23</v>
      </c>
      <c r="H280" s="10">
        <f t="shared" si="28"/>
        <v>0</v>
      </c>
      <c r="I280" s="11">
        <f t="shared" si="29"/>
        <v>0</v>
      </c>
      <c r="J280" s="13"/>
      <c r="K280" s="13"/>
      <c r="L280" s="13"/>
    </row>
    <row r="281" spans="1:12" ht="16.5" thickBot="1">
      <c r="A281" s="1" t="s">
        <v>17</v>
      </c>
      <c r="B281" s="6" t="s">
        <v>350</v>
      </c>
      <c r="C281" s="7" t="s">
        <v>6</v>
      </c>
      <c r="D281" s="7">
        <v>2</v>
      </c>
      <c r="E281" s="8">
        <v>0</v>
      </c>
      <c r="F281" s="8">
        <f t="shared" si="27"/>
        <v>0</v>
      </c>
      <c r="G281" s="9">
        <v>0.23</v>
      </c>
      <c r="H281" s="10">
        <f t="shared" si="28"/>
        <v>0</v>
      </c>
      <c r="I281" s="11">
        <f t="shared" si="29"/>
        <v>0</v>
      </c>
      <c r="J281" s="13"/>
      <c r="K281" s="13"/>
      <c r="L281" s="13"/>
    </row>
    <row r="282" spans="1:12" ht="16.5" thickBot="1">
      <c r="A282" s="1" t="s">
        <v>19</v>
      </c>
      <c r="B282" s="6" t="s">
        <v>263</v>
      </c>
      <c r="C282" s="7" t="s">
        <v>6</v>
      </c>
      <c r="D282" s="7">
        <v>2</v>
      </c>
      <c r="E282" s="8">
        <v>0</v>
      </c>
      <c r="F282" s="8">
        <f t="shared" si="27"/>
        <v>0</v>
      </c>
      <c r="G282" s="9">
        <v>0.23</v>
      </c>
      <c r="H282" s="10">
        <f t="shared" si="28"/>
        <v>0</v>
      </c>
      <c r="I282" s="11">
        <f t="shared" si="29"/>
        <v>0</v>
      </c>
      <c r="J282" s="13"/>
      <c r="K282" s="13"/>
      <c r="L282" s="13"/>
    </row>
    <row r="283" spans="1:12" ht="16.5" thickBot="1">
      <c r="A283" s="1" t="s">
        <v>21</v>
      </c>
      <c r="B283" s="6" t="s">
        <v>336</v>
      </c>
      <c r="C283" s="7" t="s">
        <v>6</v>
      </c>
      <c r="D283" s="7">
        <v>20</v>
      </c>
      <c r="E283" s="8">
        <v>0</v>
      </c>
      <c r="F283" s="8">
        <f t="shared" si="27"/>
        <v>0</v>
      </c>
      <c r="G283" s="9">
        <v>0.23</v>
      </c>
      <c r="H283" s="10">
        <f t="shared" si="28"/>
        <v>0</v>
      </c>
      <c r="I283" s="11">
        <f t="shared" si="29"/>
        <v>0</v>
      </c>
      <c r="J283" s="13"/>
      <c r="K283" s="13"/>
      <c r="L283" s="13"/>
    </row>
    <row r="284" spans="1:12" ht="16.5" thickBot="1">
      <c r="A284" s="1" t="s">
        <v>22</v>
      </c>
      <c r="B284" s="6" t="s">
        <v>264</v>
      </c>
      <c r="C284" s="7" t="s">
        <v>6</v>
      </c>
      <c r="D284" s="7">
        <v>20</v>
      </c>
      <c r="E284" s="8">
        <v>0</v>
      </c>
      <c r="F284" s="8">
        <f t="shared" si="27"/>
        <v>0</v>
      </c>
      <c r="G284" s="9">
        <v>0.23</v>
      </c>
      <c r="H284" s="10">
        <f t="shared" si="28"/>
        <v>0</v>
      </c>
      <c r="I284" s="11">
        <f t="shared" si="29"/>
        <v>0</v>
      </c>
      <c r="J284" s="13"/>
      <c r="K284" s="13"/>
      <c r="L284" s="13"/>
    </row>
    <row r="285" spans="1:12" ht="16.5" thickBot="1">
      <c r="A285" s="1" t="s">
        <v>24</v>
      </c>
      <c r="B285" s="6" t="s">
        <v>265</v>
      </c>
      <c r="C285" s="7" t="s">
        <v>6</v>
      </c>
      <c r="D285" s="7">
        <v>5</v>
      </c>
      <c r="E285" s="8">
        <v>0</v>
      </c>
      <c r="F285" s="8">
        <f t="shared" si="27"/>
        <v>0</v>
      </c>
      <c r="G285" s="9">
        <v>0.23</v>
      </c>
      <c r="H285" s="10">
        <f t="shared" si="28"/>
        <v>0</v>
      </c>
      <c r="I285" s="11">
        <f t="shared" si="29"/>
        <v>0</v>
      </c>
      <c r="J285" s="13"/>
      <c r="K285" s="13"/>
      <c r="L285" s="13"/>
    </row>
    <row r="286" spans="1:12" ht="16.5" thickBot="1">
      <c r="A286" s="1" t="s">
        <v>111</v>
      </c>
      <c r="B286" s="6" t="s">
        <v>266</v>
      </c>
      <c r="C286" s="7" t="s">
        <v>6</v>
      </c>
      <c r="D286" s="7">
        <v>5</v>
      </c>
      <c r="E286" s="8">
        <v>0</v>
      </c>
      <c r="F286" s="8">
        <f t="shared" si="27"/>
        <v>0</v>
      </c>
      <c r="G286" s="9">
        <v>0.23</v>
      </c>
      <c r="H286" s="10">
        <f t="shared" si="28"/>
        <v>0</v>
      </c>
      <c r="I286" s="11">
        <f t="shared" si="29"/>
        <v>0</v>
      </c>
      <c r="J286" s="13"/>
      <c r="K286" s="13"/>
      <c r="L286" s="13"/>
    </row>
    <row r="287" spans="1:12" ht="16.5" thickBot="1">
      <c r="A287" s="1" t="s">
        <v>28</v>
      </c>
      <c r="B287" s="6" t="s">
        <v>267</v>
      </c>
      <c r="C287" s="7" t="s">
        <v>6</v>
      </c>
      <c r="D287" s="7">
        <v>5</v>
      </c>
      <c r="E287" s="8">
        <v>0</v>
      </c>
      <c r="F287" s="8">
        <f t="shared" si="27"/>
        <v>0</v>
      </c>
      <c r="G287" s="9">
        <v>0.23</v>
      </c>
      <c r="H287" s="10">
        <f t="shared" si="28"/>
        <v>0</v>
      </c>
      <c r="I287" s="11">
        <f t="shared" si="29"/>
        <v>0</v>
      </c>
      <c r="J287" s="13"/>
      <c r="K287" s="13"/>
      <c r="L287" s="13"/>
    </row>
    <row r="288" spans="1:12" ht="16.5" thickBot="1">
      <c r="A288" s="1" t="s">
        <v>30</v>
      </c>
      <c r="B288" s="6" t="s">
        <v>268</v>
      </c>
      <c r="C288" s="7" t="s">
        <v>6</v>
      </c>
      <c r="D288" s="7">
        <v>25</v>
      </c>
      <c r="E288" s="8">
        <v>0</v>
      </c>
      <c r="F288" s="8">
        <f t="shared" si="27"/>
        <v>0</v>
      </c>
      <c r="G288" s="9">
        <v>0.23</v>
      </c>
      <c r="H288" s="10">
        <f t="shared" si="28"/>
        <v>0</v>
      </c>
      <c r="I288" s="11">
        <f t="shared" si="29"/>
        <v>0</v>
      </c>
      <c r="J288" s="13"/>
      <c r="K288" s="13"/>
      <c r="L288" s="13"/>
    </row>
    <row r="289" spans="1:12" ht="16.5" thickBot="1">
      <c r="A289" s="1" t="s">
        <v>49</v>
      </c>
      <c r="B289" s="6" t="s">
        <v>269</v>
      </c>
      <c r="C289" s="7" t="s">
        <v>6</v>
      </c>
      <c r="D289" s="7">
        <v>10</v>
      </c>
      <c r="E289" s="8">
        <v>0</v>
      </c>
      <c r="F289" s="8">
        <f t="shared" si="27"/>
        <v>0</v>
      </c>
      <c r="G289" s="9">
        <v>0.23</v>
      </c>
      <c r="H289" s="10">
        <f t="shared" si="28"/>
        <v>0</v>
      </c>
      <c r="I289" s="11">
        <f t="shared" si="29"/>
        <v>0</v>
      </c>
      <c r="J289" s="13"/>
      <c r="K289" s="13"/>
      <c r="L289" s="13"/>
    </row>
    <row r="290" spans="1:12" ht="16.5" thickBot="1">
      <c r="A290" s="1" t="s">
        <v>51</v>
      </c>
      <c r="B290" s="6" t="s">
        <v>270</v>
      </c>
      <c r="C290" s="7" t="s">
        <v>6</v>
      </c>
      <c r="D290" s="7">
        <v>10</v>
      </c>
      <c r="E290" s="8">
        <v>0</v>
      </c>
      <c r="F290" s="8">
        <f t="shared" si="27"/>
        <v>0</v>
      </c>
      <c r="G290" s="9">
        <v>0.23</v>
      </c>
      <c r="H290" s="10">
        <f t="shared" si="28"/>
        <v>0</v>
      </c>
      <c r="I290" s="11">
        <f t="shared" si="29"/>
        <v>0</v>
      </c>
      <c r="J290" s="13"/>
      <c r="K290" s="13"/>
      <c r="L290" s="13"/>
    </row>
    <row r="291" spans="1:12" ht="16.5" thickBot="1">
      <c r="A291" s="1" t="s">
        <v>53</v>
      </c>
      <c r="B291" s="6" t="s">
        <v>271</v>
      </c>
      <c r="C291" s="7" t="s">
        <v>6</v>
      </c>
      <c r="D291" s="7">
        <v>10</v>
      </c>
      <c r="E291" s="8">
        <v>0</v>
      </c>
      <c r="F291" s="8">
        <f t="shared" si="27"/>
        <v>0</v>
      </c>
      <c r="G291" s="9">
        <v>0.23</v>
      </c>
      <c r="H291" s="10">
        <f t="shared" si="28"/>
        <v>0</v>
      </c>
      <c r="I291" s="11">
        <f t="shared" si="29"/>
        <v>0</v>
      </c>
      <c r="J291" s="13"/>
      <c r="K291" s="13"/>
      <c r="L291" s="13"/>
    </row>
    <row r="292" spans="1:12" ht="16.5" thickBot="1">
      <c r="A292" s="1" t="s">
        <v>55</v>
      </c>
      <c r="B292" s="6" t="s">
        <v>272</v>
      </c>
      <c r="C292" s="7" t="s">
        <v>6</v>
      </c>
      <c r="D292" s="7">
        <v>4</v>
      </c>
      <c r="E292" s="8">
        <v>0</v>
      </c>
      <c r="F292" s="8">
        <f t="shared" si="27"/>
        <v>0</v>
      </c>
      <c r="G292" s="9">
        <v>0.23</v>
      </c>
      <c r="H292" s="10">
        <f t="shared" si="28"/>
        <v>0</v>
      </c>
      <c r="I292" s="11">
        <f t="shared" si="29"/>
        <v>0</v>
      </c>
      <c r="J292" s="13"/>
      <c r="K292" s="13"/>
      <c r="L292" s="13"/>
    </row>
    <row r="293" spans="1:12" ht="16.5" thickBot="1">
      <c r="A293" s="1" t="s">
        <v>137</v>
      </c>
      <c r="B293" s="6" t="s">
        <v>273</v>
      </c>
      <c r="C293" s="7" t="s">
        <v>6</v>
      </c>
      <c r="D293" s="7">
        <v>1</v>
      </c>
      <c r="E293" s="8">
        <v>0</v>
      </c>
      <c r="F293" s="8">
        <f t="shared" si="27"/>
        <v>0</v>
      </c>
      <c r="G293" s="9">
        <v>0.23</v>
      </c>
      <c r="H293" s="10">
        <f t="shared" si="28"/>
        <v>0</v>
      </c>
      <c r="I293" s="11">
        <f t="shared" si="29"/>
        <v>0</v>
      </c>
      <c r="J293" s="13"/>
      <c r="K293" s="13"/>
      <c r="L293" s="13"/>
    </row>
    <row r="294" spans="1:12" ht="16.5" thickBot="1">
      <c r="A294" s="1" t="s">
        <v>59</v>
      </c>
      <c r="B294" s="6" t="s">
        <v>274</v>
      </c>
      <c r="C294" s="7" t="s">
        <v>6</v>
      </c>
      <c r="D294" s="7">
        <v>2</v>
      </c>
      <c r="E294" s="8">
        <v>0</v>
      </c>
      <c r="F294" s="8">
        <f t="shared" si="27"/>
        <v>0</v>
      </c>
      <c r="G294" s="9">
        <v>0.23</v>
      </c>
      <c r="H294" s="10">
        <f t="shared" si="28"/>
        <v>0</v>
      </c>
      <c r="I294" s="11">
        <f t="shared" si="29"/>
        <v>0</v>
      </c>
      <c r="J294" s="13"/>
      <c r="K294" s="13"/>
      <c r="L294" s="13"/>
    </row>
    <row r="295" spans="1:12" ht="16.5" thickBot="1">
      <c r="A295" s="1" t="s">
        <v>61</v>
      </c>
      <c r="B295" s="6" t="s">
        <v>337</v>
      </c>
      <c r="C295" s="7" t="s">
        <v>6</v>
      </c>
      <c r="D295" s="7">
        <v>1</v>
      </c>
      <c r="E295" s="8">
        <v>0</v>
      </c>
      <c r="F295" s="8">
        <f t="shared" si="27"/>
        <v>0</v>
      </c>
      <c r="G295" s="9">
        <v>0.23</v>
      </c>
      <c r="H295" s="10">
        <f t="shared" si="28"/>
        <v>0</v>
      </c>
      <c r="I295" s="11">
        <f t="shared" si="29"/>
        <v>0</v>
      </c>
      <c r="J295" s="13"/>
      <c r="K295" s="13"/>
      <c r="L295" s="13"/>
    </row>
    <row r="296" spans="1:12" ht="16.5" thickBot="1">
      <c r="A296" s="1" t="s">
        <v>63</v>
      </c>
      <c r="B296" s="6" t="s">
        <v>338</v>
      </c>
      <c r="C296" s="7" t="s">
        <v>6</v>
      </c>
      <c r="D296" s="7">
        <v>1</v>
      </c>
      <c r="E296" s="8">
        <v>0</v>
      </c>
      <c r="F296" s="8">
        <f t="shared" si="27"/>
        <v>0</v>
      </c>
      <c r="G296" s="9">
        <v>0.23</v>
      </c>
      <c r="H296" s="10">
        <f t="shared" si="28"/>
        <v>0</v>
      </c>
      <c r="I296" s="11">
        <f t="shared" si="29"/>
        <v>0</v>
      </c>
      <c r="J296" s="13"/>
      <c r="K296" s="13"/>
      <c r="L296" s="13"/>
    </row>
    <row r="297" spans="1:12" ht="16.5" thickBot="1">
      <c r="A297" s="1" t="s">
        <v>65</v>
      </c>
      <c r="B297" s="6" t="s">
        <v>275</v>
      </c>
      <c r="C297" s="7" t="s">
        <v>6</v>
      </c>
      <c r="D297" s="7">
        <v>2</v>
      </c>
      <c r="E297" s="8">
        <v>0</v>
      </c>
      <c r="F297" s="8">
        <f t="shared" si="27"/>
        <v>0</v>
      </c>
      <c r="G297" s="9">
        <v>0.23</v>
      </c>
      <c r="H297" s="10">
        <f t="shared" si="28"/>
        <v>0</v>
      </c>
      <c r="I297" s="11">
        <f t="shared" si="29"/>
        <v>0</v>
      </c>
      <c r="J297" s="13"/>
      <c r="K297" s="13"/>
      <c r="L297" s="13"/>
    </row>
    <row r="298" spans="1:12" ht="16.5" thickBot="1">
      <c r="A298" s="1" t="s">
        <v>67</v>
      </c>
      <c r="B298" s="6" t="s">
        <v>276</v>
      </c>
      <c r="C298" s="7" t="s">
        <v>6</v>
      </c>
      <c r="D298" s="7">
        <v>2</v>
      </c>
      <c r="E298" s="8">
        <v>0</v>
      </c>
      <c r="F298" s="8">
        <f t="shared" si="27"/>
        <v>0</v>
      </c>
      <c r="G298" s="9">
        <v>0.23</v>
      </c>
      <c r="H298" s="10">
        <f t="shared" si="28"/>
        <v>0</v>
      </c>
      <c r="I298" s="11">
        <f t="shared" si="29"/>
        <v>0</v>
      </c>
      <c r="J298" s="13"/>
      <c r="K298" s="13"/>
      <c r="L298" s="13"/>
    </row>
    <row r="299" spans="1:12" ht="16.5" thickBot="1">
      <c r="A299" s="1" t="s">
        <v>277</v>
      </c>
      <c r="B299" s="6" t="s">
        <v>278</v>
      </c>
      <c r="C299" s="7" t="s">
        <v>6</v>
      </c>
      <c r="D299" s="7">
        <v>10</v>
      </c>
      <c r="E299" s="8">
        <v>0</v>
      </c>
      <c r="F299" s="8">
        <f t="shared" si="27"/>
        <v>0</v>
      </c>
      <c r="G299" s="9">
        <v>0.23</v>
      </c>
      <c r="H299" s="10">
        <f t="shared" si="28"/>
        <v>0</v>
      </c>
      <c r="I299" s="11">
        <f t="shared" si="29"/>
        <v>0</v>
      </c>
      <c r="J299" s="13"/>
      <c r="K299" s="13"/>
      <c r="L299" s="13"/>
    </row>
    <row r="300" spans="1:12" ht="16.5" thickBot="1">
      <c r="A300" s="1" t="s">
        <v>71</v>
      </c>
      <c r="B300" s="6" t="s">
        <v>279</v>
      </c>
      <c r="C300" s="7" t="s">
        <v>6</v>
      </c>
      <c r="D300" s="7">
        <v>4</v>
      </c>
      <c r="E300" s="8">
        <v>0</v>
      </c>
      <c r="F300" s="8">
        <f t="shared" si="27"/>
        <v>0</v>
      </c>
      <c r="G300" s="9">
        <v>0.23</v>
      </c>
      <c r="H300" s="10">
        <f t="shared" si="28"/>
        <v>0</v>
      </c>
      <c r="I300" s="11">
        <f t="shared" si="29"/>
        <v>0</v>
      </c>
      <c r="J300" s="13"/>
      <c r="K300" s="13"/>
      <c r="L300" s="13"/>
    </row>
    <row r="301" spans="1:12" ht="16.5" thickBot="1">
      <c r="A301" s="1" t="s">
        <v>73</v>
      </c>
      <c r="B301" s="6" t="s">
        <v>280</v>
      </c>
      <c r="C301" s="7" t="s">
        <v>6</v>
      </c>
      <c r="D301" s="7">
        <v>1</v>
      </c>
      <c r="E301" s="8">
        <v>0</v>
      </c>
      <c r="F301" s="8">
        <f t="shared" si="27"/>
        <v>0</v>
      </c>
      <c r="G301" s="9">
        <v>0.23</v>
      </c>
      <c r="H301" s="10">
        <f t="shared" si="28"/>
        <v>0</v>
      </c>
      <c r="I301" s="11">
        <f t="shared" si="29"/>
        <v>0</v>
      </c>
      <c r="J301" s="13"/>
      <c r="K301" s="13"/>
      <c r="L301" s="13"/>
    </row>
    <row r="302" spans="1:12" ht="16.5" thickBot="1">
      <c r="A302" s="1" t="s">
        <v>75</v>
      </c>
      <c r="B302" s="6" t="s">
        <v>281</v>
      </c>
      <c r="C302" s="7" t="s">
        <v>6</v>
      </c>
      <c r="D302" s="7">
        <v>1</v>
      </c>
      <c r="E302" s="8">
        <v>0</v>
      </c>
      <c r="F302" s="8">
        <f t="shared" si="27"/>
        <v>0</v>
      </c>
      <c r="G302" s="9">
        <v>0.23</v>
      </c>
      <c r="H302" s="10">
        <f t="shared" si="28"/>
        <v>0</v>
      </c>
      <c r="I302" s="11">
        <f t="shared" si="29"/>
        <v>0</v>
      </c>
      <c r="J302" s="13"/>
      <c r="K302" s="13"/>
      <c r="L302" s="13"/>
    </row>
    <row r="303" spans="1:12" ht="16.5" thickBot="1">
      <c r="A303" s="1" t="s">
        <v>77</v>
      </c>
      <c r="B303" s="6" t="s">
        <v>282</v>
      </c>
      <c r="C303" s="7" t="s">
        <v>6</v>
      </c>
      <c r="D303" s="7">
        <v>1</v>
      </c>
      <c r="E303" s="8">
        <v>0</v>
      </c>
      <c r="F303" s="8">
        <f t="shared" si="27"/>
        <v>0</v>
      </c>
      <c r="G303" s="9">
        <v>0.23</v>
      </c>
      <c r="H303" s="10">
        <f t="shared" si="28"/>
        <v>0</v>
      </c>
      <c r="I303" s="11">
        <f t="shared" si="29"/>
        <v>0</v>
      </c>
      <c r="J303" s="13"/>
      <c r="K303" s="13"/>
      <c r="L303" s="13"/>
    </row>
    <row r="304" spans="1:12" ht="16.5" thickBot="1">
      <c r="A304" s="15" t="s">
        <v>166</v>
      </c>
      <c r="B304" s="16" t="s">
        <v>283</v>
      </c>
      <c r="C304" s="17" t="s">
        <v>6</v>
      </c>
      <c r="D304" s="17">
        <v>1</v>
      </c>
      <c r="E304" s="8">
        <v>0</v>
      </c>
      <c r="F304" s="8">
        <f t="shared" si="27"/>
        <v>0</v>
      </c>
      <c r="G304" s="9">
        <v>0.23</v>
      </c>
      <c r="H304" s="10">
        <f t="shared" si="28"/>
        <v>0</v>
      </c>
      <c r="I304" s="11">
        <f t="shared" si="29"/>
        <v>0</v>
      </c>
      <c r="J304" s="13"/>
      <c r="K304" s="13"/>
      <c r="L304" s="13"/>
    </row>
    <row r="305" spans="1:12" ht="16.5" thickBot="1">
      <c r="A305" s="18" t="s">
        <v>81</v>
      </c>
      <c r="B305" s="19" t="s">
        <v>284</v>
      </c>
      <c r="C305" s="20" t="s">
        <v>6</v>
      </c>
      <c r="D305" s="21">
        <v>1</v>
      </c>
      <c r="E305" s="8">
        <v>0</v>
      </c>
      <c r="F305" s="8">
        <f t="shared" si="27"/>
        <v>0</v>
      </c>
      <c r="G305" s="9">
        <v>0.23</v>
      </c>
      <c r="H305" s="10">
        <f t="shared" si="28"/>
        <v>0</v>
      </c>
      <c r="I305" s="11">
        <f t="shared" si="29"/>
        <v>0</v>
      </c>
      <c r="J305" s="13"/>
      <c r="K305" s="13"/>
      <c r="L305" s="13"/>
    </row>
    <row r="306" spans="1:12" ht="16.5" thickBot="1">
      <c r="A306" s="22"/>
      <c r="B306" s="22"/>
      <c r="C306" s="72" t="s">
        <v>351</v>
      </c>
      <c r="D306" s="51"/>
      <c r="E306" s="52"/>
      <c r="F306" s="29">
        <f>SUM(F275:F305)</f>
        <v>0</v>
      </c>
      <c r="I306" s="24">
        <f>SUM(I275:I305)</f>
        <v>0</v>
      </c>
    </row>
    <row r="308" spans="1:12" ht="19.5" thickBot="1">
      <c r="A308" s="109" t="s">
        <v>285</v>
      </c>
      <c r="B308" s="109"/>
      <c r="C308" s="109"/>
      <c r="D308" s="109"/>
      <c r="E308" s="109"/>
      <c r="F308" s="109"/>
    </row>
    <row r="309" spans="1:12" ht="16.5" customHeight="1" thickBot="1">
      <c r="A309" s="74" t="s">
        <v>0</v>
      </c>
      <c r="B309" s="74" t="s">
        <v>1</v>
      </c>
      <c r="C309" s="74" t="s">
        <v>2</v>
      </c>
      <c r="D309" s="74" t="s">
        <v>3</v>
      </c>
      <c r="E309" s="74" t="s">
        <v>365</v>
      </c>
      <c r="F309" s="77" t="s">
        <v>352</v>
      </c>
      <c r="G309" s="97" t="s">
        <v>366</v>
      </c>
      <c r="H309" s="98"/>
      <c r="I309" s="104" t="s">
        <v>367</v>
      </c>
      <c r="J309" s="101" t="s">
        <v>368</v>
      </c>
      <c r="K309" s="85" t="s">
        <v>381</v>
      </c>
      <c r="L309" s="86"/>
    </row>
    <row r="310" spans="1:12" ht="52.5" customHeight="1" thickBot="1">
      <c r="A310" s="75"/>
      <c r="B310" s="75"/>
      <c r="C310" s="75"/>
      <c r="D310" s="75"/>
      <c r="E310" s="75"/>
      <c r="F310" s="78"/>
      <c r="G310" s="99" t="s">
        <v>369</v>
      </c>
      <c r="H310" s="99" t="s">
        <v>370</v>
      </c>
      <c r="I310" s="105"/>
      <c r="J310" s="102"/>
      <c r="K310" s="87"/>
      <c r="L310" s="88"/>
    </row>
    <row r="311" spans="1:12" ht="58.5" customHeight="1" thickBot="1">
      <c r="A311" s="76"/>
      <c r="B311" s="76"/>
      <c r="C311" s="76"/>
      <c r="D311" s="76"/>
      <c r="E311" s="76"/>
      <c r="F311" s="79"/>
      <c r="G311" s="107"/>
      <c r="H311" s="107"/>
      <c r="I311" s="108"/>
      <c r="J311" s="103"/>
      <c r="K311" s="5" t="s">
        <v>372</v>
      </c>
      <c r="L311" s="5" t="s">
        <v>373</v>
      </c>
    </row>
    <row r="312" spans="1:12" ht="16.5" thickBot="1">
      <c r="A312" s="7" t="s">
        <v>4</v>
      </c>
      <c r="B312" s="6" t="s">
        <v>286</v>
      </c>
      <c r="C312" s="7" t="s">
        <v>6</v>
      </c>
      <c r="D312" s="7">
        <v>40</v>
      </c>
      <c r="E312" s="8">
        <v>0</v>
      </c>
      <c r="F312" s="8">
        <f t="shared" ref="F312:F339" si="30">E312*D312</f>
        <v>0</v>
      </c>
      <c r="G312" s="9">
        <v>0.23</v>
      </c>
      <c r="H312" s="10">
        <f t="shared" ref="H312:H339" si="31">F312*$G$11</f>
        <v>0</v>
      </c>
      <c r="I312" s="11">
        <f t="shared" ref="I312:I339" si="32">F312+H312</f>
        <v>0</v>
      </c>
      <c r="J312" s="12"/>
      <c r="K312" s="13"/>
      <c r="L312" s="13"/>
    </row>
    <row r="313" spans="1:12" ht="16.5" thickBot="1">
      <c r="A313" s="7" t="s">
        <v>7</v>
      </c>
      <c r="B313" s="6" t="s">
        <v>287</v>
      </c>
      <c r="C313" s="7" t="s">
        <v>6</v>
      </c>
      <c r="D313" s="7">
        <v>40</v>
      </c>
      <c r="E313" s="8">
        <v>0</v>
      </c>
      <c r="F313" s="8">
        <f t="shared" si="30"/>
        <v>0</v>
      </c>
      <c r="G313" s="9">
        <v>0.23</v>
      </c>
      <c r="H313" s="10">
        <f t="shared" si="31"/>
        <v>0</v>
      </c>
      <c r="I313" s="11">
        <f t="shared" si="32"/>
        <v>0</v>
      </c>
      <c r="J313" s="12"/>
      <c r="K313" s="13"/>
      <c r="L313" s="13"/>
    </row>
    <row r="314" spans="1:12" ht="16.5" thickBot="1">
      <c r="A314" s="7" t="s">
        <v>9</v>
      </c>
      <c r="B314" s="6" t="s">
        <v>288</v>
      </c>
      <c r="C314" s="7" t="s">
        <v>6</v>
      </c>
      <c r="D314" s="7">
        <v>15</v>
      </c>
      <c r="E314" s="8">
        <v>0</v>
      </c>
      <c r="F314" s="8">
        <f t="shared" si="30"/>
        <v>0</v>
      </c>
      <c r="G314" s="9">
        <v>0.23</v>
      </c>
      <c r="H314" s="10">
        <f t="shared" si="31"/>
        <v>0</v>
      </c>
      <c r="I314" s="11">
        <f t="shared" si="32"/>
        <v>0</v>
      </c>
      <c r="J314" s="12"/>
      <c r="K314" s="13"/>
      <c r="L314" s="13"/>
    </row>
    <row r="315" spans="1:12" ht="16.5" thickBot="1">
      <c r="A315" s="7" t="s">
        <v>11</v>
      </c>
      <c r="B315" s="6" t="s">
        <v>289</v>
      </c>
      <c r="C315" s="7" t="s">
        <v>6</v>
      </c>
      <c r="D315" s="7">
        <v>15</v>
      </c>
      <c r="E315" s="8">
        <v>0</v>
      </c>
      <c r="F315" s="8">
        <f t="shared" si="30"/>
        <v>0</v>
      </c>
      <c r="G315" s="9">
        <v>0.23</v>
      </c>
      <c r="H315" s="10">
        <f t="shared" si="31"/>
        <v>0</v>
      </c>
      <c r="I315" s="11">
        <f t="shared" si="32"/>
        <v>0</v>
      </c>
      <c r="J315" s="13"/>
      <c r="K315" s="13"/>
      <c r="L315" s="13"/>
    </row>
    <row r="316" spans="1:12" ht="16.5" thickBot="1">
      <c r="A316" s="7" t="s">
        <v>13</v>
      </c>
      <c r="B316" s="6" t="s">
        <v>290</v>
      </c>
      <c r="C316" s="7" t="s">
        <v>6</v>
      </c>
      <c r="D316" s="7">
        <v>1</v>
      </c>
      <c r="E316" s="8">
        <v>0</v>
      </c>
      <c r="F316" s="8">
        <f t="shared" si="30"/>
        <v>0</v>
      </c>
      <c r="G316" s="9">
        <v>0.23</v>
      </c>
      <c r="H316" s="10">
        <f t="shared" si="31"/>
        <v>0</v>
      </c>
      <c r="I316" s="11">
        <f t="shared" si="32"/>
        <v>0</v>
      </c>
      <c r="J316" s="13"/>
      <c r="K316" s="13"/>
      <c r="L316" s="13"/>
    </row>
    <row r="317" spans="1:12" ht="16.5" thickBot="1">
      <c r="A317" s="7" t="s">
        <v>15</v>
      </c>
      <c r="B317" s="6" t="s">
        <v>291</v>
      </c>
      <c r="C317" s="7" t="s">
        <v>6</v>
      </c>
      <c r="D317" s="7">
        <v>72</v>
      </c>
      <c r="E317" s="8">
        <v>0</v>
      </c>
      <c r="F317" s="8">
        <f t="shared" si="30"/>
        <v>0</v>
      </c>
      <c r="G317" s="9">
        <v>0.23</v>
      </c>
      <c r="H317" s="10">
        <f t="shared" si="31"/>
        <v>0</v>
      </c>
      <c r="I317" s="11">
        <f t="shared" si="32"/>
        <v>0</v>
      </c>
      <c r="J317" s="13"/>
      <c r="K317" s="13"/>
      <c r="L317" s="13"/>
    </row>
    <row r="318" spans="1:12" ht="16.5" thickBot="1">
      <c r="A318" s="7" t="s">
        <v>17</v>
      </c>
      <c r="B318" s="6" t="s">
        <v>292</v>
      </c>
      <c r="C318" s="7" t="s">
        <v>6</v>
      </c>
      <c r="D318" s="7">
        <v>5</v>
      </c>
      <c r="E318" s="8">
        <v>0</v>
      </c>
      <c r="F318" s="8">
        <f t="shared" si="30"/>
        <v>0</v>
      </c>
      <c r="G318" s="9">
        <v>0.23</v>
      </c>
      <c r="H318" s="10">
        <f t="shared" si="31"/>
        <v>0</v>
      </c>
      <c r="I318" s="11">
        <f t="shared" si="32"/>
        <v>0</v>
      </c>
      <c r="J318" s="13"/>
      <c r="K318" s="13"/>
      <c r="L318" s="13"/>
    </row>
    <row r="319" spans="1:12" ht="16.5" thickBot="1">
      <c r="A319" s="7" t="s">
        <v>19</v>
      </c>
      <c r="B319" s="6" t="s">
        <v>293</v>
      </c>
      <c r="C319" s="7" t="s">
        <v>6</v>
      </c>
      <c r="D319" s="7">
        <v>5</v>
      </c>
      <c r="E319" s="8">
        <v>0</v>
      </c>
      <c r="F319" s="8">
        <f t="shared" si="30"/>
        <v>0</v>
      </c>
      <c r="G319" s="9">
        <v>0.23</v>
      </c>
      <c r="H319" s="10">
        <f t="shared" si="31"/>
        <v>0</v>
      </c>
      <c r="I319" s="11">
        <f t="shared" si="32"/>
        <v>0</v>
      </c>
      <c r="J319" s="13"/>
      <c r="K319" s="13"/>
      <c r="L319" s="13"/>
    </row>
    <row r="320" spans="1:12" ht="16.5" thickBot="1">
      <c r="A320" s="7" t="s">
        <v>21</v>
      </c>
      <c r="B320" s="6" t="s">
        <v>294</v>
      </c>
      <c r="C320" s="7" t="s">
        <v>6</v>
      </c>
      <c r="D320" s="7">
        <v>10</v>
      </c>
      <c r="E320" s="8">
        <v>0</v>
      </c>
      <c r="F320" s="8">
        <f t="shared" si="30"/>
        <v>0</v>
      </c>
      <c r="G320" s="9">
        <v>0.23</v>
      </c>
      <c r="H320" s="10">
        <f t="shared" si="31"/>
        <v>0</v>
      </c>
      <c r="I320" s="11">
        <f t="shared" si="32"/>
        <v>0</v>
      </c>
      <c r="J320" s="13"/>
      <c r="K320" s="13"/>
      <c r="L320" s="13"/>
    </row>
    <row r="321" spans="1:12" ht="16.5" thickBot="1">
      <c r="A321" s="7" t="s">
        <v>22</v>
      </c>
      <c r="B321" s="6" t="s">
        <v>295</v>
      </c>
      <c r="C321" s="7" t="s">
        <v>6</v>
      </c>
      <c r="D321" s="7">
        <v>40</v>
      </c>
      <c r="E321" s="8">
        <v>0</v>
      </c>
      <c r="F321" s="8">
        <f t="shared" si="30"/>
        <v>0</v>
      </c>
      <c r="G321" s="9">
        <v>0.23</v>
      </c>
      <c r="H321" s="10">
        <f t="shared" si="31"/>
        <v>0</v>
      </c>
      <c r="I321" s="11">
        <f t="shared" si="32"/>
        <v>0</v>
      </c>
      <c r="J321" s="13"/>
      <c r="K321" s="13"/>
      <c r="L321" s="13"/>
    </row>
    <row r="322" spans="1:12" ht="16.5" thickBot="1">
      <c r="A322" s="7" t="s">
        <v>24</v>
      </c>
      <c r="B322" s="6" t="s">
        <v>296</v>
      </c>
      <c r="C322" s="7" t="s">
        <v>6</v>
      </c>
      <c r="D322" s="7">
        <v>40</v>
      </c>
      <c r="E322" s="8">
        <v>0</v>
      </c>
      <c r="F322" s="8">
        <f t="shared" si="30"/>
        <v>0</v>
      </c>
      <c r="G322" s="9">
        <v>0.23</v>
      </c>
      <c r="H322" s="10">
        <f t="shared" si="31"/>
        <v>0</v>
      </c>
      <c r="I322" s="11">
        <f t="shared" si="32"/>
        <v>0</v>
      </c>
      <c r="J322" s="13"/>
      <c r="K322" s="13"/>
      <c r="L322" s="13"/>
    </row>
    <row r="323" spans="1:12" ht="16.5" thickBot="1">
      <c r="A323" s="7" t="s">
        <v>111</v>
      </c>
      <c r="B323" s="6" t="s">
        <v>297</v>
      </c>
      <c r="C323" s="7" t="s">
        <v>6</v>
      </c>
      <c r="D323" s="7">
        <v>20</v>
      </c>
      <c r="E323" s="8">
        <v>0</v>
      </c>
      <c r="F323" s="8">
        <f t="shared" si="30"/>
        <v>0</v>
      </c>
      <c r="G323" s="9">
        <v>0.23</v>
      </c>
      <c r="H323" s="10">
        <f t="shared" si="31"/>
        <v>0</v>
      </c>
      <c r="I323" s="11">
        <f t="shared" si="32"/>
        <v>0</v>
      </c>
      <c r="J323" s="13"/>
      <c r="K323" s="13"/>
      <c r="L323" s="13"/>
    </row>
    <row r="324" spans="1:12" ht="16.5" thickBot="1">
      <c r="A324" s="7" t="s">
        <v>28</v>
      </c>
      <c r="B324" s="6" t="s">
        <v>298</v>
      </c>
      <c r="C324" s="7" t="s">
        <v>6</v>
      </c>
      <c r="D324" s="7">
        <v>10</v>
      </c>
      <c r="E324" s="8">
        <v>0</v>
      </c>
      <c r="F324" s="8">
        <f t="shared" si="30"/>
        <v>0</v>
      </c>
      <c r="G324" s="9">
        <v>0.23</v>
      </c>
      <c r="H324" s="10">
        <f t="shared" si="31"/>
        <v>0</v>
      </c>
      <c r="I324" s="11">
        <f t="shared" si="32"/>
        <v>0</v>
      </c>
      <c r="J324" s="13"/>
      <c r="K324" s="13"/>
      <c r="L324" s="13"/>
    </row>
    <row r="325" spans="1:12" ht="16.5" thickBot="1">
      <c r="A325" s="7" t="s">
        <v>30</v>
      </c>
      <c r="B325" s="6" t="s">
        <v>299</v>
      </c>
      <c r="C325" s="7" t="s">
        <v>6</v>
      </c>
      <c r="D325" s="7">
        <v>5</v>
      </c>
      <c r="E325" s="8">
        <v>0</v>
      </c>
      <c r="F325" s="8">
        <f t="shared" si="30"/>
        <v>0</v>
      </c>
      <c r="G325" s="9">
        <v>0.23</v>
      </c>
      <c r="H325" s="10">
        <f t="shared" si="31"/>
        <v>0</v>
      </c>
      <c r="I325" s="11">
        <f t="shared" si="32"/>
        <v>0</v>
      </c>
      <c r="J325" s="13"/>
      <c r="K325" s="13"/>
      <c r="L325" s="13"/>
    </row>
    <row r="326" spans="1:12" ht="16.5" thickBot="1">
      <c r="A326" s="7" t="s">
        <v>49</v>
      </c>
      <c r="B326" s="6" t="s">
        <v>300</v>
      </c>
      <c r="C326" s="7" t="s">
        <v>6</v>
      </c>
      <c r="D326" s="7">
        <v>1</v>
      </c>
      <c r="E326" s="8">
        <v>0</v>
      </c>
      <c r="F326" s="8">
        <f t="shared" si="30"/>
        <v>0</v>
      </c>
      <c r="G326" s="9">
        <v>0.23</v>
      </c>
      <c r="H326" s="10">
        <f t="shared" si="31"/>
        <v>0</v>
      </c>
      <c r="I326" s="11">
        <f t="shared" si="32"/>
        <v>0</v>
      </c>
      <c r="J326" s="13"/>
      <c r="K326" s="13"/>
      <c r="L326" s="13"/>
    </row>
    <row r="327" spans="1:12" ht="16.5" thickBot="1">
      <c r="A327" s="7" t="s">
        <v>51</v>
      </c>
      <c r="B327" s="6" t="s">
        <v>301</v>
      </c>
      <c r="C327" s="7" t="s">
        <v>6</v>
      </c>
      <c r="D327" s="7">
        <v>10</v>
      </c>
      <c r="E327" s="8">
        <v>0</v>
      </c>
      <c r="F327" s="8">
        <f t="shared" si="30"/>
        <v>0</v>
      </c>
      <c r="G327" s="9">
        <v>0.23</v>
      </c>
      <c r="H327" s="10">
        <f t="shared" si="31"/>
        <v>0</v>
      </c>
      <c r="I327" s="11">
        <f t="shared" si="32"/>
        <v>0</v>
      </c>
      <c r="J327" s="13"/>
      <c r="K327" s="13"/>
      <c r="L327" s="13"/>
    </row>
    <row r="328" spans="1:12" ht="16.5" thickBot="1">
      <c r="A328" s="7" t="s">
        <v>53</v>
      </c>
      <c r="B328" s="6" t="s">
        <v>302</v>
      </c>
      <c r="C328" s="7" t="s">
        <v>6</v>
      </c>
      <c r="D328" s="7">
        <v>30</v>
      </c>
      <c r="E328" s="8">
        <v>0</v>
      </c>
      <c r="F328" s="8">
        <f t="shared" si="30"/>
        <v>0</v>
      </c>
      <c r="G328" s="9">
        <v>0.23</v>
      </c>
      <c r="H328" s="10">
        <f t="shared" si="31"/>
        <v>0</v>
      </c>
      <c r="I328" s="11">
        <f t="shared" si="32"/>
        <v>0</v>
      </c>
      <c r="J328" s="13"/>
      <c r="K328" s="13"/>
      <c r="L328" s="13"/>
    </row>
    <row r="329" spans="1:12" ht="16.5" thickBot="1">
      <c r="A329" s="7" t="s">
        <v>55</v>
      </c>
      <c r="B329" s="6" t="s">
        <v>303</v>
      </c>
      <c r="C329" s="7" t="s">
        <v>6</v>
      </c>
      <c r="D329" s="7">
        <v>70</v>
      </c>
      <c r="E329" s="8">
        <v>0</v>
      </c>
      <c r="F329" s="8">
        <f t="shared" si="30"/>
        <v>0</v>
      </c>
      <c r="G329" s="9">
        <v>0.23</v>
      </c>
      <c r="H329" s="10">
        <f t="shared" si="31"/>
        <v>0</v>
      </c>
      <c r="I329" s="11">
        <f t="shared" si="32"/>
        <v>0</v>
      </c>
      <c r="J329" s="13"/>
      <c r="K329" s="13"/>
      <c r="L329" s="13"/>
    </row>
    <row r="330" spans="1:12" ht="16.5" thickBot="1">
      <c r="A330" s="7" t="s">
        <v>57</v>
      </c>
      <c r="B330" s="6" t="s">
        <v>304</v>
      </c>
      <c r="C330" s="7" t="s">
        <v>6</v>
      </c>
      <c r="D330" s="7">
        <v>1</v>
      </c>
      <c r="E330" s="8">
        <v>0</v>
      </c>
      <c r="F330" s="8">
        <f t="shared" si="30"/>
        <v>0</v>
      </c>
      <c r="G330" s="9">
        <v>0.23</v>
      </c>
      <c r="H330" s="10">
        <f t="shared" si="31"/>
        <v>0</v>
      </c>
      <c r="I330" s="11">
        <f t="shared" si="32"/>
        <v>0</v>
      </c>
      <c r="J330" s="13"/>
      <c r="K330" s="13"/>
      <c r="L330" s="13"/>
    </row>
    <row r="331" spans="1:12" ht="16.5" thickBot="1">
      <c r="A331" s="7" t="s">
        <v>59</v>
      </c>
      <c r="B331" s="6" t="s">
        <v>305</v>
      </c>
      <c r="C331" s="7" t="s">
        <v>6</v>
      </c>
      <c r="D331" s="7">
        <v>1</v>
      </c>
      <c r="E331" s="8">
        <v>0</v>
      </c>
      <c r="F331" s="8">
        <f t="shared" si="30"/>
        <v>0</v>
      </c>
      <c r="G331" s="9">
        <v>0.23</v>
      </c>
      <c r="H331" s="10">
        <f t="shared" si="31"/>
        <v>0</v>
      </c>
      <c r="I331" s="11">
        <f t="shared" si="32"/>
        <v>0</v>
      </c>
      <c r="J331" s="13"/>
      <c r="K331" s="13"/>
      <c r="L331" s="13"/>
    </row>
    <row r="332" spans="1:12" ht="16.5" thickBot="1">
      <c r="A332" s="7" t="s">
        <v>61</v>
      </c>
      <c r="B332" s="6" t="s">
        <v>306</v>
      </c>
      <c r="C332" s="7" t="s">
        <v>6</v>
      </c>
      <c r="D332" s="7">
        <v>1</v>
      </c>
      <c r="E332" s="8">
        <v>0</v>
      </c>
      <c r="F332" s="8">
        <f t="shared" si="30"/>
        <v>0</v>
      </c>
      <c r="G332" s="9">
        <v>0.23</v>
      </c>
      <c r="H332" s="10">
        <f t="shared" si="31"/>
        <v>0</v>
      </c>
      <c r="I332" s="11">
        <f t="shared" si="32"/>
        <v>0</v>
      </c>
      <c r="J332" s="13"/>
      <c r="K332" s="13"/>
      <c r="L332" s="13"/>
    </row>
    <row r="333" spans="1:12" ht="16.5" thickBot="1">
      <c r="A333" s="7" t="s">
        <v>63</v>
      </c>
      <c r="B333" s="6" t="s">
        <v>307</v>
      </c>
      <c r="C333" s="7" t="s">
        <v>6</v>
      </c>
      <c r="D333" s="7">
        <v>1</v>
      </c>
      <c r="E333" s="8">
        <v>0</v>
      </c>
      <c r="F333" s="8">
        <f t="shared" si="30"/>
        <v>0</v>
      </c>
      <c r="G333" s="9">
        <v>0.23</v>
      </c>
      <c r="H333" s="10">
        <f t="shared" si="31"/>
        <v>0</v>
      </c>
      <c r="I333" s="11">
        <f t="shared" si="32"/>
        <v>0</v>
      </c>
      <c r="J333" s="13"/>
      <c r="K333" s="13"/>
      <c r="L333" s="13"/>
    </row>
    <row r="334" spans="1:12" ht="16.5" thickBot="1">
      <c r="A334" s="7" t="s">
        <v>65</v>
      </c>
      <c r="B334" s="6" t="s">
        <v>308</v>
      </c>
      <c r="C334" s="7" t="s">
        <v>6</v>
      </c>
      <c r="D334" s="7">
        <v>1</v>
      </c>
      <c r="E334" s="8">
        <v>0</v>
      </c>
      <c r="F334" s="8">
        <f t="shared" si="30"/>
        <v>0</v>
      </c>
      <c r="G334" s="9">
        <v>0.23</v>
      </c>
      <c r="H334" s="10">
        <f t="shared" si="31"/>
        <v>0</v>
      </c>
      <c r="I334" s="11">
        <f t="shared" si="32"/>
        <v>0</v>
      </c>
      <c r="J334" s="13"/>
      <c r="K334" s="13"/>
      <c r="L334" s="13"/>
    </row>
    <row r="335" spans="1:12" ht="16.5" thickBot="1">
      <c r="A335" s="7" t="s">
        <v>67</v>
      </c>
      <c r="B335" s="6" t="s">
        <v>309</v>
      </c>
      <c r="C335" s="7" t="s">
        <v>6</v>
      </c>
      <c r="D335" s="7">
        <v>1</v>
      </c>
      <c r="E335" s="8">
        <v>0</v>
      </c>
      <c r="F335" s="8">
        <f t="shared" si="30"/>
        <v>0</v>
      </c>
      <c r="G335" s="9">
        <v>0.23</v>
      </c>
      <c r="H335" s="10">
        <f t="shared" si="31"/>
        <v>0</v>
      </c>
      <c r="I335" s="11">
        <f t="shared" si="32"/>
        <v>0</v>
      </c>
      <c r="J335" s="13"/>
      <c r="K335" s="13"/>
      <c r="L335" s="13"/>
    </row>
    <row r="336" spans="1:12" ht="16.5" thickBot="1">
      <c r="A336" s="7" t="s">
        <v>69</v>
      </c>
      <c r="B336" s="6" t="s">
        <v>310</v>
      </c>
      <c r="C336" s="7" t="s">
        <v>6</v>
      </c>
      <c r="D336" s="7">
        <v>20</v>
      </c>
      <c r="E336" s="8">
        <v>0</v>
      </c>
      <c r="F336" s="8">
        <f t="shared" si="30"/>
        <v>0</v>
      </c>
      <c r="G336" s="9">
        <v>0.23</v>
      </c>
      <c r="H336" s="10">
        <f t="shared" si="31"/>
        <v>0</v>
      </c>
      <c r="I336" s="11">
        <f t="shared" si="32"/>
        <v>0</v>
      </c>
      <c r="J336" s="13"/>
      <c r="K336" s="13"/>
      <c r="L336" s="13"/>
    </row>
    <row r="337" spans="1:12" ht="16.5" thickBot="1">
      <c r="A337" s="7" t="s">
        <v>71</v>
      </c>
      <c r="B337" s="6" t="s">
        <v>311</v>
      </c>
      <c r="C337" s="7" t="s">
        <v>6</v>
      </c>
      <c r="D337" s="7">
        <v>10</v>
      </c>
      <c r="E337" s="8">
        <v>0</v>
      </c>
      <c r="F337" s="8">
        <f t="shared" si="30"/>
        <v>0</v>
      </c>
      <c r="G337" s="9">
        <v>0.23</v>
      </c>
      <c r="H337" s="10">
        <f t="shared" si="31"/>
        <v>0</v>
      </c>
      <c r="I337" s="11">
        <f t="shared" si="32"/>
        <v>0</v>
      </c>
      <c r="J337" s="13"/>
      <c r="K337" s="13"/>
      <c r="L337" s="13"/>
    </row>
    <row r="338" spans="1:12" ht="16.5" thickBot="1">
      <c r="A338" s="17" t="s">
        <v>73</v>
      </c>
      <c r="B338" s="16" t="s">
        <v>312</v>
      </c>
      <c r="C338" s="17" t="s">
        <v>6</v>
      </c>
      <c r="D338" s="17">
        <v>2</v>
      </c>
      <c r="E338" s="8">
        <v>0</v>
      </c>
      <c r="F338" s="8">
        <f t="shared" si="30"/>
        <v>0</v>
      </c>
      <c r="G338" s="9">
        <v>0.23</v>
      </c>
      <c r="H338" s="10">
        <f t="shared" si="31"/>
        <v>0</v>
      </c>
      <c r="I338" s="11">
        <f t="shared" si="32"/>
        <v>0</v>
      </c>
      <c r="J338" s="13"/>
      <c r="K338" s="13"/>
      <c r="L338" s="13"/>
    </row>
    <row r="339" spans="1:12" ht="16.5" thickBot="1">
      <c r="A339" s="18" t="s">
        <v>75</v>
      </c>
      <c r="B339" s="19" t="s">
        <v>313</v>
      </c>
      <c r="C339" s="20" t="s">
        <v>6</v>
      </c>
      <c r="D339" s="20">
        <v>10</v>
      </c>
      <c r="E339" s="8">
        <v>0</v>
      </c>
      <c r="F339" s="8">
        <f t="shared" si="30"/>
        <v>0</v>
      </c>
      <c r="G339" s="9">
        <v>0.23</v>
      </c>
      <c r="H339" s="10">
        <f t="shared" si="31"/>
        <v>0</v>
      </c>
      <c r="I339" s="11">
        <f t="shared" si="32"/>
        <v>0</v>
      </c>
      <c r="J339" s="13"/>
      <c r="K339" s="13"/>
      <c r="L339" s="13"/>
    </row>
    <row r="340" spans="1:12" ht="16.5" thickBot="1">
      <c r="A340" s="22"/>
      <c r="B340" s="22"/>
      <c r="C340" s="72" t="s">
        <v>351</v>
      </c>
      <c r="D340" s="51"/>
      <c r="E340" s="52"/>
      <c r="F340" s="29">
        <f>SUM(F312:F339)</f>
        <v>0</v>
      </c>
      <c r="I340" s="24">
        <f>SUM(I312:I339)</f>
        <v>0</v>
      </c>
    </row>
    <row r="341" spans="1:12" ht="15" customHeight="1"/>
    <row r="342" spans="1:12" ht="19.5" customHeight="1" thickBot="1">
      <c r="A342" s="73" t="s">
        <v>314</v>
      </c>
      <c r="B342" s="73"/>
      <c r="C342" s="73"/>
      <c r="D342" s="73"/>
      <c r="E342" s="73"/>
      <c r="F342" s="73"/>
    </row>
    <row r="343" spans="1:12" ht="16.5" customHeight="1" thickBot="1">
      <c r="A343" s="74" t="s">
        <v>0</v>
      </c>
      <c r="B343" s="74" t="s">
        <v>1</v>
      </c>
      <c r="C343" s="74" t="s">
        <v>33</v>
      </c>
      <c r="D343" s="74" t="s">
        <v>3</v>
      </c>
      <c r="E343" s="74" t="s">
        <v>365</v>
      </c>
      <c r="F343" s="77" t="s">
        <v>352</v>
      </c>
      <c r="G343" s="97" t="s">
        <v>366</v>
      </c>
      <c r="H343" s="98"/>
      <c r="I343" s="104" t="s">
        <v>367</v>
      </c>
      <c r="J343" s="101" t="s">
        <v>368</v>
      </c>
      <c r="K343" s="85" t="s">
        <v>381</v>
      </c>
      <c r="L343" s="86"/>
    </row>
    <row r="344" spans="1:12" ht="50.25" customHeight="1" thickBot="1">
      <c r="A344" s="75"/>
      <c r="B344" s="75"/>
      <c r="C344" s="75"/>
      <c r="D344" s="75"/>
      <c r="E344" s="75"/>
      <c r="F344" s="78"/>
      <c r="G344" s="99" t="s">
        <v>369</v>
      </c>
      <c r="H344" s="99" t="s">
        <v>370</v>
      </c>
      <c r="I344" s="105"/>
      <c r="J344" s="102"/>
      <c r="K344" s="87"/>
      <c r="L344" s="88"/>
    </row>
    <row r="345" spans="1:12" ht="54" customHeight="1" thickBot="1">
      <c r="A345" s="76"/>
      <c r="B345" s="76"/>
      <c r="C345" s="76"/>
      <c r="D345" s="76"/>
      <c r="E345" s="76"/>
      <c r="F345" s="79"/>
      <c r="G345" s="107"/>
      <c r="H345" s="107"/>
      <c r="I345" s="108"/>
      <c r="J345" s="103"/>
      <c r="K345" s="5" t="s">
        <v>372</v>
      </c>
      <c r="L345" s="5" t="s">
        <v>373</v>
      </c>
    </row>
    <row r="346" spans="1:12" ht="16.5" thickBot="1">
      <c r="A346" s="7" t="s">
        <v>4</v>
      </c>
      <c r="B346" s="6" t="s">
        <v>315</v>
      </c>
      <c r="C346" s="7" t="s">
        <v>6</v>
      </c>
      <c r="D346" s="7">
        <v>1</v>
      </c>
      <c r="E346" s="8">
        <v>0</v>
      </c>
      <c r="F346" s="8">
        <f t="shared" ref="F346:F351" si="33">E346*D346</f>
        <v>0</v>
      </c>
      <c r="G346" s="9">
        <v>0.23</v>
      </c>
      <c r="H346" s="10">
        <f t="shared" ref="H346:H351" si="34">F346*$G$11</f>
        <v>0</v>
      </c>
      <c r="I346" s="11">
        <f t="shared" ref="I346:I351" si="35">F346+H346</f>
        <v>0</v>
      </c>
      <c r="J346" s="12"/>
      <c r="K346" s="13"/>
      <c r="L346" s="13"/>
    </row>
    <row r="347" spans="1:12" ht="16.5" thickBot="1">
      <c r="A347" s="7" t="s">
        <v>7</v>
      </c>
      <c r="B347" s="6" t="s">
        <v>316</v>
      </c>
      <c r="C347" s="7" t="s">
        <v>6</v>
      </c>
      <c r="D347" s="7">
        <v>1</v>
      </c>
      <c r="E347" s="8">
        <v>0</v>
      </c>
      <c r="F347" s="8">
        <f t="shared" si="33"/>
        <v>0</v>
      </c>
      <c r="G347" s="9">
        <v>0.23</v>
      </c>
      <c r="H347" s="10">
        <f t="shared" si="34"/>
        <v>0</v>
      </c>
      <c r="I347" s="11">
        <f t="shared" si="35"/>
        <v>0</v>
      </c>
      <c r="J347" s="12"/>
      <c r="K347" s="13"/>
      <c r="L347" s="13"/>
    </row>
    <row r="348" spans="1:12" ht="16.5" thickBot="1">
      <c r="A348" s="7" t="s">
        <v>9</v>
      </c>
      <c r="B348" s="6" t="s">
        <v>317</v>
      </c>
      <c r="C348" s="7" t="s">
        <v>6</v>
      </c>
      <c r="D348" s="7">
        <v>1</v>
      </c>
      <c r="E348" s="8">
        <v>0</v>
      </c>
      <c r="F348" s="8">
        <f t="shared" si="33"/>
        <v>0</v>
      </c>
      <c r="G348" s="9">
        <v>0.23</v>
      </c>
      <c r="H348" s="10">
        <f t="shared" si="34"/>
        <v>0</v>
      </c>
      <c r="I348" s="11">
        <f t="shared" si="35"/>
        <v>0</v>
      </c>
      <c r="J348" s="12"/>
      <c r="K348" s="13"/>
      <c r="L348" s="13"/>
    </row>
    <row r="349" spans="1:12" ht="16.5" thickBot="1">
      <c r="A349" s="7" t="s">
        <v>11</v>
      </c>
      <c r="B349" s="6" t="s">
        <v>318</v>
      </c>
      <c r="C349" s="7" t="s">
        <v>6</v>
      </c>
      <c r="D349" s="7">
        <v>1</v>
      </c>
      <c r="E349" s="8">
        <v>0</v>
      </c>
      <c r="F349" s="8">
        <f t="shared" si="33"/>
        <v>0</v>
      </c>
      <c r="G349" s="9">
        <v>0.23</v>
      </c>
      <c r="H349" s="10">
        <f t="shared" si="34"/>
        <v>0</v>
      </c>
      <c r="I349" s="11">
        <f t="shared" si="35"/>
        <v>0</v>
      </c>
      <c r="J349" s="13"/>
      <c r="K349" s="13"/>
      <c r="L349" s="13"/>
    </row>
    <row r="350" spans="1:12" ht="16.5" thickBot="1">
      <c r="A350" s="17" t="s">
        <v>13</v>
      </c>
      <c r="B350" s="16" t="s">
        <v>319</v>
      </c>
      <c r="C350" s="17" t="s">
        <v>6</v>
      </c>
      <c r="D350" s="17">
        <v>1</v>
      </c>
      <c r="E350" s="8">
        <v>0</v>
      </c>
      <c r="F350" s="8">
        <f t="shared" si="33"/>
        <v>0</v>
      </c>
      <c r="G350" s="9">
        <v>0.23</v>
      </c>
      <c r="H350" s="10">
        <f t="shared" si="34"/>
        <v>0</v>
      </c>
      <c r="I350" s="11">
        <f t="shared" si="35"/>
        <v>0</v>
      </c>
      <c r="J350" s="13"/>
      <c r="K350" s="13"/>
      <c r="L350" s="13"/>
    </row>
    <row r="351" spans="1:12" ht="16.5" thickBot="1">
      <c r="A351" s="18" t="s">
        <v>15</v>
      </c>
      <c r="B351" s="19" t="s">
        <v>320</v>
      </c>
      <c r="C351" s="20" t="s">
        <v>6</v>
      </c>
      <c r="D351" s="20">
        <v>1</v>
      </c>
      <c r="E351" s="8">
        <v>0</v>
      </c>
      <c r="F351" s="8">
        <f t="shared" si="33"/>
        <v>0</v>
      </c>
      <c r="G351" s="9">
        <v>0.23</v>
      </c>
      <c r="H351" s="10">
        <f t="shared" si="34"/>
        <v>0</v>
      </c>
      <c r="I351" s="11">
        <f t="shared" si="35"/>
        <v>0</v>
      </c>
      <c r="J351" s="13"/>
      <c r="K351" s="13"/>
      <c r="L351" s="13"/>
    </row>
    <row r="352" spans="1:12" ht="16.5" thickBot="1">
      <c r="A352" s="22"/>
      <c r="B352" s="22"/>
      <c r="C352" s="72" t="s">
        <v>351</v>
      </c>
      <c r="D352" s="51"/>
      <c r="E352" s="52"/>
      <c r="F352" s="29">
        <f>SUM(F346:F351)</f>
        <v>0</v>
      </c>
      <c r="I352" s="24">
        <f>SUM(I346:I351)</f>
        <v>0</v>
      </c>
    </row>
    <row r="353" spans="1:12" ht="15" customHeight="1">
      <c r="A353" s="22"/>
      <c r="B353" s="22"/>
      <c r="C353" s="34"/>
      <c r="D353" s="34"/>
      <c r="E353" s="34"/>
      <c r="F353" s="35"/>
      <c r="I353" s="36"/>
    </row>
    <row r="354" spans="1:12" ht="19.5" customHeight="1" thickBot="1">
      <c r="A354" s="89" t="s">
        <v>397</v>
      </c>
      <c r="B354" s="89"/>
      <c r="C354" s="89"/>
      <c r="D354" s="89"/>
      <c r="E354" s="34"/>
      <c r="F354" s="35"/>
      <c r="I354" s="36"/>
    </row>
    <row r="355" spans="1:12" ht="16.5" customHeight="1" thickBot="1">
      <c r="A355" s="74" t="s">
        <v>0</v>
      </c>
      <c r="B355" s="74" t="s">
        <v>1</v>
      </c>
      <c r="C355" s="74" t="s">
        <v>33</v>
      </c>
      <c r="D355" s="74" t="s">
        <v>3</v>
      </c>
      <c r="E355" s="74" t="s">
        <v>365</v>
      </c>
      <c r="F355" s="91" t="s">
        <v>352</v>
      </c>
      <c r="G355" s="94" t="s">
        <v>366</v>
      </c>
      <c r="H355" s="95"/>
      <c r="I355" s="80" t="s">
        <v>367</v>
      </c>
      <c r="J355" s="80" t="s">
        <v>368</v>
      </c>
      <c r="K355" s="85" t="s">
        <v>381</v>
      </c>
      <c r="L355" s="86"/>
    </row>
    <row r="356" spans="1:12" ht="50.25" customHeight="1" thickBot="1">
      <c r="A356" s="75"/>
      <c r="B356" s="75"/>
      <c r="C356" s="75"/>
      <c r="D356" s="75"/>
      <c r="E356" s="75"/>
      <c r="F356" s="92"/>
      <c r="G356" s="83" t="s">
        <v>369</v>
      </c>
      <c r="H356" s="83" t="s">
        <v>370</v>
      </c>
      <c r="I356" s="81"/>
      <c r="J356" s="81"/>
      <c r="K356" s="87"/>
      <c r="L356" s="88"/>
    </row>
    <row r="357" spans="1:12" ht="54" customHeight="1" thickBot="1">
      <c r="A357" s="76"/>
      <c r="B357" s="76"/>
      <c r="C357" s="76"/>
      <c r="D357" s="76"/>
      <c r="E357" s="90"/>
      <c r="F357" s="93"/>
      <c r="G357" s="84"/>
      <c r="H357" s="84"/>
      <c r="I357" s="82"/>
      <c r="J357" s="82"/>
      <c r="K357" s="5" t="s">
        <v>372</v>
      </c>
      <c r="L357" s="5" t="s">
        <v>373</v>
      </c>
    </row>
    <row r="358" spans="1:12" ht="16.5" thickBot="1">
      <c r="A358" s="37" t="s">
        <v>4</v>
      </c>
      <c r="B358" s="38" t="s">
        <v>398</v>
      </c>
      <c r="C358" s="39" t="s">
        <v>6</v>
      </c>
      <c r="D358" s="39">
        <v>200</v>
      </c>
      <c r="E358" s="8">
        <v>0</v>
      </c>
      <c r="F358" s="8">
        <f t="shared" ref="F358:F363" si="36">E358*D358</f>
        <v>0</v>
      </c>
      <c r="G358" s="9">
        <v>0.23</v>
      </c>
      <c r="H358" s="10">
        <f t="shared" ref="H358:H363" si="37">F358*$G$11</f>
        <v>0</v>
      </c>
      <c r="I358" s="11">
        <f t="shared" ref="I358:I363" si="38">F358+H358</f>
        <v>0</v>
      </c>
      <c r="J358" s="12"/>
      <c r="K358" s="13"/>
      <c r="L358" s="13"/>
    </row>
    <row r="359" spans="1:12" ht="16.5" thickBot="1">
      <c r="A359" s="1" t="s">
        <v>399</v>
      </c>
      <c r="B359" s="6" t="s">
        <v>400</v>
      </c>
      <c r="C359" s="40" t="s">
        <v>6</v>
      </c>
      <c r="D359" s="7">
        <v>20</v>
      </c>
      <c r="E359" s="8">
        <v>0</v>
      </c>
      <c r="F359" s="8">
        <f t="shared" si="36"/>
        <v>0</v>
      </c>
      <c r="G359" s="9">
        <v>0.23</v>
      </c>
      <c r="H359" s="10">
        <f t="shared" si="37"/>
        <v>0</v>
      </c>
      <c r="I359" s="11">
        <f t="shared" si="38"/>
        <v>0</v>
      </c>
      <c r="J359" s="12"/>
      <c r="K359" s="13"/>
      <c r="L359" s="13"/>
    </row>
    <row r="360" spans="1:12" ht="16.5" thickBot="1">
      <c r="A360" s="1" t="s">
        <v>9</v>
      </c>
      <c r="B360" s="6" t="s">
        <v>401</v>
      </c>
      <c r="C360" s="40" t="s">
        <v>6</v>
      </c>
      <c r="D360" s="7">
        <v>300</v>
      </c>
      <c r="E360" s="8">
        <v>0</v>
      </c>
      <c r="F360" s="8">
        <f t="shared" si="36"/>
        <v>0</v>
      </c>
      <c r="G360" s="9">
        <v>0.23</v>
      </c>
      <c r="H360" s="10">
        <f t="shared" si="37"/>
        <v>0</v>
      </c>
      <c r="I360" s="11">
        <f t="shared" si="38"/>
        <v>0</v>
      </c>
      <c r="J360" s="12"/>
      <c r="K360" s="13"/>
      <c r="L360" s="13"/>
    </row>
    <row r="361" spans="1:12" ht="16.5" thickBot="1">
      <c r="A361" s="1" t="s">
        <v>11</v>
      </c>
      <c r="B361" s="6" t="s">
        <v>402</v>
      </c>
      <c r="C361" s="40" t="s">
        <v>6</v>
      </c>
      <c r="D361" s="7">
        <v>50</v>
      </c>
      <c r="E361" s="8">
        <v>0</v>
      </c>
      <c r="F361" s="8">
        <f t="shared" si="36"/>
        <v>0</v>
      </c>
      <c r="G361" s="9">
        <v>0.23</v>
      </c>
      <c r="H361" s="10">
        <f t="shared" si="37"/>
        <v>0</v>
      </c>
      <c r="I361" s="11">
        <f t="shared" si="38"/>
        <v>0</v>
      </c>
      <c r="J361" s="13"/>
      <c r="K361" s="13"/>
      <c r="L361" s="13"/>
    </row>
    <row r="362" spans="1:12" ht="16.5" thickBot="1">
      <c r="A362" s="1" t="s">
        <v>13</v>
      </c>
      <c r="B362" s="6" t="s">
        <v>403</v>
      </c>
      <c r="C362" s="40" t="s">
        <v>6</v>
      </c>
      <c r="D362" s="7">
        <v>10</v>
      </c>
      <c r="E362" s="8">
        <v>0</v>
      </c>
      <c r="F362" s="8">
        <f t="shared" si="36"/>
        <v>0</v>
      </c>
      <c r="G362" s="9">
        <v>0.23</v>
      </c>
      <c r="H362" s="10">
        <f t="shared" si="37"/>
        <v>0</v>
      </c>
      <c r="I362" s="11">
        <f t="shared" si="38"/>
        <v>0</v>
      </c>
      <c r="J362" s="13"/>
      <c r="K362" s="13"/>
      <c r="L362" s="13"/>
    </row>
    <row r="363" spans="1:12" ht="16.5" thickBot="1">
      <c r="A363" s="41" t="s">
        <v>15</v>
      </c>
      <c r="B363" s="42" t="s">
        <v>404</v>
      </c>
      <c r="C363" s="43" t="s">
        <v>6</v>
      </c>
      <c r="D363" s="17">
        <v>600</v>
      </c>
      <c r="E363" s="8">
        <v>0</v>
      </c>
      <c r="F363" s="8">
        <f t="shared" si="36"/>
        <v>0</v>
      </c>
      <c r="G363" s="9">
        <v>0.23</v>
      </c>
      <c r="H363" s="10">
        <f t="shared" si="37"/>
        <v>0</v>
      </c>
      <c r="I363" s="11">
        <f t="shared" si="38"/>
        <v>0</v>
      </c>
      <c r="J363" s="13"/>
      <c r="K363" s="13"/>
      <c r="L363" s="13"/>
    </row>
    <row r="364" spans="1:12" ht="16.5" thickBot="1">
      <c r="A364" s="22"/>
      <c r="B364" s="22"/>
      <c r="C364" s="72" t="s">
        <v>351</v>
      </c>
      <c r="D364" s="51"/>
      <c r="E364" s="52"/>
      <c r="F364" s="29">
        <f>SUM(F358:F363)</f>
        <v>0</v>
      </c>
      <c r="I364" s="24">
        <f>SUM(I358:I363)</f>
        <v>0</v>
      </c>
    </row>
    <row r="365" spans="1:12" ht="15.75">
      <c r="A365" s="22"/>
      <c r="B365" s="22"/>
      <c r="C365" s="34"/>
      <c r="D365" s="34"/>
      <c r="E365" s="34"/>
      <c r="F365" s="35"/>
      <c r="I365" s="36"/>
    </row>
    <row r="366" spans="1:12" ht="15.75" thickBot="1"/>
    <row r="367" spans="1:12" ht="16.5" thickBot="1">
      <c r="B367" s="44" t="s">
        <v>382</v>
      </c>
      <c r="C367" s="50" t="s">
        <v>375</v>
      </c>
      <c r="D367" s="51"/>
      <c r="E367" s="52"/>
    </row>
    <row r="368" spans="1:12" ht="15.75">
      <c r="B368" s="45" t="s">
        <v>353</v>
      </c>
      <c r="C368" s="53">
        <f>F25</f>
        <v>0</v>
      </c>
      <c r="D368" s="54"/>
      <c r="E368" s="55"/>
    </row>
    <row r="369" spans="2:5" ht="15.75">
      <c r="B369" s="46" t="s">
        <v>355</v>
      </c>
      <c r="C369" s="64">
        <f>F68</f>
        <v>0</v>
      </c>
      <c r="D369" s="65"/>
      <c r="E369" s="66"/>
    </row>
    <row r="370" spans="2:5" ht="15.75">
      <c r="B370" s="46" t="s">
        <v>354</v>
      </c>
      <c r="C370" s="64">
        <f>F80</f>
        <v>0</v>
      </c>
      <c r="D370" s="65"/>
      <c r="E370" s="66"/>
    </row>
    <row r="371" spans="2:5" ht="15.75">
      <c r="B371" s="46" t="s">
        <v>356</v>
      </c>
      <c r="C371" s="64">
        <f>F112</f>
        <v>0</v>
      </c>
      <c r="D371" s="65"/>
      <c r="E371" s="66"/>
    </row>
    <row r="372" spans="2:5" ht="15.75">
      <c r="B372" s="46" t="s">
        <v>357</v>
      </c>
      <c r="C372" s="64">
        <f>F124</f>
        <v>0</v>
      </c>
      <c r="D372" s="65"/>
      <c r="E372" s="66"/>
    </row>
    <row r="373" spans="2:5" ht="15.75">
      <c r="B373" s="46" t="s">
        <v>358</v>
      </c>
      <c r="C373" s="64">
        <f>F149</f>
        <v>0</v>
      </c>
      <c r="D373" s="65"/>
      <c r="E373" s="66"/>
    </row>
    <row r="374" spans="2:5" ht="15.75" customHeight="1">
      <c r="B374" s="46" t="s">
        <v>359</v>
      </c>
      <c r="C374" s="64">
        <f>F221</f>
        <v>0</v>
      </c>
      <c r="D374" s="65"/>
      <c r="E374" s="66"/>
    </row>
    <row r="375" spans="2:5" ht="15.75">
      <c r="B375" s="46" t="s">
        <v>360</v>
      </c>
      <c r="C375" s="64">
        <f>F258</f>
        <v>0</v>
      </c>
      <c r="D375" s="65"/>
      <c r="E375" s="66"/>
    </row>
    <row r="376" spans="2:5" ht="15.75" customHeight="1">
      <c r="B376" s="46" t="s">
        <v>361</v>
      </c>
      <c r="C376" s="67">
        <f>F269</f>
        <v>0</v>
      </c>
      <c r="D376" s="67"/>
      <c r="E376" s="68"/>
    </row>
    <row r="377" spans="2:5" ht="15.75">
      <c r="B377" s="46" t="s">
        <v>362</v>
      </c>
      <c r="C377" s="67">
        <f>F306</f>
        <v>0</v>
      </c>
      <c r="D377" s="67"/>
      <c r="E377" s="68"/>
    </row>
    <row r="378" spans="2:5" ht="15.75">
      <c r="B378" s="46" t="s">
        <v>363</v>
      </c>
      <c r="C378" s="67">
        <f>F340</f>
        <v>0</v>
      </c>
      <c r="D378" s="67"/>
      <c r="E378" s="68"/>
    </row>
    <row r="379" spans="2:5" ht="15.75">
      <c r="B379" s="47" t="s">
        <v>364</v>
      </c>
      <c r="C379" s="67">
        <f>F352</f>
        <v>0</v>
      </c>
      <c r="D379" s="67"/>
      <c r="E379" s="68"/>
    </row>
    <row r="380" spans="2:5" ht="16.5" thickBot="1">
      <c r="B380" s="47" t="s">
        <v>405</v>
      </c>
      <c r="C380" s="69">
        <f>F364</f>
        <v>0</v>
      </c>
      <c r="D380" s="70"/>
      <c r="E380" s="71"/>
    </row>
    <row r="381" spans="2:5" ht="16.5" thickBot="1">
      <c r="B381" s="48" t="s">
        <v>375</v>
      </c>
      <c r="C381" s="56">
        <f>SUM(C368:E380)</f>
        <v>0</v>
      </c>
      <c r="D381" s="57"/>
      <c r="E381" s="58"/>
    </row>
    <row r="382" spans="2:5" ht="16.5" thickBot="1">
      <c r="B382" s="49" t="s">
        <v>376</v>
      </c>
      <c r="C382" s="56">
        <f>C381*23%</f>
        <v>0</v>
      </c>
      <c r="D382" s="57"/>
      <c r="E382" s="58"/>
    </row>
    <row r="383" spans="2:5" ht="16.5" thickBot="1">
      <c r="B383" s="49" t="s">
        <v>377</v>
      </c>
      <c r="C383" s="56">
        <f>C381+C382</f>
        <v>0</v>
      </c>
      <c r="D383" s="59"/>
      <c r="E383" s="60"/>
    </row>
    <row r="385" spans="2:12" ht="26.25" customHeight="1">
      <c r="B385" s="61" t="s">
        <v>378</v>
      </c>
      <c r="C385" s="61"/>
      <c r="D385" s="61"/>
      <c r="E385" s="61"/>
    </row>
    <row r="386" spans="2:12" ht="19.5" customHeight="1">
      <c r="B386" s="61"/>
      <c r="C386" s="61"/>
      <c r="D386" s="61"/>
      <c r="E386" s="61"/>
    </row>
    <row r="387" spans="2:12">
      <c r="B387" s="61"/>
      <c r="C387" s="61"/>
      <c r="D387" s="61"/>
      <c r="E387" s="61"/>
    </row>
    <row r="389" spans="2:12" ht="18.75">
      <c r="G389" s="62" t="s">
        <v>379</v>
      </c>
      <c r="H389" s="62"/>
      <c r="I389" s="62"/>
      <c r="J389" s="62"/>
      <c r="K389" s="62"/>
      <c r="L389" s="62"/>
    </row>
    <row r="390" spans="2:12" ht="18.75">
      <c r="B390" s="62" t="s">
        <v>406</v>
      </c>
      <c r="C390" s="62"/>
      <c r="D390" s="62"/>
      <c r="E390" s="62"/>
      <c r="G390" s="63" t="s">
        <v>380</v>
      </c>
      <c r="H390" s="63"/>
      <c r="I390" s="63"/>
      <c r="J390" s="63"/>
      <c r="K390" s="63"/>
      <c r="L390" s="63"/>
    </row>
  </sheetData>
  <mergeCells count="206">
    <mergeCell ref="G28:H28"/>
    <mergeCell ref="I28:I30"/>
    <mergeCell ref="J28:J30"/>
    <mergeCell ref="G29:G30"/>
    <mergeCell ref="H29:H30"/>
    <mergeCell ref="A2:J2"/>
    <mergeCell ref="K2:L3"/>
    <mergeCell ref="G127:H127"/>
    <mergeCell ref="I127:I129"/>
    <mergeCell ref="J127:J129"/>
    <mergeCell ref="G128:G129"/>
    <mergeCell ref="H128:H129"/>
    <mergeCell ref="A28:A30"/>
    <mergeCell ref="B28:B30"/>
    <mergeCell ref="G83:H83"/>
    <mergeCell ref="I83:I85"/>
    <mergeCell ref="J83:J85"/>
    <mergeCell ref="C71:C73"/>
    <mergeCell ref="A7:F7"/>
    <mergeCell ref="A27:F27"/>
    <mergeCell ref="C80:E80"/>
    <mergeCell ref="G71:H71"/>
    <mergeCell ref="I71:I73"/>
    <mergeCell ref="J71:J73"/>
    <mergeCell ref="K83:L84"/>
    <mergeCell ref="K115:L116"/>
    <mergeCell ref="K127:L128"/>
    <mergeCell ref="K152:L153"/>
    <mergeCell ref="K272:L273"/>
    <mergeCell ref="K309:L310"/>
    <mergeCell ref="I115:I117"/>
    <mergeCell ref="J115:J117"/>
    <mergeCell ref="G116:G117"/>
    <mergeCell ref="H116:H117"/>
    <mergeCell ref="G152:H152"/>
    <mergeCell ref="I152:I154"/>
    <mergeCell ref="J152:J154"/>
    <mergeCell ref="G153:G154"/>
    <mergeCell ref="H153:H154"/>
    <mergeCell ref="G309:H309"/>
    <mergeCell ref="G273:G274"/>
    <mergeCell ref="H310:H311"/>
    <mergeCell ref="G115:H115"/>
    <mergeCell ref="H273:H274"/>
    <mergeCell ref="K224:L225"/>
    <mergeCell ref="K261:L262"/>
    <mergeCell ref="I224:I226"/>
    <mergeCell ref="J224:J226"/>
    <mergeCell ref="J343:J345"/>
    <mergeCell ref="G344:G345"/>
    <mergeCell ref="H344:H345"/>
    <mergeCell ref="G272:H272"/>
    <mergeCell ref="I272:I274"/>
    <mergeCell ref="J272:J274"/>
    <mergeCell ref="I309:I311"/>
    <mergeCell ref="J309:J311"/>
    <mergeCell ref="G310:G311"/>
    <mergeCell ref="G261:H261"/>
    <mergeCell ref="I261:I263"/>
    <mergeCell ref="J261:J263"/>
    <mergeCell ref="G262:G263"/>
    <mergeCell ref="H262:H263"/>
    <mergeCell ref="C340:E340"/>
    <mergeCell ref="A260:F260"/>
    <mergeCell ref="A261:A263"/>
    <mergeCell ref="B261:B263"/>
    <mergeCell ref="D261:D263"/>
    <mergeCell ref="E261:E263"/>
    <mergeCell ref="F261:F263"/>
    <mergeCell ref="C261:C263"/>
    <mergeCell ref="A308:F308"/>
    <mergeCell ref="A309:A311"/>
    <mergeCell ref="B309:B311"/>
    <mergeCell ref="D309:D311"/>
    <mergeCell ref="E309:E311"/>
    <mergeCell ref="F309:F311"/>
    <mergeCell ref="C309:C311"/>
    <mergeCell ref="F272:F274"/>
    <mergeCell ref="C272:C274"/>
    <mergeCell ref="C269:E269"/>
    <mergeCell ref="C306:E306"/>
    <mergeCell ref="A271:F271"/>
    <mergeCell ref="A272:A274"/>
    <mergeCell ref="B272:B274"/>
    <mergeCell ref="D272:D274"/>
    <mergeCell ref="E272:E274"/>
    <mergeCell ref="F8:F10"/>
    <mergeCell ref="C8:C10"/>
    <mergeCell ref="C25:E25"/>
    <mergeCell ref="C224:C226"/>
    <mergeCell ref="A126:F126"/>
    <mergeCell ref="A127:A129"/>
    <mergeCell ref="B127:B129"/>
    <mergeCell ref="D127:D129"/>
    <mergeCell ref="C221:E221"/>
    <mergeCell ref="A223:F223"/>
    <mergeCell ref="A224:A226"/>
    <mergeCell ref="B224:B226"/>
    <mergeCell ref="G224:H224"/>
    <mergeCell ref="G72:G73"/>
    <mergeCell ref="D224:D226"/>
    <mergeCell ref="A82:F82"/>
    <mergeCell ref="A83:A85"/>
    <mergeCell ref="B83:B85"/>
    <mergeCell ref="D83:D85"/>
    <mergeCell ref="E224:E226"/>
    <mergeCell ref="F224:F226"/>
    <mergeCell ref="C112:E112"/>
    <mergeCell ref="C124:E124"/>
    <mergeCell ref="A114:F114"/>
    <mergeCell ref="A115:A117"/>
    <mergeCell ref="B115:B117"/>
    <mergeCell ref="D115:D117"/>
    <mergeCell ref="E115:E117"/>
    <mergeCell ref="F115:F117"/>
    <mergeCell ref="G225:G226"/>
    <mergeCell ref="H225:H226"/>
    <mergeCell ref="K8:L9"/>
    <mergeCell ref="K28:L29"/>
    <mergeCell ref="K71:L72"/>
    <mergeCell ref="J8:J10"/>
    <mergeCell ref="I8:I10"/>
    <mergeCell ref="H72:H73"/>
    <mergeCell ref="C258:E258"/>
    <mergeCell ref="E127:E129"/>
    <mergeCell ref="F127:F129"/>
    <mergeCell ref="C127:C129"/>
    <mergeCell ref="A151:F151"/>
    <mergeCell ref="E83:E85"/>
    <mergeCell ref="F83:F85"/>
    <mergeCell ref="A152:A154"/>
    <mergeCell ref="B152:B154"/>
    <mergeCell ref="D152:D154"/>
    <mergeCell ref="E152:E154"/>
    <mergeCell ref="F152:F154"/>
    <mergeCell ref="C83:C85"/>
    <mergeCell ref="G84:G85"/>
    <mergeCell ref="H84:H85"/>
    <mergeCell ref="C115:C117"/>
    <mergeCell ref="C152:C154"/>
    <mergeCell ref="C149:E149"/>
    <mergeCell ref="K343:L344"/>
    <mergeCell ref="D355:D357"/>
    <mergeCell ref="E355:E357"/>
    <mergeCell ref="F355:F357"/>
    <mergeCell ref="G355:H355"/>
    <mergeCell ref="A4:K5"/>
    <mergeCell ref="C68:E68"/>
    <mergeCell ref="A70:F70"/>
    <mergeCell ref="A71:A73"/>
    <mergeCell ref="B71:B73"/>
    <mergeCell ref="D71:D73"/>
    <mergeCell ref="E71:E73"/>
    <mergeCell ref="F71:F73"/>
    <mergeCell ref="D28:D30"/>
    <mergeCell ref="E28:E30"/>
    <mergeCell ref="F28:F30"/>
    <mergeCell ref="C28:C30"/>
    <mergeCell ref="A8:A10"/>
    <mergeCell ref="B8:B10"/>
    <mergeCell ref="D8:D10"/>
    <mergeCell ref="E8:E10"/>
    <mergeCell ref="G8:H8"/>
    <mergeCell ref="G9:G10"/>
    <mergeCell ref="H9:H10"/>
    <mergeCell ref="J355:J357"/>
    <mergeCell ref="G356:G357"/>
    <mergeCell ref="H356:H357"/>
    <mergeCell ref="K355:L356"/>
    <mergeCell ref="C364:E364"/>
    <mergeCell ref="A354:D354"/>
    <mergeCell ref="A355:A357"/>
    <mergeCell ref="B355:B357"/>
    <mergeCell ref="C355:C357"/>
    <mergeCell ref="C352:E352"/>
    <mergeCell ref="A342:F342"/>
    <mergeCell ref="A343:A345"/>
    <mergeCell ref="B343:B345"/>
    <mergeCell ref="D343:D345"/>
    <mergeCell ref="E343:E345"/>
    <mergeCell ref="F343:F345"/>
    <mergeCell ref="C343:C345"/>
    <mergeCell ref="I355:I357"/>
    <mergeCell ref="G343:H343"/>
    <mergeCell ref="I343:I345"/>
    <mergeCell ref="C367:E367"/>
    <mergeCell ref="C368:E368"/>
    <mergeCell ref="C382:E382"/>
    <mergeCell ref="C383:E383"/>
    <mergeCell ref="B385:E387"/>
    <mergeCell ref="B390:E390"/>
    <mergeCell ref="G390:L390"/>
    <mergeCell ref="C381:E381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G389:L389"/>
  </mergeCells>
  <pageMargins left="0.25" right="0.25" top="0.75" bottom="0.75" header="0.3" footer="0.3"/>
  <pageSetup paperSize="9" scale="77" fitToHeight="0" orientation="landscape" r:id="rId1"/>
  <rowBreaks count="12" manualBreakCount="12">
    <brk id="32" max="11" man="1"/>
    <brk id="68" max="11" man="1"/>
    <brk id="98" max="11" man="1"/>
    <brk id="125" max="11" man="1"/>
    <brk id="150" max="11" man="1"/>
    <brk id="184" max="11" man="1"/>
    <brk id="222" max="11" man="1"/>
    <brk id="253" max="11" man="1"/>
    <brk id="283" max="11" man="1"/>
    <brk id="317" max="11" man="1"/>
    <brk id="352" max="11" man="1"/>
    <brk id="36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2021-06-17T11:21:05Z</cp:lastPrinted>
  <dcterms:created xsi:type="dcterms:W3CDTF">2019-07-18T08:50:42Z</dcterms:created>
  <dcterms:modified xsi:type="dcterms:W3CDTF">2021-06-23T12:44:11Z</dcterms:modified>
</cp:coreProperties>
</file>