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6D5E5A3F-E19F-45E7-A2C2-DEF4C8D0ED3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v 01" sheetId="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6" l="1"/>
  <c r="F98" i="6" s="1"/>
  <c r="G98" i="6" s="1"/>
  <c r="C97" i="6"/>
  <c r="F94" i="6"/>
  <c r="G94" i="6" s="1"/>
  <c r="F93" i="6"/>
  <c r="G93" i="6" s="1"/>
  <c r="C10" i="6"/>
  <c r="F88" i="6"/>
  <c r="G88" i="6" s="1"/>
  <c r="F85" i="6"/>
  <c r="G85" i="6" s="1"/>
  <c r="F86" i="6"/>
  <c r="G86" i="6" s="1"/>
  <c r="F87" i="6"/>
  <c r="G87" i="6" s="1"/>
  <c r="F59" i="6" l="1"/>
  <c r="G59" i="6" s="1"/>
  <c r="F60" i="6"/>
  <c r="G60" i="6" s="1"/>
  <c r="F58" i="6"/>
  <c r="G58" i="6" s="1"/>
  <c r="F51" i="6"/>
  <c r="G51" i="6" s="1"/>
  <c r="F50" i="6"/>
  <c r="G50" i="6" s="1"/>
  <c r="F49" i="6"/>
  <c r="G49" i="6" s="1"/>
  <c r="F53" i="6"/>
  <c r="G53" i="6" s="1"/>
  <c r="C42" i="6"/>
  <c r="F42" i="6" s="1"/>
  <c r="G42" i="6" s="1"/>
  <c r="F41" i="6"/>
  <c r="G41" i="6" s="1"/>
  <c r="F40" i="6"/>
  <c r="G40" i="6" s="1"/>
  <c r="C39" i="6"/>
  <c r="F39" i="6" s="1"/>
  <c r="G39" i="6" s="1"/>
  <c r="F38" i="6"/>
  <c r="G38" i="6" s="1"/>
  <c r="F37" i="6"/>
  <c r="F33" i="6"/>
  <c r="F34" i="6" s="1"/>
  <c r="G34" i="6" s="1"/>
  <c r="F29" i="6"/>
  <c r="G29" i="6" s="1"/>
  <c r="F28" i="6"/>
  <c r="G28" i="6" s="1"/>
  <c r="F27" i="6"/>
  <c r="G27" i="6" s="1"/>
  <c r="F26" i="6"/>
  <c r="G26" i="6" s="1"/>
  <c r="F24" i="6"/>
  <c r="G24" i="6" s="1"/>
  <c r="F21" i="6"/>
  <c r="G21" i="6" s="1"/>
  <c r="F20" i="6"/>
  <c r="F16" i="6"/>
  <c r="G16" i="6" s="1"/>
  <c r="F15" i="6"/>
  <c r="G15" i="6" s="1"/>
  <c r="F13" i="6"/>
  <c r="G13" i="6" s="1"/>
  <c r="F10" i="6"/>
  <c r="G10" i="6" s="1"/>
  <c r="F7" i="6"/>
  <c r="G7" i="6" s="1"/>
  <c r="G8" i="6" s="1"/>
  <c r="F54" i="6" l="1"/>
  <c r="F43" i="6"/>
  <c r="G43" i="6" s="1"/>
  <c r="F8" i="6"/>
  <c r="F30" i="6"/>
  <c r="G30" i="6" s="1"/>
  <c r="G20" i="6"/>
  <c r="G33" i="6"/>
  <c r="G37" i="6"/>
  <c r="F17" i="6"/>
  <c r="G17" i="6" s="1"/>
  <c r="F122" i="6" l="1"/>
  <c r="G122" i="6" s="1"/>
  <c r="F121" i="6"/>
  <c r="G121" i="6" s="1"/>
  <c r="F120" i="6"/>
  <c r="G120" i="6" s="1"/>
  <c r="F119" i="6"/>
  <c r="G119" i="6" s="1"/>
  <c r="F118" i="6"/>
  <c r="G118" i="6" s="1"/>
  <c r="F116" i="6"/>
  <c r="G116" i="6" s="1"/>
  <c r="F115" i="6"/>
  <c r="G115" i="6" s="1"/>
  <c r="F114" i="6"/>
  <c r="G114" i="6" s="1"/>
  <c r="F104" i="6"/>
  <c r="F123" i="6" l="1"/>
  <c r="G104" i="6"/>
  <c r="G123" i="6" l="1"/>
  <c r="F89" i="6" l="1"/>
  <c r="G89" i="6" s="1"/>
  <c r="F84" i="6"/>
  <c r="G84" i="6" s="1"/>
  <c r="F82" i="6" l="1"/>
  <c r="G82" i="6" s="1"/>
  <c r="F81" i="6"/>
  <c r="G81" i="6" s="1"/>
  <c r="F80" i="6"/>
  <c r="G80" i="6" s="1"/>
  <c r="F79" i="6"/>
  <c r="G79" i="6" s="1"/>
  <c r="F78" i="6"/>
  <c r="G78" i="6" s="1"/>
  <c r="F76" i="6"/>
  <c r="G76" i="6" s="1"/>
  <c r="F75" i="6"/>
  <c r="G75" i="6" s="1"/>
  <c r="F74" i="6"/>
  <c r="G74" i="6" s="1"/>
  <c r="F72" i="6"/>
  <c r="G72" i="6" s="1"/>
  <c r="F71" i="6"/>
  <c r="G71" i="6" s="1"/>
  <c r="F70" i="6"/>
  <c r="G70" i="6" s="1"/>
  <c r="F69" i="6"/>
  <c r="G69" i="6" s="1"/>
  <c r="F68" i="6"/>
  <c r="G68" i="6" s="1"/>
  <c r="F67" i="6"/>
  <c r="F90" i="6" l="1"/>
  <c r="G90" i="6" s="1"/>
  <c r="G67" i="6"/>
  <c r="F63" i="6" l="1"/>
  <c r="G63" i="6" s="1"/>
  <c r="F62" i="6"/>
  <c r="G62" i="6" l="1"/>
  <c r="F64" i="6"/>
  <c r="G54" i="6"/>
  <c r="G64" i="6" l="1"/>
  <c r="F101" i="6" l="1"/>
  <c r="G101" i="6" s="1"/>
  <c r="F100" i="6"/>
  <c r="G100" i="6" s="1"/>
  <c r="F96" i="6"/>
  <c r="G96" i="6" s="1"/>
  <c r="F95" i="6"/>
  <c r="G95" i="6" s="1"/>
  <c r="F92" i="6"/>
  <c r="G92" i="6" s="1"/>
  <c r="F126" i="6" l="1"/>
  <c r="F127" i="6" s="1"/>
  <c r="G127" i="6" l="1"/>
  <c r="G126" i="6"/>
  <c r="F102" i="6"/>
  <c r="F128" i="6" s="1"/>
  <c r="G102" i="6" l="1"/>
  <c r="G128" i="6"/>
</calcChain>
</file>

<file path=xl/sharedStrings.xml><?xml version="1.0" encoding="utf-8"?>
<sst xmlns="http://schemas.openxmlformats.org/spreadsheetml/2006/main" count="208" uniqueCount="139">
  <si>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</si>
  <si>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</si>
  <si>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</si>
  <si>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</si>
  <si>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</si>
  <si>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</si>
  <si>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</si>
  <si>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</si>
  <si>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</si>
  <si>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Spojovací materiál</t>
  </si>
  <si>
    <t xml:space="preserve">Osadenie stĺpikov oplotenia </t>
  </si>
  <si>
    <t>Dielo</t>
  </si>
  <si>
    <t>Objekt:</t>
  </si>
  <si>
    <t>Miesto:</t>
  </si>
  <si>
    <t>m3</t>
  </si>
  <si>
    <t>T</t>
  </si>
  <si>
    <t>Montáž oplotenia</t>
  </si>
  <si>
    <t>m</t>
  </si>
  <si>
    <t xml:space="preserve">CENA SPOLU ZEMNÉ PRÁCE: </t>
  </si>
  <si>
    <t xml:space="preserve">CENA SPOLU DODÁVKA A MONTÁŽ ŠPORTOVÉHO NÁRADIA: </t>
  </si>
  <si>
    <t xml:space="preserve">CENA SPOLU DODÁVKA A MONTÁŽ OPLOTENIA: </t>
  </si>
  <si>
    <t>dielo</t>
  </si>
  <si>
    <t>Doprava materiálu a strojov</t>
  </si>
  <si>
    <t xml:space="preserve">Stavba:  </t>
  </si>
  <si>
    <t>ZEMNÉ PRÁCE</t>
  </si>
  <si>
    <t>OSTATNÉ:</t>
  </si>
  <si>
    <t>DODÁVKA A MONTÁŽ ŠPORTOVÉHO NÁRADIA</t>
  </si>
  <si>
    <t>ZÁKLADY</t>
  </si>
  <si>
    <t>VODOROVNÉ KONŠTRUKCIE</t>
  </si>
  <si>
    <t>Rozhrnutie vrstvy  podľa leaserového zamerania.</t>
  </si>
  <si>
    <t>Zhutnenie vrstvy valcom /min. hodnota hutnenia je  50MPa/</t>
  </si>
  <si>
    <t xml:space="preserve">CENA SPOLU VODOROVNÉ KONŠTRUKCIE: </t>
  </si>
  <si>
    <t xml:space="preserve">CENA SPOLU ZÁKLADY: </t>
  </si>
  <si>
    <t>SO 01 Multifunkčné ihrisko</t>
  </si>
  <si>
    <t xml:space="preserve">CENA ZA OBJEKT SPOLU: </t>
  </si>
  <si>
    <t>OSADENIE STĹPIKOV OPLOTENIA:</t>
  </si>
  <si>
    <t xml:space="preserve">CENA SPOLU OSTATNÉ: </t>
  </si>
  <si>
    <t>Betón B15- C12/15 pre osadenie stĺpikov oplotenia  vrátane dopravy.</t>
  </si>
  <si>
    <t>Rúra galvanizovaná Ø48mm; stužujúca</t>
  </si>
  <si>
    <t>Multifunkčné ihrisko s EPDM povrchom</t>
  </si>
  <si>
    <t>Rimavská Sobota</t>
  </si>
  <si>
    <t xml:space="preserve">Dodávka gumoasfaltu hr.30mm podľa normy DIN 18035 v pomere 70:30 </t>
  </si>
  <si>
    <r>
      <rPr>
        <b/>
        <sz val="11"/>
        <rFont val="Arial"/>
        <family val="2"/>
      </rPr>
      <t xml:space="preserve">Gumoasfalt </t>
    </r>
    <r>
      <rPr>
        <sz val="9"/>
        <rFont val="Arial"/>
        <family val="2"/>
        <charset val="238"/>
      </rPr>
      <t xml:space="preserve">(štrk + SBR granulát  + PU spojivo) hr.30mm </t>
    </r>
  </si>
  <si>
    <t xml:space="preserve">CENA SPOLU D+M Gumoasfaltu: </t>
  </si>
  <si>
    <t>EPDM povrch farba: červená-Hr.11mm</t>
  </si>
  <si>
    <t xml:space="preserve">CENA SPOLU D+M ŠPORT. POVRCHU: </t>
  </si>
  <si>
    <t xml:space="preserve">DODÁVKA A MONTÁŽ záchytného oplotenia a lapačov OPLOTENIA </t>
  </si>
  <si>
    <t>VOLEJBAL:</t>
  </si>
  <si>
    <r>
      <rPr>
        <b/>
        <sz val="10"/>
        <rFont val="Arial"/>
        <family val="2"/>
        <charset val="238"/>
      </rPr>
      <t>Volejbalové</t>
    </r>
    <r>
      <rPr>
        <b/>
        <sz val="9"/>
        <rFont val="Arial"/>
        <family val="2"/>
        <charset val="238"/>
      </rPr>
      <t xml:space="preserve"> stĺpiky</t>
    </r>
    <r>
      <rPr>
        <sz val="9"/>
        <rFont val="Arial"/>
        <family val="2"/>
        <charset val="238"/>
      </rPr>
      <t xml:space="preserve">; materiál: hliník; výškovo nadstaviteľné;  </t>
    </r>
  </si>
  <si>
    <t>set</t>
  </si>
  <si>
    <r>
      <rPr>
        <b/>
        <sz val="10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Volejbalové stĺpiky; materiál: hliník; rozmer:120*100*35mm</t>
    </r>
  </si>
  <si>
    <t>kus</t>
  </si>
  <si>
    <r>
      <rPr>
        <b/>
        <sz val="10"/>
        <rFont val="Arial"/>
        <family val="2"/>
        <charset val="238"/>
      </rPr>
      <t>Krytka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na púzdro pre osadenie Volejbalové stĺpiky; materiál: plast; 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</si>
  <si>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volejbalová hr.4mm; farba-biela/čierna.,</t>
    </r>
  </si>
  <si>
    <r>
      <rPr>
        <b/>
        <sz val="10"/>
        <rFont val="Arial"/>
        <family val="2"/>
        <charset val="238"/>
      </rPr>
      <t>Anténky</t>
    </r>
    <r>
      <rPr>
        <sz val="9"/>
        <rFont val="Arial"/>
        <family val="2"/>
        <charset val="238"/>
      </rPr>
      <t xml:space="preserve"> na volejbal s púzdrom pre uchytenie; materiál: sklolaminát; farba červeno/biela.,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</si>
  <si>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volejbal</t>
    </r>
  </si>
  <si>
    <t>BASKETBAL:</t>
  </si>
  <si>
    <r>
      <rPr>
        <b/>
        <sz val="10"/>
        <rFont val="Arial"/>
        <family val="2"/>
        <charset val="238"/>
      </rPr>
      <t>Basketbal</t>
    </r>
    <r>
      <rPr>
        <sz val="9"/>
        <rFont val="Arial"/>
        <family val="2"/>
        <charset val="238"/>
      </rPr>
      <t xml:space="preserve"> konštrukcia stacionárna s presklennou doskou ( pružná obruč)</t>
    </r>
  </si>
  <si>
    <r>
      <rPr>
        <b/>
        <sz val="10"/>
        <rFont val="Arial"/>
        <family val="2"/>
        <charset val="238"/>
      </rPr>
      <t>Sieťka</t>
    </r>
    <r>
      <rPr>
        <sz val="9"/>
        <rFont val="Arial"/>
        <family val="2"/>
        <charset val="238"/>
      </rPr>
      <t xml:space="preserve"> FE basketbalová do exteriéru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</si>
  <si>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Basketbal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</si>
  <si>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fut.brány; materiál: hliník; rozmer:120*100*35mm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</si>
  <si>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fut.brán; materiál:plast/hliník; 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</si>
  <si>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futbal</t>
    </r>
  </si>
  <si>
    <t>Štrkodrť fr. 0-4mm, vrstva minimálnej hrúbky 30mm; vrátane dopravy</t>
  </si>
  <si>
    <t>DODÁVKA A MONTÁŽ OSVETLENIA</t>
  </si>
  <si>
    <t>Rozvádzač  RO</t>
  </si>
  <si>
    <t>Rozvodnica na omietku, oceľovoplechová, krytie min. IP 44</t>
  </si>
  <si>
    <t>Hlavný vypínač, 3-pól, min. 32A</t>
  </si>
  <si>
    <t>Hlavný vypínač, 3-pól, min. 20A</t>
  </si>
  <si>
    <t>Istič 16A, charakteristika C, 3-pólový</t>
  </si>
  <si>
    <t>Vývodka P 21</t>
  </si>
  <si>
    <t>Vývodka P 16</t>
  </si>
  <si>
    <t>Prepoj. mostík N7 (ak nie je súčasťou skrinky)</t>
  </si>
  <si>
    <t>Prepoj. mostík PE7 (ak nie je súčasťou skrinky)</t>
  </si>
  <si>
    <t>Podužný merač el.energie</t>
  </si>
  <si>
    <t xml:space="preserve">Istič PR/61 C10, </t>
  </si>
  <si>
    <t>Rozvodka/855.80/Acedur/P67</t>
  </si>
  <si>
    <t>CYKY-J/3x1,5</t>
  </si>
  <si>
    <t>Elektroinštalácia</t>
  </si>
  <si>
    <t>LED svietidlo 1x200W, HS, IP 65</t>
  </si>
  <si>
    <t>Revízna správa a PD</t>
  </si>
  <si>
    <t>Podružný materiál</t>
  </si>
  <si>
    <t>Montáž elektroinštalácie</t>
  </si>
  <si>
    <t xml:space="preserve">CENA SPOLU DODÁVKA A MONTÁŽ OSVETLENIA: </t>
  </si>
  <si>
    <t>Sieť ochranná; oko 45x45 mm; farba: zelená; 200g/m2; materiál:  PP</t>
  </si>
  <si>
    <t>Zameranie polohy, výšky a vytýčenie stavby</t>
  </si>
  <si>
    <t xml:space="preserve">Spolu: </t>
  </si>
  <si>
    <t>Vytýčenie,vyrezanie,vybúranie a vŕtanie otvorov pre stĺpiky oplotenia do hutneného podložia</t>
  </si>
  <si>
    <t>Vytýčenie, výkop a zrovnanie ryhy pre osadenie obrubníkov a položenie zemnenia do ryhy pre obrubníky</t>
  </si>
  <si>
    <t>Dodávka a Uloženie a zosvorkovanie zemniaceho vodiča Ø 10 mm</t>
  </si>
  <si>
    <t>OSADENIE OBRUBNÍKOV:</t>
  </si>
  <si>
    <t>Betón pre osadenie cestných obrubníkov; vrátane dopravy</t>
  </si>
  <si>
    <t>Cestné obrubníky; 80x250x1000mm; vrátane dopravy</t>
  </si>
  <si>
    <t>Osadenie cestných obrubníkov</t>
  </si>
  <si>
    <t>ODVODNENIE</t>
  </si>
  <si>
    <t>DRENÁŽ ZEMNEJ PLÁNE:</t>
  </si>
  <si>
    <t>Vydrenážovanie jestvujúcej asfaltovej plochy prebitím M 35-80mm v rastri 4 diery na m2</t>
  </si>
  <si>
    <t xml:space="preserve">CENA SPOLU ODVODNENIE: </t>
  </si>
  <si>
    <t>SKLADBA PODLOŽIA:</t>
  </si>
  <si>
    <t>Štrkodrť fr. 0-22mm, vrstva minimálnej hrúbky 100mm; vrátane dopravy</t>
  </si>
  <si>
    <t>122*0,25*0,3</t>
  </si>
  <si>
    <t>128*0,2*0,25</t>
  </si>
  <si>
    <t>Množstvo materiálu pre realizáciu GUMOASFALTU:</t>
  </si>
  <si>
    <t>Kamenivo-2/4 alebo 4/8mm</t>
  </si>
  <si>
    <t>SBR granulát-1-3 alebo 4-8mm</t>
  </si>
  <si>
    <t>PU lepidlo-napr.: T154</t>
  </si>
  <si>
    <t>kg</t>
  </si>
  <si>
    <t>Strojová montáž</t>
  </si>
  <si>
    <t>Množstvo materiálu pre realizáciu EPDM povrchu,hr.11mm:</t>
  </si>
  <si>
    <t>EPDM granulát-1-3mm,farba zelená</t>
  </si>
  <si>
    <t>Montáž-EPDM povrch farba: červená a zelená-hr.11mm</t>
  </si>
  <si>
    <t>EPDM granulát-1-3mm,farba červená-(rozmer:40*20m)</t>
  </si>
  <si>
    <t>Dodávka a montáž športového povrchu EPDM hr.11mm (924m2)</t>
  </si>
  <si>
    <t>Hliníkový výložník (viď.napr.MARO,s.r.o.)-2m,vrátane kotvenia a "T" profilu pre uchytenie svietidiel</t>
  </si>
  <si>
    <t>TENIS:</t>
  </si>
  <si>
    <t>Tenisové/nohejbalové  stĺpiky AL,</t>
  </si>
  <si>
    <t>Sieť tenisové/nohejbalová, hr.4mm</t>
  </si>
  <si>
    <t>Tyčky tenisové pre dvojhru</t>
  </si>
  <si>
    <t>Wimbledon (páska) s úchytom na tenisovú sieť</t>
  </si>
  <si>
    <t>Kocka tenisová-záťažová s úchytom,materiál:hliník.,rozmer:150*200mm*25mm.,váha:2069g</t>
  </si>
  <si>
    <t>Montáž športového náradia: Tenis</t>
  </si>
  <si>
    <t>Čiarovanie-PU farbou nástrekom-(Hádzaná,Volejbal,basketbal,tenis)</t>
  </si>
  <si>
    <t>Z1-0,8*0,8*1*6kus</t>
  </si>
  <si>
    <t>Z2-0,5*0,5*1*14kus</t>
  </si>
  <si>
    <t>Vytýčenie,vyrezanie,vybúranie a hĺbenie jám pre osadenie pätiek športového náradia do hutneného a vyrovnaného podložia-4x basketbal,volejbal,futbal,tenis</t>
  </si>
  <si>
    <t>Betón B15- C12/15 pre osadenie pätiek športového náradia  volejbal,tenis, 4xbasketbal,hádzaná/malý futbal vrátane dopravy</t>
  </si>
  <si>
    <t>Osadenie pätiek športového náradia+dodávka PVC rúr M200,volejbal/nohejbal/tenis-2*dl.800mm,Hádzaná/m.futbal-4*dl.500mm,4xbasketbal so zašalovaním</t>
  </si>
  <si>
    <t xml:space="preserve">Stĺpik galvanizovaný Ø60mm 5850mm </t>
  </si>
  <si>
    <t xml:space="preserve">Stĺpik galvanizovaný Ø60mm 4600mm </t>
  </si>
  <si>
    <t xml:space="preserve">Stĺpik galvanizovaný Ø60mm 2000mm </t>
  </si>
  <si>
    <t>Sieť ochranná; oko 100x100 mm; farba: zelená; 200g/m2; materiál:  PP</t>
  </si>
  <si>
    <t>2*(67*4)*1,13</t>
  </si>
  <si>
    <t>(45*4)*1,13</t>
  </si>
  <si>
    <t>Hádzaná/FUTBAL: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</si>
  <si>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Hádzaná/futbalová; materiál: hliník; rozmer: 3,2x 2,1 x 1,5m, demotnovateľná-stacionárna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</si>
  <si>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na Futbalové bránky; materiál:PP;oko:45*45cm.,farba:biela rozmer: 3,2x 2,1 x 1,5m-bezuzlová</t>
    </r>
  </si>
  <si>
    <t>Dátum:</t>
  </si>
  <si>
    <t xml:space="preserve">Rozmer 42x22m </t>
  </si>
  <si>
    <t>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</si>
</sst>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S_k_-;\-* #,##0.00\ _S_k_-;_-* &quot;-&quot;??\ _S_k_-;_-@_-"/>
    <numFmt numFmtId="165" formatCode="#,##0.0"/>
    <numFmt numFmtId="166" formatCode="[$€-2]\ #,##0.00"/>
    <numFmt numFmtId="167" formatCode="[$€-2]\ #,##0.000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8" fillId="0" borderId="0" xfId="0" applyFont="1"/>
    <xf numFmtId="166" fontId="6" fillId="0" borderId="0" xfId="0" applyNumberFormat="1" applyFont="1"/>
    <xf numFmtId="4" fontId="9" fillId="0" borderId="0" xfId="0" applyNumberFormat="1" applyFont="1"/>
    <xf numFmtId="166" fontId="0" fillId="0" borderId="0" xfId="0" applyNumberFormat="1"/>
    <xf numFmtId="0" fontId="0" fillId="0" borderId="0" xfId="0" applyBorder="1"/>
    <xf numFmtId="4" fontId="6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0" fontId="1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165" fontId="2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166" fontId="12" fillId="0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wrapText="1"/>
    </xf>
    <xf numFmtId="166" fontId="10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3" fillId="5" borderId="1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left" wrapText="1"/>
    </xf>
    <xf numFmtId="0" fontId="23" fillId="7" borderId="1" xfId="0" applyFont="1" applyFill="1" applyBorder="1" applyAlignment="1">
      <alignment horizontal="left" wrapText="1"/>
    </xf>
    <xf numFmtId="166" fontId="10" fillId="0" borderId="1" xfId="1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left" wrapText="1"/>
    </xf>
    <xf numFmtId="166" fontId="26" fillId="0" borderId="2" xfId="0" applyNumberFormat="1" applyFont="1" applyBorder="1" applyAlignment="1">
      <alignment horizontal="center" wrapText="1"/>
    </xf>
    <xf numFmtId="166" fontId="25" fillId="0" borderId="2" xfId="0" applyNumberFormat="1" applyFont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66" fontId="11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left" wrapText="1"/>
    </xf>
    <xf numFmtId="0" fontId="30" fillId="2" borderId="1" xfId="0" applyFont="1" applyFill="1" applyBorder="1" applyAlignment="1">
      <alignment horizontal="left" wrapText="1"/>
    </xf>
    <xf numFmtId="0" fontId="23" fillId="8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24" fillId="0" borderId="0" xfId="0" applyFont="1" applyFill="1" applyBorder="1" applyAlignment="1"/>
    <xf numFmtId="14" fontId="17" fillId="0" borderId="0" xfId="0" applyNumberFormat="1" applyFont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</cellXfs>
  <cellStyles count="3">
    <cellStyle name="Čiarka" xfId="1" builtinId="3"/>
    <cellStyle name="Normálna" xfId="0" builtinId="0"/>
    <cellStyle name="normálne 2" xfId="2" xr:uid="{00000000-0005-0000-0000-000002000000}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"/>
  <sheetViews>
    <sheetView tabSelected="1" workbookViewId="0">
      <selection activeCell="E10" sqref="E10"/>
    </sheetView>
  </sheetViews>
  <sheetFormatPr defaultRowHeight="15" outlineLevelRow="1" x14ac:dyDescent="0.25"/>
  <cols>
    <col min="1" max="1" width="7.42578125" customWidth="1"/>
    <col min="2" max="2" width="56.28515625" style="3" customWidth="1"/>
    <col min="3" max="3" width="8.85546875" style="1" customWidth="1"/>
    <col min="4" max="4" width="6" style="1" customWidth="1"/>
    <col min="5" max="5" width="9" style="4" customWidth="1"/>
    <col min="6" max="6" width="14.28515625" style="2" customWidth="1"/>
    <col min="7" max="7" width="13.5703125" style="2" customWidth="1"/>
    <col min="9" max="9" width="13.7109375" customWidth="1"/>
    <col min="10" max="10" width="10.42578125" bestFit="1" customWidth="1"/>
  </cols>
  <sheetData>
    <row r="1" spans="1:13" s="6" customFormat="1" ht="29.45" customHeight="1" x14ac:dyDescent="0.25">
      <c r="A1" s="30"/>
      <c r="B1" s="19" t="s">
        <v>138</v>
      </c>
      <c r="C1" s="30"/>
      <c r="D1" s="19"/>
      <c r="E1" s="19"/>
      <c r="F1" s="19"/>
      <c r="G1" s="19"/>
      <c r="H1" s="19"/>
      <c r="I1" s="20"/>
      <c r="J1" s="21"/>
      <c r="K1" s="21"/>
      <c r="L1" s="22"/>
    </row>
    <row r="2" spans="1:13" s="6" customFormat="1" ht="15.6" customHeight="1" x14ac:dyDescent="0.25">
      <c r="A2" s="23" t="s">
        <v>23</v>
      </c>
      <c r="B2" s="19" t="s">
        <v>39</v>
      </c>
      <c r="C2" s="30"/>
      <c r="D2" s="19"/>
      <c r="E2" s="19"/>
      <c r="F2" s="19"/>
      <c r="G2" s="19"/>
      <c r="H2" s="19"/>
      <c r="I2" s="24"/>
      <c r="J2" s="24"/>
      <c r="K2" s="24"/>
      <c r="L2" s="22"/>
    </row>
    <row r="3" spans="1:13" s="6" customFormat="1" ht="15.75" x14ac:dyDescent="0.25">
      <c r="A3" s="23" t="s">
        <v>12</v>
      </c>
      <c r="B3" s="19" t="s">
        <v>33</v>
      </c>
      <c r="C3" s="30"/>
      <c r="D3" s="19"/>
      <c r="E3" s="19"/>
      <c r="F3" s="19"/>
      <c r="G3" s="19"/>
      <c r="H3" s="19"/>
      <c r="I3" s="25"/>
      <c r="J3" s="25"/>
      <c r="K3" s="25"/>
      <c r="L3" s="22"/>
    </row>
    <row r="4" spans="1:13" s="6" customFormat="1" ht="15.75" x14ac:dyDescent="0.25">
      <c r="A4" s="23" t="s">
        <v>13</v>
      </c>
      <c r="B4" s="107" t="s">
        <v>40</v>
      </c>
      <c r="C4" s="30"/>
      <c r="D4" s="19"/>
      <c r="E4" s="19"/>
      <c r="F4" s="19"/>
      <c r="G4" s="19"/>
      <c r="H4" s="19"/>
      <c r="I4" s="26"/>
      <c r="J4" s="27"/>
      <c r="K4" s="26"/>
      <c r="L4" s="22"/>
      <c r="M4" s="28"/>
    </row>
    <row r="5" spans="1:13" s="6" customFormat="1" x14ac:dyDescent="0.25">
      <c r="A5" s="30" t="s">
        <v>136</v>
      </c>
      <c r="B5" s="108">
        <v>44367</v>
      </c>
      <c r="C5" s="32"/>
      <c r="D5" s="32"/>
      <c r="E5" s="32"/>
      <c r="F5" s="32"/>
      <c r="G5" s="32"/>
      <c r="H5" s="25"/>
      <c r="I5" s="26"/>
      <c r="J5" s="29"/>
      <c r="K5" s="26"/>
      <c r="L5" s="22"/>
    </row>
    <row r="6" spans="1:13" ht="36.75" x14ac:dyDescent="0.25">
      <c r="A6" s="33" t="s">
        <v>0</v>
      </c>
      <c r="B6" s="109" t="s">
        <v>137</v>
      </c>
      <c r="C6" s="33" t="s">
        <v>1</v>
      </c>
      <c r="D6" s="33" t="s">
        <v>3</v>
      </c>
      <c r="E6" s="34" t="s">
        <v>4</v>
      </c>
      <c r="F6" s="34" t="s">
        <v>5</v>
      </c>
      <c r="G6" s="34" t="s">
        <v>6</v>
      </c>
      <c r="H6" s="14"/>
    </row>
    <row r="7" spans="1:13" s="6" customFormat="1" x14ac:dyDescent="0.25">
      <c r="A7" s="83"/>
      <c r="B7" s="84" t="s">
        <v>85</v>
      </c>
      <c r="C7" s="83">
        <v>1</v>
      </c>
      <c r="D7" s="83" t="s">
        <v>21</v>
      </c>
      <c r="E7" s="85"/>
      <c r="F7" s="86">
        <f t="shared" ref="F7" si="0">C7*E7</f>
        <v>0</v>
      </c>
      <c r="G7" s="86">
        <f t="shared" ref="G7" si="1">F7*1.2</f>
        <v>0</v>
      </c>
    </row>
    <row r="8" spans="1:13" s="6" customFormat="1" x14ac:dyDescent="0.25">
      <c r="A8" s="112" t="s">
        <v>86</v>
      </c>
      <c r="B8" s="112"/>
      <c r="C8" s="112"/>
      <c r="D8" s="112"/>
      <c r="E8" s="112"/>
      <c r="F8" s="87">
        <f>SUM(F7:F7)</f>
        <v>0</v>
      </c>
      <c r="G8" s="87">
        <f>SUM(G7:G7)</f>
        <v>0</v>
      </c>
      <c r="H8" s="51"/>
      <c r="I8" s="8"/>
      <c r="J8" s="9"/>
    </row>
    <row r="9" spans="1:13" s="6" customFormat="1" ht="31.9" customHeight="1" x14ac:dyDescent="0.25">
      <c r="A9" s="110" t="s">
        <v>24</v>
      </c>
      <c r="B9" s="110"/>
      <c r="C9" s="110"/>
      <c r="D9" s="110"/>
      <c r="E9" s="110"/>
      <c r="F9" s="110"/>
      <c r="G9" s="110"/>
    </row>
    <row r="10" spans="1:13" s="6" customFormat="1" ht="24.75" x14ac:dyDescent="0.25">
      <c r="A10" s="88"/>
      <c r="B10" s="89" t="s">
        <v>87</v>
      </c>
      <c r="C10" s="88">
        <f>SUM(C11:C12)</f>
        <v>7.34</v>
      </c>
      <c r="D10" s="88" t="s">
        <v>14</v>
      </c>
      <c r="E10" s="90"/>
      <c r="F10" s="91">
        <f>SUM(E10*C10)</f>
        <v>0</v>
      </c>
      <c r="G10" s="91">
        <f>SUM(F10*1.2)</f>
        <v>0</v>
      </c>
    </row>
    <row r="11" spans="1:13" s="6" customFormat="1" x14ac:dyDescent="0.25">
      <c r="A11" s="88"/>
      <c r="B11" s="92" t="s">
        <v>122</v>
      </c>
      <c r="C11" s="105">
        <v>3.84</v>
      </c>
      <c r="D11" s="88"/>
      <c r="E11" s="90"/>
      <c r="F11" s="91"/>
      <c r="G11" s="91"/>
    </row>
    <row r="12" spans="1:13" s="6" customFormat="1" ht="15.6" customHeight="1" outlineLevel="1" x14ac:dyDescent="0.25">
      <c r="A12" s="88"/>
      <c r="B12" s="92" t="s">
        <v>123</v>
      </c>
      <c r="C12" s="105">
        <v>3.5</v>
      </c>
      <c r="D12" s="88"/>
      <c r="E12" s="90"/>
      <c r="F12" s="91"/>
      <c r="G12" s="91"/>
    </row>
    <row r="13" spans="1:13" s="6" customFormat="1" ht="40.5" customHeight="1" x14ac:dyDescent="0.25">
      <c r="A13" s="88"/>
      <c r="B13" s="89" t="s">
        <v>88</v>
      </c>
      <c r="C13" s="88">
        <v>9.6</v>
      </c>
      <c r="D13" s="88" t="s">
        <v>14</v>
      </c>
      <c r="E13" s="90"/>
      <c r="F13" s="91">
        <f>SUM(E13*C13)</f>
        <v>0</v>
      </c>
      <c r="G13" s="91">
        <f>SUM(F13*1.2)</f>
        <v>0</v>
      </c>
    </row>
    <row r="14" spans="1:13" s="6" customFormat="1" outlineLevel="1" x14ac:dyDescent="0.25">
      <c r="A14" s="88"/>
      <c r="B14" s="92" t="s">
        <v>100</v>
      </c>
      <c r="C14" s="88"/>
      <c r="D14" s="88"/>
      <c r="E14" s="90"/>
      <c r="F14" s="91"/>
      <c r="G14" s="91"/>
    </row>
    <row r="15" spans="1:13" s="6" customFormat="1" ht="15" customHeight="1" x14ac:dyDescent="0.25">
      <c r="A15" s="88"/>
      <c r="B15" s="89" t="s">
        <v>89</v>
      </c>
      <c r="C15" s="88">
        <v>120</v>
      </c>
      <c r="D15" s="93" t="s">
        <v>7</v>
      </c>
      <c r="E15" s="90"/>
      <c r="F15" s="91">
        <f>SUM(C15*E15)</f>
        <v>0</v>
      </c>
      <c r="G15" s="91">
        <f>SUM(F15*1.2)</f>
        <v>0</v>
      </c>
    </row>
    <row r="16" spans="1:13" s="6" customFormat="1" ht="43.9" customHeight="1" x14ac:dyDescent="0.25">
      <c r="A16" s="88"/>
      <c r="B16" s="89" t="s">
        <v>124</v>
      </c>
      <c r="C16" s="88">
        <v>4</v>
      </c>
      <c r="D16" s="88" t="s">
        <v>14</v>
      </c>
      <c r="E16" s="90"/>
      <c r="F16" s="91">
        <f>SUM(E16*C16)</f>
        <v>0</v>
      </c>
      <c r="G16" s="91">
        <f>SUM(F16*1.2)</f>
        <v>0</v>
      </c>
      <c r="I16" s="13"/>
    </row>
    <row r="17" spans="1:9" s="6" customFormat="1" ht="27.6" customHeight="1" x14ac:dyDescent="0.25">
      <c r="A17" s="111" t="s">
        <v>18</v>
      </c>
      <c r="B17" s="111"/>
      <c r="C17" s="111"/>
      <c r="D17" s="111"/>
      <c r="E17" s="111"/>
      <c r="F17" s="94">
        <f>SUM(F10:F16)</f>
        <v>0</v>
      </c>
      <c r="G17" s="94">
        <f>SUM(F17*1.2)</f>
        <v>0</v>
      </c>
      <c r="H17" s="8"/>
      <c r="I17" s="8"/>
    </row>
    <row r="18" spans="1:9" s="6" customFormat="1" ht="33.6" customHeight="1" x14ac:dyDescent="0.25">
      <c r="A18" s="110" t="s">
        <v>27</v>
      </c>
      <c r="B18" s="110"/>
      <c r="C18" s="110"/>
      <c r="D18" s="110"/>
      <c r="E18" s="110"/>
      <c r="F18" s="110"/>
      <c r="G18" s="110"/>
    </row>
    <row r="19" spans="1:9" s="6" customFormat="1" ht="15.6" customHeight="1" x14ac:dyDescent="0.25">
      <c r="A19" s="88"/>
      <c r="B19" s="95" t="s">
        <v>35</v>
      </c>
      <c r="C19" s="88"/>
      <c r="D19" s="88"/>
      <c r="E19" s="90"/>
      <c r="F19" s="91"/>
      <c r="G19" s="91"/>
    </row>
    <row r="20" spans="1:9" s="6" customFormat="1" ht="23.65" customHeight="1" x14ac:dyDescent="0.25">
      <c r="A20" s="88"/>
      <c r="B20" s="89" t="s">
        <v>37</v>
      </c>
      <c r="C20" s="88">
        <v>0.72</v>
      </c>
      <c r="D20" s="88" t="s">
        <v>14</v>
      </c>
      <c r="E20" s="90"/>
      <c r="F20" s="91">
        <f>SUM(E20*C20)</f>
        <v>0</v>
      </c>
      <c r="G20" s="91">
        <f>SUM(F20*1.2)</f>
        <v>0</v>
      </c>
    </row>
    <row r="21" spans="1:9" s="6" customFormat="1" ht="15.6" customHeight="1" x14ac:dyDescent="0.25">
      <c r="A21" s="88"/>
      <c r="B21" s="89" t="s">
        <v>10</v>
      </c>
      <c r="C21" s="88">
        <v>10</v>
      </c>
      <c r="D21" s="88" t="s">
        <v>8</v>
      </c>
      <c r="E21" s="90"/>
      <c r="F21" s="91">
        <f>SUM(E21*C21)</f>
        <v>0</v>
      </c>
      <c r="G21" s="91">
        <f>SUM(F21*1.2)</f>
        <v>0</v>
      </c>
    </row>
    <row r="22" spans="1:9" s="6" customFormat="1" ht="15.6" customHeight="1" outlineLevel="1" x14ac:dyDescent="0.25">
      <c r="A22" s="88"/>
      <c r="B22" s="92"/>
      <c r="C22" s="88"/>
      <c r="D22" s="88"/>
      <c r="E22" s="90"/>
      <c r="F22" s="91"/>
      <c r="G22" s="91"/>
    </row>
    <row r="23" spans="1:9" s="6" customFormat="1" ht="15.6" customHeight="1" x14ac:dyDescent="0.25">
      <c r="A23" s="88"/>
      <c r="B23" s="95" t="s">
        <v>90</v>
      </c>
      <c r="C23" s="88"/>
      <c r="D23" s="88"/>
      <c r="E23" s="90"/>
      <c r="F23" s="91"/>
      <c r="G23" s="91"/>
    </row>
    <row r="24" spans="1:9" s="6" customFormat="1" ht="15.6" customHeight="1" x14ac:dyDescent="0.25">
      <c r="A24" s="88"/>
      <c r="B24" s="89" t="s">
        <v>91</v>
      </c>
      <c r="C24" s="88">
        <v>6.4</v>
      </c>
      <c r="D24" s="88" t="s">
        <v>14</v>
      </c>
      <c r="E24" s="90"/>
      <c r="F24" s="91">
        <f>SUM(E24*C24)</f>
        <v>0</v>
      </c>
      <c r="G24" s="91">
        <f>SUM(F24*1.2)</f>
        <v>0</v>
      </c>
    </row>
    <row r="25" spans="1:9" s="6" customFormat="1" ht="15.6" customHeight="1" outlineLevel="1" x14ac:dyDescent="0.25">
      <c r="A25" s="88"/>
      <c r="B25" s="92" t="s">
        <v>101</v>
      </c>
      <c r="C25" s="88"/>
      <c r="D25" s="88"/>
      <c r="E25" s="90"/>
      <c r="F25" s="91"/>
      <c r="G25" s="91"/>
    </row>
    <row r="26" spans="1:9" s="6" customFormat="1" ht="15.6" customHeight="1" x14ac:dyDescent="0.25">
      <c r="A26" s="88"/>
      <c r="B26" s="89" t="s">
        <v>92</v>
      </c>
      <c r="C26" s="88">
        <v>128</v>
      </c>
      <c r="D26" s="88" t="s">
        <v>8</v>
      </c>
      <c r="E26" s="90"/>
      <c r="F26" s="91">
        <f>SUM(E26*C26)</f>
        <v>0</v>
      </c>
      <c r="G26" s="91">
        <f>SUM(F26*1.2)</f>
        <v>0</v>
      </c>
    </row>
    <row r="27" spans="1:9" s="6" customFormat="1" ht="15.6" customHeight="1" x14ac:dyDescent="0.25">
      <c r="A27" s="88"/>
      <c r="B27" s="89" t="s">
        <v>93</v>
      </c>
      <c r="C27" s="88">
        <v>128</v>
      </c>
      <c r="D27" s="88" t="s">
        <v>8</v>
      </c>
      <c r="E27" s="90"/>
      <c r="F27" s="91">
        <f>SUM(E27*C27)</f>
        <v>0</v>
      </c>
      <c r="G27" s="91">
        <f>SUM(F27*1.2)</f>
        <v>0</v>
      </c>
    </row>
    <row r="28" spans="1:9" s="6" customFormat="1" ht="26.45" customHeight="1" x14ac:dyDescent="0.25">
      <c r="A28" s="88"/>
      <c r="B28" s="89" t="s">
        <v>125</v>
      </c>
      <c r="C28" s="88">
        <v>4</v>
      </c>
      <c r="D28" s="88" t="s">
        <v>14</v>
      </c>
      <c r="E28" s="90"/>
      <c r="F28" s="91">
        <f>SUM(E28*C28)</f>
        <v>0</v>
      </c>
      <c r="G28" s="91">
        <f>SUM(F28*1.2)</f>
        <v>0</v>
      </c>
    </row>
    <row r="29" spans="1:9" s="10" customFormat="1" ht="36.75" x14ac:dyDescent="0.25">
      <c r="A29" s="88"/>
      <c r="B29" s="89" t="s">
        <v>126</v>
      </c>
      <c r="C29" s="88">
        <v>10</v>
      </c>
      <c r="D29" s="88" t="s">
        <v>8</v>
      </c>
      <c r="E29" s="90"/>
      <c r="F29" s="91">
        <f>SUM(E29*C29)</f>
        <v>0</v>
      </c>
      <c r="G29" s="91">
        <f>SUM(F29*1.2)</f>
        <v>0</v>
      </c>
      <c r="H29" s="6"/>
      <c r="I29" s="6"/>
    </row>
    <row r="30" spans="1:9" s="6" customFormat="1" ht="27.6" customHeight="1" x14ac:dyDescent="0.25">
      <c r="A30" s="111" t="s">
        <v>32</v>
      </c>
      <c r="B30" s="111"/>
      <c r="C30" s="111"/>
      <c r="D30" s="111"/>
      <c r="E30" s="111"/>
      <c r="F30" s="94">
        <f>SUM(F20:F29)</f>
        <v>0</v>
      </c>
      <c r="G30" s="94">
        <f>SUM(F30*1.2)</f>
        <v>0</v>
      </c>
      <c r="H30" s="8"/>
      <c r="I30" s="8"/>
    </row>
    <row r="31" spans="1:9" s="6" customFormat="1" ht="33.6" customHeight="1" x14ac:dyDescent="0.25">
      <c r="A31" s="110" t="s">
        <v>94</v>
      </c>
      <c r="B31" s="110"/>
      <c r="C31" s="110"/>
      <c r="D31" s="110"/>
      <c r="E31" s="110"/>
      <c r="F31" s="110"/>
      <c r="G31" s="110"/>
    </row>
    <row r="32" spans="1:9" s="6" customFormat="1" ht="15.6" customHeight="1" x14ac:dyDescent="0.25">
      <c r="A32" s="88"/>
      <c r="B32" s="95" t="s">
        <v>95</v>
      </c>
      <c r="C32" s="88"/>
      <c r="D32" s="88"/>
      <c r="E32" s="90"/>
      <c r="F32" s="91"/>
      <c r="G32" s="91"/>
    </row>
    <row r="33" spans="1:9" s="6" customFormat="1" ht="23.25" x14ac:dyDescent="0.25">
      <c r="A33" s="88"/>
      <c r="B33" s="92" t="s">
        <v>96</v>
      </c>
      <c r="C33" s="96">
        <v>924</v>
      </c>
      <c r="D33" s="96" t="s">
        <v>2</v>
      </c>
      <c r="E33" s="90"/>
      <c r="F33" s="91">
        <f>SUM(E33*C33)</f>
        <v>0</v>
      </c>
      <c r="G33" s="91">
        <f>SUM(F33*1.2)</f>
        <v>0</v>
      </c>
    </row>
    <row r="34" spans="1:9" s="6" customFormat="1" ht="27.6" customHeight="1" x14ac:dyDescent="0.25">
      <c r="A34" s="111" t="s">
        <v>97</v>
      </c>
      <c r="B34" s="111"/>
      <c r="C34" s="111"/>
      <c r="D34" s="111"/>
      <c r="E34" s="111"/>
      <c r="F34" s="94">
        <f>SUM(F33:F33)</f>
        <v>0</v>
      </c>
      <c r="G34" s="94">
        <f>SUM(F34*1.2)</f>
        <v>0</v>
      </c>
      <c r="H34" s="8"/>
      <c r="I34" s="8"/>
    </row>
    <row r="35" spans="1:9" s="6" customFormat="1" ht="38.450000000000003" customHeight="1" x14ac:dyDescent="0.25">
      <c r="A35" s="110" t="s">
        <v>28</v>
      </c>
      <c r="B35" s="110"/>
      <c r="C35" s="110"/>
      <c r="D35" s="110"/>
      <c r="E35" s="110"/>
      <c r="F35" s="110"/>
      <c r="G35" s="110"/>
      <c r="H35" s="97"/>
      <c r="I35" s="97"/>
    </row>
    <row r="36" spans="1:9" s="6" customFormat="1" ht="15.6" customHeight="1" x14ac:dyDescent="0.25">
      <c r="A36" s="88"/>
      <c r="B36" s="95" t="s">
        <v>98</v>
      </c>
      <c r="C36" s="30"/>
      <c r="D36" s="88"/>
      <c r="E36" s="90"/>
      <c r="F36" s="91"/>
      <c r="G36" s="91"/>
    </row>
    <row r="37" spans="1:9" s="6" customFormat="1" ht="24.75" x14ac:dyDescent="0.25">
      <c r="A37" s="88"/>
      <c r="B37" s="89" t="s">
        <v>99</v>
      </c>
      <c r="C37" s="88">
        <v>185</v>
      </c>
      <c r="D37" s="88" t="s">
        <v>15</v>
      </c>
      <c r="E37" s="90"/>
      <c r="F37" s="91">
        <f t="shared" ref="F37:F42" si="2">SUM(E37*C37)</f>
        <v>0</v>
      </c>
      <c r="G37" s="91">
        <f t="shared" ref="G37:G43" si="3">SUM(F37*1.2)</f>
        <v>0</v>
      </c>
    </row>
    <row r="38" spans="1:9" s="6" customFormat="1" ht="15.6" customHeight="1" x14ac:dyDescent="0.25">
      <c r="A38" s="88"/>
      <c r="B38" s="89" t="s">
        <v>29</v>
      </c>
      <c r="C38" s="88">
        <v>924</v>
      </c>
      <c r="D38" s="88" t="s">
        <v>2</v>
      </c>
      <c r="E38" s="90"/>
      <c r="F38" s="91">
        <f t="shared" si="2"/>
        <v>0</v>
      </c>
      <c r="G38" s="91">
        <f t="shared" si="3"/>
        <v>0</v>
      </c>
    </row>
    <row r="39" spans="1:9" s="6" customFormat="1" ht="15.6" customHeight="1" x14ac:dyDescent="0.25">
      <c r="A39" s="88"/>
      <c r="B39" s="89" t="s">
        <v>30</v>
      </c>
      <c r="C39" s="88">
        <f>SUM(C38)</f>
        <v>924</v>
      </c>
      <c r="D39" s="88" t="s">
        <v>2</v>
      </c>
      <c r="E39" s="90"/>
      <c r="F39" s="91">
        <f t="shared" si="2"/>
        <v>0</v>
      </c>
      <c r="G39" s="91">
        <f t="shared" si="3"/>
        <v>0</v>
      </c>
    </row>
    <row r="40" spans="1:9" s="6" customFormat="1" x14ac:dyDescent="0.25">
      <c r="A40" s="88"/>
      <c r="B40" s="89" t="s">
        <v>63</v>
      </c>
      <c r="C40" s="88">
        <v>56</v>
      </c>
      <c r="D40" s="88" t="s">
        <v>15</v>
      </c>
      <c r="E40" s="90"/>
      <c r="F40" s="91">
        <f t="shared" si="2"/>
        <v>0</v>
      </c>
      <c r="G40" s="91">
        <f t="shared" si="3"/>
        <v>0</v>
      </c>
    </row>
    <row r="41" spans="1:9" s="6" customFormat="1" ht="15.6" customHeight="1" x14ac:dyDescent="0.25">
      <c r="A41" s="88"/>
      <c r="B41" s="89" t="s">
        <v>29</v>
      </c>
      <c r="C41" s="88">
        <v>924</v>
      </c>
      <c r="D41" s="88" t="s">
        <v>2</v>
      </c>
      <c r="E41" s="90"/>
      <c r="F41" s="91">
        <f t="shared" si="2"/>
        <v>0</v>
      </c>
      <c r="G41" s="91">
        <f t="shared" si="3"/>
        <v>0</v>
      </c>
    </row>
    <row r="42" spans="1:9" s="6" customFormat="1" ht="15.6" customHeight="1" x14ac:dyDescent="0.25">
      <c r="A42" s="88"/>
      <c r="B42" s="89" t="s">
        <v>30</v>
      </c>
      <c r="C42" s="88">
        <f>SUM(C41)</f>
        <v>924</v>
      </c>
      <c r="D42" s="88" t="s">
        <v>2</v>
      </c>
      <c r="E42" s="90"/>
      <c r="F42" s="91">
        <f t="shared" si="2"/>
        <v>0</v>
      </c>
      <c r="G42" s="91">
        <f t="shared" si="3"/>
        <v>0</v>
      </c>
    </row>
    <row r="43" spans="1:9" s="6" customFormat="1" ht="30.6" customHeight="1" x14ac:dyDescent="0.25">
      <c r="A43" s="111" t="s">
        <v>31</v>
      </c>
      <c r="B43" s="111"/>
      <c r="C43" s="111"/>
      <c r="D43" s="111"/>
      <c r="E43" s="111"/>
      <c r="F43" s="94">
        <f>SUM(F37:F42)</f>
        <v>0</v>
      </c>
      <c r="G43" s="94">
        <f t="shared" si="3"/>
        <v>0</v>
      </c>
      <c r="H43" s="8"/>
      <c r="I43" s="8"/>
    </row>
    <row r="44" spans="1:9" s="6" customFormat="1" ht="30.6" customHeight="1" x14ac:dyDescent="0.25">
      <c r="A44" s="113"/>
      <c r="B44" s="113"/>
      <c r="C44" s="113"/>
      <c r="D44" s="113"/>
      <c r="E44" s="113"/>
      <c r="F44" s="65"/>
      <c r="G44" s="65"/>
      <c r="H44" s="15"/>
      <c r="I44" s="8"/>
    </row>
    <row r="45" spans="1:9" s="6" customFormat="1" ht="30.6" customHeight="1" x14ac:dyDescent="0.25">
      <c r="A45" s="33"/>
      <c r="B45" s="33"/>
      <c r="C45" s="33"/>
      <c r="D45" s="33"/>
      <c r="E45" s="33"/>
      <c r="F45" s="65"/>
      <c r="G45" s="65"/>
      <c r="H45" s="15"/>
      <c r="I45" s="8"/>
    </row>
    <row r="46" spans="1:9" s="14" customFormat="1" x14ac:dyDescent="0.25">
      <c r="A46" s="114" t="s">
        <v>41</v>
      </c>
      <c r="B46" s="114"/>
      <c r="C46" s="114"/>
      <c r="D46" s="114"/>
      <c r="E46" s="114"/>
      <c r="F46" s="114"/>
      <c r="G46" s="114"/>
      <c r="H46" s="16"/>
    </row>
    <row r="47" spans="1:9" s="14" customFormat="1" x14ac:dyDescent="0.25">
      <c r="A47" s="57"/>
      <c r="B47" s="68" t="s">
        <v>42</v>
      </c>
      <c r="C47" s="57">
        <v>924</v>
      </c>
      <c r="D47" s="57" t="s">
        <v>2</v>
      </c>
      <c r="E47" s="59"/>
      <c r="F47" s="60"/>
      <c r="G47" s="60"/>
      <c r="H47" s="16"/>
    </row>
    <row r="48" spans="1:9" s="14" customFormat="1" x14ac:dyDescent="0.25">
      <c r="A48" s="57"/>
      <c r="B48" s="100" t="s">
        <v>102</v>
      </c>
      <c r="C48" s="57"/>
      <c r="D48" s="57"/>
      <c r="E48" s="59"/>
      <c r="F48" s="60"/>
      <c r="G48" s="60"/>
      <c r="H48" s="16"/>
    </row>
    <row r="49" spans="1:10" s="14" customFormat="1" x14ac:dyDescent="0.25">
      <c r="A49" s="57"/>
      <c r="B49" s="68" t="s">
        <v>103</v>
      </c>
      <c r="C49" s="57">
        <v>31</v>
      </c>
      <c r="D49" s="57" t="s">
        <v>15</v>
      </c>
      <c r="E49" s="59"/>
      <c r="F49" s="60">
        <f t="shared" ref="F49:F50" si="4">SUM(C49*E49)</f>
        <v>0</v>
      </c>
      <c r="G49" s="60">
        <f t="shared" ref="G49:G53" si="5">SUM(F49*1.2)</f>
        <v>0</v>
      </c>
      <c r="H49" s="16"/>
    </row>
    <row r="50" spans="1:10" s="14" customFormat="1" x14ac:dyDescent="0.25">
      <c r="A50" s="57"/>
      <c r="B50" s="68" t="s">
        <v>104</v>
      </c>
      <c r="C50" s="57">
        <v>3.8</v>
      </c>
      <c r="D50" s="57" t="s">
        <v>15</v>
      </c>
      <c r="E50" s="59"/>
      <c r="F50" s="60">
        <f t="shared" si="4"/>
        <v>0</v>
      </c>
      <c r="G50" s="60">
        <f t="shared" si="5"/>
        <v>0</v>
      </c>
      <c r="H50" s="16"/>
    </row>
    <row r="51" spans="1:10" s="14" customFormat="1" x14ac:dyDescent="0.25">
      <c r="A51" s="57"/>
      <c r="B51" s="68" t="s">
        <v>105</v>
      </c>
      <c r="C51" s="57">
        <v>1650</v>
      </c>
      <c r="D51" s="57" t="s">
        <v>106</v>
      </c>
      <c r="E51" s="59"/>
      <c r="F51" s="60">
        <f t="shared" ref="F51" si="6">SUM(C51*E51)</f>
        <v>0</v>
      </c>
      <c r="G51" s="60">
        <f t="shared" si="5"/>
        <v>0</v>
      </c>
      <c r="H51" s="16"/>
    </row>
    <row r="52" spans="1:10" s="14" customFormat="1" x14ac:dyDescent="0.25">
      <c r="A52" s="57"/>
      <c r="B52" s="68"/>
      <c r="C52" s="57"/>
      <c r="D52" s="57"/>
      <c r="E52" s="59"/>
      <c r="F52" s="60"/>
      <c r="G52" s="60"/>
      <c r="H52" s="16"/>
    </row>
    <row r="53" spans="1:10" s="14" customFormat="1" x14ac:dyDescent="0.25">
      <c r="A53" s="57"/>
      <c r="B53" s="68" t="s">
        <v>107</v>
      </c>
      <c r="C53" s="57">
        <v>924</v>
      </c>
      <c r="D53" s="57" t="s">
        <v>2</v>
      </c>
      <c r="E53" s="59"/>
      <c r="F53" s="60">
        <f t="shared" ref="F53" si="7">SUM(C53*E53)</f>
        <v>0</v>
      </c>
      <c r="G53" s="60">
        <f t="shared" si="5"/>
        <v>0</v>
      </c>
      <c r="H53" s="16"/>
    </row>
    <row r="54" spans="1:10" s="22" customFormat="1" x14ac:dyDescent="0.25">
      <c r="A54" s="115" t="s">
        <v>43</v>
      </c>
      <c r="B54" s="115"/>
      <c r="C54" s="115"/>
      <c r="D54" s="115"/>
      <c r="E54" s="115"/>
      <c r="F54" s="65">
        <f>SUM(F49:F53)</f>
        <v>0</v>
      </c>
      <c r="G54" s="65">
        <f>SUM(F54*1.2)</f>
        <v>0</v>
      </c>
      <c r="H54" s="52"/>
      <c r="I54" s="53"/>
      <c r="J54" s="54"/>
    </row>
    <row r="55" spans="1:10" s="14" customFormat="1" x14ac:dyDescent="0.25">
      <c r="A55" s="114" t="s">
        <v>112</v>
      </c>
      <c r="B55" s="114"/>
      <c r="C55" s="114"/>
      <c r="D55" s="114"/>
      <c r="E55" s="114"/>
      <c r="F55" s="114"/>
      <c r="G55" s="114"/>
    </row>
    <row r="56" spans="1:10" s="14" customFormat="1" ht="15" customHeight="1" x14ac:dyDescent="0.25">
      <c r="A56" s="57"/>
      <c r="B56" s="99" t="s">
        <v>44</v>
      </c>
      <c r="C56" s="98">
        <v>924</v>
      </c>
      <c r="D56" s="98" t="s">
        <v>2</v>
      </c>
      <c r="E56" s="59"/>
      <c r="F56" s="60"/>
      <c r="G56" s="60"/>
      <c r="H56" s="18"/>
      <c r="I56" s="18"/>
      <c r="J56" s="18"/>
    </row>
    <row r="57" spans="1:10" s="14" customFormat="1" x14ac:dyDescent="0.25">
      <c r="A57" s="57"/>
      <c r="B57" s="100" t="s">
        <v>108</v>
      </c>
      <c r="C57" s="57"/>
      <c r="D57" s="57"/>
      <c r="E57" s="59"/>
      <c r="F57" s="60"/>
      <c r="G57" s="60"/>
      <c r="H57" s="16"/>
    </row>
    <row r="58" spans="1:10" s="14" customFormat="1" x14ac:dyDescent="0.25">
      <c r="A58" s="57"/>
      <c r="B58" s="102" t="s">
        <v>109</v>
      </c>
      <c r="C58" s="57">
        <v>1.55</v>
      </c>
      <c r="D58" s="57" t="s">
        <v>15</v>
      </c>
      <c r="E58" s="59"/>
      <c r="F58" s="60">
        <f t="shared" ref="F58:F60" si="8">SUM(C58*E58)</f>
        <v>0</v>
      </c>
      <c r="G58" s="60">
        <f t="shared" ref="G58:G60" si="9">SUM(F58*1.2)</f>
        <v>0</v>
      </c>
      <c r="H58" s="16"/>
    </row>
    <row r="59" spans="1:10" s="14" customFormat="1" x14ac:dyDescent="0.25">
      <c r="A59" s="57"/>
      <c r="B59" s="101" t="s">
        <v>111</v>
      </c>
      <c r="C59" s="57">
        <v>9.1999999999999993</v>
      </c>
      <c r="D59" s="57" t="s">
        <v>15</v>
      </c>
      <c r="E59" s="59"/>
      <c r="F59" s="60">
        <f t="shared" ref="F59" si="10">SUM(C59*E59)</f>
        <v>0</v>
      </c>
      <c r="G59" s="60">
        <f t="shared" si="9"/>
        <v>0</v>
      </c>
      <c r="H59" s="16"/>
    </row>
    <row r="60" spans="1:10" s="14" customFormat="1" x14ac:dyDescent="0.25">
      <c r="A60" s="57"/>
      <c r="B60" s="68" t="s">
        <v>105</v>
      </c>
      <c r="C60" s="57">
        <v>1650</v>
      </c>
      <c r="D60" s="57" t="s">
        <v>106</v>
      </c>
      <c r="E60" s="59"/>
      <c r="F60" s="60">
        <f t="shared" si="8"/>
        <v>0</v>
      </c>
      <c r="G60" s="60">
        <f t="shared" si="9"/>
        <v>0</v>
      </c>
      <c r="H60" s="16"/>
    </row>
    <row r="61" spans="1:10" s="14" customFormat="1" x14ac:dyDescent="0.25">
      <c r="A61" s="57"/>
      <c r="B61" s="68"/>
      <c r="C61" s="57"/>
      <c r="D61" s="57"/>
      <c r="E61" s="59"/>
      <c r="F61" s="60"/>
      <c r="G61" s="60"/>
      <c r="H61" s="16"/>
    </row>
    <row r="62" spans="1:10" s="14" customFormat="1" ht="15" customHeight="1" x14ac:dyDescent="0.25">
      <c r="A62" s="57"/>
      <c r="B62" s="63" t="s">
        <v>110</v>
      </c>
      <c r="C62" s="62">
        <v>924</v>
      </c>
      <c r="D62" s="62" t="s">
        <v>2</v>
      </c>
      <c r="E62" s="59"/>
      <c r="F62" s="60">
        <f>SUM(C62*E62)</f>
        <v>0</v>
      </c>
      <c r="G62" s="60">
        <f>SUM(F62*1.2)</f>
        <v>0</v>
      </c>
      <c r="H62" s="18"/>
      <c r="I62" s="18"/>
      <c r="J62" s="18"/>
    </row>
    <row r="63" spans="1:10" s="14" customFormat="1" x14ac:dyDescent="0.25">
      <c r="A63" s="57"/>
      <c r="B63" s="63" t="s">
        <v>121</v>
      </c>
      <c r="C63" s="62">
        <v>650</v>
      </c>
      <c r="D63" s="62" t="s">
        <v>7</v>
      </c>
      <c r="E63" s="59"/>
      <c r="F63" s="60">
        <f>SUM(C63*E63)</f>
        <v>0</v>
      </c>
      <c r="G63" s="60">
        <f>SUM(F63*1.2)</f>
        <v>0</v>
      </c>
      <c r="H63" s="18"/>
      <c r="I63" s="18"/>
      <c r="J63" s="18"/>
    </row>
    <row r="64" spans="1:10" s="22" customFormat="1" x14ac:dyDescent="0.25">
      <c r="A64" s="118" t="s">
        <v>45</v>
      </c>
      <c r="B64" s="118"/>
      <c r="C64" s="118"/>
      <c r="D64" s="118"/>
      <c r="E64" s="118"/>
      <c r="F64" s="69">
        <f>SUM(F58:F63)</f>
        <v>0</v>
      </c>
      <c r="G64" s="69">
        <f t="shared" ref="G64" si="11">SUM(F64*1.2)</f>
        <v>0</v>
      </c>
      <c r="H64" s="52"/>
      <c r="I64" s="55"/>
      <c r="J64" s="55"/>
    </row>
    <row r="65" spans="1:9" s="6" customFormat="1" ht="39" customHeight="1" x14ac:dyDescent="0.25">
      <c r="A65" s="121" t="s">
        <v>26</v>
      </c>
      <c r="B65" s="121"/>
      <c r="C65" s="121"/>
      <c r="D65" s="121"/>
      <c r="E65" s="121"/>
      <c r="F65" s="121"/>
      <c r="G65" s="121"/>
      <c r="H65" s="16"/>
    </row>
    <row r="66" spans="1:9" s="6" customFormat="1" ht="16.5" customHeight="1" x14ac:dyDescent="0.25">
      <c r="A66" s="70"/>
      <c r="B66" s="71" t="s">
        <v>47</v>
      </c>
      <c r="C66" s="70"/>
      <c r="D66" s="70"/>
      <c r="E66" s="70"/>
      <c r="F66" s="70"/>
      <c r="G66" s="70"/>
      <c r="H66" s="56"/>
    </row>
    <row r="67" spans="1:9" s="6" customFormat="1" x14ac:dyDescent="0.25">
      <c r="A67" s="57"/>
      <c r="B67" s="58" t="s">
        <v>48</v>
      </c>
      <c r="C67" s="57">
        <v>1</v>
      </c>
      <c r="D67" s="57" t="s">
        <v>49</v>
      </c>
      <c r="E67" s="60"/>
      <c r="F67" s="60">
        <f t="shared" ref="F67:F82" si="12">SUM(C67*E67)</f>
        <v>0</v>
      </c>
      <c r="G67" s="60">
        <f t="shared" ref="G67:G90" si="13">SUM(F67*1.2)</f>
        <v>0</v>
      </c>
      <c r="H67" s="7"/>
      <c r="I67" s="7"/>
    </row>
    <row r="68" spans="1:9" s="6" customFormat="1" ht="25.5" x14ac:dyDescent="0.25">
      <c r="A68" s="57"/>
      <c r="B68" s="58" t="s">
        <v>50</v>
      </c>
      <c r="C68" s="57">
        <v>2</v>
      </c>
      <c r="D68" s="57" t="s">
        <v>51</v>
      </c>
      <c r="E68" s="60"/>
      <c r="F68" s="60">
        <f t="shared" si="12"/>
        <v>0</v>
      </c>
      <c r="G68" s="60">
        <f t="shared" si="13"/>
        <v>0</v>
      </c>
      <c r="H68" s="7"/>
      <c r="I68" s="7"/>
    </row>
    <row r="69" spans="1:9" s="6" customFormat="1" x14ac:dyDescent="0.25">
      <c r="A69" s="57"/>
      <c r="B69" s="58" t="s">
        <v>52</v>
      </c>
      <c r="C69" s="57">
        <v>2</v>
      </c>
      <c r="D69" s="57" t="s">
        <v>51</v>
      </c>
      <c r="E69" s="60"/>
      <c r="F69" s="60">
        <f t="shared" si="12"/>
        <v>0</v>
      </c>
      <c r="G69" s="60">
        <f t="shared" si="13"/>
        <v>0</v>
      </c>
      <c r="H69" s="7"/>
      <c r="I69" s="7"/>
    </row>
    <row r="70" spans="1:9" s="6" customFormat="1" x14ac:dyDescent="0.25">
      <c r="A70" s="57"/>
      <c r="B70" s="58" t="s">
        <v>53</v>
      </c>
      <c r="C70" s="57">
        <v>1</v>
      </c>
      <c r="D70" s="57" t="s">
        <v>51</v>
      </c>
      <c r="E70" s="60"/>
      <c r="F70" s="60">
        <f t="shared" si="12"/>
        <v>0</v>
      </c>
      <c r="G70" s="60">
        <f t="shared" si="13"/>
        <v>0</v>
      </c>
      <c r="H70" s="7"/>
      <c r="I70" s="7"/>
    </row>
    <row r="71" spans="1:9" s="6" customFormat="1" ht="25.5" x14ac:dyDescent="0.25">
      <c r="A71" s="57"/>
      <c r="B71" s="58" t="s">
        <v>54</v>
      </c>
      <c r="C71" s="57">
        <v>1</v>
      </c>
      <c r="D71" s="57" t="s">
        <v>49</v>
      </c>
      <c r="E71" s="60"/>
      <c r="F71" s="60">
        <f t="shared" si="12"/>
        <v>0</v>
      </c>
      <c r="G71" s="60">
        <f t="shared" si="13"/>
        <v>0</v>
      </c>
      <c r="H71" s="7"/>
      <c r="I71" s="7"/>
    </row>
    <row r="72" spans="1:9" s="6" customFormat="1" x14ac:dyDescent="0.25">
      <c r="A72" s="57"/>
      <c r="B72" s="58" t="s">
        <v>55</v>
      </c>
      <c r="C72" s="57">
        <v>1</v>
      </c>
      <c r="D72" s="57" t="s">
        <v>21</v>
      </c>
      <c r="E72" s="59"/>
      <c r="F72" s="60">
        <f t="shared" si="12"/>
        <v>0</v>
      </c>
      <c r="G72" s="60">
        <f t="shared" si="13"/>
        <v>0</v>
      </c>
      <c r="H72" s="7"/>
      <c r="I72" s="7"/>
    </row>
    <row r="73" spans="1:9" s="6" customFormat="1" ht="15.75" x14ac:dyDescent="0.25">
      <c r="A73" s="57"/>
      <c r="B73" s="72" t="s">
        <v>56</v>
      </c>
      <c r="C73" s="57"/>
      <c r="D73" s="57"/>
      <c r="E73" s="60"/>
      <c r="F73" s="60"/>
      <c r="G73" s="60"/>
      <c r="H73" s="56"/>
    </row>
    <row r="74" spans="1:9" s="6" customFormat="1" ht="25.5" x14ac:dyDescent="0.25">
      <c r="A74" s="57"/>
      <c r="B74" s="58" t="s">
        <v>57</v>
      </c>
      <c r="C74" s="57">
        <v>4</v>
      </c>
      <c r="D74" s="57" t="s">
        <v>51</v>
      </c>
      <c r="E74" s="60"/>
      <c r="F74" s="60">
        <f t="shared" ref="F74:F76" si="14">SUM(C74*E74)</f>
        <v>0</v>
      </c>
      <c r="G74" s="60">
        <f t="shared" si="13"/>
        <v>0</v>
      </c>
      <c r="H74" s="56"/>
    </row>
    <row r="75" spans="1:9" s="6" customFormat="1" x14ac:dyDescent="0.25">
      <c r="A75" s="57"/>
      <c r="B75" s="58" t="s">
        <v>58</v>
      </c>
      <c r="C75" s="57">
        <v>4</v>
      </c>
      <c r="D75" s="57" t="s">
        <v>51</v>
      </c>
      <c r="E75" s="60"/>
      <c r="F75" s="60">
        <f t="shared" si="14"/>
        <v>0</v>
      </c>
      <c r="G75" s="60">
        <f t="shared" si="13"/>
        <v>0</v>
      </c>
      <c r="H75" s="56"/>
    </row>
    <row r="76" spans="1:9" s="6" customFormat="1" x14ac:dyDescent="0.25">
      <c r="A76" s="57"/>
      <c r="B76" s="58" t="s">
        <v>59</v>
      </c>
      <c r="C76" s="57">
        <v>4</v>
      </c>
      <c r="D76" s="57" t="s">
        <v>51</v>
      </c>
      <c r="E76" s="59"/>
      <c r="F76" s="60">
        <f t="shared" si="14"/>
        <v>0</v>
      </c>
      <c r="G76" s="60">
        <f t="shared" si="13"/>
        <v>0</v>
      </c>
      <c r="H76" s="7"/>
      <c r="I76" s="7"/>
    </row>
    <row r="77" spans="1:9" s="6" customFormat="1" ht="15.75" x14ac:dyDescent="0.25">
      <c r="A77" s="57"/>
      <c r="B77" s="73" t="s">
        <v>133</v>
      </c>
      <c r="C77" s="57"/>
      <c r="D77" s="57"/>
      <c r="E77" s="60"/>
      <c r="F77" s="60"/>
      <c r="G77" s="60"/>
      <c r="H77" s="56"/>
    </row>
    <row r="78" spans="1:9" s="6" customFormat="1" ht="27" customHeight="1" x14ac:dyDescent="0.25">
      <c r="A78" s="57"/>
      <c r="B78" s="58" t="s">
        <v>134</v>
      </c>
      <c r="C78" s="57">
        <v>2</v>
      </c>
      <c r="D78" s="57" t="s">
        <v>8</v>
      </c>
      <c r="E78" s="60"/>
      <c r="F78" s="60">
        <f t="shared" si="12"/>
        <v>0</v>
      </c>
      <c r="G78" s="60">
        <f t="shared" si="13"/>
        <v>0</v>
      </c>
      <c r="H78" s="56"/>
    </row>
    <row r="79" spans="1:9" s="6" customFormat="1" ht="24.75" x14ac:dyDescent="0.25">
      <c r="A79" s="57"/>
      <c r="B79" s="58" t="s">
        <v>60</v>
      </c>
      <c r="C79" s="57">
        <v>4</v>
      </c>
      <c r="D79" s="57" t="s">
        <v>51</v>
      </c>
      <c r="E79" s="60"/>
      <c r="F79" s="60">
        <f t="shared" si="12"/>
        <v>0</v>
      </c>
      <c r="G79" s="60">
        <f t="shared" si="13"/>
        <v>0</v>
      </c>
      <c r="H79" s="7"/>
      <c r="I79" s="7"/>
    </row>
    <row r="80" spans="1:9" s="6" customFormat="1" x14ac:dyDescent="0.25">
      <c r="A80" s="57"/>
      <c r="B80" s="58" t="s">
        <v>61</v>
      </c>
      <c r="C80" s="57">
        <v>4</v>
      </c>
      <c r="D80" s="57" t="s">
        <v>51</v>
      </c>
      <c r="E80" s="60"/>
      <c r="F80" s="60">
        <f t="shared" si="12"/>
        <v>0</v>
      </c>
      <c r="G80" s="60">
        <f t="shared" si="13"/>
        <v>0</v>
      </c>
      <c r="H80" s="7"/>
      <c r="I80" s="7"/>
    </row>
    <row r="81" spans="1:9" s="6" customFormat="1" ht="27" customHeight="1" x14ac:dyDescent="0.25">
      <c r="A81" s="57"/>
      <c r="B81" s="58" t="s">
        <v>135</v>
      </c>
      <c r="C81" s="57">
        <v>2</v>
      </c>
      <c r="D81" s="57" t="s">
        <v>51</v>
      </c>
      <c r="E81" s="60"/>
      <c r="F81" s="60">
        <f t="shared" si="12"/>
        <v>0</v>
      </c>
      <c r="G81" s="60">
        <f t="shared" si="13"/>
        <v>0</v>
      </c>
      <c r="H81" s="56"/>
    </row>
    <row r="82" spans="1:9" s="6" customFormat="1" x14ac:dyDescent="0.25">
      <c r="A82" s="57"/>
      <c r="B82" s="58" t="s">
        <v>62</v>
      </c>
      <c r="C82" s="57">
        <v>2</v>
      </c>
      <c r="D82" s="57" t="s">
        <v>51</v>
      </c>
      <c r="E82" s="59"/>
      <c r="F82" s="60">
        <f t="shared" si="12"/>
        <v>0</v>
      </c>
      <c r="G82" s="60">
        <f t="shared" si="13"/>
        <v>0</v>
      </c>
      <c r="H82" s="7"/>
      <c r="I82" s="7"/>
    </row>
    <row r="83" spans="1:9" s="6" customFormat="1" ht="15.75" x14ac:dyDescent="0.25">
      <c r="A83" s="57"/>
      <c r="B83" s="103" t="s">
        <v>114</v>
      </c>
      <c r="C83" s="57"/>
      <c r="D83" s="57"/>
      <c r="E83" s="59"/>
      <c r="F83" s="60"/>
      <c r="G83" s="60"/>
      <c r="H83" s="7"/>
      <c r="I83" s="7"/>
    </row>
    <row r="84" spans="1:9" s="6" customFormat="1" ht="25.9" customHeight="1" x14ac:dyDescent="0.25">
      <c r="A84" s="57"/>
      <c r="B84" s="58" t="s">
        <v>115</v>
      </c>
      <c r="C84" s="57">
        <v>1</v>
      </c>
      <c r="D84" s="57" t="s">
        <v>49</v>
      </c>
      <c r="E84" s="60"/>
      <c r="F84" s="60">
        <f t="shared" ref="F84:F89" si="15">SUM(C84*E84)</f>
        <v>0</v>
      </c>
      <c r="G84" s="60">
        <f t="shared" ref="G84:G89" si="16">SUM(F84*1.2)</f>
        <v>0</v>
      </c>
      <c r="H84" s="7"/>
      <c r="I84" s="7"/>
    </row>
    <row r="85" spans="1:9" s="6" customFormat="1" ht="25.9" customHeight="1" x14ac:dyDescent="0.25">
      <c r="A85" s="57"/>
      <c r="B85" s="58" t="s">
        <v>116</v>
      </c>
      <c r="C85" s="57">
        <v>1</v>
      </c>
      <c r="D85" s="57" t="s">
        <v>51</v>
      </c>
      <c r="E85" s="60"/>
      <c r="F85" s="60">
        <f t="shared" ref="F85:F87" si="17">SUM(C85*E85)</f>
        <v>0</v>
      </c>
      <c r="G85" s="60">
        <f t="shared" ref="G85:G87" si="18">SUM(F85*1.2)</f>
        <v>0</v>
      </c>
      <c r="H85" s="7"/>
      <c r="I85" s="7"/>
    </row>
    <row r="86" spans="1:9" s="6" customFormat="1" ht="25.9" customHeight="1" x14ac:dyDescent="0.25">
      <c r="A86" s="57"/>
      <c r="B86" s="58" t="s">
        <v>117</v>
      </c>
      <c r="C86" s="57">
        <v>2</v>
      </c>
      <c r="D86" s="57" t="s">
        <v>51</v>
      </c>
      <c r="E86" s="60"/>
      <c r="F86" s="60">
        <f t="shared" si="17"/>
        <v>0</v>
      </c>
      <c r="G86" s="60">
        <f t="shared" si="18"/>
        <v>0</v>
      </c>
      <c r="H86" s="7"/>
      <c r="I86" s="7"/>
    </row>
    <row r="87" spans="1:9" s="6" customFormat="1" ht="25.9" customHeight="1" x14ac:dyDescent="0.25">
      <c r="A87" s="57"/>
      <c r="B87" s="58" t="s">
        <v>118</v>
      </c>
      <c r="C87" s="57">
        <v>1</v>
      </c>
      <c r="D87" s="57" t="s">
        <v>51</v>
      </c>
      <c r="E87" s="60"/>
      <c r="F87" s="60">
        <f t="shared" si="17"/>
        <v>0</v>
      </c>
      <c r="G87" s="60">
        <f t="shared" si="18"/>
        <v>0</v>
      </c>
      <c r="H87" s="7"/>
      <c r="I87" s="7"/>
    </row>
    <row r="88" spans="1:9" s="6" customFormat="1" ht="25.9" customHeight="1" x14ac:dyDescent="0.25">
      <c r="A88" s="57"/>
      <c r="B88" s="58" t="s">
        <v>119</v>
      </c>
      <c r="C88" s="57">
        <v>1</v>
      </c>
      <c r="D88" s="57" t="s">
        <v>51</v>
      </c>
      <c r="E88" s="60"/>
      <c r="F88" s="60">
        <f t="shared" ref="F88" si="19">SUM(C88*E88)</f>
        <v>0</v>
      </c>
      <c r="G88" s="60">
        <f t="shared" ref="G88" si="20">SUM(F88*1.2)</f>
        <v>0</v>
      </c>
      <c r="H88" s="7"/>
      <c r="I88" s="7"/>
    </row>
    <row r="89" spans="1:9" s="6" customFormat="1" x14ac:dyDescent="0.25">
      <c r="A89" s="57"/>
      <c r="B89" s="104" t="s">
        <v>120</v>
      </c>
      <c r="C89" s="57">
        <v>1</v>
      </c>
      <c r="D89" s="57" t="s">
        <v>49</v>
      </c>
      <c r="E89" s="90"/>
      <c r="F89" s="60">
        <f t="shared" si="15"/>
        <v>0</v>
      </c>
      <c r="G89" s="60">
        <f t="shared" si="16"/>
        <v>0</v>
      </c>
      <c r="H89" s="7"/>
      <c r="I89" s="7"/>
    </row>
    <row r="90" spans="1:9" s="6" customFormat="1" ht="26.45" customHeight="1" x14ac:dyDescent="0.25">
      <c r="A90" s="116" t="s">
        <v>19</v>
      </c>
      <c r="B90" s="116"/>
      <c r="C90" s="116"/>
      <c r="D90" s="116"/>
      <c r="E90" s="116"/>
      <c r="F90" s="74">
        <f>SUM(F67:F89)</f>
        <v>0</v>
      </c>
      <c r="G90" s="74">
        <f t="shared" si="13"/>
        <v>0</v>
      </c>
      <c r="H90" s="51"/>
      <c r="I90" s="8"/>
    </row>
    <row r="91" spans="1:9" s="6" customFormat="1" ht="35.450000000000003" customHeight="1" x14ac:dyDescent="0.25">
      <c r="A91" s="121" t="s">
        <v>46</v>
      </c>
      <c r="B91" s="121"/>
      <c r="C91" s="121"/>
      <c r="D91" s="121"/>
      <c r="E91" s="121"/>
      <c r="F91" s="121"/>
      <c r="G91" s="121"/>
      <c r="H91" s="16"/>
    </row>
    <row r="92" spans="1:9" s="6" customFormat="1" ht="15.6" customHeight="1" x14ac:dyDescent="0.25">
      <c r="A92" s="62"/>
      <c r="B92" s="58" t="s">
        <v>127</v>
      </c>
      <c r="C92" s="57">
        <v>6</v>
      </c>
      <c r="D92" s="50" t="s">
        <v>8</v>
      </c>
      <c r="E92" s="67"/>
      <c r="F92" s="64">
        <f t="shared" ref="F92:F95" si="21">SUM(C92*E92)</f>
        <v>0</v>
      </c>
      <c r="G92" s="64">
        <f t="shared" ref="G92:G95" si="22">SUM(F92*1.2)</f>
        <v>0</v>
      </c>
      <c r="H92" s="16"/>
    </row>
    <row r="93" spans="1:9" s="6" customFormat="1" ht="15.6" customHeight="1" x14ac:dyDescent="0.25">
      <c r="A93" s="62"/>
      <c r="B93" s="58" t="s">
        <v>128</v>
      </c>
      <c r="C93" s="57">
        <v>14</v>
      </c>
      <c r="D93" s="50" t="s">
        <v>8</v>
      </c>
      <c r="E93" s="67"/>
      <c r="F93" s="64">
        <f t="shared" ref="F93" si="23">SUM(C93*E93)</f>
        <v>0</v>
      </c>
      <c r="G93" s="64">
        <f t="shared" ref="G93" si="24">SUM(F93*1.2)</f>
        <v>0</v>
      </c>
      <c r="H93" s="16"/>
    </row>
    <row r="94" spans="1:9" s="6" customFormat="1" ht="15.6" customHeight="1" x14ac:dyDescent="0.25">
      <c r="A94" s="62"/>
      <c r="B94" s="58" t="s">
        <v>129</v>
      </c>
      <c r="C94" s="57">
        <v>10</v>
      </c>
      <c r="D94" s="50" t="s">
        <v>8</v>
      </c>
      <c r="E94" s="67"/>
      <c r="F94" s="64">
        <f t="shared" ref="F94" si="25">SUM(C94*E94)</f>
        <v>0</v>
      </c>
      <c r="G94" s="64">
        <f t="shared" ref="G94" si="26">SUM(F94*1.2)</f>
        <v>0</v>
      </c>
      <c r="H94" s="16"/>
    </row>
    <row r="95" spans="1:9" s="6" customFormat="1" x14ac:dyDescent="0.25">
      <c r="A95" s="62"/>
      <c r="B95" s="58" t="s">
        <v>38</v>
      </c>
      <c r="C95" s="57">
        <v>48</v>
      </c>
      <c r="D95" s="50" t="s">
        <v>17</v>
      </c>
      <c r="E95" s="64"/>
      <c r="F95" s="64">
        <f t="shared" si="21"/>
        <v>0</v>
      </c>
      <c r="G95" s="64">
        <f t="shared" si="22"/>
        <v>0</v>
      </c>
      <c r="H95" s="16"/>
    </row>
    <row r="96" spans="1:9" s="6" customFormat="1" x14ac:dyDescent="0.25">
      <c r="A96" s="62"/>
      <c r="B96" s="58" t="s">
        <v>84</v>
      </c>
      <c r="C96" s="50">
        <v>302.83999999999997</v>
      </c>
      <c r="D96" s="50" t="s">
        <v>2</v>
      </c>
      <c r="E96" s="67"/>
      <c r="F96" s="64">
        <f>SUM(C96*E96)</f>
        <v>0</v>
      </c>
      <c r="G96" s="64">
        <f>SUM(F96*1.2)</f>
        <v>0</v>
      </c>
      <c r="H96" s="16"/>
    </row>
    <row r="97" spans="1:10" s="6" customFormat="1" ht="15.6" customHeight="1" outlineLevel="1" x14ac:dyDescent="0.25">
      <c r="A97" s="62"/>
      <c r="B97" s="61" t="s">
        <v>131</v>
      </c>
      <c r="C97" s="106">
        <f>SUM(C96)</f>
        <v>302.83999999999997</v>
      </c>
      <c r="D97" s="50"/>
      <c r="E97" s="67"/>
      <c r="F97" s="64"/>
      <c r="G97" s="64"/>
      <c r="H97" s="16"/>
    </row>
    <row r="98" spans="1:10" s="6" customFormat="1" ht="24.75" x14ac:dyDescent="0.25">
      <c r="A98" s="62"/>
      <c r="B98" s="58" t="s">
        <v>130</v>
      </c>
      <c r="C98" s="50">
        <f>SUM(C99)</f>
        <v>203.4</v>
      </c>
      <c r="D98" s="50" t="s">
        <v>2</v>
      </c>
      <c r="E98" s="67"/>
      <c r="F98" s="64">
        <f>SUM(C98*E98)</f>
        <v>0</v>
      </c>
      <c r="G98" s="64">
        <f>SUM(F98*1.2)</f>
        <v>0</v>
      </c>
      <c r="H98" s="16"/>
    </row>
    <row r="99" spans="1:10" s="6" customFormat="1" ht="15.6" customHeight="1" outlineLevel="1" x14ac:dyDescent="0.25">
      <c r="A99" s="62"/>
      <c r="B99" s="61" t="s">
        <v>132</v>
      </c>
      <c r="C99" s="106">
        <v>203.4</v>
      </c>
      <c r="D99" s="50"/>
      <c r="E99" s="67"/>
      <c r="F99" s="64"/>
      <c r="G99" s="64"/>
      <c r="H99" s="16"/>
    </row>
    <row r="100" spans="1:10" s="6" customFormat="1" ht="15.6" customHeight="1" x14ac:dyDescent="0.25">
      <c r="A100" s="62"/>
      <c r="B100" s="58" t="s">
        <v>9</v>
      </c>
      <c r="C100" s="50">
        <v>1</v>
      </c>
      <c r="D100" s="50" t="s">
        <v>11</v>
      </c>
      <c r="E100" s="67"/>
      <c r="F100" s="64">
        <f>SUM(C100*E100)</f>
        <v>0</v>
      </c>
      <c r="G100" s="64">
        <f>SUM(F100*1.2)</f>
        <v>0</v>
      </c>
      <c r="H100" s="16"/>
    </row>
    <row r="101" spans="1:10" s="6" customFormat="1" ht="15.6" customHeight="1" x14ac:dyDescent="0.25">
      <c r="A101" s="62"/>
      <c r="B101" s="75" t="s">
        <v>16</v>
      </c>
      <c r="C101" s="76">
        <v>1</v>
      </c>
      <c r="D101" s="76" t="s">
        <v>11</v>
      </c>
      <c r="E101" s="67"/>
      <c r="F101" s="64">
        <f>SUM(C101*E101)</f>
        <v>0</v>
      </c>
      <c r="G101" s="64">
        <f>SUM(F101*1.2)</f>
        <v>0</v>
      </c>
      <c r="H101" s="16"/>
      <c r="J101" s="9"/>
    </row>
    <row r="102" spans="1:10" s="6" customFormat="1" ht="28.9" customHeight="1" x14ac:dyDescent="0.25">
      <c r="A102" s="115" t="s">
        <v>20</v>
      </c>
      <c r="B102" s="115"/>
      <c r="C102" s="115"/>
      <c r="D102" s="115"/>
      <c r="E102" s="115"/>
      <c r="F102" s="77">
        <f>SUM(F92:F101)</f>
        <v>0</v>
      </c>
      <c r="G102" s="77">
        <f>SUM(F102*1.2)</f>
        <v>0</v>
      </c>
      <c r="H102" s="17"/>
      <c r="I102" s="11"/>
    </row>
    <row r="103" spans="1:10" s="6" customFormat="1" ht="42" customHeight="1" collapsed="1" x14ac:dyDescent="0.25">
      <c r="A103" s="117" t="s">
        <v>64</v>
      </c>
      <c r="B103" s="117"/>
      <c r="C103" s="117"/>
      <c r="D103" s="117"/>
      <c r="E103" s="117"/>
      <c r="F103" s="117"/>
      <c r="G103" s="117"/>
      <c r="H103" s="56"/>
    </row>
    <row r="104" spans="1:10" s="6" customFormat="1" ht="15.6" customHeight="1" x14ac:dyDescent="0.25">
      <c r="A104" s="57"/>
      <c r="B104" s="66" t="s">
        <v>65</v>
      </c>
      <c r="C104" s="50">
        <v>1</v>
      </c>
      <c r="D104" s="50" t="s">
        <v>8</v>
      </c>
      <c r="E104" s="78"/>
      <c r="F104" s="60">
        <f>SUM(C104*E104)</f>
        <v>0</v>
      </c>
      <c r="G104" s="60">
        <f>SUM(F104*1.2)</f>
        <v>0</v>
      </c>
      <c r="H104" s="56"/>
    </row>
    <row r="105" spans="1:10" s="6" customFormat="1" ht="15.6" customHeight="1" x14ac:dyDescent="0.25">
      <c r="A105" s="57"/>
      <c r="B105" s="58" t="s">
        <v>66</v>
      </c>
      <c r="C105" s="50">
        <v>1</v>
      </c>
      <c r="D105" s="50" t="s">
        <v>8</v>
      </c>
      <c r="E105" s="78"/>
      <c r="F105" s="60"/>
      <c r="G105" s="60"/>
      <c r="H105" s="56"/>
    </row>
    <row r="106" spans="1:10" s="6" customFormat="1" ht="15.6" customHeight="1" x14ac:dyDescent="0.25">
      <c r="A106" s="57"/>
      <c r="B106" s="58" t="s">
        <v>67</v>
      </c>
      <c r="C106" s="50">
        <v>1</v>
      </c>
      <c r="D106" s="50" t="s">
        <v>8</v>
      </c>
      <c r="E106" s="78"/>
      <c r="F106" s="60"/>
      <c r="G106" s="60"/>
      <c r="H106" s="56"/>
    </row>
    <row r="107" spans="1:10" s="6" customFormat="1" ht="15.6" customHeight="1" x14ac:dyDescent="0.25">
      <c r="A107" s="57"/>
      <c r="B107" s="58" t="s">
        <v>68</v>
      </c>
      <c r="C107" s="50">
        <v>1</v>
      </c>
      <c r="D107" s="50" t="s">
        <v>8</v>
      </c>
      <c r="E107" s="78"/>
      <c r="F107" s="60"/>
      <c r="G107" s="60"/>
      <c r="H107" s="56"/>
    </row>
    <row r="108" spans="1:10" s="6" customFormat="1" ht="15.6" customHeight="1" x14ac:dyDescent="0.25">
      <c r="A108" s="57"/>
      <c r="B108" s="58" t="s">
        <v>69</v>
      </c>
      <c r="C108" s="50">
        <v>2</v>
      </c>
      <c r="D108" s="50" t="s">
        <v>8</v>
      </c>
      <c r="E108" s="78"/>
      <c r="F108" s="60"/>
      <c r="G108" s="60"/>
      <c r="H108" s="56"/>
    </row>
    <row r="109" spans="1:10" s="6" customFormat="1" ht="15.6" customHeight="1" x14ac:dyDescent="0.25">
      <c r="A109" s="57"/>
      <c r="B109" s="58" t="s">
        <v>70</v>
      </c>
      <c r="C109" s="50">
        <v>1</v>
      </c>
      <c r="D109" s="50" t="s">
        <v>8</v>
      </c>
      <c r="E109" s="78"/>
      <c r="F109" s="60"/>
      <c r="G109" s="60"/>
      <c r="H109" s="56"/>
    </row>
    <row r="110" spans="1:10" s="6" customFormat="1" ht="15.6" customHeight="1" x14ac:dyDescent="0.25">
      <c r="A110" s="57"/>
      <c r="B110" s="58" t="s">
        <v>71</v>
      </c>
      <c r="C110" s="50">
        <v>2</v>
      </c>
      <c r="D110" s="50" t="s">
        <v>8</v>
      </c>
      <c r="E110" s="78"/>
      <c r="F110" s="60"/>
      <c r="G110" s="60"/>
      <c r="H110" s="56"/>
    </row>
    <row r="111" spans="1:10" s="6" customFormat="1" ht="15.6" customHeight="1" x14ac:dyDescent="0.25">
      <c r="A111" s="57"/>
      <c r="B111" s="58" t="s">
        <v>72</v>
      </c>
      <c r="C111" s="50">
        <v>1</v>
      </c>
      <c r="D111" s="50" t="s">
        <v>8</v>
      </c>
      <c r="E111" s="78"/>
      <c r="F111" s="60"/>
      <c r="G111" s="60"/>
      <c r="H111" s="56"/>
    </row>
    <row r="112" spans="1:10" s="6" customFormat="1" ht="15.6" customHeight="1" x14ac:dyDescent="0.25">
      <c r="A112" s="57"/>
      <c r="B112" s="58" t="s">
        <v>73</v>
      </c>
      <c r="C112" s="50">
        <v>1</v>
      </c>
      <c r="D112" s="50" t="s">
        <v>8</v>
      </c>
      <c r="E112" s="78"/>
      <c r="F112" s="60"/>
      <c r="G112" s="60"/>
      <c r="H112" s="56"/>
    </row>
    <row r="113" spans="1:10" s="6" customFormat="1" ht="15.6" customHeight="1" x14ac:dyDescent="0.25">
      <c r="A113" s="57"/>
      <c r="B113" s="58" t="s">
        <v>74</v>
      </c>
      <c r="C113" s="50">
        <v>1</v>
      </c>
      <c r="D113" s="50" t="s">
        <v>8</v>
      </c>
      <c r="E113" s="78"/>
      <c r="F113" s="60"/>
      <c r="G113" s="60"/>
      <c r="H113" s="56"/>
    </row>
    <row r="114" spans="1:10" s="6" customFormat="1" ht="15.6" customHeight="1" x14ac:dyDescent="0.25">
      <c r="A114" s="57"/>
      <c r="B114" s="58" t="s">
        <v>75</v>
      </c>
      <c r="C114" s="50">
        <v>4</v>
      </c>
      <c r="D114" s="50" t="s">
        <v>8</v>
      </c>
      <c r="E114" s="78"/>
      <c r="F114" s="60">
        <f t="shared" ref="F114:F116" si="27">SUM(C114*E114)</f>
        <v>0</v>
      </c>
      <c r="G114" s="60">
        <f>SUM(F114*1.2)</f>
        <v>0</v>
      </c>
      <c r="H114" s="56"/>
    </row>
    <row r="115" spans="1:10" s="6" customFormat="1" ht="15.6" customHeight="1" x14ac:dyDescent="0.25">
      <c r="A115" s="57"/>
      <c r="B115" s="58" t="s">
        <v>76</v>
      </c>
      <c r="C115" s="50">
        <v>4</v>
      </c>
      <c r="D115" s="50" t="s">
        <v>8</v>
      </c>
      <c r="E115" s="78"/>
      <c r="F115" s="60">
        <f t="shared" si="27"/>
        <v>0</v>
      </c>
      <c r="G115" s="60">
        <f>SUM(F115*1.2)</f>
        <v>0</v>
      </c>
      <c r="H115" s="56"/>
    </row>
    <row r="116" spans="1:10" s="6" customFormat="1" ht="15.6" customHeight="1" x14ac:dyDescent="0.25">
      <c r="A116" s="57"/>
      <c r="B116" s="58" t="s">
        <v>77</v>
      </c>
      <c r="C116" s="50">
        <v>250</v>
      </c>
      <c r="D116" s="50" t="s">
        <v>17</v>
      </c>
      <c r="E116" s="78"/>
      <c r="F116" s="60">
        <f t="shared" si="27"/>
        <v>0</v>
      </c>
      <c r="G116" s="60">
        <f>SUM(F116*1.2)</f>
        <v>0</v>
      </c>
      <c r="H116" s="56"/>
    </row>
    <row r="117" spans="1:10" s="6" customFormat="1" ht="15.6" customHeight="1" x14ac:dyDescent="0.25">
      <c r="A117" s="57"/>
      <c r="B117" s="66" t="s">
        <v>78</v>
      </c>
      <c r="C117" s="50"/>
      <c r="D117" s="50"/>
      <c r="E117" s="78"/>
      <c r="F117" s="60"/>
      <c r="G117" s="60"/>
      <c r="H117" s="56"/>
    </row>
    <row r="118" spans="1:10" s="6" customFormat="1" ht="15.6" customHeight="1" x14ac:dyDescent="0.25">
      <c r="A118" s="57"/>
      <c r="B118" s="58" t="s">
        <v>79</v>
      </c>
      <c r="C118" s="50">
        <v>8</v>
      </c>
      <c r="D118" s="50" t="s">
        <v>8</v>
      </c>
      <c r="E118" s="78"/>
      <c r="F118" s="60">
        <f t="shared" ref="F118:F122" si="28">SUM(C118*E118)</f>
        <v>0</v>
      </c>
      <c r="G118" s="60">
        <f>SUM(F118*1.2)</f>
        <v>0</v>
      </c>
      <c r="H118" s="56"/>
    </row>
    <row r="119" spans="1:10" s="6" customFormat="1" ht="24.75" x14ac:dyDescent="0.25">
      <c r="A119" s="57"/>
      <c r="B119" s="58" t="s">
        <v>113</v>
      </c>
      <c r="C119" s="50">
        <v>4</v>
      </c>
      <c r="D119" s="50" t="s">
        <v>8</v>
      </c>
      <c r="E119" s="78"/>
      <c r="F119" s="60">
        <f t="shared" si="28"/>
        <v>0</v>
      </c>
      <c r="G119" s="60">
        <f>SUM(F119*1.2)</f>
        <v>0</v>
      </c>
      <c r="H119" s="56"/>
    </row>
    <row r="120" spans="1:10" s="6" customFormat="1" ht="15.6" customHeight="1" x14ac:dyDescent="0.25">
      <c r="A120" s="57"/>
      <c r="B120" s="58" t="s">
        <v>80</v>
      </c>
      <c r="C120" s="50">
        <v>1</v>
      </c>
      <c r="D120" s="50" t="s">
        <v>8</v>
      </c>
      <c r="E120" s="79"/>
      <c r="F120" s="60">
        <f t="shared" si="28"/>
        <v>0</v>
      </c>
      <c r="G120" s="60">
        <f t="shared" ref="G120:G123" si="29">SUM(F120*1.2)</f>
        <v>0</v>
      </c>
      <c r="H120" s="56"/>
    </row>
    <row r="121" spans="1:10" s="6" customFormat="1" ht="15.6" customHeight="1" x14ac:dyDescent="0.25">
      <c r="A121" s="57"/>
      <c r="B121" s="58" t="s">
        <v>81</v>
      </c>
      <c r="C121" s="50">
        <v>1</v>
      </c>
      <c r="D121" s="50" t="s">
        <v>21</v>
      </c>
      <c r="E121" s="80"/>
      <c r="F121" s="60">
        <f t="shared" si="28"/>
        <v>0</v>
      </c>
      <c r="G121" s="60">
        <f t="shared" si="29"/>
        <v>0</v>
      </c>
      <c r="H121" s="56"/>
      <c r="J121" s="9"/>
    </row>
    <row r="122" spans="1:10" s="6" customFormat="1" ht="15.6" customHeight="1" x14ac:dyDescent="0.25">
      <c r="A122" s="57"/>
      <c r="B122" s="58" t="s">
        <v>82</v>
      </c>
      <c r="C122" s="50">
        <v>1</v>
      </c>
      <c r="D122" s="50" t="s">
        <v>21</v>
      </c>
      <c r="E122" s="80"/>
      <c r="F122" s="60">
        <f t="shared" si="28"/>
        <v>0</v>
      </c>
      <c r="G122" s="60">
        <f t="shared" si="29"/>
        <v>0</v>
      </c>
      <c r="H122" s="56"/>
      <c r="J122" s="9"/>
    </row>
    <row r="123" spans="1:10" s="6" customFormat="1" ht="30" customHeight="1" x14ac:dyDescent="0.25">
      <c r="A123" s="116" t="s">
        <v>83</v>
      </c>
      <c r="B123" s="116"/>
      <c r="C123" s="116"/>
      <c r="D123" s="116"/>
      <c r="E123" s="116"/>
      <c r="F123" s="74">
        <f>SUM(F104:F122)</f>
        <v>0</v>
      </c>
      <c r="G123" s="74">
        <f t="shared" si="29"/>
        <v>0</v>
      </c>
      <c r="H123" s="51"/>
      <c r="I123" s="11"/>
    </row>
    <row r="124" spans="1:10" s="6" customFormat="1" ht="30.6" customHeight="1" x14ac:dyDescent="0.25">
      <c r="A124" s="113"/>
      <c r="B124" s="113"/>
      <c r="C124" s="113"/>
      <c r="D124" s="113"/>
      <c r="E124" s="113"/>
      <c r="F124" s="65"/>
      <c r="G124" s="65"/>
      <c r="H124" s="15"/>
      <c r="I124" s="8"/>
    </row>
    <row r="125" spans="1:10" s="6" customFormat="1" ht="37.9" customHeight="1" x14ac:dyDescent="0.25">
      <c r="A125" s="120" t="s">
        <v>25</v>
      </c>
      <c r="B125" s="120"/>
      <c r="C125" s="81"/>
      <c r="D125" s="62"/>
      <c r="E125" s="67"/>
      <c r="F125" s="64"/>
      <c r="G125" s="64"/>
      <c r="H125" s="14"/>
    </row>
    <row r="126" spans="1:10" s="5" customFormat="1" ht="15.6" customHeight="1" x14ac:dyDescent="0.25">
      <c r="A126" s="62"/>
      <c r="B126" s="63" t="s">
        <v>22</v>
      </c>
      <c r="C126" s="62">
        <v>1</v>
      </c>
      <c r="D126" s="62" t="s">
        <v>21</v>
      </c>
      <c r="E126" s="59"/>
      <c r="F126" s="64">
        <f t="shared" ref="F126" si="30">SUM(C126*E126)</f>
        <v>0</v>
      </c>
      <c r="G126" s="64">
        <f t="shared" ref="G126" si="31">SUM(F126*1.2)</f>
        <v>0</v>
      </c>
      <c r="H126" s="16"/>
      <c r="I126" s="6"/>
    </row>
    <row r="127" spans="1:10" s="6" customFormat="1" ht="28.9" customHeight="1" x14ac:dyDescent="0.25">
      <c r="A127" s="115" t="s">
        <v>36</v>
      </c>
      <c r="B127" s="115"/>
      <c r="C127" s="115"/>
      <c r="D127" s="115"/>
      <c r="E127" s="115"/>
      <c r="F127" s="77">
        <f>SUM(F126)</f>
        <v>0</v>
      </c>
      <c r="G127" s="77">
        <f>SUM(F127*1.2)</f>
        <v>0</v>
      </c>
      <c r="H127" s="17"/>
      <c r="I127" s="11"/>
    </row>
    <row r="128" spans="1:10" ht="49.15" customHeight="1" x14ac:dyDescent="0.25">
      <c r="A128" s="119" t="s">
        <v>34</v>
      </c>
      <c r="B128" s="119"/>
      <c r="C128" s="119"/>
      <c r="D128" s="119"/>
      <c r="E128" s="119"/>
      <c r="F128" s="82">
        <f>SUM(F127+F123+F102+F90+F64+F54+F43+F34+F30+F17+F8)</f>
        <v>0</v>
      </c>
      <c r="G128" s="34">
        <f>SUM(F128*1.2)</f>
        <v>0</v>
      </c>
      <c r="H128" s="14"/>
      <c r="I128" s="12"/>
    </row>
    <row r="129" spans="1:8" ht="31.9" customHeight="1" x14ac:dyDescent="0.25">
      <c r="A129" s="35"/>
      <c r="B129" s="36"/>
      <c r="C129" s="37"/>
      <c r="D129" s="37"/>
      <c r="E129" s="38"/>
      <c r="F129" s="39"/>
      <c r="G129" s="39"/>
      <c r="H129" s="14"/>
    </row>
    <row r="130" spans="1:8" x14ac:dyDescent="0.25">
      <c r="A130" s="35"/>
      <c r="B130" s="40"/>
      <c r="C130" s="37"/>
      <c r="D130" s="37"/>
      <c r="E130" s="38"/>
      <c r="F130" s="39"/>
      <c r="G130" s="39"/>
      <c r="H130" s="14"/>
    </row>
    <row r="131" spans="1:8" x14ac:dyDescent="0.25">
      <c r="A131" s="35"/>
      <c r="B131" s="40"/>
      <c r="C131" s="37"/>
      <c r="D131" s="37"/>
      <c r="E131" s="38"/>
      <c r="F131" s="39"/>
      <c r="G131" s="39"/>
      <c r="H131" s="14"/>
    </row>
    <row r="132" spans="1:8" x14ac:dyDescent="0.25">
      <c r="A132" s="35"/>
      <c r="B132" s="36"/>
      <c r="C132" s="37"/>
      <c r="D132" s="37"/>
      <c r="E132" s="38"/>
      <c r="F132" s="39"/>
      <c r="G132" s="39"/>
      <c r="H132" s="14"/>
    </row>
    <row r="133" spans="1:8" x14ac:dyDescent="0.25">
      <c r="A133" s="35"/>
      <c r="B133" s="41"/>
      <c r="C133" s="37"/>
      <c r="D133" s="37"/>
      <c r="E133" s="38"/>
      <c r="F133" s="39"/>
      <c r="G133" s="39"/>
      <c r="H133" s="14"/>
    </row>
    <row r="134" spans="1:8" x14ac:dyDescent="0.25">
      <c r="A134" s="42"/>
      <c r="B134" s="43"/>
      <c r="C134" s="44"/>
      <c r="D134" s="44"/>
      <c r="E134" s="45"/>
      <c r="F134" s="46"/>
      <c r="G134" s="46"/>
      <c r="H134" s="14"/>
    </row>
    <row r="135" spans="1:8" x14ac:dyDescent="0.25">
      <c r="A135" s="30"/>
      <c r="B135" s="31"/>
      <c r="C135" s="47"/>
      <c r="D135" s="47"/>
      <c r="E135" s="48"/>
      <c r="F135" s="49"/>
      <c r="G135" s="49"/>
    </row>
  </sheetData>
  <mergeCells count="24">
    <mergeCell ref="A103:G103"/>
    <mergeCell ref="A123:E123"/>
    <mergeCell ref="A64:E64"/>
    <mergeCell ref="A128:E128"/>
    <mergeCell ref="A102:E102"/>
    <mergeCell ref="A125:B125"/>
    <mergeCell ref="A127:E127"/>
    <mergeCell ref="A124:E124"/>
    <mergeCell ref="A91:G91"/>
    <mergeCell ref="A65:G65"/>
    <mergeCell ref="A44:E44"/>
    <mergeCell ref="A46:G46"/>
    <mergeCell ref="A54:E54"/>
    <mergeCell ref="A90:E90"/>
    <mergeCell ref="A55:G55"/>
    <mergeCell ref="A31:G31"/>
    <mergeCell ref="A34:E34"/>
    <mergeCell ref="A35:G35"/>
    <mergeCell ref="A43:E43"/>
    <mergeCell ref="A8:E8"/>
    <mergeCell ref="A9:G9"/>
    <mergeCell ref="A17:E17"/>
    <mergeCell ref="A18:G18"/>
    <mergeCell ref="A30:E30"/>
  </mergeCells>
  <conditionalFormatting sqref="E126:E127 E6 E1:F4 G3:G4 M4 I2 E92 I4:J5 E95:E97 E100:E102">
    <cfRule type="cellIs" dxfId="18" priority="248" stopIfTrue="1" operator="greaterThan">
      <formula>0</formula>
    </cfRule>
  </conditionalFormatting>
  <conditionalFormatting sqref="E46:E54 E64">
    <cfRule type="cellIs" dxfId="17" priority="27" stopIfTrue="1" operator="greaterThan">
      <formula>0</formula>
    </cfRule>
  </conditionalFormatting>
  <conditionalFormatting sqref="E122:E123">
    <cfRule type="cellIs" dxfId="16" priority="19" stopIfTrue="1" operator="greaterThan">
      <formula>0</formula>
    </cfRule>
  </conditionalFormatting>
  <conditionalFormatting sqref="E103">
    <cfRule type="cellIs" dxfId="15" priority="18" stopIfTrue="1" operator="greaterThan">
      <formula>0</formula>
    </cfRule>
  </conditionalFormatting>
  <conditionalFormatting sqref="E117:E120">
    <cfRule type="cellIs" dxfId="14" priority="17" stopIfTrue="1" operator="greaterThan">
      <formula>0</formula>
    </cfRule>
  </conditionalFormatting>
  <conditionalFormatting sqref="E104:E113">
    <cfRule type="cellIs" dxfId="13" priority="16" stopIfTrue="1" operator="greaterThan">
      <formula>0</formula>
    </cfRule>
  </conditionalFormatting>
  <conditionalFormatting sqref="E114">
    <cfRule type="cellIs" dxfId="12" priority="15" stopIfTrue="1" operator="greaterThan">
      <formula>0</formula>
    </cfRule>
  </conditionalFormatting>
  <conditionalFormatting sqref="E115">
    <cfRule type="cellIs" dxfId="11" priority="14" stopIfTrue="1" operator="greaterThan">
      <formula>0</formula>
    </cfRule>
  </conditionalFormatting>
  <conditionalFormatting sqref="E116">
    <cfRule type="cellIs" dxfId="10" priority="13" stopIfTrue="1" operator="greaterThan">
      <formula>0</formula>
    </cfRule>
  </conditionalFormatting>
  <conditionalFormatting sqref="E121">
    <cfRule type="cellIs" dxfId="9" priority="12" stopIfTrue="1" operator="greaterThan">
      <formula>0</formula>
    </cfRule>
  </conditionalFormatting>
  <conditionalFormatting sqref="E24:E29 E16 E37:E42 E7 E20:E22 E10:E14">
    <cfRule type="cellIs" dxfId="8" priority="11" stopIfTrue="1" operator="greaterThan">
      <formula>0</formula>
    </cfRule>
  </conditionalFormatting>
  <conditionalFormatting sqref="E8">
    <cfRule type="cellIs" dxfId="7" priority="10" stopIfTrue="1" operator="greaterThan">
      <formula>0</formula>
    </cfRule>
  </conditionalFormatting>
  <conditionalFormatting sqref="E15">
    <cfRule type="cellIs" dxfId="6" priority="9" stopIfTrue="1" operator="greaterThan">
      <formula>0</formula>
    </cfRule>
  </conditionalFormatting>
  <conditionalFormatting sqref="E58 E60:E61">
    <cfRule type="cellIs" dxfId="5" priority="8" stopIfTrue="1" operator="greaterThan">
      <formula>0</formula>
    </cfRule>
  </conditionalFormatting>
  <conditionalFormatting sqref="E57">
    <cfRule type="cellIs" dxfId="4" priority="7" stopIfTrue="1" operator="greaterThan">
      <formula>0</formula>
    </cfRule>
  </conditionalFormatting>
  <conditionalFormatting sqref="E59">
    <cfRule type="cellIs" dxfId="3" priority="6" stopIfTrue="1" operator="greaterThan">
      <formula>0</formula>
    </cfRule>
  </conditionalFormatting>
  <conditionalFormatting sqref="E93">
    <cfRule type="cellIs" dxfId="2" priority="3" stopIfTrue="1" operator="greaterThan">
      <formula>0</formula>
    </cfRule>
  </conditionalFormatting>
  <conditionalFormatting sqref="E94">
    <cfRule type="cellIs" dxfId="1" priority="2" stopIfTrue="1" operator="greaterThan">
      <formula>0</formula>
    </cfRule>
  </conditionalFormatting>
  <conditionalFormatting sqref="E98:E99">
    <cfRule type="cellIs" dxfId="0" priority="1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2021-07-19T05:15:06Z</dcterms:modified>
</cp:coreProperties>
</file>