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52511"/>
</workbook>
</file>

<file path=xl/calcChain.xml><?xml version="1.0" encoding="utf-8"?>
<calcChain xmlns="http://schemas.openxmlformats.org/spreadsheetml/2006/main">
  <c r="M19" i="1" l="1"/>
  <c r="H18" i="1"/>
  <c r="P17" i="1" l="1"/>
  <c r="Q17" i="1" s="1"/>
  <c r="P16" i="1"/>
  <c r="Q16" i="1" s="1"/>
  <c r="P15" i="1"/>
  <c r="Q15" i="1" s="1"/>
  <c r="P14" i="1"/>
  <c r="Q14" i="1" s="1"/>
  <c r="P13" i="1"/>
  <c r="Q13" i="1" s="1"/>
  <c r="P12" i="1"/>
  <c r="Q12" i="1" l="1"/>
  <c r="P19" i="1" l="1"/>
  <c r="P21" i="1" s="1"/>
  <c r="Q19" i="1" l="1"/>
  <c r="P20" i="1"/>
</calcChain>
</file>

<file path=xl/sharedStrings.xml><?xml version="1.0" encoding="utf-8"?>
<sst xmlns="http://schemas.openxmlformats.org/spreadsheetml/2006/main" count="105" uniqueCount="85">
  <si>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</si>
  <si>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</si>
  <si>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</si>
  <si>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</si>
  <si>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</si>
  <si>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</si>
  <si>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</si>
  <si>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</si>
  <si>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</si>
  <si>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</si>
  <si>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</si>
  <si>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</si>
  <si>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</si>
  <si>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</si>
  <si>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</si>
  <si>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</si>
  <si>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</si>
  <si>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</si>
  <si>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</si>
  <si>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</si>
  <si>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</si>
  <si>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</si>
  <si>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</si>
  <si>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</si>
  <si>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</si>
  <si>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</si>
  <si>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</si>
  <si>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</si>
  <si>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</si>
  <si>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</si>
  <si>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</si>
  <si>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</si>
  <si>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</si>
  <si>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</si>
  <si>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</si>
  <si>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</si>
  <si>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</si>
  <si>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</si>
  <si>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</si>
  <si>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</si>
  <si>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</si>
  <si>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</si>
  <si>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</si>
  <si>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</si>
  <si>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</si>
  <si>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</si>
  <si>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</si>
  <si>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</si>
  <si>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</si>
  <si>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</si>
  <si>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</si>
  <si>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</si>
  <si>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</si>
  <si>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</si>
  <si>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</si>
  <si>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</si>
  <si>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</si>
  <si>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</si>
  <si>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</si>
  <si>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</si>
  <si>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</si>
  <si>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</si>
  <si>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</si>
  <si>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</si>
  <si>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</si>
  <si>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</si>
  <si>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</si>
  <si>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</si>
  <si>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</si>
  <si>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</si>
  <si>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</si>
  <si>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</si>
  <si>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Fabová</t>
  </si>
  <si>
    <t>1,2,4 d,4 a,6,7</t>
  </si>
  <si>
    <t>Lesy SR š.p. OZ Beňuš</t>
  </si>
  <si>
    <t>Lesnícke služby v ťažbovom procese na OZ Beňuš na roky 2021-2024, VC Bacúch</t>
  </si>
  <si>
    <t>453 10</t>
  </si>
  <si>
    <t>454 10</t>
  </si>
  <si>
    <t>110/750</t>
  </si>
  <si>
    <t>426 11</t>
  </si>
  <si>
    <t>1,2,4 a,6,7</t>
  </si>
  <si>
    <t>427 10</t>
  </si>
  <si>
    <t>455 00</t>
  </si>
  <si>
    <t>1,66/0,27/1,5</t>
  </si>
  <si>
    <t>60/410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</si>
</sst>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Normal="100" zoomScaleSheetLayoutView="100" workbookViewId="0">
      <selection activeCell="R13" sqref="R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7" t="s">
        <v>75</v>
      </c>
      <c r="D3" s="88"/>
      <c r="E3" s="88"/>
      <c r="F3" s="88"/>
      <c r="G3" s="88"/>
      <c r="H3" s="88"/>
      <c r="I3" s="88"/>
      <c r="J3" s="88"/>
      <c r="K3" s="88"/>
      <c r="L3" s="8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78"/>
      <c r="G5" s="7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79" t="s">
        <v>74</v>
      </c>
      <c r="C6" s="79"/>
      <c r="D6" s="79"/>
      <c r="E6" s="79"/>
      <c r="F6" s="79"/>
      <c r="G6" s="7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80"/>
      <c r="C7" s="80"/>
      <c r="D7" s="80"/>
      <c r="E7" s="80"/>
      <c r="F7" s="80"/>
      <c r="G7" s="8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76" t="s">
        <v>70</v>
      </c>
      <c r="B8" s="7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81" t="s">
        <v>2</v>
      </c>
      <c r="C9" s="95" t="s">
        <v>53</v>
      </c>
      <c r="D9" s="96"/>
      <c r="E9" s="84" t="s">
        <v>71</v>
      </c>
      <c r="F9" s="108" t="s">
        <v>3</v>
      </c>
      <c r="G9" s="109"/>
      <c r="H9" s="110"/>
      <c r="I9" s="89" t="s">
        <v>4</v>
      </c>
      <c r="J9" s="84" t="s">
        <v>5</v>
      </c>
      <c r="K9" s="89" t="s">
        <v>6</v>
      </c>
      <c r="L9" s="92" t="s">
        <v>7</v>
      </c>
      <c r="M9" s="84" t="s">
        <v>54</v>
      </c>
      <c r="N9" s="106" t="s">
        <v>60</v>
      </c>
      <c r="O9" s="97" t="s">
        <v>58</v>
      </c>
      <c r="P9" s="99" t="s">
        <v>59</v>
      </c>
    </row>
    <row r="10" spans="1:18" ht="21.75" customHeight="1" x14ac:dyDescent="0.25">
      <c r="A10" s="25"/>
      <c r="B10" s="82"/>
      <c r="C10" s="101" t="s">
        <v>67</v>
      </c>
      <c r="D10" s="102"/>
      <c r="E10" s="85"/>
      <c r="F10" s="105" t="s">
        <v>9</v>
      </c>
      <c r="G10" s="85" t="s">
        <v>10</v>
      </c>
      <c r="H10" s="84" t="s">
        <v>11</v>
      </c>
      <c r="I10" s="90"/>
      <c r="J10" s="85"/>
      <c r="K10" s="90"/>
      <c r="L10" s="93"/>
      <c r="M10" s="85"/>
      <c r="N10" s="107"/>
      <c r="O10" s="98"/>
      <c r="P10" s="100"/>
    </row>
    <row r="11" spans="1:18" ht="50.25" customHeight="1" thickBot="1" x14ac:dyDescent="0.3">
      <c r="A11" s="59"/>
      <c r="B11" s="83"/>
      <c r="C11" s="103"/>
      <c r="D11" s="104"/>
      <c r="E11" s="86"/>
      <c r="F11" s="103"/>
      <c r="G11" s="86"/>
      <c r="H11" s="86"/>
      <c r="I11" s="91"/>
      <c r="J11" s="86"/>
      <c r="K11" s="91"/>
      <c r="L11" s="94"/>
      <c r="M11" s="86"/>
      <c r="N11" s="104"/>
      <c r="O11" s="98"/>
      <c r="P11" s="100"/>
    </row>
    <row r="12" spans="1:18" hidden="1" x14ac:dyDescent="0.25">
      <c r="N12" s="58" t="s">
        <v>61</v>
      </c>
      <c r="O12" s="55"/>
      <c r="P12" s="51">
        <f>SUM(O12*H12)</f>
        <v>0</v>
      </c>
      <c r="Q12" s="12" t="str">
        <f>IF( P12=0," ", IF(100-((M13/P12)*100)&gt;20,"viac ako 20%",0))</f>
        <v xml:space="preserve"> </v>
      </c>
      <c r="R12" s="60">
        <v>44286</v>
      </c>
    </row>
    <row r="13" spans="1:18" x14ac:dyDescent="0.25">
      <c r="A13" s="26" t="s">
        <v>72</v>
      </c>
      <c r="B13" s="64" t="s">
        <v>76</v>
      </c>
      <c r="C13" s="74" t="s">
        <v>80</v>
      </c>
      <c r="D13" s="75"/>
      <c r="E13" s="63">
        <v>44469</v>
      </c>
      <c r="F13" s="66">
        <v>100</v>
      </c>
      <c r="G13" s="66"/>
      <c r="H13" s="66">
        <v>100</v>
      </c>
      <c r="I13" s="67" t="s">
        <v>37</v>
      </c>
      <c r="J13" s="64">
        <v>50</v>
      </c>
      <c r="K13" s="64">
        <v>0.91</v>
      </c>
      <c r="L13" s="72">
        <v>810</v>
      </c>
      <c r="M13" s="27">
        <v>1450.64</v>
      </c>
      <c r="N13" s="57" t="s">
        <v>61</v>
      </c>
      <c r="O13" s="47"/>
      <c r="P13" s="52">
        <f>SUM(O13*H13)</f>
        <v>0</v>
      </c>
      <c r="Q13" s="12" t="str">
        <f t="shared" ref="Q13:Q17" si="0">IF( P13=0," ", IF(100-((M13/P13)*100)&gt;20,"viac ako 20%",0))</f>
        <v xml:space="preserve"> </v>
      </c>
      <c r="R13" s="60"/>
    </row>
    <row r="14" spans="1:18" x14ac:dyDescent="0.25">
      <c r="A14" s="26" t="s">
        <v>72</v>
      </c>
      <c r="B14" s="64" t="s">
        <v>77</v>
      </c>
      <c r="C14" s="74" t="s">
        <v>73</v>
      </c>
      <c r="D14" s="75"/>
      <c r="E14" s="63">
        <v>44469</v>
      </c>
      <c r="F14" s="66">
        <v>100</v>
      </c>
      <c r="G14" s="66"/>
      <c r="H14" s="66">
        <v>100</v>
      </c>
      <c r="I14" s="67" t="s">
        <v>37</v>
      </c>
      <c r="J14" s="64">
        <v>50</v>
      </c>
      <c r="K14" s="64">
        <v>1.06</v>
      </c>
      <c r="L14" s="72" t="s">
        <v>78</v>
      </c>
      <c r="M14" s="27">
        <v>1721.59</v>
      </c>
      <c r="N14" s="56" t="s">
        <v>61</v>
      </c>
      <c r="O14" s="48"/>
      <c r="P14" s="53">
        <f t="shared" ref="P14:P17" si="1">SUM(O14*H14)</f>
        <v>0</v>
      </c>
      <c r="Q14" s="12" t="str">
        <f t="shared" si="0"/>
        <v xml:space="preserve"> </v>
      </c>
      <c r="R14" s="60"/>
    </row>
    <row r="15" spans="1:18" x14ac:dyDescent="0.25">
      <c r="A15" s="26" t="s">
        <v>72</v>
      </c>
      <c r="B15" s="64" t="s">
        <v>79</v>
      </c>
      <c r="C15" s="74" t="s">
        <v>80</v>
      </c>
      <c r="D15" s="75"/>
      <c r="E15" s="63">
        <v>44469</v>
      </c>
      <c r="F15" s="66">
        <v>30</v>
      </c>
      <c r="G15" s="66"/>
      <c r="H15" s="66">
        <v>30</v>
      </c>
      <c r="I15" s="67" t="s">
        <v>37</v>
      </c>
      <c r="J15" s="64">
        <v>50</v>
      </c>
      <c r="K15" s="64">
        <v>2.04</v>
      </c>
      <c r="L15" s="72">
        <v>350</v>
      </c>
      <c r="M15" s="27">
        <v>326.98</v>
      </c>
      <c r="N15" s="27" t="s">
        <v>61</v>
      </c>
      <c r="O15" s="48"/>
      <c r="P15" s="53">
        <f t="shared" si="1"/>
        <v>0</v>
      </c>
      <c r="Q15" s="12" t="str">
        <f t="shared" si="0"/>
        <v xml:space="preserve"> </v>
      </c>
      <c r="R15" s="60"/>
    </row>
    <row r="16" spans="1:18" ht="15.75" thickBot="1" x14ac:dyDescent="0.3">
      <c r="A16" s="26" t="s">
        <v>72</v>
      </c>
      <c r="B16" s="65" t="s">
        <v>81</v>
      </c>
      <c r="C16" s="74" t="s">
        <v>80</v>
      </c>
      <c r="D16" s="75"/>
      <c r="E16" s="63">
        <v>44469</v>
      </c>
      <c r="F16" s="68">
        <v>30</v>
      </c>
      <c r="G16" s="68"/>
      <c r="H16" s="68">
        <v>30</v>
      </c>
      <c r="I16" s="69" t="s">
        <v>37</v>
      </c>
      <c r="J16" s="65">
        <v>60</v>
      </c>
      <c r="K16" s="65">
        <v>1.53</v>
      </c>
      <c r="L16" s="70">
        <v>230</v>
      </c>
      <c r="M16" s="71">
        <v>343.24</v>
      </c>
      <c r="N16" s="57" t="s">
        <v>61</v>
      </c>
      <c r="O16" s="48"/>
      <c r="P16" s="53">
        <f t="shared" si="1"/>
        <v>0</v>
      </c>
      <c r="Q16" s="12" t="str">
        <f t="shared" si="0"/>
        <v xml:space="preserve"> </v>
      </c>
      <c r="R16" s="60"/>
    </row>
    <row r="17" spans="1:18" ht="24.75" thickBot="1" x14ac:dyDescent="0.3">
      <c r="A17" s="26" t="s">
        <v>72</v>
      </c>
      <c r="B17" s="64" t="s">
        <v>82</v>
      </c>
      <c r="C17" s="74" t="s">
        <v>73</v>
      </c>
      <c r="D17" s="75"/>
      <c r="E17" s="63">
        <v>44469</v>
      </c>
      <c r="F17" s="66">
        <v>105</v>
      </c>
      <c r="G17" s="66">
        <v>10</v>
      </c>
      <c r="H17" s="66">
        <v>115</v>
      </c>
      <c r="I17" s="67" t="s">
        <v>37</v>
      </c>
      <c r="J17" s="64">
        <v>60</v>
      </c>
      <c r="K17" s="64" t="s">
        <v>83</v>
      </c>
      <c r="L17" s="72" t="s">
        <v>84</v>
      </c>
      <c r="M17" s="27">
        <v>1788.16</v>
      </c>
      <c r="N17" s="56" t="s">
        <v>61</v>
      </c>
      <c r="O17" s="48"/>
      <c r="P17" s="53">
        <f t="shared" si="1"/>
        <v>0</v>
      </c>
      <c r="Q17" s="12" t="str">
        <f t="shared" si="0"/>
        <v xml:space="preserve"> </v>
      </c>
      <c r="R17" s="60"/>
    </row>
    <row r="18" spans="1:18" ht="15.75" thickBot="1" x14ac:dyDescent="0.3">
      <c r="A18" s="28"/>
      <c r="B18" s="29"/>
      <c r="C18" s="30"/>
      <c r="D18" s="31"/>
      <c r="E18" s="31"/>
      <c r="F18" s="32"/>
      <c r="G18" s="32"/>
      <c r="H18" s="54">
        <f>SUM(H13:H17)</f>
        <v>375</v>
      </c>
      <c r="I18" s="33"/>
      <c r="J18" s="29"/>
      <c r="K18" s="29"/>
      <c r="L18" s="30"/>
      <c r="M18" s="34"/>
      <c r="N18" s="35"/>
      <c r="O18" s="38"/>
      <c r="P18" s="39"/>
      <c r="Q18" s="12"/>
    </row>
    <row r="19" spans="1:18" ht="15.75" thickBot="1" x14ac:dyDescent="0.3">
      <c r="A19" s="50"/>
      <c r="B19" s="36"/>
      <c r="C19" s="36"/>
      <c r="D19" s="36"/>
      <c r="E19" s="36"/>
      <c r="F19" s="36"/>
      <c r="G19" s="36"/>
      <c r="H19" s="36"/>
      <c r="I19" s="36"/>
      <c r="J19" s="36"/>
      <c r="K19" s="132" t="s">
        <v>13</v>
      </c>
      <c r="L19" s="132"/>
      <c r="M19" s="39">
        <f>SUM(M13:M17)</f>
        <v>5630.61</v>
      </c>
      <c r="N19" s="37"/>
      <c r="O19" s="40" t="s">
        <v>14</v>
      </c>
      <c r="P19" s="34">
        <f>SUM(P13:P17)</f>
        <v>0</v>
      </c>
      <c r="Q19" s="12" t="str">
        <f>IF(P19&gt;M19,"prekročená cena","nižšia ako stanovená")</f>
        <v>nižšia ako stanovená</v>
      </c>
    </row>
    <row r="20" spans="1:18" ht="15.75" thickBot="1" x14ac:dyDescent="0.3">
      <c r="A20" s="111" t="s">
        <v>15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34">
        <f>P21-P19</f>
        <v>0</v>
      </c>
    </row>
    <row r="21" spans="1:18" ht="15.75" thickBot="1" x14ac:dyDescent="0.3">
      <c r="A21" s="111" t="s">
        <v>16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3"/>
      <c r="P21" s="34">
        <f>IF("nie"=MID(I29,1,3),P19,(P19*1.2))</f>
        <v>0</v>
      </c>
    </row>
    <row r="22" spans="1:18" x14ac:dyDescent="0.25">
      <c r="A22" s="121" t="s">
        <v>17</v>
      </c>
      <c r="B22" s="121"/>
      <c r="C22" s="12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8" x14ac:dyDescent="0.25">
      <c r="A23" s="114" t="s">
        <v>65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4" spans="1:18" ht="25.5" customHeight="1" x14ac:dyDescent="0.25">
      <c r="A24" s="42" t="s">
        <v>57</v>
      </c>
      <c r="B24" s="42"/>
      <c r="C24" s="42"/>
      <c r="D24" s="42"/>
      <c r="E24" s="61"/>
      <c r="F24" s="42"/>
      <c r="G24" s="42"/>
      <c r="H24" s="43" t="s">
        <v>55</v>
      </c>
      <c r="I24" s="42"/>
      <c r="J24" s="42"/>
      <c r="K24" s="44"/>
      <c r="L24" s="44"/>
      <c r="M24" s="44"/>
      <c r="N24" s="44"/>
      <c r="O24" s="44"/>
      <c r="P24" s="44"/>
    </row>
    <row r="25" spans="1:18" ht="15" customHeight="1" x14ac:dyDescent="0.25">
      <c r="A25" s="123" t="s">
        <v>66</v>
      </c>
      <c r="B25" s="124"/>
      <c r="C25" s="124"/>
      <c r="D25" s="124"/>
      <c r="E25" s="124"/>
      <c r="F25" s="125"/>
      <c r="G25" s="122" t="s">
        <v>56</v>
      </c>
      <c r="H25" s="45" t="s">
        <v>18</v>
      </c>
      <c r="I25" s="115"/>
      <c r="J25" s="116"/>
      <c r="K25" s="116"/>
      <c r="L25" s="116"/>
      <c r="M25" s="116"/>
      <c r="N25" s="116"/>
      <c r="O25" s="116"/>
      <c r="P25" s="117"/>
    </row>
    <row r="26" spans="1:18" x14ac:dyDescent="0.25">
      <c r="A26" s="126"/>
      <c r="B26" s="127"/>
      <c r="C26" s="127"/>
      <c r="D26" s="127"/>
      <c r="E26" s="127"/>
      <c r="F26" s="128"/>
      <c r="G26" s="122"/>
      <c r="H26" s="45" t="s">
        <v>19</v>
      </c>
      <c r="I26" s="115"/>
      <c r="J26" s="116"/>
      <c r="K26" s="116"/>
      <c r="L26" s="116"/>
      <c r="M26" s="116"/>
      <c r="N26" s="116"/>
      <c r="O26" s="116"/>
      <c r="P26" s="117"/>
    </row>
    <row r="27" spans="1:18" ht="18" customHeight="1" x14ac:dyDescent="0.25">
      <c r="A27" s="126"/>
      <c r="B27" s="127"/>
      <c r="C27" s="127"/>
      <c r="D27" s="127"/>
      <c r="E27" s="127"/>
      <c r="F27" s="128"/>
      <c r="G27" s="122"/>
      <c r="H27" s="45" t="s">
        <v>20</v>
      </c>
      <c r="I27" s="115"/>
      <c r="J27" s="116"/>
      <c r="K27" s="116"/>
      <c r="L27" s="116"/>
      <c r="M27" s="116"/>
      <c r="N27" s="116"/>
      <c r="O27" s="116"/>
      <c r="P27" s="117"/>
    </row>
    <row r="28" spans="1:18" x14ac:dyDescent="0.25">
      <c r="A28" s="126"/>
      <c r="B28" s="127"/>
      <c r="C28" s="127"/>
      <c r="D28" s="127"/>
      <c r="E28" s="127"/>
      <c r="F28" s="128"/>
      <c r="G28" s="122"/>
      <c r="H28" s="45" t="s">
        <v>21</v>
      </c>
      <c r="I28" s="115"/>
      <c r="J28" s="116"/>
      <c r="K28" s="116"/>
      <c r="L28" s="116"/>
      <c r="M28" s="116"/>
      <c r="N28" s="116"/>
      <c r="O28" s="116"/>
      <c r="P28" s="117"/>
    </row>
    <row r="29" spans="1:18" x14ac:dyDescent="0.25">
      <c r="A29" s="126"/>
      <c r="B29" s="127"/>
      <c r="C29" s="127"/>
      <c r="D29" s="127"/>
      <c r="E29" s="127"/>
      <c r="F29" s="128"/>
      <c r="G29" s="122"/>
      <c r="H29" s="45" t="s">
        <v>22</v>
      </c>
      <c r="I29" s="115"/>
      <c r="J29" s="116"/>
      <c r="K29" s="116"/>
      <c r="L29" s="116"/>
      <c r="M29" s="116"/>
      <c r="N29" s="116"/>
      <c r="O29" s="116"/>
      <c r="P29" s="117"/>
    </row>
    <row r="30" spans="1:18" x14ac:dyDescent="0.25">
      <c r="A30" s="126"/>
      <c r="B30" s="127"/>
      <c r="C30" s="127"/>
      <c r="D30" s="127"/>
      <c r="E30" s="127"/>
      <c r="F30" s="128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8" x14ac:dyDescent="0.25">
      <c r="A31" s="126"/>
      <c r="B31" s="127"/>
      <c r="C31" s="127"/>
      <c r="D31" s="127"/>
      <c r="E31" s="127"/>
      <c r="F31" s="128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8" x14ac:dyDescent="0.25">
      <c r="A32" s="129"/>
      <c r="B32" s="130"/>
      <c r="C32" s="130"/>
      <c r="D32" s="130"/>
      <c r="E32" s="130"/>
      <c r="F32" s="131"/>
      <c r="G32" s="44"/>
      <c r="H32" s="24"/>
      <c r="I32" s="18"/>
      <c r="J32" s="24"/>
      <c r="K32" s="24" t="s">
        <v>23</v>
      </c>
      <c r="L32" s="24"/>
      <c r="M32" s="118"/>
      <c r="N32" s="119"/>
      <c r="O32" s="120"/>
      <c r="P32" s="24"/>
    </row>
    <row r="33" spans="1:16" x14ac:dyDescent="0.25">
      <c r="A33" s="44"/>
      <c r="B33" s="44"/>
      <c r="C33" s="44"/>
      <c r="D33" s="44"/>
      <c r="E33" s="44"/>
      <c r="F33" s="44"/>
      <c r="G33" s="4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21"/>
      <c r="B34" s="21"/>
      <c r="C34" s="21"/>
      <c r="D34" s="21"/>
      <c r="E34" s="21"/>
      <c r="F34" s="21"/>
      <c r="G34" s="21"/>
      <c r="H34" s="24"/>
      <c r="I34" s="24"/>
      <c r="J34" s="24"/>
      <c r="K34" s="24"/>
      <c r="L34" s="24"/>
      <c r="M34" s="24"/>
      <c r="N34" s="24"/>
      <c r="O34" s="24"/>
      <c r="P34" s="24"/>
    </row>
  </sheetData>
  <sheetProtection selectLockedCells="1"/>
  <mergeCells count="40">
    <mergeCell ref="C14:D14"/>
    <mergeCell ref="C15:D15"/>
    <mergeCell ref="C16:D16"/>
    <mergeCell ref="K19:L19"/>
    <mergeCell ref="A20:O20"/>
    <mergeCell ref="C17:D17"/>
    <mergeCell ref="A21:O21"/>
    <mergeCell ref="A23:P23"/>
    <mergeCell ref="I29:P29"/>
    <mergeCell ref="M32:O32"/>
    <mergeCell ref="A22:C22"/>
    <mergeCell ref="G25:G29"/>
    <mergeCell ref="I25:P25"/>
    <mergeCell ref="I26:P26"/>
    <mergeCell ref="I27:P27"/>
    <mergeCell ref="I28:P28"/>
    <mergeCell ref="A25:F32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7" t="s">
        <v>51</v>
      </c>
      <c r="M2" s="137"/>
    </row>
    <row r="3" spans="1:14" x14ac:dyDescent="0.25">
      <c r="A3" s="5" t="s">
        <v>25</v>
      </c>
      <c r="B3" s="134" t="s">
        <v>26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25">
      <c r="A4" s="5" t="s">
        <v>27</v>
      </c>
      <c r="B4" s="134" t="s">
        <v>28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25">
      <c r="A5" s="5" t="s">
        <v>8</v>
      </c>
      <c r="B5" s="134" t="s">
        <v>29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5" t="s">
        <v>2</v>
      </c>
      <c r="B6" s="134" t="s">
        <v>30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25">
      <c r="A7" s="6" t="s">
        <v>31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25">
      <c r="A8" s="5" t="s">
        <v>12</v>
      </c>
      <c r="B8" s="134" t="s">
        <v>32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25">
      <c r="A9" s="7" t="s">
        <v>33</v>
      </c>
      <c r="B9" s="134" t="s">
        <v>34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x14ac:dyDescent="0.25">
      <c r="A10" s="7" t="s">
        <v>35</v>
      </c>
      <c r="B10" s="134" t="s">
        <v>36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x14ac:dyDescent="0.25">
      <c r="A11" s="8" t="s">
        <v>37</v>
      </c>
      <c r="B11" s="134" t="s">
        <v>38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x14ac:dyDescent="0.25">
      <c r="A12" s="9" t="s">
        <v>39</v>
      </c>
      <c r="B12" s="134" t="s">
        <v>40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24" customHeight="1" x14ac:dyDescent="0.25">
      <c r="A13" s="8" t="s">
        <v>41</v>
      </c>
      <c r="B13" s="134" t="s">
        <v>42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6.5" customHeight="1" x14ac:dyDescent="0.25">
      <c r="A14" s="8" t="s">
        <v>5</v>
      </c>
      <c r="B14" s="134" t="s">
        <v>52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x14ac:dyDescent="0.25">
      <c r="A15" s="8" t="s">
        <v>43</v>
      </c>
      <c r="B15" s="134" t="s">
        <v>44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38.25" x14ac:dyDescent="0.25">
      <c r="A16" s="10" t="s">
        <v>45</v>
      </c>
      <c r="B16" s="134" t="s">
        <v>46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28.5" customHeight="1" x14ac:dyDescent="0.25">
      <c r="A17" s="10" t="s">
        <v>47</v>
      </c>
      <c r="B17" s="134" t="s">
        <v>48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1:14" ht="27" customHeight="1" x14ac:dyDescent="0.25">
      <c r="A18" s="11" t="s">
        <v>49</v>
      </c>
      <c r="B18" s="134" t="s">
        <v>50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75" customHeight="1" x14ac:dyDescent="0.25">
      <c r="A19" s="46" t="s">
        <v>62</v>
      </c>
      <c r="B19" s="133" t="s">
        <v>63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2021-02-26T08:40:20Z</cp:lastPrinted>
  <dcterms:created xsi:type="dcterms:W3CDTF">2012-08-13T12:29:09Z</dcterms:created>
  <dcterms:modified xsi:type="dcterms:W3CDTF">2021-07-20T10:24:03Z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