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esktop\Ťažba\DNS\"/>
    </mc:Choice>
  </mc:AlternateContent>
  <bookViews>
    <workbookView xWindow="1950" yWindow="-30" windowWidth="21075" windowHeight="978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ponuka'!$A$1:$P$34</definedName>
  </definedNames>
  <calcPr calcId="152511"/>
</workbook>
</file>

<file path=xl/calcChain.xml><?xml version="1.0" encoding="utf-8"?>
<calcChain xmlns="http://schemas.openxmlformats.org/spreadsheetml/2006/main">
  <c r="M19" i="1" l="1"/>
  <c r="H18" i="1"/>
  <c r="P17" i="1" l="1"/>
  <c r="Q17" i="1" s="1"/>
  <c r="P16" i="1"/>
  <c r="Q16" i="1" s="1"/>
  <c r="P15" i="1"/>
  <c r="Q15" i="1" s="1"/>
  <c r="P14" i="1"/>
  <c r="Q14" i="1" s="1"/>
  <c r="P13" i="1"/>
  <c r="Q13" i="1" s="1"/>
  <c r="P12" i="1"/>
  <c r="Q12" i="1" l="1"/>
  <c r="P19" i="1" l="1"/>
  <c r="P21" i="1" s="1"/>
  <c r="Q19" i="1" l="1"/>
  <c r="P20" i="1"/>
</calcChain>
</file>

<file path=xl/sharedStrings.xml><?xml version="1.0" encoding="utf-8"?>
<sst xmlns="http://schemas.openxmlformats.org/spreadsheetml/2006/main" count="105" uniqueCount="85">
  <si>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</si>
  <si>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</si>
  <si>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</si>
  <si>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</si>
  <si>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</si>
  <si>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</si>
  <si>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</si>
  <si>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</si>
  <si>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</si>
  <si>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</si>
  <si>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</si>
  <si>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</si>
  <si>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</si>
  <si>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</si>
  <si>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</si>
  <si>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</si>
  <si>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</si>
  <si>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</si>
  <si>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</si>
  <si>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</si>
  <si>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</si>
  <si>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</si>
  <si>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</si>
  <si>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</si>
  <si>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</si>
  <si>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</si>
  <si>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</si>
  <si>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</si>
  <si>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</si>
  <si>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</si>
  <si>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</si>
  <si>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</si>
  <si>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</si>
  <si>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</si>
  <si>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</si>
  <si>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</si>
  <si>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</si>
  <si>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</si>
  <si>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</si>
  <si>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</si>
  <si>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</si>
  <si>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</si>
  <si>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</si>
  <si>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</si>
  <si>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</si>
  <si>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</si>
  <si>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</si>
  <si>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</si>
  <si>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</si>
  <si>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</si>
  <si>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</si>
  <si>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</si>
  <si>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</si>
  <si>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</si>
  <si>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</si>
  <si>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</si>
  <si>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</si>
  <si>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</si>
  <si>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</si>
  <si>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</si>
  <si>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</si>
  <si>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</si>
  <si>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</si>
  <si>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</si>
  <si>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</si>
  <si>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</si>
  <si>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</si>
  <si>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</si>
  <si>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</si>
  <si>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5 Zmluvy o dielo</t>
  </si>
  <si>
    <t>Zmluva č.1</t>
  </si>
  <si>
    <t>termín dokončenia do</t>
  </si>
  <si>
    <t>Fabová</t>
  </si>
  <si>
    <t>1,2,4 d,4 a,6,7</t>
  </si>
  <si>
    <t>Lesy SR š.p. OZ Beňuš</t>
  </si>
  <si>
    <t>Lesnícke služby v ťažbovom procese na OZ Beňuš na roky 2021-2024, VC Bacúch</t>
  </si>
  <si>
    <t>453 10</t>
  </si>
  <si>
    <t>454 10</t>
  </si>
  <si>
    <t>110/750</t>
  </si>
  <si>
    <t>426 11</t>
  </si>
  <si>
    <t>1,2,4 a,6,7</t>
  </si>
  <si>
    <t>427 10</t>
  </si>
  <si>
    <t>455 00</t>
  </si>
  <si>
    <t>1,66/0,27/1,5</t>
  </si>
  <si>
    <t>60/410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</si>
</sst>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0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8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9" xfId="0" applyFont="1" applyFill="1" applyBorder="1" applyAlignment="1" applyProtection="1">
      <alignment vertical="center" wrapText="1"/>
    </xf>
    <xf numFmtId="0" fontId="10" fillId="3" borderId="19" xfId="0" applyFont="1" applyFill="1" applyBorder="1" applyAlignment="1" applyProtection="1">
      <alignment horizontal="center" vertical="center"/>
    </xf>
    <xf numFmtId="4" fontId="6" fillId="3" borderId="16" xfId="0" applyNumberFormat="1" applyFont="1" applyFill="1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horizontal="center" vertical="center"/>
    </xf>
    <xf numFmtId="0" fontId="10" fillId="3" borderId="25" xfId="0" applyFont="1" applyFill="1" applyBorder="1" applyAlignment="1" applyProtection="1">
      <alignment horizontal="center" vertical="center" wrapText="1"/>
    </xf>
    <xf numFmtId="0" fontId="3" fillId="3" borderId="25" xfId="0" applyFont="1" applyFill="1" applyBorder="1" applyAlignment="1" applyProtection="1">
      <alignment horizontal="center" vertical="center"/>
    </xf>
    <xf numFmtId="0" fontId="0" fillId="3" borderId="25" xfId="0" applyFill="1" applyBorder="1" applyAlignment="1" applyProtection="1">
      <alignment horizontal="center" vertical="center"/>
    </xf>
    <xf numFmtId="3" fontId="10" fillId="3" borderId="25" xfId="0" applyNumberFormat="1" applyFont="1" applyFill="1" applyBorder="1" applyAlignment="1" applyProtection="1">
      <alignment horizontal="right" vertical="center"/>
    </xf>
    <xf numFmtId="0" fontId="10" fillId="3" borderId="25" xfId="0" applyFont="1" applyFill="1" applyBorder="1" applyAlignment="1" applyProtection="1">
      <alignment horizontal="center" vertical="center"/>
    </xf>
    <xf numFmtId="4" fontId="6" fillId="3" borderId="27" xfId="0" applyNumberFormat="1" applyFont="1" applyFill="1" applyBorder="1" applyAlignment="1" applyProtection="1">
      <alignment horizontal="center" vertical="center"/>
    </xf>
    <xf numFmtId="4" fontId="6" fillId="3" borderId="26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26" xfId="0" applyNumberFormat="1" applyFont="1" applyFill="1" applyBorder="1" applyAlignment="1" applyProtection="1">
      <alignment horizontal="center" vertical="center"/>
      <protection locked="0"/>
    </xf>
    <xf numFmtId="4" fontId="6" fillId="3" borderId="18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4" fontId="6" fillId="3" borderId="15" xfId="0" applyNumberFormat="1" applyFont="1" applyFill="1" applyBorder="1" applyAlignment="1" applyProtection="1">
      <alignment horizontal="center" vertical="center"/>
      <protection locked="0"/>
    </xf>
    <xf numFmtId="4" fontId="6" fillId="3" borderId="29" xfId="0" applyNumberFormat="1" applyFont="1" applyFill="1" applyBorder="1" applyAlignment="1" applyProtection="1">
      <alignment horizontal="center" vertical="center"/>
      <protection locked="0"/>
    </xf>
    <xf numFmtId="0" fontId="3" fillId="3" borderId="27" xfId="0" applyFont="1" applyFill="1" applyBorder="1" applyProtection="1"/>
    <xf numFmtId="0" fontId="0" fillId="3" borderId="24" xfId="0" applyFill="1" applyBorder="1" applyProtection="1"/>
    <xf numFmtId="2" fontId="6" fillId="3" borderId="10" xfId="0" applyNumberFormat="1" applyFont="1" applyFill="1" applyBorder="1" applyAlignment="1" applyProtection="1">
      <alignment horizontal="center" vertical="center"/>
    </xf>
    <xf numFmtId="2" fontId="6" fillId="3" borderId="16" xfId="0" applyNumberFormat="1" applyFont="1" applyFill="1" applyBorder="1" applyAlignment="1" applyProtection="1">
      <alignment horizontal="center" vertical="center"/>
    </xf>
    <xf numFmtId="2" fontId="6" fillId="3" borderId="22" xfId="0" applyNumberFormat="1" applyFont="1" applyFill="1" applyBorder="1" applyAlignment="1" applyProtection="1">
      <alignment horizontal="center" vertical="center"/>
    </xf>
    <xf numFmtId="4" fontId="10" fillId="3" borderId="25" xfId="0" applyNumberFormat="1" applyFont="1" applyFill="1" applyBorder="1" applyAlignment="1" applyProtection="1">
      <alignment horizontal="right" vertical="center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22" xfId="0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vertical="center" wrapText="1"/>
    </xf>
    <xf numFmtId="14" fontId="0" fillId="0" borderId="0" xfId="0" applyNumberFormat="1"/>
    <xf numFmtId="0" fontId="3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14" fontId="6" fillId="3" borderId="34" xfId="0" applyNumberFormat="1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0" fontId="10" fillId="3" borderId="37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right" vertical="center"/>
    </xf>
    <xf numFmtId="0" fontId="10" fillId="3" borderId="1" xfId="0" applyFont="1" applyFill="1" applyBorder="1" applyAlignment="1" applyProtection="1">
      <alignment horizontal="center" vertical="center"/>
    </xf>
    <xf numFmtId="3" fontId="10" fillId="3" borderId="37" xfId="0" applyNumberFormat="1" applyFont="1" applyFill="1" applyBorder="1" applyAlignment="1" applyProtection="1">
      <alignment horizontal="right" vertical="center"/>
    </xf>
    <xf numFmtId="0" fontId="10" fillId="3" borderId="37" xfId="0" applyFont="1" applyFill="1" applyBorder="1" applyAlignment="1" applyProtection="1">
      <alignment horizontal="center" vertical="center"/>
    </xf>
    <xf numFmtId="0" fontId="3" fillId="3" borderId="38" xfId="0" applyFont="1" applyFill="1" applyBorder="1" applyAlignment="1" applyProtection="1">
      <alignment horizontal="center" vertical="center"/>
    </xf>
    <xf numFmtId="4" fontId="6" fillId="3" borderId="23" xfId="0" applyNumberFormat="1" applyFont="1" applyFill="1" applyBorder="1" applyAlignment="1" applyProtection="1">
      <alignment horizontal="center" vertical="center"/>
    </xf>
    <xf numFmtId="0" fontId="3" fillId="3" borderId="20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/>
    </xf>
    <xf numFmtId="0" fontId="3" fillId="3" borderId="20" xfId="0" applyFont="1" applyFill="1" applyBorder="1" applyAlignment="1" applyProtection="1">
      <alignment horizontal="center" vertical="center"/>
    </xf>
    <xf numFmtId="0" fontId="0" fillId="3" borderId="21" xfId="0" applyFill="1" applyBorder="1" applyAlignment="1" applyProtection="1">
      <alignment horizontal="center" vertical="center"/>
    </xf>
    <xf numFmtId="0" fontId="5" fillId="3" borderId="11" xfId="0" applyFont="1" applyFill="1" applyBorder="1" applyAlignment="1" applyProtection="1">
      <alignment horizontal="center"/>
    </xf>
    <xf numFmtId="0" fontId="5" fillId="3" borderId="12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4" fillId="2" borderId="0" xfId="0" applyFont="1" applyFill="1" applyAlignment="1"/>
    <xf numFmtId="0" fontId="0" fillId="2" borderId="0" xfId="0" applyFill="1" applyAlignment="1"/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23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24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35" xfId="0" applyFont="1" applyFill="1" applyBorder="1" applyAlignment="1" applyProtection="1">
      <alignment horizontal="center" vertical="center" wrapText="1"/>
    </xf>
    <xf numFmtId="0" fontId="6" fillId="3" borderId="36" xfId="0" applyFont="1" applyFill="1" applyBorder="1" applyAlignment="1" applyProtection="1">
      <alignment horizontal="center" vertical="center" wrapText="1"/>
    </xf>
    <xf numFmtId="0" fontId="6" fillId="3" borderId="24" xfId="0" applyFont="1" applyFill="1" applyBorder="1" applyAlignment="1" applyProtection="1">
      <alignment horizontal="center" vertical="center" wrapText="1"/>
    </xf>
    <xf numFmtId="0" fontId="6" fillId="3" borderId="26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3" fillId="3" borderId="0" xfId="0" applyFont="1" applyFill="1" applyBorder="1" applyAlignment="1" applyProtection="1">
      <alignment horizontal="left" vertical="center"/>
    </xf>
    <xf numFmtId="0" fontId="5" fillId="2" borderId="20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1" xfId="0" applyFont="1" applyFill="1" applyBorder="1" applyAlignment="1" applyProtection="1">
      <alignment horizontal="left"/>
      <protection locked="0"/>
    </xf>
    <xf numFmtId="0" fontId="0" fillId="2" borderId="20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30" xfId="0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 vertical="top" wrapText="1"/>
    </xf>
    <xf numFmtId="0" fontId="0" fillId="3" borderId="31" xfId="0" applyFill="1" applyBorder="1" applyAlignment="1">
      <alignment horizontal="center" vertical="top" wrapText="1"/>
    </xf>
    <xf numFmtId="0" fontId="0" fillId="3" borderId="28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32" xfId="0" applyFill="1" applyBorder="1" applyAlignment="1">
      <alignment horizontal="center" vertical="top" wrapText="1"/>
    </xf>
    <xf numFmtId="0" fontId="0" fillId="3" borderId="33" xfId="0" applyFill="1" applyBorder="1" applyAlignment="1">
      <alignment horizontal="center" vertical="top" wrapText="1"/>
    </xf>
    <xf numFmtId="0" fontId="0" fillId="3" borderId="29" xfId="0" applyFill="1" applyBorder="1" applyAlignment="1">
      <alignment horizontal="center" vertical="top" wrapText="1"/>
    </xf>
    <xf numFmtId="0" fontId="0" fillId="3" borderId="34" xfId="0" applyFill="1" applyBorder="1" applyAlignment="1">
      <alignment horizontal="center" vertical="top" wrapText="1"/>
    </xf>
    <xf numFmtId="0" fontId="6" fillId="3" borderId="6" xfId="0" applyFont="1" applyFill="1" applyBorder="1" applyAlignment="1" applyProtection="1">
      <alignment horizontal="right"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1" xfId="0" applyFont="1" applyFill="1" applyBorder="1" applyAlignment="1" applyProtection="1">
      <alignment horizontal="left" vertical="center" wrapText="1"/>
    </xf>
    <xf numFmtId="0" fontId="0" fillId="0" borderId="29" xfId="0" applyBorder="1" applyAlignment="1">
      <alignment horizont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4"/>
  <sheetViews>
    <sheetView tabSelected="1" zoomScaleNormal="100" zoomScaleSheetLayoutView="100" workbookViewId="0">
      <selection activeCell="R13" sqref="R13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5" width="16" customWidth="1"/>
    <col min="8" max="8" width="11.85546875" customWidth="1"/>
    <col min="9" max="9" width="9.7109375" customWidth="1"/>
    <col min="12" max="12" width="11.42578125" customWidth="1"/>
    <col min="13" max="13" width="16.140625" customWidth="1"/>
    <col min="14" max="14" width="6.140625" customWidth="1"/>
    <col min="15" max="15" width="13.85546875" customWidth="1"/>
    <col min="16" max="16" width="15.85546875" customWidth="1"/>
    <col min="17" max="17" width="14.5703125" customWidth="1"/>
    <col min="18" max="18" width="9.42578125" bestFit="1" customWidth="1"/>
  </cols>
  <sheetData>
    <row r="1" spans="1:18" ht="18" x14ac:dyDescent="0.25">
      <c r="A1" s="73" t="s">
        <v>64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16" t="s">
        <v>68</v>
      </c>
      <c r="P1" s="15"/>
    </row>
    <row r="2" spans="1:18" ht="11.25" customHeight="1" x14ac:dyDescent="0.25">
      <c r="A2" s="13"/>
      <c r="B2" s="13"/>
      <c r="C2" s="13"/>
      <c r="D2" s="13"/>
      <c r="E2" s="62"/>
      <c r="F2" s="13"/>
      <c r="G2" s="13"/>
      <c r="H2" s="13"/>
      <c r="I2" s="13"/>
      <c r="J2" s="13"/>
      <c r="K2" s="13"/>
      <c r="L2" s="13"/>
      <c r="M2" s="13"/>
      <c r="N2" s="16" t="s">
        <v>69</v>
      </c>
      <c r="P2" s="15"/>
    </row>
    <row r="3" spans="1:18" ht="18" x14ac:dyDescent="0.25">
      <c r="A3" s="17" t="s">
        <v>0</v>
      </c>
      <c r="B3" s="13"/>
      <c r="C3" s="87" t="s">
        <v>75</v>
      </c>
      <c r="D3" s="88"/>
      <c r="E3" s="88"/>
      <c r="F3" s="88"/>
      <c r="G3" s="88"/>
      <c r="H3" s="88"/>
      <c r="I3" s="88"/>
      <c r="J3" s="88"/>
      <c r="K3" s="88"/>
      <c r="L3" s="88"/>
      <c r="M3" s="13"/>
      <c r="O3" s="14"/>
      <c r="P3" s="15"/>
    </row>
    <row r="4" spans="1:18" ht="10.5" customHeight="1" x14ac:dyDescent="0.25">
      <c r="A4" s="13"/>
      <c r="B4" s="13"/>
      <c r="C4" s="13"/>
      <c r="D4" s="13"/>
      <c r="E4" s="62"/>
      <c r="F4" s="13"/>
      <c r="G4" s="13"/>
      <c r="H4" s="13"/>
      <c r="I4" s="13"/>
      <c r="J4" s="13"/>
      <c r="K4" s="13"/>
      <c r="L4" s="13"/>
      <c r="M4" s="13"/>
      <c r="N4" s="13"/>
      <c r="O4" s="14"/>
      <c r="P4" s="15"/>
    </row>
    <row r="5" spans="1:18" x14ac:dyDescent="0.25">
      <c r="A5" s="18"/>
      <c r="B5" s="18"/>
      <c r="C5" s="18"/>
      <c r="D5" s="18"/>
      <c r="E5" s="18"/>
      <c r="F5" s="78"/>
      <c r="G5" s="78"/>
      <c r="H5" s="19"/>
      <c r="I5" s="18"/>
      <c r="J5" s="18"/>
      <c r="K5" s="18"/>
      <c r="L5" s="18"/>
      <c r="M5" s="18"/>
      <c r="N5" s="18"/>
      <c r="O5" s="18"/>
      <c r="P5" s="18"/>
    </row>
    <row r="6" spans="1:18" x14ac:dyDescent="0.25">
      <c r="A6" s="20" t="s">
        <v>1</v>
      </c>
      <c r="B6" s="79" t="s">
        <v>74</v>
      </c>
      <c r="C6" s="79"/>
      <c r="D6" s="79"/>
      <c r="E6" s="79"/>
      <c r="F6" s="79"/>
      <c r="G6" s="79"/>
      <c r="H6" s="19"/>
      <c r="I6" s="18"/>
      <c r="J6" s="18"/>
      <c r="K6" s="21"/>
      <c r="L6" s="18"/>
      <c r="M6" s="18"/>
      <c r="N6" s="18"/>
      <c r="O6" s="18"/>
      <c r="P6" s="18"/>
    </row>
    <row r="7" spans="1:18" ht="6" customHeight="1" thickBot="1" x14ac:dyDescent="0.3">
      <c r="A7" s="22"/>
      <c r="B7" s="80"/>
      <c r="C7" s="80"/>
      <c r="D7" s="80"/>
      <c r="E7" s="80"/>
      <c r="F7" s="80"/>
      <c r="G7" s="80"/>
      <c r="H7" s="19"/>
      <c r="I7" s="18"/>
      <c r="J7" s="18"/>
      <c r="K7" s="18"/>
      <c r="L7" s="18"/>
      <c r="M7" s="18"/>
      <c r="N7" s="18"/>
      <c r="O7" s="18"/>
      <c r="P7" s="18"/>
    </row>
    <row r="8" spans="1:18" ht="16.5" customHeight="1" thickBot="1" x14ac:dyDescent="0.3">
      <c r="A8" s="76" t="s">
        <v>70</v>
      </c>
      <c r="B8" s="77"/>
      <c r="C8" s="23"/>
      <c r="D8" s="24"/>
      <c r="E8" s="24"/>
      <c r="F8" s="24"/>
      <c r="G8" s="24"/>
      <c r="H8" s="19"/>
      <c r="I8" s="18"/>
      <c r="J8" s="18"/>
      <c r="K8" s="18"/>
      <c r="L8" s="18"/>
      <c r="M8" s="18"/>
      <c r="N8" s="18"/>
      <c r="O8" s="18"/>
      <c r="P8" s="18"/>
    </row>
    <row r="9" spans="1:18" ht="21" customHeight="1" thickBot="1" x14ac:dyDescent="0.3">
      <c r="A9" s="49" t="s">
        <v>8</v>
      </c>
      <c r="B9" s="81" t="s">
        <v>2</v>
      </c>
      <c r="C9" s="95" t="s">
        <v>53</v>
      </c>
      <c r="D9" s="96"/>
      <c r="E9" s="84" t="s">
        <v>71</v>
      </c>
      <c r="F9" s="108" t="s">
        <v>3</v>
      </c>
      <c r="G9" s="109"/>
      <c r="H9" s="110"/>
      <c r="I9" s="89" t="s">
        <v>4</v>
      </c>
      <c r="J9" s="84" t="s">
        <v>5</v>
      </c>
      <c r="K9" s="89" t="s">
        <v>6</v>
      </c>
      <c r="L9" s="92" t="s">
        <v>7</v>
      </c>
      <c r="M9" s="84" t="s">
        <v>54</v>
      </c>
      <c r="N9" s="106" t="s">
        <v>60</v>
      </c>
      <c r="O9" s="97" t="s">
        <v>58</v>
      </c>
      <c r="P9" s="99" t="s">
        <v>59</v>
      </c>
    </row>
    <row r="10" spans="1:18" ht="21.75" customHeight="1" x14ac:dyDescent="0.25">
      <c r="A10" s="25"/>
      <c r="B10" s="82"/>
      <c r="C10" s="101" t="s">
        <v>67</v>
      </c>
      <c r="D10" s="102"/>
      <c r="E10" s="85"/>
      <c r="F10" s="105" t="s">
        <v>9</v>
      </c>
      <c r="G10" s="85" t="s">
        <v>10</v>
      </c>
      <c r="H10" s="84" t="s">
        <v>11</v>
      </c>
      <c r="I10" s="90"/>
      <c r="J10" s="85"/>
      <c r="K10" s="90"/>
      <c r="L10" s="93"/>
      <c r="M10" s="85"/>
      <c r="N10" s="107"/>
      <c r="O10" s="98"/>
      <c r="P10" s="100"/>
    </row>
    <row r="11" spans="1:18" ht="50.25" customHeight="1" thickBot="1" x14ac:dyDescent="0.3">
      <c r="A11" s="59"/>
      <c r="B11" s="83"/>
      <c r="C11" s="103"/>
      <c r="D11" s="104"/>
      <c r="E11" s="86"/>
      <c r="F11" s="103"/>
      <c r="G11" s="86"/>
      <c r="H11" s="86"/>
      <c r="I11" s="91"/>
      <c r="J11" s="86"/>
      <c r="K11" s="91"/>
      <c r="L11" s="94"/>
      <c r="M11" s="86"/>
      <c r="N11" s="104"/>
      <c r="O11" s="98"/>
      <c r="P11" s="100"/>
    </row>
    <row r="12" spans="1:18" hidden="1" x14ac:dyDescent="0.25">
      <c r="N12" s="58" t="s">
        <v>61</v>
      </c>
      <c r="O12" s="55"/>
      <c r="P12" s="51">
        <f>SUM(O12*H12)</f>
        <v>0</v>
      </c>
      <c r="Q12" s="12" t="str">
        <f>IF( P12=0," ", IF(100-((M13/P12)*100)&gt;20,"viac ako 20%",0))</f>
        <v xml:space="preserve"> </v>
      </c>
      <c r="R12" s="60">
        <v>44286</v>
      </c>
    </row>
    <row r="13" spans="1:18" x14ac:dyDescent="0.25">
      <c r="A13" s="26" t="s">
        <v>72</v>
      </c>
      <c r="B13" s="64" t="s">
        <v>76</v>
      </c>
      <c r="C13" s="74" t="s">
        <v>80</v>
      </c>
      <c r="D13" s="75"/>
      <c r="E13" s="63">
        <v>44469</v>
      </c>
      <c r="F13" s="66">
        <v>100</v>
      </c>
      <c r="G13" s="66"/>
      <c r="H13" s="66">
        <v>100</v>
      </c>
      <c r="I13" s="67" t="s">
        <v>37</v>
      </c>
      <c r="J13" s="64">
        <v>50</v>
      </c>
      <c r="K13" s="64">
        <v>0.91</v>
      </c>
      <c r="L13" s="72">
        <v>810</v>
      </c>
      <c r="M13" s="27">
        <v>1450.64</v>
      </c>
      <c r="N13" s="57" t="s">
        <v>61</v>
      </c>
      <c r="O13" s="47"/>
      <c r="P13" s="52">
        <f>SUM(O13*H13)</f>
        <v>0</v>
      </c>
      <c r="Q13" s="12" t="str">
        <f t="shared" ref="Q13:Q17" si="0">IF( P13=0," ", IF(100-((M13/P13)*100)&gt;20,"viac ako 20%",0))</f>
        <v xml:space="preserve"> </v>
      </c>
      <c r="R13" s="60"/>
    </row>
    <row r="14" spans="1:18" x14ac:dyDescent="0.25">
      <c r="A14" s="26" t="s">
        <v>72</v>
      </c>
      <c r="B14" s="64" t="s">
        <v>77</v>
      </c>
      <c r="C14" s="74" t="s">
        <v>73</v>
      </c>
      <c r="D14" s="75"/>
      <c r="E14" s="63">
        <v>44469</v>
      </c>
      <c r="F14" s="66">
        <v>100</v>
      </c>
      <c r="G14" s="66"/>
      <c r="H14" s="66">
        <v>100</v>
      </c>
      <c r="I14" s="67" t="s">
        <v>37</v>
      </c>
      <c r="J14" s="64">
        <v>50</v>
      </c>
      <c r="K14" s="64">
        <v>1.06</v>
      </c>
      <c r="L14" s="72" t="s">
        <v>78</v>
      </c>
      <c r="M14" s="27">
        <v>1721.59</v>
      </c>
      <c r="N14" s="56" t="s">
        <v>61</v>
      </c>
      <c r="O14" s="48"/>
      <c r="P14" s="53">
        <f t="shared" ref="P14:P17" si="1">SUM(O14*H14)</f>
        <v>0</v>
      </c>
      <c r="Q14" s="12" t="str">
        <f t="shared" si="0"/>
        <v xml:space="preserve"> </v>
      </c>
      <c r="R14" s="60"/>
    </row>
    <row r="15" spans="1:18" x14ac:dyDescent="0.25">
      <c r="A15" s="26" t="s">
        <v>72</v>
      </c>
      <c r="B15" s="64" t="s">
        <v>79</v>
      </c>
      <c r="C15" s="74" t="s">
        <v>80</v>
      </c>
      <c r="D15" s="75"/>
      <c r="E15" s="63">
        <v>44469</v>
      </c>
      <c r="F15" s="66">
        <v>30</v>
      </c>
      <c r="G15" s="66"/>
      <c r="H15" s="66">
        <v>30</v>
      </c>
      <c r="I15" s="67" t="s">
        <v>37</v>
      </c>
      <c r="J15" s="64">
        <v>50</v>
      </c>
      <c r="K15" s="64">
        <v>2.04</v>
      </c>
      <c r="L15" s="72">
        <v>350</v>
      </c>
      <c r="M15" s="27">
        <v>326.98</v>
      </c>
      <c r="N15" s="27" t="s">
        <v>61</v>
      </c>
      <c r="O15" s="48"/>
      <c r="P15" s="53">
        <f t="shared" si="1"/>
        <v>0</v>
      </c>
      <c r="Q15" s="12" t="str">
        <f t="shared" si="0"/>
        <v xml:space="preserve"> </v>
      </c>
      <c r="R15" s="60"/>
    </row>
    <row r="16" spans="1:18" ht="15.75" thickBot="1" x14ac:dyDescent="0.3">
      <c r="A16" s="26" t="s">
        <v>72</v>
      </c>
      <c r="B16" s="65" t="s">
        <v>81</v>
      </c>
      <c r="C16" s="74" t="s">
        <v>80</v>
      </c>
      <c r="D16" s="75"/>
      <c r="E16" s="63">
        <v>44469</v>
      </c>
      <c r="F16" s="68">
        <v>30</v>
      </c>
      <c r="G16" s="68"/>
      <c r="H16" s="68">
        <v>30</v>
      </c>
      <c r="I16" s="69" t="s">
        <v>37</v>
      </c>
      <c r="J16" s="65">
        <v>60</v>
      </c>
      <c r="K16" s="65">
        <v>1.53</v>
      </c>
      <c r="L16" s="70">
        <v>230</v>
      </c>
      <c r="M16" s="71">
        <v>343.24</v>
      </c>
      <c r="N16" s="57" t="s">
        <v>61</v>
      </c>
      <c r="O16" s="48"/>
      <c r="P16" s="53">
        <f t="shared" si="1"/>
        <v>0</v>
      </c>
      <c r="Q16" s="12" t="str">
        <f t="shared" si="0"/>
        <v xml:space="preserve"> </v>
      </c>
      <c r="R16" s="60"/>
    </row>
    <row r="17" spans="1:18" ht="24.75" thickBot="1" x14ac:dyDescent="0.3">
      <c r="A17" s="26" t="s">
        <v>72</v>
      </c>
      <c r="B17" s="64" t="s">
        <v>82</v>
      </c>
      <c r="C17" s="74" t="s">
        <v>73</v>
      </c>
      <c r="D17" s="75"/>
      <c r="E17" s="63">
        <v>44469</v>
      </c>
      <c r="F17" s="66">
        <v>105</v>
      </c>
      <c r="G17" s="66">
        <v>10</v>
      </c>
      <c r="H17" s="66">
        <v>115</v>
      </c>
      <c r="I17" s="67" t="s">
        <v>37</v>
      </c>
      <c r="J17" s="64">
        <v>60</v>
      </c>
      <c r="K17" s="64" t="s">
        <v>83</v>
      </c>
      <c r="L17" s="72" t="s">
        <v>84</v>
      </c>
      <c r="M17" s="27">
        <v>1788.16</v>
      </c>
      <c r="N17" s="56" t="s">
        <v>61</v>
      </c>
      <c r="O17" s="48"/>
      <c r="P17" s="53">
        <f t="shared" si="1"/>
        <v>0</v>
      </c>
      <c r="Q17" s="12" t="str">
        <f t="shared" si="0"/>
        <v xml:space="preserve"> </v>
      </c>
      <c r="R17" s="60"/>
    </row>
    <row r="18" spans="1:18" ht="15.75" thickBot="1" x14ac:dyDescent="0.3">
      <c r="A18" s="28"/>
      <c r="B18" s="29"/>
      <c r="C18" s="30"/>
      <c r="D18" s="31"/>
      <c r="E18" s="31"/>
      <c r="F18" s="32"/>
      <c r="G18" s="32"/>
      <c r="H18" s="54">
        <f>SUM(H13:H17)</f>
        <v>375</v>
      </c>
      <c r="I18" s="33"/>
      <c r="J18" s="29"/>
      <c r="K18" s="29"/>
      <c r="L18" s="30"/>
      <c r="M18" s="34"/>
      <c r="N18" s="35"/>
      <c r="O18" s="38"/>
      <c r="P18" s="39"/>
      <c r="Q18" s="12"/>
    </row>
    <row r="19" spans="1:18" ht="15.75" thickBot="1" x14ac:dyDescent="0.3">
      <c r="A19" s="50"/>
      <c r="B19" s="36"/>
      <c r="C19" s="36"/>
      <c r="D19" s="36"/>
      <c r="E19" s="36"/>
      <c r="F19" s="36"/>
      <c r="G19" s="36"/>
      <c r="H19" s="36"/>
      <c r="I19" s="36"/>
      <c r="J19" s="36"/>
      <c r="K19" s="132" t="s">
        <v>13</v>
      </c>
      <c r="L19" s="132"/>
      <c r="M19" s="39">
        <f>SUM(M13:M17)</f>
        <v>5630.61</v>
      </c>
      <c r="N19" s="37"/>
      <c r="O19" s="40" t="s">
        <v>14</v>
      </c>
      <c r="P19" s="34">
        <f>SUM(P13:P17)</f>
        <v>0</v>
      </c>
      <c r="Q19" s="12" t="str">
        <f>IF(P19&gt;M19,"prekročená cena","nižšia ako stanovená")</f>
        <v>nižšia ako stanovená</v>
      </c>
    </row>
    <row r="20" spans="1:18" ht="15.75" thickBot="1" x14ac:dyDescent="0.3">
      <c r="A20" s="111" t="s">
        <v>15</v>
      </c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3"/>
      <c r="P20" s="34">
        <f>P21-P19</f>
        <v>0</v>
      </c>
    </row>
    <row r="21" spans="1:18" ht="15.75" thickBot="1" x14ac:dyDescent="0.3">
      <c r="A21" s="111" t="s">
        <v>16</v>
      </c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3"/>
      <c r="P21" s="34">
        <f>IF("nie"=MID(I29,1,3),P19,(P19*1.2))</f>
        <v>0</v>
      </c>
    </row>
    <row r="22" spans="1:18" x14ac:dyDescent="0.25">
      <c r="A22" s="121" t="s">
        <v>17</v>
      </c>
      <c r="B22" s="121"/>
      <c r="C22" s="12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</row>
    <row r="23" spans="1:18" x14ac:dyDescent="0.25">
      <c r="A23" s="114" t="s">
        <v>65</v>
      </c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</row>
    <row r="24" spans="1:18" ht="25.5" customHeight="1" x14ac:dyDescent="0.25">
      <c r="A24" s="42" t="s">
        <v>57</v>
      </c>
      <c r="B24" s="42"/>
      <c r="C24" s="42"/>
      <c r="D24" s="42"/>
      <c r="E24" s="61"/>
      <c r="F24" s="42"/>
      <c r="G24" s="42"/>
      <c r="H24" s="43" t="s">
        <v>55</v>
      </c>
      <c r="I24" s="42"/>
      <c r="J24" s="42"/>
      <c r="K24" s="44"/>
      <c r="L24" s="44"/>
      <c r="M24" s="44"/>
      <c r="N24" s="44"/>
      <c r="O24" s="44"/>
      <c r="P24" s="44"/>
    </row>
    <row r="25" spans="1:18" ht="15" customHeight="1" x14ac:dyDescent="0.25">
      <c r="A25" s="123" t="s">
        <v>66</v>
      </c>
      <c r="B25" s="124"/>
      <c r="C25" s="124"/>
      <c r="D25" s="124"/>
      <c r="E25" s="124"/>
      <c r="F25" s="125"/>
      <c r="G25" s="122" t="s">
        <v>56</v>
      </c>
      <c r="H25" s="45" t="s">
        <v>18</v>
      </c>
      <c r="I25" s="115"/>
      <c r="J25" s="116"/>
      <c r="K25" s="116"/>
      <c r="L25" s="116"/>
      <c r="M25" s="116"/>
      <c r="N25" s="116"/>
      <c r="O25" s="116"/>
      <c r="P25" s="117"/>
    </row>
    <row r="26" spans="1:18" x14ac:dyDescent="0.25">
      <c r="A26" s="126"/>
      <c r="B26" s="127"/>
      <c r="C26" s="127"/>
      <c r="D26" s="127"/>
      <c r="E26" s="127"/>
      <c r="F26" s="128"/>
      <c r="G26" s="122"/>
      <c r="H26" s="45" t="s">
        <v>19</v>
      </c>
      <c r="I26" s="115"/>
      <c r="J26" s="116"/>
      <c r="K26" s="116"/>
      <c r="L26" s="116"/>
      <c r="M26" s="116"/>
      <c r="N26" s="116"/>
      <c r="O26" s="116"/>
      <c r="P26" s="117"/>
    </row>
    <row r="27" spans="1:18" ht="18" customHeight="1" x14ac:dyDescent="0.25">
      <c r="A27" s="126"/>
      <c r="B27" s="127"/>
      <c r="C27" s="127"/>
      <c r="D27" s="127"/>
      <c r="E27" s="127"/>
      <c r="F27" s="128"/>
      <c r="G27" s="122"/>
      <c r="H27" s="45" t="s">
        <v>20</v>
      </c>
      <c r="I27" s="115"/>
      <c r="J27" s="116"/>
      <c r="K27" s="116"/>
      <c r="L27" s="116"/>
      <c r="M27" s="116"/>
      <c r="N27" s="116"/>
      <c r="O27" s="116"/>
      <c r="P27" s="117"/>
    </row>
    <row r="28" spans="1:18" x14ac:dyDescent="0.25">
      <c r="A28" s="126"/>
      <c r="B28" s="127"/>
      <c r="C28" s="127"/>
      <c r="D28" s="127"/>
      <c r="E28" s="127"/>
      <c r="F28" s="128"/>
      <c r="G28" s="122"/>
      <c r="H28" s="45" t="s">
        <v>21</v>
      </c>
      <c r="I28" s="115"/>
      <c r="J28" s="116"/>
      <c r="K28" s="116"/>
      <c r="L28" s="116"/>
      <c r="M28" s="116"/>
      <c r="N28" s="116"/>
      <c r="O28" s="116"/>
      <c r="P28" s="117"/>
    </row>
    <row r="29" spans="1:18" x14ac:dyDescent="0.25">
      <c r="A29" s="126"/>
      <c r="B29" s="127"/>
      <c r="C29" s="127"/>
      <c r="D29" s="127"/>
      <c r="E29" s="127"/>
      <c r="F29" s="128"/>
      <c r="G29" s="122"/>
      <c r="H29" s="45" t="s">
        <v>22</v>
      </c>
      <c r="I29" s="115"/>
      <c r="J29" s="116"/>
      <c r="K29" s="116"/>
      <c r="L29" s="116"/>
      <c r="M29" s="116"/>
      <c r="N29" s="116"/>
      <c r="O29" s="116"/>
      <c r="P29" s="117"/>
    </row>
    <row r="30" spans="1:18" x14ac:dyDescent="0.25">
      <c r="A30" s="126"/>
      <c r="B30" s="127"/>
      <c r="C30" s="127"/>
      <c r="D30" s="127"/>
      <c r="E30" s="127"/>
      <c r="F30" s="128"/>
      <c r="G30" s="24"/>
      <c r="H30" s="24"/>
      <c r="I30" s="24"/>
      <c r="J30" s="24"/>
      <c r="K30" s="24"/>
      <c r="L30" s="24"/>
      <c r="M30" s="24"/>
      <c r="N30" s="24"/>
      <c r="O30" s="24"/>
      <c r="P30" s="24"/>
    </row>
    <row r="31" spans="1:18" x14ac:dyDescent="0.25">
      <c r="A31" s="126"/>
      <c r="B31" s="127"/>
      <c r="C31" s="127"/>
      <c r="D31" s="127"/>
      <c r="E31" s="127"/>
      <c r="F31" s="128"/>
      <c r="G31" s="24"/>
      <c r="H31" s="24"/>
      <c r="I31" s="24"/>
      <c r="J31" s="24"/>
      <c r="K31" s="24"/>
      <c r="L31" s="24"/>
      <c r="M31" s="24"/>
      <c r="N31" s="24"/>
      <c r="O31" s="24"/>
      <c r="P31" s="24"/>
    </row>
    <row r="32" spans="1:18" x14ac:dyDescent="0.25">
      <c r="A32" s="129"/>
      <c r="B32" s="130"/>
      <c r="C32" s="130"/>
      <c r="D32" s="130"/>
      <c r="E32" s="130"/>
      <c r="F32" s="131"/>
      <c r="G32" s="44"/>
      <c r="H32" s="24"/>
      <c r="I32" s="18"/>
      <c r="J32" s="24"/>
      <c r="K32" s="24" t="s">
        <v>23</v>
      </c>
      <c r="L32" s="24"/>
      <c r="M32" s="118"/>
      <c r="N32" s="119"/>
      <c r="O32" s="120"/>
      <c r="P32" s="24"/>
    </row>
    <row r="33" spans="1:16" x14ac:dyDescent="0.25">
      <c r="A33" s="44"/>
      <c r="B33" s="44"/>
      <c r="C33" s="44"/>
      <c r="D33" s="44"/>
      <c r="E33" s="44"/>
      <c r="F33" s="44"/>
      <c r="G33" s="44"/>
      <c r="H33" s="24"/>
      <c r="I33" s="24"/>
      <c r="J33" s="24"/>
      <c r="K33" s="24"/>
      <c r="L33" s="24"/>
      <c r="M33" s="24"/>
      <c r="N33" s="24"/>
      <c r="O33" s="24"/>
      <c r="P33" s="24"/>
    </row>
    <row r="34" spans="1:16" x14ac:dyDescent="0.25">
      <c r="A34" s="21"/>
      <c r="B34" s="21"/>
      <c r="C34" s="21"/>
      <c r="D34" s="21"/>
      <c r="E34" s="21"/>
      <c r="F34" s="21"/>
      <c r="G34" s="21"/>
      <c r="H34" s="24"/>
      <c r="I34" s="24"/>
      <c r="J34" s="24"/>
      <c r="K34" s="24"/>
      <c r="L34" s="24"/>
      <c r="M34" s="24"/>
      <c r="N34" s="24"/>
      <c r="O34" s="24"/>
      <c r="P34" s="24"/>
    </row>
  </sheetData>
  <sheetProtection selectLockedCells="1"/>
  <mergeCells count="40">
    <mergeCell ref="C14:D14"/>
    <mergeCell ref="C15:D15"/>
    <mergeCell ref="C16:D16"/>
    <mergeCell ref="K19:L19"/>
    <mergeCell ref="A20:O20"/>
    <mergeCell ref="C17:D17"/>
    <mergeCell ref="A21:O21"/>
    <mergeCell ref="A23:P23"/>
    <mergeCell ref="I29:P29"/>
    <mergeCell ref="M32:O32"/>
    <mergeCell ref="A22:C22"/>
    <mergeCell ref="G25:G29"/>
    <mergeCell ref="I25:P25"/>
    <mergeCell ref="I26:P26"/>
    <mergeCell ref="I27:P27"/>
    <mergeCell ref="I28:P28"/>
    <mergeCell ref="A25:F32"/>
    <mergeCell ref="O9:O11"/>
    <mergeCell ref="P9:P11"/>
    <mergeCell ref="C10:D11"/>
    <mergeCell ref="F10:F11"/>
    <mergeCell ref="G10:G11"/>
    <mergeCell ref="H10:H11"/>
    <mergeCell ref="N9:N11"/>
    <mergeCell ref="F9:H9"/>
    <mergeCell ref="E9:E11"/>
    <mergeCell ref="A1:M1"/>
    <mergeCell ref="C13:D13"/>
    <mergeCell ref="A8:B8"/>
    <mergeCell ref="F5:G5"/>
    <mergeCell ref="B6:G6"/>
    <mergeCell ref="B7:G7"/>
    <mergeCell ref="B9:B11"/>
    <mergeCell ref="M9:M11"/>
    <mergeCell ref="C3:L3"/>
    <mergeCell ref="I9:I11"/>
    <mergeCell ref="J9:J11"/>
    <mergeCell ref="K9:K11"/>
    <mergeCell ref="L9:L11"/>
    <mergeCell ref="C9:D9"/>
  </mergeCells>
  <pageMargins left="0.23622047244094491" right="0.23622047244094491" top="0.74803149606299213" bottom="0.74803149606299213" header="0.31496062992125984" footer="0.31496062992125984"/>
  <pageSetup paperSize="9" scale="73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24</v>
      </c>
      <c r="B2" s="2"/>
      <c r="C2" s="2"/>
      <c r="D2" s="3"/>
      <c r="E2" s="4"/>
      <c r="F2" s="4"/>
      <c r="L2" s="137" t="s">
        <v>51</v>
      </c>
      <c r="M2" s="137"/>
    </row>
    <row r="3" spans="1:14" x14ac:dyDescent="0.25">
      <c r="A3" s="5" t="s">
        <v>25</v>
      </c>
      <c r="B3" s="134" t="s">
        <v>26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</row>
    <row r="4" spans="1:14" x14ac:dyDescent="0.25">
      <c r="A4" s="5" t="s">
        <v>27</v>
      </c>
      <c r="B4" s="134" t="s">
        <v>28</v>
      </c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</row>
    <row r="5" spans="1:14" x14ac:dyDescent="0.25">
      <c r="A5" s="5" t="s">
        <v>8</v>
      </c>
      <c r="B5" s="134" t="s">
        <v>29</v>
      </c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</row>
    <row r="6" spans="1:14" x14ac:dyDescent="0.25">
      <c r="A6" s="5" t="s">
        <v>2</v>
      </c>
      <c r="B6" s="134" t="s">
        <v>30</v>
      </c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</row>
    <row r="7" spans="1:14" x14ac:dyDescent="0.25">
      <c r="A7" s="6" t="s">
        <v>31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6"/>
    </row>
    <row r="8" spans="1:14" x14ac:dyDescent="0.25">
      <c r="A8" s="5" t="s">
        <v>12</v>
      </c>
      <c r="B8" s="134" t="s">
        <v>32</v>
      </c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</row>
    <row r="9" spans="1:14" x14ac:dyDescent="0.25">
      <c r="A9" s="7" t="s">
        <v>33</v>
      </c>
      <c r="B9" s="134" t="s">
        <v>34</v>
      </c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</row>
    <row r="10" spans="1:14" x14ac:dyDescent="0.25">
      <c r="A10" s="7" t="s">
        <v>35</v>
      </c>
      <c r="B10" s="134" t="s">
        <v>36</v>
      </c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</row>
    <row r="11" spans="1:14" x14ac:dyDescent="0.25">
      <c r="A11" s="8" t="s">
        <v>37</v>
      </c>
      <c r="B11" s="134" t="s">
        <v>38</v>
      </c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</row>
    <row r="12" spans="1:14" x14ac:dyDescent="0.25">
      <c r="A12" s="9" t="s">
        <v>39</v>
      </c>
      <c r="B12" s="134" t="s">
        <v>40</v>
      </c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</row>
    <row r="13" spans="1:14" ht="24" customHeight="1" x14ac:dyDescent="0.25">
      <c r="A13" s="8" t="s">
        <v>41</v>
      </c>
      <c r="B13" s="134" t="s">
        <v>42</v>
      </c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</row>
    <row r="14" spans="1:14" ht="16.5" customHeight="1" x14ac:dyDescent="0.25">
      <c r="A14" s="8" t="s">
        <v>5</v>
      </c>
      <c r="B14" s="134" t="s">
        <v>52</v>
      </c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</row>
    <row r="15" spans="1:14" x14ac:dyDescent="0.25">
      <c r="A15" s="8" t="s">
        <v>43</v>
      </c>
      <c r="B15" s="134" t="s">
        <v>44</v>
      </c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</row>
    <row r="16" spans="1:14" ht="38.25" x14ac:dyDescent="0.25">
      <c r="A16" s="10" t="s">
        <v>45</v>
      </c>
      <c r="B16" s="134" t="s">
        <v>46</v>
      </c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</row>
    <row r="17" spans="1:14" ht="28.5" customHeight="1" x14ac:dyDescent="0.25">
      <c r="A17" s="10" t="s">
        <v>47</v>
      </c>
      <c r="B17" s="134" t="s">
        <v>48</v>
      </c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</row>
    <row r="18" spans="1:14" ht="27" customHeight="1" x14ac:dyDescent="0.25">
      <c r="A18" s="11" t="s">
        <v>49</v>
      </c>
      <c r="B18" s="134" t="s">
        <v>50</v>
      </c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</row>
    <row r="19" spans="1:14" ht="75" customHeight="1" x14ac:dyDescent="0.25">
      <c r="A19" s="46" t="s">
        <v>62</v>
      </c>
      <c r="B19" s="133" t="s">
        <v>63</v>
      </c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</row>
  </sheetData>
  <mergeCells count="18">
    <mergeCell ref="B7:N7"/>
    <mergeCell ref="L2:M2"/>
    <mergeCell ref="B3:N3"/>
    <mergeCell ref="B4:N4"/>
    <mergeCell ref="B5:N5"/>
    <mergeCell ref="B6:N6"/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michal.caban</cp:lastModifiedBy>
  <cp:lastPrinted>2021-02-26T08:40:20Z</cp:lastPrinted>
  <dcterms:created xsi:type="dcterms:W3CDTF">2012-08-13T12:29:09Z</dcterms:created>
  <dcterms:modified xsi:type="dcterms:W3CDTF">2021-07-20T10:24:03Z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