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ikunda\Desktop\Rozbudowa boiska - MOSiR ul Pokoju\3. Wersje ostateczne do BZP\Postępowanie powtórzone\6. Przedmiary robót\"/>
    </mc:Choice>
  </mc:AlternateContent>
  <bookViews>
    <workbookView xWindow="-105" yWindow="-105" windowWidth="23250" windowHeight="12570" tabRatio="500"/>
  </bookViews>
  <sheets>
    <sheet name="KO - Budowlanka" sheetId="1" r:id="rId1"/>
  </sheets>
  <definedNames>
    <definedName name="_xlnm._FilterDatabase" localSheetId="0" hidden="1">'KO - Budowlanka'!#REF!</definedName>
    <definedName name="_xlnm.Print_Area" localSheetId="0">'KO - Budowlanka'!$A$1:$F$218</definedName>
  </definedNames>
  <calcPr calcId="162913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1" i="1" l="1"/>
  <c r="F205" i="1" s="1"/>
  <c r="F47" i="1" l="1"/>
  <c r="F65" i="1" l="1"/>
  <c r="F136" i="1"/>
  <c r="F139" i="1"/>
  <c r="F154" i="1"/>
  <c r="F123" i="1"/>
  <c r="F115" i="1"/>
  <c r="F113" i="1"/>
  <c r="F82" i="1" l="1"/>
  <c r="F69" i="1"/>
  <c r="F61" i="1"/>
  <c r="F60" i="1"/>
  <c r="F53" i="1"/>
  <c r="F55" i="1" s="1"/>
  <c r="F54" i="1"/>
</calcChain>
</file>

<file path=xl/sharedStrings.xml><?xml version="1.0" encoding="utf-8"?>
<sst xmlns="http://schemas.openxmlformats.org/spreadsheetml/2006/main" count="871" uniqueCount="556">
  <si>
    <t>CPV 45110000-1 Roboty w zakresie burzenia i rozbiórki obiektów budowlanych</t>
  </si>
  <si>
    <t>CPV 45111200-0 Roboty w zakresie przygotowania terenu pod budowę i roboty ziemne</t>
  </si>
  <si>
    <t>CPV 45223100-7 Montaż konstrukcji metalowych</t>
  </si>
  <si>
    <t>CPV 45223500-1 Konstrukcje z betonu zbrojonego</t>
  </si>
  <si>
    <t>CPV 45223800-4 Montaż i wznoszenie gotowych konstrukcji</t>
  </si>
  <si>
    <t>CPV 45261210-9 Wykonywanie pokryć dachowych</t>
  </si>
  <si>
    <t>CPV 45262100-2 Roboty przy wznoszeniu rusztowań</t>
  </si>
  <si>
    <t>CPV 45262500-6 Roboty murarskie i murowe</t>
  </si>
  <si>
    <t>CPV 45313100-5 Instalowanie wind</t>
  </si>
  <si>
    <t>CPV 45410000-4 Tynkowanie</t>
  </si>
  <si>
    <t>CPV 45421000-4 Roboty w zakresie stolarki budowlanej</t>
  </si>
  <si>
    <t>CPV 45421146-9 Instalowanie sufitów podwieszanych</t>
  </si>
  <si>
    <t>CPV 45430000-0 Pokrywanie podłóg i ścian</t>
  </si>
  <si>
    <t>CPV 45442100-8 Roboty malarskie</t>
  </si>
  <si>
    <t xml:space="preserve">CPV 45444300-4 Roboty elewacyjne  </t>
  </si>
  <si>
    <t>CPV 45320000-6 Roboty izolacyjne</t>
  </si>
  <si>
    <t>CPV 45442200-9 Nakładanie powłok antykorozyjnych</t>
  </si>
  <si>
    <t xml:space="preserve">CPV 45321000-3 Izolacja cieplna             </t>
  </si>
  <si>
    <t>CPV 45421152-4 Instalowanie ścianek działowych</t>
  </si>
  <si>
    <t>Nr pozycji przedmiaru robót</t>
  </si>
  <si>
    <t>Kod pozycji przedmiaru robót</t>
  </si>
  <si>
    <t>Numer STWiORB</t>
  </si>
  <si>
    <t>Nazwa i opis pozycji przedmiaru robót</t>
  </si>
  <si>
    <t>Jednostka miary</t>
  </si>
  <si>
    <t>Ilość jednostek miary</t>
  </si>
  <si>
    <t>1.</t>
  </si>
  <si>
    <t>ROZBIÓRKI, CPV 45110000-1 Roboty w zakresie burzenia i rozbiórki obiektów budowlanych</t>
  </si>
  <si>
    <t>1.1.</t>
  </si>
  <si>
    <t>ST-0-00
ST-B-01</t>
  </si>
  <si>
    <t>kpl</t>
  </si>
  <si>
    <t>KNR 4-04 0302-01</t>
  </si>
  <si>
    <t>Rozebranie płyt betonowych o grubości (wysokości) do 70 cm</t>
  </si>
  <si>
    <t>m3</t>
  </si>
  <si>
    <t>KNR 4-04 1107-03 1107-04</t>
  </si>
  <si>
    <t>Transport złomu samochodem skrzyniowym z załadunkiem i wyładunkiem mechanicznym na odległość do 15 km wraz z sortowaniem. Złom jest własnością użytkownika terenu, należy z nim postąpić zgodnie z postanowieniami umowy</t>
  </si>
  <si>
    <t>t</t>
  </si>
  <si>
    <t>KNR 4-04 1103-04 1103-05</t>
  </si>
  <si>
    <t>Wywiezienie gruzu i pozostałych materiałów pochodzących z terenu rozbiórki przy mechanicznym załadowaniu i wyładowaniu samochodem samowyładowczym na odległość do 15 km wraz z sortowaniem i utylizacją</t>
  </si>
  <si>
    <t>1.2.</t>
  </si>
  <si>
    <t>BUDYNEK MAGAZYNOWY-BLASZANY, CPV 45110000-1 Roboty w zakresie burzenia i rozbiórki obiektów budowlanych</t>
  </si>
  <si>
    <t>KNR 13-23 0106-06 analogia</t>
  </si>
  <si>
    <t>Rozbiórka budynku magazynowego-blaszanego (materiały po rozbiórce należy posegregować i przesortować, a następnie wywieźć i zutylizować). Złom jest własnością użytkownika terenu, należy z nim postąpić zgodnie z postanowieniami umowy. Kubatura budynku: 56,25 m3. Powierzchnia zabudowy: 22,50 m2</t>
  </si>
  <si>
    <t>GARAŻ-BLASZANY, CPV 45110000-1 Roboty w zakresie burzenia i rozbiórki obiektów budowlanych</t>
  </si>
  <si>
    <t>Kalkulacja indywidualna 2B</t>
  </si>
  <si>
    <t>Rozbiórka garażu-blaszanego (materiały po rozbiórce należy posegregować i przesortować, a następnie wywieźć i zutylizować). Złom jest własnością użytkownika terenu, należy z nim postąpić zgodnie z postanowieniami umowy</t>
  </si>
  <si>
    <t>m2</t>
  </si>
  <si>
    <t>m</t>
  </si>
  <si>
    <t>OGRODZENIA I BARIERKI, CPV 45110000-1 Roboty w zakresie burzenia i rozbiórki obiektów budowlanych</t>
  </si>
  <si>
    <t>KNR 2-31 0818-05</t>
  </si>
  <si>
    <t>Rozebranie ogrodzeń z siatki 1,80 m (materiały po rozbiórce należy posegregować i przesortować, a następnie wywieźć i zutylizować). Złom jest własnością użytkownika terenu, należy z nim postąpić zgodnie z postanowieniami umowy</t>
  </si>
  <si>
    <t>KNR 4-04 0303-04 analogia</t>
  </si>
  <si>
    <t>KNNR 1 0202-08</t>
  </si>
  <si>
    <t>szt.</t>
  </si>
  <si>
    <t>kpl.</t>
  </si>
  <si>
    <t>3.</t>
  </si>
  <si>
    <t>PROJEKTOWANY BUDYNEK KLUBOWY</t>
  </si>
  <si>
    <t>3.1.</t>
  </si>
  <si>
    <t>ROBOTY ZIEMNE, CPV 45111200-0 Roboty w zakresie przygotowania terenu pod budowę i roboty ziemne</t>
  </si>
  <si>
    <t>ST-0-00
ST-B-02</t>
  </si>
  <si>
    <t>Roboty ziemne wykonywane koparkami podsiębiernymi o poj. łyżki 0.60 m3 w gr.kat. III-IV z transp. urobku na odl. do 1 km sam. samowyład. wraz z utylizacją</t>
  </si>
  <si>
    <t>KNNR 1 0214-01</t>
  </si>
  <si>
    <t>Zasypanie wykopów. fund. podłużnych, punktowych, rowów, wykopów obiektowych spycharkami z zagęszcz. mechanicznym spycharkami - piasek</t>
  </si>
  <si>
    <t>KNNR 1 0408-01</t>
  </si>
  <si>
    <t>Zagęszczanie nasypów z gruntu sypkiego kat.I-II ubijakami mechanicznymi</t>
  </si>
  <si>
    <t>3.2.</t>
  </si>
  <si>
    <t>IZOLACJA FUNDAMENTÓW, CPV 45320000-6 Roboty izolacyjne</t>
  </si>
  <si>
    <t>Kalkulacja indywidualna 16B</t>
  </si>
  <si>
    <t>ST-0-00
ST-B-04             ST-B-12</t>
  </si>
  <si>
    <t>Docieplenie ścian fundamentowych z polistyrenu ekstrudowanego gr. min. 10 cm</t>
  </si>
  <si>
    <t>MURY, CPV 45262500-6 Roboty murarskie i murowe</t>
  </si>
  <si>
    <t>ST-0-00
ST-B-07</t>
  </si>
  <si>
    <t>Kalkulacja indywidualna 25B</t>
  </si>
  <si>
    <t xml:space="preserve">Wykonanie ścian budynków wielokondygnacyjnych o gr. min. 25 cm z pustaków ceramicznych łączonych typu pióro i wpust - wewnętrzne </t>
  </si>
  <si>
    <t>Kalkulacja indywidualna 26B</t>
  </si>
  <si>
    <t xml:space="preserve">Wykonanie ścian budynków wielokondygnacyjnych o gr. min. 25 cm z pustaków ceramicznych łączonych typu pióro i wpust - attyka </t>
  </si>
  <si>
    <t>KNNR 2 0104-04</t>
  </si>
  <si>
    <t>Zbrojenie konstrukcji monolitycznych prętami stalowymi okrągłymi</t>
  </si>
  <si>
    <t>ARCHITEKTURA</t>
  </si>
  <si>
    <t>PODŁOGA NA GRUNCIE, CPV 45320000-6 Roboty izolacyjne</t>
  </si>
  <si>
    <t>ST-0-00
ST-B-03
ST-B-15</t>
  </si>
  <si>
    <t>KNNR 2 0602-03</t>
  </si>
  <si>
    <t>Izolacje poziome przeciwdźwiękowe z płyt styropianowych układanych na wierzchu konstrukcji na sucho jednowarstwowo - polistyren ekstrudowany gr. min. 10cm</t>
  </si>
  <si>
    <t>KNNR 2 0604-01</t>
  </si>
  <si>
    <t>Izolacja z folii polietylenowej pozioma podposadzkowa - folia izolacyjna</t>
  </si>
  <si>
    <t>Wykonanie warstwy wyrównawczej pod posadzki z zaprawy cementowej grubości 50 mm zatarte na ostro</t>
  </si>
  <si>
    <t>Kalkulacja indywidualna 32B</t>
  </si>
  <si>
    <t>Wykonanie podkładu samopoziomującego zespolonego, normalnie wiążący na podłożu cementowym, układany ręcznie o grubości 3 mm</t>
  </si>
  <si>
    <t>STROP NAD PARTEREM, CPV 45320000-6 Roboty izolacyjne</t>
  </si>
  <si>
    <t>Izolacje poziome przeciwdźwiękowe z płyt styropianowych układanych na wierzchu konstrukcji na sucho jednowarstwowo - styropian gr. min. 5 cm</t>
  </si>
  <si>
    <t>Kalkulacja indywidualna 33B</t>
  </si>
  <si>
    <t>Kalkulacja indywidualna 34B</t>
  </si>
  <si>
    <t>ŚCIANY DZIAŁOWE I ZABUDOWY GIPSOWO-KARTONOWE, CPV 45421152-4 Instalowanie ścianek działowych</t>
  </si>
  <si>
    <t>ST-0-00
ST-B-07
ST-B-17</t>
  </si>
  <si>
    <t>Kalkulacja indywidualna 38B</t>
  </si>
  <si>
    <t>Wykonanie okładzin z płyt typu gipsowo-kartonowych na ścianach na ruszcie metalowym</t>
  </si>
  <si>
    <t>Kalkulacja indywidualna 39B</t>
  </si>
  <si>
    <t>POSADZKI, CPV 45430000-0 Pokrywanie podłóg i ścian</t>
  </si>
  <si>
    <t>KNR 0-12 1118-03</t>
  </si>
  <si>
    <t>ST-0-00
ST-B-15</t>
  </si>
  <si>
    <t>Posadzki z płytek ceramicznych</t>
  </si>
  <si>
    <t>KNR 0-12 1119-02</t>
  </si>
  <si>
    <t>Cokoliki z płytek ceramicznych</t>
  </si>
  <si>
    <t>Kalkulacja indywidualna 40B</t>
  </si>
  <si>
    <t>KNR 0-12 1120-03</t>
  </si>
  <si>
    <t>Okładziny schodów z płytek ceramicznych</t>
  </si>
  <si>
    <t>KNR 0-12 1119-05</t>
  </si>
  <si>
    <t>Cokoliki na schodach z płytek ceramicznych</t>
  </si>
  <si>
    <t>KNR 19-01 0907-05</t>
  </si>
  <si>
    <t>Posadzki z wykładzin z tworzyw sztucznych bez warstwy izolacyjnej rulonowe PCW</t>
  </si>
  <si>
    <t>KNNR 2 1206-04</t>
  </si>
  <si>
    <t>Listwy do posadzek przyścienne z polichlorku winylu klejone</t>
  </si>
  <si>
    <t>SUFITY, CPV 45430000-0 Pokrywanie podłóg i ścian</t>
  </si>
  <si>
    <t>KNNR 7 0702-02 analogia</t>
  </si>
  <si>
    <t>ST-0-00
ST-B-16</t>
  </si>
  <si>
    <t>Sufity podwieszane z płytami z włókien mineralnych z rastrami o wymiarach min. 600 x 600 mm</t>
  </si>
  <si>
    <t>Sufity podwieszane z płytami z włókien mineralnych z rastrami o wymiarach min. 600 x 600 mm - wypełnienie płytami z wełny drzewnej gr. min. 35 mm</t>
  </si>
  <si>
    <t>KNR 2-02 0804-02</t>
  </si>
  <si>
    <t>Tynki wewnętrzne zwykłe kat. IV wykonywane mechanicznie na stropach i podciągach</t>
  </si>
  <si>
    <t>Kalkulacja indywidualna 41B</t>
  </si>
  <si>
    <t>Jednokrotne gruntowanie powierzchni ścian - tynk, cegła</t>
  </si>
  <si>
    <t>Kalkulacja indywidualna 42B</t>
  </si>
  <si>
    <t>Malowanie tynków wewnętrznych gładkich farbą emulsyjną trzykrotnie bez gruntowania - farba lateksowa</t>
  </si>
  <si>
    <t>WYKOŃCZENIE ŚCIAN, CPV 45430000-0 Pokrywanie podłóg i ścian</t>
  </si>
  <si>
    <t>KNNR 2 0801-03</t>
  </si>
  <si>
    <t>ST-0-00
ST-B-14
ST-B-15</t>
  </si>
  <si>
    <t>Tynki zwykłe wewnętrzne III kategorii ścian i słupów</t>
  </si>
  <si>
    <t>KNNR 2 0802-06</t>
  </si>
  <si>
    <t>Gładzie gipsowe jednowarstwowe na ścianach</t>
  </si>
  <si>
    <t>KNNR 2 0803-02</t>
  </si>
  <si>
    <t>Licowanie ścian płytkami ceramicznymi mocowanymi na klej - typu gres</t>
  </si>
  <si>
    <t>Kalkulacja indywidualna 43B</t>
  </si>
  <si>
    <t>Kalkulacja indywidualna 44B</t>
  </si>
  <si>
    <t>ST-0-00
ST-B-14
ST-B-15
ST-B-18</t>
  </si>
  <si>
    <t>Kalkulacja indywidualna 45B</t>
  </si>
  <si>
    <t>STOLARKA I ŚLUSARKA, CPV 45421000-4 Roboty w zakresie stolarki budowlanej</t>
  </si>
  <si>
    <t>KNNR 2 1302-01 analogia</t>
  </si>
  <si>
    <t>ST-0-00
ST-B-11</t>
  </si>
  <si>
    <t>Kalkulacja indywidualna 46B</t>
  </si>
  <si>
    <t>Kalkulacja indywidualna 47B</t>
  </si>
  <si>
    <t>Kalkulacja indywidualna 48B</t>
  </si>
  <si>
    <t>Kalkulacja indywidualna 49B</t>
  </si>
  <si>
    <t>Kalkulacja indywidualna 50B</t>
  </si>
  <si>
    <t>Kalkulacja indywidualna 51B</t>
  </si>
  <si>
    <t>Kalkulacja indywidualna 52B</t>
  </si>
  <si>
    <t>KNNR 2 1302-01</t>
  </si>
  <si>
    <t>KNNR 2 1103-01</t>
  </si>
  <si>
    <t>Kalkulacja indywidualna 53B</t>
  </si>
  <si>
    <t>Kalkulacja indywidualna 54B</t>
  </si>
  <si>
    <t>KNNR 2 1802-02 analogia</t>
  </si>
  <si>
    <t>DACH, CPV 45261210-9 Wykonywanie pokryć dachowych</t>
  </si>
  <si>
    <t>Kalkulacja indywidualna 55B</t>
  </si>
  <si>
    <t>ST-0-00
ST-B-09
ST-B-10</t>
  </si>
  <si>
    <t>Dostawa i montaż folii paroizolacyjnej</t>
  </si>
  <si>
    <t>Kalkulacja indywidualna 56B</t>
  </si>
  <si>
    <t>Wykonanie izolacji cieplnych i przeciwdźwiękowych z płyt styropianowych poziomych na wierzchu konstrukcji na sucho - styropapa ze spadkiem 3% śr. gr. min. 40 cm</t>
  </si>
  <si>
    <t>Kalkulacja indywidualna 57B</t>
  </si>
  <si>
    <t>Przyklejenie płyt styropianowych gr. min. 5 cm do ścian attyki od wewnątrz oraz ocieplenie świetlików</t>
  </si>
  <si>
    <t>Kalkulacja indywidualna 58B</t>
  </si>
  <si>
    <t>Przyklejenie płyt styropianowych gr. min. 5 cm do ścian attyki od góry</t>
  </si>
  <si>
    <t>KNR-W 2-02 0504-01 analogia</t>
  </si>
  <si>
    <t>Pokrycie dachów papą termozgrzewalną jednowarstwowe - papa wierzchniego krycia</t>
  </si>
  <si>
    <t>KNR 2-02 0410-01 analogia</t>
  </si>
  <si>
    <t>Płyty typu OSB pod obróbki blacharskie</t>
  </si>
  <si>
    <t>KNNR 2 0504-02
analogia</t>
  </si>
  <si>
    <t>Obróbki blacharskie z blachy stalowej ocynkowanej przy szerokości w rozwinięciu ponad 25 cm - Analogia - z blachy aluminiowej powlekanej  w kolorze szarym RAL 7015 gr. min 0,7 mm</t>
  </si>
  <si>
    <t>KNNR-W 2 W1001-02
analogia</t>
  </si>
  <si>
    <t>BALUSTRADY, DRABINY, ODBOJE, WYCIERACZKI, CPV 45223100-7 Montaż konstrukcji metalowych</t>
  </si>
  <si>
    <t>Kalkulacja indywidualna 59B</t>
  </si>
  <si>
    <t>ST-0-00
ST-B-05
ST-B-06</t>
  </si>
  <si>
    <t>Dostawa i montaż balustrady klatek schodowych - prętowe ze stali nierdzewnej</t>
  </si>
  <si>
    <t>Kalkulacja indywidualna 60B</t>
  </si>
  <si>
    <t>Kalkulacja indywidualna 61B</t>
  </si>
  <si>
    <t>KNR 2-02 1219-03
Analogia</t>
  </si>
  <si>
    <t xml:space="preserve">Wycieraczki do obuwia typowe 0,27 m2 - Wycieraczki zewnętrzne systemowe aluminiowe, naprzemiennie wkład szczotkowy i winylowy gumowy, wysokość dobrana dla obiektów o średnim natężeniu ruchu, rama aluminiowa. Wraz z wykonaniem  odprowadzenia wody - sączki do ziemi. </t>
  </si>
  <si>
    <t>URZĄDZENIA DŹWIGOWE, CPV 45313100-5 Instalowanie wind</t>
  </si>
  <si>
    <t>Kalkulacja indywidualna 62B</t>
  </si>
  <si>
    <t>ST-0-00
ST-B-19</t>
  </si>
  <si>
    <t>ELEWACJA, CPV 45444300-4 Roboty elewacyjne</t>
  </si>
  <si>
    <t>Kalkulacja indywidualna 63B</t>
  </si>
  <si>
    <t>ST-0-00
ST-B-12
ST-B-13</t>
  </si>
  <si>
    <t>Przyklejenie płyt styropianowych gr. min. 15 cm do ścian budynku</t>
  </si>
  <si>
    <t>Kalkulacja indywidualna 64B</t>
  </si>
  <si>
    <t>Przyklejenie płyt z wełny mineralnej gr. min. 15 cm do ścian budynku</t>
  </si>
  <si>
    <t>Kalkulacja indywidualna 65B</t>
  </si>
  <si>
    <t>Kalkulacja indywidualna 66B</t>
  </si>
  <si>
    <t>Przyklejenie warstwy siatki na ścianach</t>
  </si>
  <si>
    <t>Kalkulacja indywidualna 67B</t>
  </si>
  <si>
    <t>Przyklejenie warstwy siatki na ościeżach</t>
  </si>
  <si>
    <t>Dostawa i montaż ochrony narożników wypukłych kątownikiem metalowym</t>
  </si>
  <si>
    <t>Dostawa i montaż narożnika okapowego PCV</t>
  </si>
  <si>
    <t>Wykonanie tynku elewacyjnego cienkowarstwowego silikonowego - wykonany ręcznie; warstwa pośrednia na ścianach</t>
  </si>
  <si>
    <t>Kalkulacja indywidualna 71B</t>
  </si>
  <si>
    <t>Wykonanie tynku elewacyjnego cienkowarstwowego silikonowego - wykonany ręcznie na ścianach - tynk barwiony w masie</t>
  </si>
  <si>
    <t>Kalkulacja indywidualna 72B</t>
  </si>
  <si>
    <t>Wykonanie tynku elewacyjnego cienkowarstwowego silikonowego - wykonany ręcznie; warstwa pośrednia na ościeżach</t>
  </si>
  <si>
    <t>Wykonanie tynku elewacyjnego cienkowarstwowego silikonowego - wykonany ręcznie na ościeżach - tynk barwiony w masie</t>
  </si>
  <si>
    <t>KNR 2-05 0208-03</t>
  </si>
  <si>
    <t>Konstrukcja podparć, zawieszeń i osłon o masie elementu do 20 kg - podkonstrukcja pod okładzinę - min. 20 kg/m2</t>
  </si>
  <si>
    <t>Kalkulacja indywidualna 74B</t>
  </si>
  <si>
    <t>Dostawa i montaż okładziny z płyt włóknocementowych</t>
  </si>
  <si>
    <t>DASZEK, CPV 45321000-3 Izolacja cieplna</t>
  </si>
  <si>
    <t>Kalkulacja indywidualna 75B</t>
  </si>
  <si>
    <t>Przyklejenie płyt styropianowych gr. min. 5cm do daszku</t>
  </si>
  <si>
    <t>Kalkulacja indywidualna 76B</t>
  </si>
  <si>
    <t>Przymocowanie płyt styropianowych za pomocą dybli plastikowych do daszku - trzpień metalowy, wraz z wierceniem, frezowaniem i przyklejeniem zaślepek styropianowych</t>
  </si>
  <si>
    <t>Kalkulacja indywidualna 77B</t>
  </si>
  <si>
    <t>Przyklejenie warstwy siatki na daszku</t>
  </si>
  <si>
    <t>Kalkulacja indywidualna 78B</t>
  </si>
  <si>
    <t>Kalkulacja indywidualna 79B</t>
  </si>
  <si>
    <t>Wykonanie tynku elewacyjnego cienkowarstwowego silikonowego - wykonany ręcznie; warstwa pośrednia na daszku</t>
  </si>
  <si>
    <t>Kalkulacja indywidualna 80B</t>
  </si>
  <si>
    <t>Wykonanie tynku elewacyjnego cienkowarstwowego silikonowego - wykonany ręcznie na daszku - tynk barwiony w masie</t>
  </si>
  <si>
    <t>Kalkulacja indywidualna 81B</t>
  </si>
  <si>
    <t>Kalkulacja indywidualna 82B</t>
  </si>
  <si>
    <t>Wykonanie izolacji cieplnych i przeciwdźwiękowych z płyt styropianowych poziome na wierzchu konstrukcji na sucho - styropapa ze spadkiem 3% śr. gr. min. 7cm</t>
  </si>
  <si>
    <t>Wykonanie izolacji cieplnych i przeciwdźwiękowych z płyt styropianowych poziome na wierzchu konstrukcji na sucho - jedna warstwa</t>
  </si>
  <si>
    <t>Dostawa i montaż płyt typu OSB pod obróbki blacharskie</t>
  </si>
  <si>
    <t>PATIO, CPV 45321000-3 Izolacja cieplna</t>
  </si>
  <si>
    <t>Przyklejenie płyt styropianowych gr. min. 20 cm sufitu patio</t>
  </si>
  <si>
    <t>Przymocowanie płyt styropianowych za pomocą dybli plastikowych do patio - trzpień metalowy, wraz z wierceniem, frezowaniem i przyklejeniem zaślepek styropianowych</t>
  </si>
  <si>
    <t>Przyklejenie warstwy siatki sufitu patio</t>
  </si>
  <si>
    <t>Wykonanie tynku elewacyjnego cienkowarstwowego silikonowego - wykonany ręcznie; warstwa pośrednia sufitu patio</t>
  </si>
  <si>
    <t>Wykonanie tynku elewacyjnego cienkowarstwowego silikonowego - wykonany ręcznie sufitu patio - tynk barwiony w masie</t>
  </si>
  <si>
    <t xml:space="preserve">WYPOSAŻENIE, CPV 45223800-4 Montaż i wznoszenie gotowych konstrukcji </t>
  </si>
  <si>
    <t>ST-0-00</t>
  </si>
  <si>
    <t>Szafki szatniowe metalowe z ławką, szerokości min. 30,0 cm - dostawa i montaż</t>
  </si>
  <si>
    <t>Szafa gospodarcza - dostawa i montaż</t>
  </si>
  <si>
    <t>Dostawa i montaż luster, o parametrach minimalnych:
lustro kryształowe min. 270 x 100 cm wklejane między płytki - 1szt.
lustra kryształowe wklejane między płytki o wymiarach: min. 240 x 100 cm – 2 szt, min. 320 x 100 cm – 2 szt.</t>
  </si>
  <si>
    <t>4.</t>
  </si>
  <si>
    <t>4.1.</t>
  </si>
  <si>
    <t>CHODNIKI, CPV 45111200-0 Roboty w zakresie przygotowania terenu pod budowę i roboty ziemne</t>
  </si>
  <si>
    <t>KNR 2-31 0111-03</t>
  </si>
  <si>
    <t>Podbudowa z gruntu stabilizowanego cementem wykonywana mieszarkami doczepnymi - grubość podbudowy po zagęszczeniu 15 cm (80 * 1,5)</t>
  </si>
  <si>
    <t>KNR 2-31 0114-05</t>
  </si>
  <si>
    <t xml:space="preserve">Podbudowa z kruszywa łamanego 0/31,5 - warstwa dolna o grubości po zagęszczeniu 15 cm </t>
  </si>
  <si>
    <t>KNR 2-31 0105-07</t>
  </si>
  <si>
    <t>Podsypka cementowo-piaskowa 1:4 z zagęszczeniem mechanicznym - 3 cm grubości warstwy po zagęszczeniu</t>
  </si>
  <si>
    <t>4.2.</t>
  </si>
  <si>
    <t>KRAWĘŻNIKI I OBRZEŻA, CPV 45111200-0 Roboty w zakresie przygotowania terenu pod budowę i roboty ziemne</t>
  </si>
  <si>
    <t>KNR 2-31 0402-03 analogia</t>
  </si>
  <si>
    <t>ST-0-00
ST-Z-01              ST-Z-01</t>
  </si>
  <si>
    <t>Ława pod krawężniki betonowa zwykła - beton min. C8/10 - obrzeża</t>
  </si>
  <si>
    <t>KNR 2-31 0407-05</t>
  </si>
  <si>
    <t>Obrzeża betonowe o wymiarach min. 30 x 8 cm na podsypce cementowo-piaskowej z wypełnieniem spoin zaprawą cementową
(80 + 20)</t>
  </si>
  <si>
    <t>5.</t>
  </si>
  <si>
    <t>5.1.</t>
  </si>
  <si>
    <t>ST-0-00
ST-Z-01
ST-Z-04</t>
  </si>
  <si>
    <t>ha</t>
  </si>
  <si>
    <t>5.2.</t>
  </si>
  <si>
    <t>Bramki do piłki nożnej min. 7,32 x 2,44 m - dostawa i montaż</t>
  </si>
  <si>
    <t>Kabiny dla zawodników rezerwowych - dostawa i montaż</t>
  </si>
  <si>
    <t>Bramki do piłki nożnej min. 5,0 x 2,0 m przenośne - dostawa i montaż</t>
  </si>
  <si>
    <t>ŚCIANA OPOROWA, CPV 45111200-0 Roboty w zakresie przygotowania terenu pod budowę i roboty ziemne</t>
  </si>
  <si>
    <t>Wykonanie podkładów betonowych na podłożu gruntowym, z zastosowaniem pompy do betonu na samochodzie</t>
  </si>
  <si>
    <t xml:space="preserve">PIŁKOCHWYT, CPV 45223800-4 Montaż i wznoszenie gotowych konstrukcji </t>
  </si>
  <si>
    <t>Roboty ziemne wykonywane koparkami podsiębiernymi o poj.łyżki 0.60 m3 w gr. kat. III-IV z transp. urobku na odl. do 1 km sam. samowyład. wraz z utylizacją</t>
  </si>
  <si>
    <t>Roboty ziemne wykonywane koparkami podsiębiernymi o poj. łyżki 0.60 m3 w gr. kat. III-IV z transp. urobku na odl.do 1 km sam. samowyład. - zasypanie stóp</t>
  </si>
  <si>
    <t>mb</t>
  </si>
  <si>
    <t>6.</t>
  </si>
  <si>
    <t xml:space="preserve">PROJEKTOWANE OGRODZENIE, CPV 45223800-4 Montaż i wznoszenie gotowych konstrukcji </t>
  </si>
  <si>
    <t xml:space="preserve">OGRODZENIE PANELOWE, CPV 45223800-4 Montaż i wznoszenie gotowych konstrukcji </t>
  </si>
  <si>
    <t>7.</t>
  </si>
  <si>
    <t>8.</t>
  </si>
  <si>
    <t>9.</t>
  </si>
  <si>
    <t>Kalkulacja indywidualna 31B</t>
  </si>
  <si>
    <t>KNNR 2 0602-03
analogia</t>
  </si>
  <si>
    <t xml:space="preserve">Izolacje poziome przeciwdźwiękowe z płyt styropianowych układanych na wierzchu konstrukcji na sucho jednowarstwowo - polistyren ekstrudowany gr. min. 10cm - uzupełnienia w miejscowe </t>
  </si>
  <si>
    <t>Wykonanie ścianek działowych sanitariatów wraz z drzwiami - z materiału typu HPL gr. min. 12mm, okucia ze stali nierdzewnej, zamki z funkcją awaryjnego otwierania, haczyki podwójne 2szt. na kabinę</t>
  </si>
  <si>
    <t>Silikonowanie naroży wewnętrznych pom. socjalnych w kolorze fug</t>
  </si>
  <si>
    <t>KNR BC-02 0509-06</t>
  </si>
  <si>
    <t>Dodatek za naroża i skosy - cięcie mechaniczne</t>
  </si>
  <si>
    <t>Wycieraczki do obuwia typowe 0,27 m2 - Wycieraczki wewnętrzne systemowe aluminiowe, naprzemiennie wkład szczotkowy i ryps, wysokość dobrana dla obiektów o średnim natężeniu ruchu, rama aluminiowa.</t>
  </si>
  <si>
    <t>Parapety, półki, lady i nakrywy z elementów kamiennych o gr. min 3,2 cm i szer. min. 30 cm - Parapety z konglomeratu wjystające poza lico ściany 3-5cm</t>
  </si>
  <si>
    <t>Pokrycie główne</t>
  </si>
  <si>
    <t>Daszki</t>
  </si>
  <si>
    <t>Włazy dachowe wykończone, 70x120, 3 szt.</t>
  </si>
  <si>
    <t>Dostawa i montaż pochwytów klatek schodowych - pochwyt ze stali nierdzewnej</t>
  </si>
  <si>
    <r>
      <t xml:space="preserve">Kompletna winda (platforma osobowa) z osprzętem i wyposażeniem - dostawa i montaż, </t>
    </r>
    <r>
      <rPr>
        <sz val="9"/>
        <color rgb="FF00B050"/>
        <rFont val="Arial"/>
        <family val="2"/>
        <charset val="238"/>
      </rPr>
      <t xml:space="preserve">wraz z odbiorami, rozruchami, próbami, certyfikacją, dopuszczeniami, rejestracją, w tym UDT  </t>
    </r>
  </si>
  <si>
    <t>Przymocowanie płyt styropianowych za pomocą dybli plastikowych do ścian - trzpień metalowy, wraz z wierceniem, frezowaniem i przyklejeniem zaślepek styropianowych - 6szt./m2</t>
  </si>
  <si>
    <t>Tynk cienkowarstwowy mozaikowy - wykonany ręcznie na ścianach</t>
  </si>
  <si>
    <t>KNR AT-31 0505-03
analogia</t>
  </si>
  <si>
    <t xml:space="preserve">kpl. </t>
  </si>
  <si>
    <t>Dostawa i montaż luster o parametrach minimalnych:
lustro kryształowe min. 70 x 100 cm wklejane między płytki - 1 szt.</t>
  </si>
  <si>
    <t>Dostawa i montaż wkładek/cylindrów oraz kluczy w systemie masterkey</t>
  </si>
  <si>
    <t>Dostawa i montaż wyposażenia toalety dla osób niepełnosprawnych (poręcze, lustro uchylne, podajnik,suszarka do rąk, kosz, itp..</t>
  </si>
  <si>
    <t>Dostawa i montaż drabiny aluminiowej do wyłazu dachowego</t>
  </si>
  <si>
    <t>Dostawa i montaż oznakowania i wyposażenia ppoż. (etykiety, instrukcje, gaśnice itd.) zgodnei z obowiązującymi przepisami.</t>
  </si>
  <si>
    <t>Rozebranie ogrodzenia betonowego (materiały po rozbiórce należy posegregować i przesortować, a następnie wywieźć i zutylizować) - furtki</t>
  </si>
  <si>
    <t>1.3.</t>
  </si>
  <si>
    <t>Dostawa i montaż ścianek wewnętrznych, o parametrach minimalnych: aluminiowych wraz z drzwiami, szkło bezpieczne obustronne, zawiasy wzmocnione, samozamykacz z aut. blokadą zamknięcia przy pełnym otwarciu, wkładką patentową i pochwytem pionowym ze stali nierdzewnej polerowanej
Sw1</t>
  </si>
  <si>
    <t>Dostawa i termoizolacyjny (ciepły) montaż drzwi, o parametrach minimalnych: aluminiowych - ścianka zew. aluminiowych wraz z drzwiami, szkło bezpieczne obustronne
S1</t>
  </si>
  <si>
    <t>Dostawa i termoizolacyjny (ciepły) montaż okien, o parametrach minimalnych: aluminiowych o powierzchni 1-2 m2 - ścianka zew. aluminiowa, szkło bezpieczne obustronne
S2</t>
  </si>
  <si>
    <t>Dostawa i termoizolacyjny (ciepły) montaż fasad, o parametrach minimalnych: aluminiowych - profile w systemie słupowo-ryglowym, wypełnienie ze szkła przeciwsłonecznego selektywnego, szkło bezpieczne obustronnie
S3</t>
  </si>
  <si>
    <t>Dostawa i termoizolacyjny (ciepły) montaż drzwi, o parametrach minimalnych: aluminiowych - drzwi zew. pełne z naświetlem, szkło bezpieczne obustronne
Dz1- 3 szt.
Dz3' - 1 szt. 
Dz4 - 1 szt.</t>
  </si>
  <si>
    <r>
      <t xml:space="preserve">Dostawa i termoizolacyjny (ciepły) montaż drzwi, o parametrach minimalnych: aluminiowych - drzwi zew. min. </t>
    </r>
    <r>
      <rPr>
        <sz val="9"/>
        <color rgb="FFFF0000"/>
        <rFont val="Arial"/>
        <family val="2"/>
        <charset val="238"/>
      </rPr>
      <t>EI60</t>
    </r>
    <r>
      <rPr>
        <sz val="9"/>
        <color rgb="FF000000"/>
        <rFont val="Arial"/>
        <family val="2"/>
        <charset val="238"/>
      </rPr>
      <t xml:space="preserve"> pełne z naświetlem, szkło bezpieczne obustronne
Dz3</t>
    </r>
  </si>
  <si>
    <t>Dostawa i termoizolacyjny (ciepły) montaż drzwi, o parametrach minimalnych: aluminiowych - drzwi przeszklone, szkło bezpieczne obustronne
Dz6</t>
  </si>
  <si>
    <t>Dostawa i termoizolacyjny (ciepły) montaż drzwi, o parametrach minimalnych: aluminiowych - drzwi zew. pełne
Dz2 - 1szt.
Dz5 - 1szt.</t>
  </si>
  <si>
    <t>Dostawa i montaż drzwi wew., o parametrach minimalnych: aluminiowych, szkło bezpieczne obustronnie, zawiasy wzmocnione, samozamykacz z aut. blokadą zamknięcia przy pełnym otwarciu, wkładką patentową i pochwytem pionowym ze stali nierdzewnej polerowanej
D4
D5</t>
  </si>
  <si>
    <t>Dostawa i montaż drzwi wew., o parametrach minimalnych: płycinowych typu HDF z ościeżnicą regulowaną, zamkiem i blokadą łazienkową
D1</t>
  </si>
  <si>
    <t>Dostawa i montaż drzwi wew., o parametrach minimalnych: płycinowych typu HDF z ościeżnicą regulowaną i zamkiem.
D2</t>
  </si>
  <si>
    <t>Dostawa i montaż drzwi wew., o parametrach minimalnych: płycinowych typu HDF z ościeżnicą regulowaną i wkładka patentową.
D3</t>
  </si>
  <si>
    <r>
      <t xml:space="preserve">Dostawa i montaż drzwi wew., o parametrach minimalnych: płycinowych typu HDF, min. </t>
    </r>
    <r>
      <rPr>
        <sz val="9"/>
        <color rgb="FFFF0000"/>
        <rFont val="Arial"/>
        <family val="2"/>
        <charset val="238"/>
      </rPr>
      <t>EI60</t>
    </r>
    <r>
      <rPr>
        <sz val="9"/>
        <color rgb="FF000000"/>
        <rFont val="Arial"/>
        <family val="2"/>
        <charset val="238"/>
      </rPr>
      <t xml:space="preserve"> z ościeżnicą regulowaną, podcięciem i samozamykaczem.
D3'</t>
    </r>
  </si>
  <si>
    <t>Dostawa i termoizolacyjny (ciepły) montaż okien, o parametrach minimalnych: aluminiowych o powierzchni &gt;3 m2 - szkło przeciwsłoneczne, selektywne, bezpieczne obustronne
O9 - 2szt.
O10 - 1szt.</t>
  </si>
  <si>
    <t xml:space="preserve">Dostawa i termoizolacyjny (ciepły) montaż okien, o parametrach minimalnych: aluminiowych o powierzchni 2-3 m2 - szkło bezpieczne obustronne
O1 - 1szt.
O2 - 3szt.
O3/O3' - 5szt.
O4 - 5szt.
O5 - 1 szt.
O6 - 4szt. 
O7 - 1szt.
O8 - 1szt. </t>
  </si>
  <si>
    <t>Wykonanie zabezpieczenia elewacji kamiennych oraz innych podłoży mineralnych powłoką typu antygraffiti przy użyciu preparatu - 3 m od wysokości gruntu - powłoka matowa</t>
  </si>
  <si>
    <t>2.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</si>
  <si>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</si>
  <si>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</si>
  <si>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</si>
  <si>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</si>
  <si>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</si>
  <si>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</si>
  <si>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</si>
  <si>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</si>
  <si>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</si>
  <si>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</si>
  <si>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</si>
  <si>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</si>
  <si>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</si>
  <si>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</si>
  <si>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</si>
  <si>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</si>
  <si>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</si>
  <si>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</si>
  <si>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</si>
  <si>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</si>
  <si>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</si>
  <si>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</si>
  <si>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</si>
  <si>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</si>
  <si>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</si>
  <si>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</si>
  <si>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</si>
  <si>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</si>
  <si>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</si>
  <si>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</si>
  <si>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</si>
  <si>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</si>
  <si>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</si>
  <si>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</si>
  <si>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</si>
  <si>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</si>
  <si>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</si>
  <si>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</si>
  <si>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</si>
  <si>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</si>
  <si>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</si>
  <si>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</si>
  <si>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</si>
  <si>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</si>
  <si>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</si>
  <si>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</si>
  <si>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</si>
  <si>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</si>
  <si>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</si>
  <si>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</si>
  <si>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</si>
  <si>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</si>
  <si>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</si>
  <si>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</si>
  <si>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</si>
  <si>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</si>
  <si>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</si>
  <si>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</si>
  <si>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</si>
  <si>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</si>
  <si>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</si>
  <si>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</si>
  <si>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</si>
  <si>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</si>
  <si>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</si>
  <si>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</si>
  <si>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</si>
  <si>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</si>
  <si>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</si>
  <si>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</si>
  <si>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</si>
  <si>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</si>
  <si>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</si>
  <si>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</si>
  <si>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</si>
  <si>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</si>
  <si>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</si>
  <si>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</si>
  <si>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</si>
  <si>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</si>
  <si>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</si>
  <si>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</si>
  <si>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</si>
  <si>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</si>
  <si>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</si>
  <si>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</si>
  <si>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</si>
  <si>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</si>
  <si>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</si>
  <si>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</si>
  <si>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</si>
  <si>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</si>
  <si>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</si>
  <si>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</si>
  <si>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</si>
  <si>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</si>
  <si>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</si>
  <si>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</si>
  <si>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</si>
  <si>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</si>
  <si>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</si>
  <si>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</si>
  <si>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</si>
  <si>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</si>
  <si>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</si>
  <si>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</si>
  <si>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</si>
  <si>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</si>
  <si>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</si>
  <si>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</si>
  <si>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</si>
  <si>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2.1.</t>
  </si>
  <si>
    <t>2.2.</t>
  </si>
  <si>
    <t>2.3.</t>
  </si>
  <si>
    <t>2.4.</t>
  </si>
  <si>
    <t>2.2.1.</t>
  </si>
  <si>
    <t>2.2.2.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</si>
  <si>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</si>
  <si>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</si>
  <si>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</si>
  <si>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</si>
  <si>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</si>
  <si>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</si>
  <si>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</si>
  <si>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</si>
  <si>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</si>
  <si>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</si>
  <si>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</si>
  <si>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</si>
  <si>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</si>
  <si>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121.</t>
  </si>
  <si>
    <t>122.</t>
  </si>
  <si>
    <t>123.</t>
  </si>
  <si>
    <t>124.</t>
  </si>
  <si>
    <t>125.</t>
  </si>
  <si>
    <t>126.</t>
  </si>
  <si>
    <t>127.</t>
  </si>
  <si>
    <t>Dostawa i montaż odwodnienia liniowego szerokości 22cm wraz z podłączeniem do studni kanalizacyjnej</t>
  </si>
  <si>
    <t>PROJEKTOWANE CHODNIKI</t>
  </si>
  <si>
    <t>KNR 2-01 0233-01</t>
  </si>
  <si>
    <t>Mechaniczne plantowanie terenu spycharkami gąsienicowymi o mocy 55 kW (75 KM) w gruncie kat. I-II</t>
  </si>
  <si>
    <t>KNR 2-01 0235-01</t>
  </si>
  <si>
    <t>Formowanie i zagęszczanie nasypów o wys. do 3.0 m spycharkami w gruncie kat. I-II</t>
  </si>
  <si>
    <t>KNR 2-23 0206-05</t>
  </si>
  <si>
    <t>Przygotowanie i rozścielenie warstwy wegetacyjnej z mieszanki na terenie rozścielania i mech.wymieszaniem o grubości warstwy po zagęszczeniu 10 cm</t>
  </si>
  <si>
    <t>KNNR 11 0712-03</t>
  </si>
  <si>
    <t>Mechaniczne wykonanie trawników dywanowych siewem z nawożeniem w gruncie kat. I-II</t>
  </si>
  <si>
    <t>128.</t>
  </si>
  <si>
    <t>129.</t>
  </si>
  <si>
    <t>130.</t>
  </si>
  <si>
    <t>131.</t>
  </si>
  <si>
    <t xml:space="preserve">Malowanie lini </t>
  </si>
  <si>
    <t xml:space="preserve">BOISKO - WYPOSAŻENIE, CPV 45223800-4 Montaż i wznoszenie gotowych konstrukcji </t>
  </si>
  <si>
    <t>132.</t>
  </si>
  <si>
    <t>133.</t>
  </si>
  <si>
    <t>134.</t>
  </si>
  <si>
    <t>135.</t>
  </si>
  <si>
    <t>KNR 2-23 0404-01</t>
  </si>
  <si>
    <t>Ogrodzenia wewnętrzne płyty boiska z siatki w ramkach stalowych wysokości 1.1 m na słupkach z rur</t>
  </si>
  <si>
    <t>136.</t>
  </si>
  <si>
    <t>137.</t>
  </si>
  <si>
    <t>138.</t>
  </si>
  <si>
    <t>KNR 2-23 0404-03</t>
  </si>
  <si>
    <t>Ogrodzenia wewnętrzne płyty boiska - brama stalowa z kształtowników 2.40x1.10 m wypełniona siatką ocynkowaną</t>
  </si>
  <si>
    <t>KNR 2-23 0404-04</t>
  </si>
  <si>
    <t>Ogrodzenia wewnętrzne płyty boiska - furtka stalowa z kształtowników 1.0x1.1 m wypełniona siatką ocynkowaną</t>
  </si>
  <si>
    <t>139.</t>
  </si>
  <si>
    <t>140.</t>
  </si>
  <si>
    <t>KNR-W 7-12 0301-05</t>
  </si>
  <si>
    <t>Czyszczenie ręczne przez szczotkowanie i skrobanie powierzchni pionowych, skośnych i cylindrycznych konstrukcji betonowych</t>
  </si>
  <si>
    <t>KNR-W 7-12 0401-05</t>
  </si>
  <si>
    <t>Malowanie farbą emulsyjną powierzchni pionowych, skośnych i cylindrycznych konstrukcji betonowych</t>
  </si>
  <si>
    <t>Wykonanie stóp fundamentowych betonowych, o objętości do 0,5 m3 - z zastosowaniem pompy do betonu wraz z tulejami dla piłkochwytów</t>
  </si>
  <si>
    <t>Dostawa i montaż kompletnych piłkochwytów wysokości min. 8,00 m. Słupy/stężenia o grubości ścianki min. 4mm ocynkowane, malowane wartwą podkładową i wierzchnią proszkowo , montaż w tulejach. Siatka PE oczko 10x10 fi min. 4mm. Elementy zawiesi oraz montażowe ze stali nierdzewnej.</t>
  </si>
  <si>
    <t>Dostawa i montaż kompletnych piłkochwytów wysokości min. 4,00 m. Słupy/stężenia o grubości ścianki min. 4mm ocynkowane, malowane wartwą podkładową i wierzchnią proszkowo , montaż w tulejach. Siatka PE oczko 10x10 fi min. 4mm. Elementy zawiesi oraz montażowe ze stali nierdzewnej.</t>
  </si>
  <si>
    <t>Dostawa i montaż kompletnych piłkochwytów wysokości min. 8,00 m. Słupy/stężenia o grubości ścianki min. 4mm ocynkowane, malowane wartwą podkładową i wierzchnią proszkowo , montaż w tulejach. Siatka PE oczko 10x10 fi min. 4mm. Elementy zawiesi oraz montażowe ze stali nierdzewnej. (do wysokości 2,00 m panel ogrodzeniowy z siatki zgrzewanej powlekanej)</t>
  </si>
  <si>
    <t>141.</t>
  </si>
  <si>
    <t>142.</t>
  </si>
  <si>
    <t>143.</t>
  </si>
  <si>
    <t>144.</t>
  </si>
  <si>
    <t>145.</t>
  </si>
  <si>
    <t>146.</t>
  </si>
  <si>
    <t>147.</t>
  </si>
  <si>
    <t>148.</t>
  </si>
  <si>
    <t>4.3.</t>
  </si>
  <si>
    <t>4.4.</t>
  </si>
  <si>
    <t xml:space="preserve">Dostawa i montaż ogrodzenia 3D z przęseł i słupków stalowych ocynkowanych, lakierowanych (kolor zielony), podwalina betonowa wys. min. 20 cm </t>
  </si>
  <si>
    <t>149.</t>
  </si>
  <si>
    <t>Nawierzchnie z kostki brukowej betonowej o grubości 8 cm na podsypce cementowo-piaskowej</t>
  </si>
  <si>
    <t>KNR 2-31 0511-03</t>
  </si>
  <si>
    <t>2.3.8.1</t>
  </si>
  <si>
    <t>2.3.8.2</t>
  </si>
  <si>
    <t>Kalkulacja indywidualna 1B</t>
  </si>
  <si>
    <t>Kalkulacja indywidualna 3B</t>
  </si>
  <si>
    <t>Kalkulacja indywidualna 4B</t>
  </si>
  <si>
    <t>Kalkulacja indywidualna 5B</t>
  </si>
  <si>
    <t>Kalkulacja indywidualna 6B</t>
  </si>
  <si>
    <t>Kalkulacja indywidualna 7B</t>
  </si>
  <si>
    <t>Kalkulacja indywidualna 8B</t>
  </si>
  <si>
    <t>Kalkulacja indywidualna 9B</t>
  </si>
  <si>
    <t>Kalkulacja indywidualna 10B</t>
  </si>
  <si>
    <t>Kalkulacja indywidualna 11B</t>
  </si>
  <si>
    <t>Kalkulacja indywidualna 12B</t>
  </si>
  <si>
    <t>Kalkulacja indywidualna 13B</t>
  </si>
  <si>
    <t>Kalkulacja indywidualna 14B</t>
  </si>
  <si>
    <t>Kalkulacja indywidualna 15B</t>
  </si>
  <si>
    <t>Kalkulacja indywidualna 17B</t>
  </si>
  <si>
    <t>Kalkulacja indywidualna 18B</t>
  </si>
  <si>
    <t>Kalkulacja indywidualna 19B</t>
  </si>
  <si>
    <t>Kalkulacja indywidualna 20B</t>
  </si>
  <si>
    <t>Kalkulacja indywidualna 21B</t>
  </si>
  <si>
    <t>Kalkulacja indywidualna 22B</t>
  </si>
  <si>
    <t>Kalkulacja indywidualna 23B</t>
  </si>
  <si>
    <t>Kalkulacja indywidualna 24B</t>
  </si>
  <si>
    <t>Kalkulacja indywidualna 27B</t>
  </si>
  <si>
    <t>Kalkulacja indywidualna 28B</t>
  </si>
  <si>
    <t>Kalkulacja indywidualna 29B</t>
  </si>
  <si>
    <t>Kalkulacja indywidualna 30B</t>
  </si>
  <si>
    <t>Kalkulacja indywidualna 35B</t>
  </si>
  <si>
    <t>Kalkulacja indywidualna 36B</t>
  </si>
  <si>
    <t>Kalkulacja indywidualna 37B</t>
  </si>
  <si>
    <t>Kalkulacja indywidualna
68B</t>
  </si>
  <si>
    <t>Kalkulacja indywidualna
69B</t>
  </si>
  <si>
    <t>Kalkulacja indywidualna
70B</t>
  </si>
  <si>
    <t>150.</t>
  </si>
  <si>
    <t>PROJEKTOWANE BOISKO WIELOFUNKCYJNE/ZAGOSPODAROWANIE TERENU</t>
  </si>
  <si>
    <t xml:space="preserve">NAWIERZCHNIE ZIELONE, CPV 45223800-4 Montaż i wznoszenie gotowych konstrukcji </t>
  </si>
  <si>
    <t>KONSTRUKCJA</t>
  </si>
  <si>
    <t>151.</t>
  </si>
  <si>
    <t>Dostawa i montaż bramy wjazdowej zgodnej z dokumentacją  szerokości 5,00m wraz z wykonaniem fundamentów i słupków</t>
  </si>
  <si>
    <t>Dostawa i montaż furtki zgodnej z dokumentacją  szerokości 1,20m wraz z wykonaniem fundamentów i słupków</t>
  </si>
  <si>
    <t xml:space="preserve">BRAMY, FURTKI , CPV 45223800-4 Montaż i wznoszenie gotowych konstrukcji </t>
  </si>
  <si>
    <t xml:space="preserve">Załadunek, wywóz i utylizacja gruzu </t>
  </si>
  <si>
    <t>ST-0-00
ST-B-01
ST-Z-01
ST-Z-04</t>
  </si>
  <si>
    <t>Kalkulacja indywidualna 73B</t>
  </si>
  <si>
    <t>Załadunek, wywóz i utylizacja kostki brukowej betonowej</t>
  </si>
  <si>
    <t>palet</t>
  </si>
  <si>
    <t>Załadunek, wywóz i utylizacja płyt OSB oraz drewna</t>
  </si>
  <si>
    <t>Kalkulacja indywidualna 83B</t>
  </si>
  <si>
    <t>Kalkulacja indywidualna 84B</t>
  </si>
  <si>
    <t>Kalkulacja indywidualna 85B</t>
  </si>
  <si>
    <t>152.</t>
  </si>
  <si>
    <t>153.</t>
  </si>
  <si>
    <t>154.</t>
  </si>
  <si>
    <t>Modernizacja boiska piłkarskiego wraz z budową budynku zaplecza sanitarno - szatniowego przy ul. Pokoju w Piekarach Śląskich - Modernizacja obiektu sportowego przy ul. Pokoju w Piekarach Śl. - etap 1 (postępowanie powtórzone) , Część 1 - Budynek wraz z zagospodarowaniem</t>
  </si>
  <si>
    <t>PRZEDMIAR - BRANŻA BUDOWLANA</t>
  </si>
  <si>
    <t xml:space="preserve">ST-0-00
ST-Z-01
ST-Z-02       
</t>
  </si>
  <si>
    <t xml:space="preserve">ST-0-00
ST-Z-01
ST-Z-02            </t>
  </si>
  <si>
    <t xml:space="preserve">ST-0-00
ST-Z-01
</t>
  </si>
  <si>
    <t>ST-0-00
ST-Z-01
ST-Z-03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</si>
</sst>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38"/>
    </font>
    <font>
      <sz val="10"/>
      <name val="Arial CE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9" tint="0.39997558519241921"/>
        <bgColor rgb="FFFFFF99"/>
      </patternFill>
    </fill>
    <fill>
      <patternFill patternType="solid">
        <fgColor theme="9" tint="0.59999389629810485"/>
        <bgColor rgb="FFFFFF66"/>
      </patternFill>
    </fill>
    <fill>
      <patternFill patternType="solid">
        <fgColor theme="9" tint="0.79998168889431442"/>
        <bgColor rgb="FFFFFF66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3" xfId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1"/>
    </xf>
    <xf numFmtId="49" fontId="7" fillId="0" borderId="3" xfId="0" applyNumberFormat="1" applyFont="1" applyBorder="1" applyAlignment="1">
      <alignment horizontal="center" vertical="center" wrapText="1" readingOrder="1"/>
    </xf>
    <xf numFmtId="49" fontId="7" fillId="0" borderId="9" xfId="0" applyNumberFormat="1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49" fontId="7" fillId="0" borderId="6" xfId="0" applyNumberFormat="1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49" fontId="7" fillId="0" borderId="10" xfId="0" applyNumberFormat="1" applyFont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49" fontId="7" fillId="3" borderId="3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wrapText="1"/>
    </xf>
    <xf numFmtId="0" fontId="0" fillId="3" borderId="0" xfId="0" applyFill="1"/>
    <xf numFmtId="0" fontId="1" fillId="0" borderId="0" xfId="0" applyNumberFormat="1" applyFont="1" applyAlignment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2" fontId="1" fillId="0" borderId="0" xfId="0" applyNumberFormat="1" applyFont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 readingOrder="1"/>
    </xf>
    <xf numFmtId="49" fontId="5" fillId="6" borderId="2" xfId="0" applyNumberFormat="1" applyFont="1" applyFill="1" applyBorder="1" applyAlignment="1">
      <alignment horizontal="center" vertical="center" wrapText="1" readingOrder="1"/>
    </xf>
    <xf numFmtId="49" fontId="1" fillId="7" borderId="2" xfId="0" applyNumberFormat="1" applyFont="1" applyFill="1" applyBorder="1" applyAlignment="1">
      <alignment horizontal="center" vertical="center" wrapText="1" readingOrder="1"/>
    </xf>
    <xf numFmtId="49" fontId="1" fillId="8" borderId="2" xfId="0" applyNumberFormat="1" applyFont="1" applyFill="1" applyBorder="1" applyAlignment="1">
      <alignment horizontal="center" vertical="center" wrapText="1" readingOrder="1"/>
    </xf>
    <xf numFmtId="0" fontId="7" fillId="9" borderId="3" xfId="0" applyFont="1" applyFill="1" applyBorder="1" applyAlignment="1">
      <alignment horizontal="center" vertical="center" wrapText="1" readingOrder="1"/>
    </xf>
    <xf numFmtId="0" fontId="4" fillId="2" borderId="4" xfId="1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 readingOrder="1"/>
    </xf>
    <xf numFmtId="2" fontId="7" fillId="0" borderId="13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49" fontId="7" fillId="0" borderId="17" xfId="0" applyNumberFormat="1" applyFont="1" applyBorder="1" applyAlignment="1">
      <alignment horizontal="center" vertical="center" wrapText="1" readingOrder="1"/>
    </xf>
    <xf numFmtId="2" fontId="7" fillId="0" borderId="18" xfId="0" applyNumberFormat="1" applyFont="1" applyBorder="1" applyAlignment="1">
      <alignment horizontal="center" vertical="center" wrapText="1" readingOrder="1"/>
    </xf>
    <xf numFmtId="49" fontId="5" fillId="6" borderId="5" xfId="0" applyNumberFormat="1" applyFont="1" applyFill="1" applyBorder="1" applyAlignment="1">
      <alignment horizontal="left" vertical="center" wrapText="1" readingOrder="1"/>
    </xf>
    <xf numFmtId="49" fontId="5" fillId="6" borderId="8" xfId="0" applyNumberFormat="1" applyFont="1" applyFill="1" applyBorder="1" applyAlignment="1">
      <alignment horizontal="left" vertical="center" wrapText="1" readingOrder="1"/>
    </xf>
    <xf numFmtId="49" fontId="5" fillId="6" borderId="7" xfId="0" applyNumberFormat="1" applyFont="1" applyFill="1" applyBorder="1" applyAlignment="1">
      <alignment horizontal="left" vertical="center" wrapText="1" readingOrder="1"/>
    </xf>
    <xf numFmtId="2" fontId="9" fillId="4" borderId="14" xfId="2" applyNumberFormat="1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49" fontId="6" fillId="5" borderId="5" xfId="0" applyNumberFormat="1" applyFont="1" applyFill="1" applyBorder="1" applyAlignment="1">
      <alignment horizontal="left" vertical="center" wrapText="1" readingOrder="1"/>
    </xf>
    <xf numFmtId="49" fontId="6" fillId="5" borderId="4" xfId="0" applyNumberFormat="1" applyFont="1" applyFill="1" applyBorder="1" applyAlignment="1">
      <alignment horizontal="left" vertical="center" wrapText="1" readingOrder="1"/>
    </xf>
    <xf numFmtId="49" fontId="6" fillId="5" borderId="8" xfId="0" applyNumberFormat="1" applyFont="1" applyFill="1" applyBorder="1" applyAlignment="1">
      <alignment horizontal="left" vertical="center" wrapText="1" readingOrder="1"/>
    </xf>
    <xf numFmtId="49" fontId="6" fillId="5" borderId="7" xfId="0" applyNumberFormat="1" applyFont="1" applyFill="1" applyBorder="1" applyAlignment="1">
      <alignment horizontal="left" vertical="center" wrapText="1" readingOrder="1"/>
    </xf>
    <xf numFmtId="49" fontId="1" fillId="7" borderId="5" xfId="0" applyNumberFormat="1" applyFont="1" applyFill="1" applyBorder="1" applyAlignment="1">
      <alignment horizontal="left" vertical="center" wrapText="1" readingOrder="1"/>
    </xf>
    <xf numFmtId="49" fontId="1" fillId="7" borderId="8" xfId="0" applyNumberFormat="1" applyFont="1" applyFill="1" applyBorder="1" applyAlignment="1">
      <alignment horizontal="left" vertical="center" wrapText="1" readingOrder="1"/>
    </xf>
    <xf numFmtId="49" fontId="1" fillId="7" borderId="7" xfId="0" applyNumberFormat="1" applyFont="1" applyFill="1" applyBorder="1" applyAlignment="1">
      <alignment horizontal="left" vertical="center" wrapText="1" readingOrder="1"/>
    </xf>
    <xf numFmtId="49" fontId="1" fillId="8" borderId="5" xfId="0" applyNumberFormat="1" applyFont="1" applyFill="1" applyBorder="1" applyAlignment="1">
      <alignment horizontal="left" vertical="center" wrapText="1" readingOrder="1"/>
    </xf>
    <xf numFmtId="49" fontId="1" fillId="8" borderId="8" xfId="0" applyNumberFormat="1" applyFont="1" applyFill="1" applyBorder="1" applyAlignment="1">
      <alignment horizontal="left" vertical="center" wrapText="1" readingOrder="1"/>
    </xf>
    <xf numFmtId="49" fontId="1" fillId="8" borderId="7" xfId="0" applyNumberFormat="1" applyFont="1" applyFill="1" applyBorder="1" applyAlignment="1">
      <alignment horizontal="left" vertical="center" wrapText="1" readingOrder="1"/>
    </xf>
  </cellXfs>
  <cellStyles count="4">
    <cellStyle name="Normal" xfId="3"/>
    <cellStyle name="Normalny" xfId="0" builtinId="0"/>
    <cellStyle name="Normalny 2" xfId="2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75DBFF"/>
      <rgbColor rgb="FFFF99CC"/>
      <rgbColor rgb="FFCC99FF"/>
      <rgbColor rgb="FFFFCC99"/>
      <rgbColor rgb="FF3366FF"/>
      <rgbColor rgb="FF33CCCC"/>
      <rgbColor rgb="FF99CC00"/>
      <rgbColor rgb="FFFFC000"/>
      <rgbColor rgb="FFFAA61A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5F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LN214"/>
  <sheetViews>
    <sheetView showGridLines="0" tabSelected="1" topLeftCell="A206" zoomScale="85" zoomScaleNormal="85" zoomScaleSheetLayoutView="50" zoomScalePageLayoutView="70" workbookViewId="0">
      <selection activeCell="D177" sqref="D177"/>
    </sheetView>
  </sheetViews>
  <sheetFormatPr defaultRowHeight="15" outlineLevelRow="3" x14ac:dyDescent="0.25"/>
  <cols>
    <col min="1" max="1" width="10.85546875" style="25" customWidth="1"/>
    <col min="2" max="2" width="13.140625" style="1" customWidth="1"/>
    <col min="3" max="3" width="13.7109375" style="1" customWidth="1"/>
    <col min="4" max="4" width="60.42578125" style="2" customWidth="1"/>
    <col min="5" max="5" width="10.28515625" style="3" customWidth="1"/>
    <col min="6" max="6" width="13.7109375" style="20" customWidth="1"/>
    <col min="7" max="1002" width="9.140625" style="4" customWidth="1"/>
  </cols>
  <sheetData>
    <row r="1" spans="1:6" ht="36" customHeight="1" thickBot="1" x14ac:dyDescent="0.3">
      <c r="A1" s="41" t="s">
        <v>551</v>
      </c>
      <c r="B1" s="42"/>
      <c r="C1" s="42"/>
      <c r="D1" s="42"/>
      <c r="E1" s="42"/>
      <c r="F1" s="43"/>
    </row>
    <row r="2" spans="1:6" ht="163.5" customHeight="1" x14ac:dyDescent="0.25">
      <c r="A2" s="44" t="s">
        <v>550</v>
      </c>
      <c r="B2" s="45"/>
      <c r="C2" s="45"/>
      <c r="D2" s="45"/>
      <c r="E2" s="45"/>
      <c r="F2" s="46"/>
    </row>
    <row r="3" spans="1:6" ht="15" customHeight="1" x14ac:dyDescent="0.25">
      <c r="A3" s="47" t="s">
        <v>0</v>
      </c>
      <c r="B3" s="47"/>
      <c r="C3" s="47"/>
      <c r="D3" s="47"/>
      <c r="E3" s="47"/>
      <c r="F3" s="47"/>
    </row>
    <row r="4" spans="1:6" ht="15" customHeight="1" x14ac:dyDescent="0.25">
      <c r="A4" s="47" t="s">
        <v>1</v>
      </c>
      <c r="B4" s="47"/>
      <c r="C4" s="47"/>
      <c r="D4" s="47"/>
      <c r="E4" s="47"/>
      <c r="F4" s="47"/>
    </row>
    <row r="5" spans="1:6" ht="15" customHeight="1" x14ac:dyDescent="0.25">
      <c r="A5" s="47" t="s">
        <v>2</v>
      </c>
      <c r="B5" s="47"/>
      <c r="C5" s="47"/>
      <c r="D5" s="47"/>
      <c r="E5" s="47"/>
      <c r="F5" s="47"/>
    </row>
    <row r="6" spans="1:6" ht="15" customHeight="1" x14ac:dyDescent="0.25">
      <c r="A6" s="47" t="s">
        <v>3</v>
      </c>
      <c r="B6" s="47"/>
      <c r="C6" s="47"/>
      <c r="D6" s="47"/>
      <c r="E6" s="47"/>
      <c r="F6" s="47"/>
    </row>
    <row r="7" spans="1:6" ht="15" customHeight="1" x14ac:dyDescent="0.25">
      <c r="A7" s="47" t="s">
        <v>4</v>
      </c>
      <c r="B7" s="47"/>
      <c r="C7" s="47"/>
      <c r="D7" s="47"/>
      <c r="E7" s="47"/>
      <c r="F7" s="47"/>
    </row>
    <row r="8" spans="1:6" ht="15" customHeight="1" x14ac:dyDescent="0.25">
      <c r="A8" s="47" t="s">
        <v>5</v>
      </c>
      <c r="B8" s="47"/>
      <c r="C8" s="47"/>
      <c r="D8" s="47"/>
      <c r="E8" s="47"/>
      <c r="F8" s="47"/>
    </row>
    <row r="9" spans="1:6" ht="15" customHeight="1" x14ac:dyDescent="0.25">
      <c r="A9" s="47" t="s">
        <v>6</v>
      </c>
      <c r="B9" s="47"/>
      <c r="C9" s="47"/>
      <c r="D9" s="47"/>
      <c r="E9" s="47"/>
      <c r="F9" s="47"/>
    </row>
    <row r="10" spans="1:6" ht="15" customHeight="1" x14ac:dyDescent="0.25">
      <c r="A10" s="47" t="s">
        <v>7</v>
      </c>
      <c r="B10" s="47"/>
      <c r="C10" s="47"/>
      <c r="D10" s="47"/>
      <c r="E10" s="47"/>
      <c r="F10" s="47"/>
    </row>
    <row r="11" spans="1:6" ht="15" customHeight="1" x14ac:dyDescent="0.25">
      <c r="A11" s="47" t="s">
        <v>8</v>
      </c>
      <c r="B11" s="47"/>
      <c r="C11" s="47"/>
      <c r="D11" s="47"/>
      <c r="E11" s="47"/>
      <c r="F11" s="47"/>
    </row>
    <row r="12" spans="1:6" ht="15" customHeight="1" x14ac:dyDescent="0.25">
      <c r="A12" s="47" t="s">
        <v>9</v>
      </c>
      <c r="B12" s="47"/>
      <c r="C12" s="47"/>
      <c r="D12" s="47"/>
      <c r="E12" s="47"/>
      <c r="F12" s="47"/>
    </row>
    <row r="13" spans="1:6" ht="15" customHeight="1" x14ac:dyDescent="0.25">
      <c r="A13" s="47" t="s">
        <v>10</v>
      </c>
      <c r="B13" s="47"/>
      <c r="C13" s="47"/>
      <c r="D13" s="47"/>
      <c r="E13" s="47"/>
      <c r="F13" s="47"/>
    </row>
    <row r="14" spans="1:6" ht="15" customHeight="1" x14ac:dyDescent="0.25">
      <c r="A14" s="47" t="s">
        <v>11</v>
      </c>
      <c r="B14" s="47"/>
      <c r="C14" s="47"/>
      <c r="D14" s="47"/>
      <c r="E14" s="47"/>
      <c r="F14" s="47"/>
    </row>
    <row r="15" spans="1:6" ht="15" customHeight="1" x14ac:dyDescent="0.25">
      <c r="A15" s="47" t="s">
        <v>12</v>
      </c>
      <c r="B15" s="47"/>
      <c r="C15" s="47"/>
      <c r="D15" s="47"/>
      <c r="E15" s="47"/>
      <c r="F15" s="47"/>
    </row>
    <row r="16" spans="1:6" ht="15" customHeight="1" x14ac:dyDescent="0.25">
      <c r="A16" s="47" t="s">
        <v>13</v>
      </c>
      <c r="B16" s="47"/>
      <c r="C16" s="47"/>
      <c r="D16" s="47"/>
      <c r="E16" s="47"/>
      <c r="F16" s="47"/>
    </row>
    <row r="17" spans="1:6" ht="15" customHeight="1" x14ac:dyDescent="0.25">
      <c r="A17" s="47" t="s">
        <v>14</v>
      </c>
      <c r="B17" s="47"/>
      <c r="C17" s="47"/>
      <c r="D17" s="47"/>
      <c r="E17" s="47"/>
      <c r="F17" s="47"/>
    </row>
    <row r="18" spans="1:6" ht="15" customHeight="1" x14ac:dyDescent="0.25">
      <c r="A18" s="47" t="s">
        <v>15</v>
      </c>
      <c r="B18" s="47"/>
      <c r="C18" s="47"/>
      <c r="D18" s="47"/>
      <c r="E18" s="47"/>
      <c r="F18" s="47"/>
    </row>
    <row r="19" spans="1:6" ht="15" customHeight="1" x14ac:dyDescent="0.25">
      <c r="A19" s="47" t="s">
        <v>16</v>
      </c>
      <c r="B19" s="47"/>
      <c r="C19" s="47"/>
      <c r="D19" s="47"/>
      <c r="E19" s="47"/>
      <c r="F19" s="47"/>
    </row>
    <row r="20" spans="1:6" x14ac:dyDescent="0.25">
      <c r="A20" s="47" t="s">
        <v>17</v>
      </c>
      <c r="B20" s="47"/>
      <c r="C20" s="47"/>
      <c r="D20" s="47"/>
      <c r="E20" s="47"/>
      <c r="F20" s="47"/>
    </row>
    <row r="21" spans="1:6" x14ac:dyDescent="0.25">
      <c r="A21" s="47" t="s">
        <v>18</v>
      </c>
      <c r="B21" s="47"/>
      <c r="C21" s="47"/>
      <c r="D21" s="47"/>
      <c r="E21" s="47"/>
      <c r="F21" s="47"/>
    </row>
    <row r="22" spans="1:6" ht="38.25" x14ac:dyDescent="0.25">
      <c r="A22" s="22" t="s">
        <v>19</v>
      </c>
      <c r="B22" s="5" t="s">
        <v>20</v>
      </c>
      <c r="C22" s="5" t="s">
        <v>21</v>
      </c>
      <c r="D22" s="6" t="s">
        <v>22</v>
      </c>
      <c r="E22" s="5" t="s">
        <v>23</v>
      </c>
      <c r="F22" s="31" t="s">
        <v>24</v>
      </c>
    </row>
    <row r="23" spans="1:6" ht="12" customHeight="1" x14ac:dyDescent="0.25">
      <c r="A23" s="21">
        <v>1</v>
      </c>
      <c r="B23" s="7">
        <v>2</v>
      </c>
      <c r="C23" s="7">
        <v>3</v>
      </c>
      <c r="D23" s="8">
        <v>4</v>
      </c>
      <c r="E23" s="7">
        <v>5</v>
      </c>
      <c r="F23" s="32">
        <v>6</v>
      </c>
    </row>
    <row r="24" spans="1:6" ht="21" customHeight="1" x14ac:dyDescent="0.25">
      <c r="A24" s="26" t="s">
        <v>25</v>
      </c>
      <c r="B24" s="48" t="s">
        <v>26</v>
      </c>
      <c r="C24" s="48"/>
      <c r="D24" s="48"/>
      <c r="E24" s="48"/>
      <c r="F24" s="49"/>
    </row>
    <row r="25" spans="1:6" ht="27.75" customHeight="1" outlineLevel="1" x14ac:dyDescent="0.25">
      <c r="A25" s="27" t="s">
        <v>27</v>
      </c>
      <c r="B25" s="38" t="s">
        <v>39</v>
      </c>
      <c r="C25" s="39"/>
      <c r="D25" s="39"/>
      <c r="E25" s="39"/>
      <c r="F25" s="40"/>
    </row>
    <row r="26" spans="1:6" ht="72" customHeight="1" outlineLevel="2" x14ac:dyDescent="0.25">
      <c r="A26" s="23" t="s">
        <v>25</v>
      </c>
      <c r="B26" s="9" t="s">
        <v>40</v>
      </c>
      <c r="C26" s="10" t="s">
        <v>28</v>
      </c>
      <c r="D26" s="9" t="s">
        <v>41</v>
      </c>
      <c r="E26" s="10" t="s">
        <v>29</v>
      </c>
      <c r="F26" s="33">
        <v>0</v>
      </c>
    </row>
    <row r="27" spans="1:6" ht="32.450000000000003" customHeight="1" outlineLevel="2" x14ac:dyDescent="0.25">
      <c r="A27" s="23" t="s">
        <v>305</v>
      </c>
      <c r="B27" s="9" t="s">
        <v>30</v>
      </c>
      <c r="C27" s="10" t="s">
        <v>28</v>
      </c>
      <c r="D27" s="10" t="s">
        <v>31</v>
      </c>
      <c r="E27" s="10" t="s">
        <v>32</v>
      </c>
      <c r="F27" s="33">
        <v>4.5</v>
      </c>
    </row>
    <row r="28" spans="1:6" ht="63.6" customHeight="1" outlineLevel="2" x14ac:dyDescent="0.25">
      <c r="A28" s="23" t="s">
        <v>54</v>
      </c>
      <c r="B28" s="9" t="s">
        <v>33</v>
      </c>
      <c r="C28" s="10" t="s">
        <v>28</v>
      </c>
      <c r="D28" s="10" t="s">
        <v>34</v>
      </c>
      <c r="E28" s="10" t="s">
        <v>35</v>
      </c>
      <c r="F28" s="33">
        <v>1.1299999999999999</v>
      </c>
    </row>
    <row r="29" spans="1:6" ht="69" customHeight="1" outlineLevel="2" x14ac:dyDescent="0.25">
      <c r="A29" s="23" t="s">
        <v>228</v>
      </c>
      <c r="B29" s="9" t="s">
        <v>36</v>
      </c>
      <c r="C29" s="10" t="s">
        <v>28</v>
      </c>
      <c r="D29" s="10" t="s">
        <v>37</v>
      </c>
      <c r="E29" s="10" t="s">
        <v>32</v>
      </c>
      <c r="F29" s="33">
        <v>4.5</v>
      </c>
    </row>
    <row r="30" spans="1:6" ht="20.100000000000001" customHeight="1" outlineLevel="1" x14ac:dyDescent="0.25">
      <c r="A30" s="27" t="s">
        <v>38</v>
      </c>
      <c r="B30" s="38" t="s">
        <v>42</v>
      </c>
      <c r="C30" s="39"/>
      <c r="D30" s="39"/>
      <c r="E30" s="39"/>
      <c r="F30" s="40"/>
    </row>
    <row r="31" spans="1:6" ht="54.6" customHeight="1" outlineLevel="2" x14ac:dyDescent="0.25">
      <c r="A31" s="23" t="s">
        <v>244</v>
      </c>
      <c r="B31" s="9" t="s">
        <v>498</v>
      </c>
      <c r="C31" s="10" t="s">
        <v>28</v>
      </c>
      <c r="D31" s="10" t="s">
        <v>44</v>
      </c>
      <c r="E31" s="10" t="s">
        <v>29</v>
      </c>
      <c r="F31" s="33">
        <v>0</v>
      </c>
    </row>
    <row r="32" spans="1:6" ht="39" customHeight="1" outlineLevel="2" x14ac:dyDescent="0.25">
      <c r="A32" s="23" t="s">
        <v>258</v>
      </c>
      <c r="B32" s="9" t="s">
        <v>30</v>
      </c>
      <c r="C32" s="10" t="s">
        <v>28</v>
      </c>
      <c r="D32" s="10" t="s">
        <v>31</v>
      </c>
      <c r="E32" s="10" t="s">
        <v>32</v>
      </c>
      <c r="F32" s="33">
        <v>2.9</v>
      </c>
    </row>
    <row r="33" spans="1:6" ht="62.45" customHeight="1" outlineLevel="2" x14ac:dyDescent="0.25">
      <c r="A33" s="23" t="s">
        <v>261</v>
      </c>
      <c r="B33" s="9" t="s">
        <v>33</v>
      </c>
      <c r="C33" s="10" t="s">
        <v>28</v>
      </c>
      <c r="D33" s="10" t="s">
        <v>34</v>
      </c>
      <c r="E33" s="10" t="s">
        <v>35</v>
      </c>
      <c r="F33" s="33">
        <v>0.6</v>
      </c>
    </row>
    <row r="34" spans="1:6" ht="63" customHeight="1" outlineLevel="2" x14ac:dyDescent="0.25">
      <c r="A34" s="23" t="s">
        <v>262</v>
      </c>
      <c r="B34" s="9" t="s">
        <v>36</v>
      </c>
      <c r="C34" s="10" t="s">
        <v>28</v>
      </c>
      <c r="D34" s="10" t="s">
        <v>37</v>
      </c>
      <c r="E34" s="10" t="s">
        <v>32</v>
      </c>
      <c r="F34" s="33">
        <v>2.9</v>
      </c>
    </row>
    <row r="35" spans="1:6" ht="20.100000000000001" customHeight="1" outlineLevel="1" x14ac:dyDescent="0.25">
      <c r="A35" s="27" t="s">
        <v>288</v>
      </c>
      <c r="B35" s="38" t="s">
        <v>47</v>
      </c>
      <c r="C35" s="39"/>
      <c r="D35" s="39"/>
      <c r="E35" s="39"/>
      <c r="F35" s="40"/>
    </row>
    <row r="36" spans="1:6" ht="61.9" customHeight="1" outlineLevel="2" x14ac:dyDescent="0.25">
      <c r="A36" s="23" t="s">
        <v>263</v>
      </c>
      <c r="B36" s="9" t="s">
        <v>48</v>
      </c>
      <c r="C36" s="10" t="s">
        <v>28</v>
      </c>
      <c r="D36" s="10" t="s">
        <v>49</v>
      </c>
      <c r="E36" s="10" t="s">
        <v>46</v>
      </c>
      <c r="F36" s="33">
        <v>98.5</v>
      </c>
    </row>
    <row r="37" spans="1:6" ht="45" customHeight="1" outlineLevel="2" x14ac:dyDescent="0.25">
      <c r="A37" s="23" t="s">
        <v>306</v>
      </c>
      <c r="B37" s="9" t="s">
        <v>50</v>
      </c>
      <c r="C37" s="10" t="s">
        <v>28</v>
      </c>
      <c r="D37" s="10" t="s">
        <v>287</v>
      </c>
      <c r="E37" s="10" t="s">
        <v>32</v>
      </c>
      <c r="F37" s="33">
        <v>1.5</v>
      </c>
    </row>
    <row r="38" spans="1:6" ht="61.9" customHeight="1" outlineLevel="2" x14ac:dyDescent="0.25">
      <c r="A38" s="23" t="s">
        <v>307</v>
      </c>
      <c r="B38" s="9" t="s">
        <v>33</v>
      </c>
      <c r="C38" s="10" t="s">
        <v>28</v>
      </c>
      <c r="D38" s="10" t="s">
        <v>34</v>
      </c>
      <c r="E38" s="10" t="s">
        <v>35</v>
      </c>
      <c r="F38" s="33">
        <v>1.48</v>
      </c>
    </row>
    <row r="39" spans="1:6" ht="63.6" customHeight="1" outlineLevel="2" x14ac:dyDescent="0.25">
      <c r="A39" s="23" t="s">
        <v>308</v>
      </c>
      <c r="B39" s="9" t="s">
        <v>36</v>
      </c>
      <c r="C39" s="10" t="s">
        <v>28</v>
      </c>
      <c r="D39" s="10" t="s">
        <v>37</v>
      </c>
      <c r="E39" s="10" t="s">
        <v>32</v>
      </c>
      <c r="F39" s="33">
        <v>5.3</v>
      </c>
    </row>
    <row r="40" spans="1:6" ht="21" customHeight="1" x14ac:dyDescent="0.25">
      <c r="A40" s="26" t="s">
        <v>305</v>
      </c>
      <c r="B40" s="48" t="s">
        <v>55</v>
      </c>
      <c r="C40" s="50"/>
      <c r="D40" s="50"/>
      <c r="E40" s="50"/>
      <c r="F40" s="51"/>
    </row>
    <row r="41" spans="1:6" ht="20.100000000000001" customHeight="1" outlineLevel="1" x14ac:dyDescent="0.25">
      <c r="A41" s="27" t="s">
        <v>417</v>
      </c>
      <c r="B41" s="38" t="s">
        <v>57</v>
      </c>
      <c r="C41" s="39"/>
      <c r="D41" s="39"/>
      <c r="E41" s="39"/>
      <c r="F41" s="40"/>
    </row>
    <row r="42" spans="1:6" ht="60" customHeight="1" outlineLevel="2" x14ac:dyDescent="0.25">
      <c r="A42" s="23" t="s">
        <v>309</v>
      </c>
      <c r="B42" s="9" t="s">
        <v>51</v>
      </c>
      <c r="C42" s="10" t="s">
        <v>58</v>
      </c>
      <c r="D42" s="10" t="s">
        <v>59</v>
      </c>
      <c r="E42" s="10" t="s">
        <v>32</v>
      </c>
      <c r="F42" s="33">
        <v>15.19</v>
      </c>
    </row>
    <row r="43" spans="1:6" ht="60" customHeight="1" outlineLevel="2" x14ac:dyDescent="0.25">
      <c r="A43" s="23" t="s">
        <v>310</v>
      </c>
      <c r="B43" s="9" t="s">
        <v>60</v>
      </c>
      <c r="C43" s="10" t="s">
        <v>58</v>
      </c>
      <c r="D43" s="10" t="s">
        <v>61</v>
      </c>
      <c r="E43" s="10" t="s">
        <v>32</v>
      </c>
      <c r="F43" s="33">
        <v>15.19</v>
      </c>
    </row>
    <row r="44" spans="1:6" ht="60" customHeight="1" outlineLevel="2" x14ac:dyDescent="0.25">
      <c r="A44" s="23" t="s">
        <v>311</v>
      </c>
      <c r="B44" s="9" t="s">
        <v>62</v>
      </c>
      <c r="C44" s="10" t="s">
        <v>58</v>
      </c>
      <c r="D44" s="10" t="s">
        <v>63</v>
      </c>
      <c r="E44" s="10" t="s">
        <v>32</v>
      </c>
      <c r="F44" s="33">
        <v>15.19</v>
      </c>
    </row>
    <row r="45" spans="1:6" ht="20.100000000000001" customHeight="1" outlineLevel="1" x14ac:dyDescent="0.25">
      <c r="A45" s="27" t="s">
        <v>418</v>
      </c>
      <c r="B45" s="38" t="s">
        <v>533</v>
      </c>
      <c r="C45" s="39"/>
      <c r="D45" s="39"/>
      <c r="E45" s="39"/>
      <c r="F45" s="40"/>
    </row>
    <row r="46" spans="1:6" ht="18" customHeight="1" outlineLevel="2" x14ac:dyDescent="0.25">
      <c r="A46" s="28" t="s">
        <v>421</v>
      </c>
      <c r="B46" s="52" t="s">
        <v>65</v>
      </c>
      <c r="C46" s="53"/>
      <c r="D46" s="53"/>
      <c r="E46" s="53"/>
      <c r="F46" s="54"/>
    </row>
    <row r="47" spans="1:6" ht="57" customHeight="1" outlineLevel="3" x14ac:dyDescent="0.25">
      <c r="A47" s="23" t="s">
        <v>312</v>
      </c>
      <c r="B47" s="9" t="s">
        <v>43</v>
      </c>
      <c r="C47" s="10" t="s">
        <v>67</v>
      </c>
      <c r="D47" s="10" t="s">
        <v>68</v>
      </c>
      <c r="E47" s="10" t="s">
        <v>45</v>
      </c>
      <c r="F47" s="33">
        <f>88.73*0.2</f>
        <v>17.75</v>
      </c>
    </row>
    <row r="48" spans="1:6" ht="18" customHeight="1" outlineLevel="2" x14ac:dyDescent="0.25">
      <c r="A48" s="28" t="s">
        <v>422</v>
      </c>
      <c r="B48" s="52" t="s">
        <v>69</v>
      </c>
      <c r="C48" s="53"/>
      <c r="D48" s="53"/>
      <c r="E48" s="53"/>
      <c r="F48" s="54"/>
    </row>
    <row r="49" spans="1:1002" s="19" customFormat="1" ht="115.15" customHeight="1" outlineLevel="3" x14ac:dyDescent="0.25">
      <c r="A49" s="23" t="s">
        <v>313</v>
      </c>
      <c r="B49" s="16" t="s">
        <v>499</v>
      </c>
      <c r="C49" s="17" t="s">
        <v>70</v>
      </c>
      <c r="D49" s="17" t="s">
        <v>72</v>
      </c>
      <c r="E49" s="17" t="s">
        <v>45</v>
      </c>
      <c r="F49" s="33">
        <v>45.4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  <c r="QK49" s="18"/>
      <c r="QL49" s="18"/>
      <c r="QM49" s="18"/>
      <c r="QN49" s="18"/>
      <c r="QO49" s="18"/>
      <c r="QP49" s="18"/>
      <c r="QQ49" s="18"/>
      <c r="QR49" s="18"/>
      <c r="QS49" s="18"/>
      <c r="QT49" s="18"/>
      <c r="QU49" s="18"/>
      <c r="QV49" s="18"/>
      <c r="QW49" s="18"/>
      <c r="QX49" s="18"/>
      <c r="QY49" s="18"/>
      <c r="QZ49" s="18"/>
      <c r="RA49" s="18"/>
      <c r="RB49" s="18"/>
      <c r="RC49" s="18"/>
      <c r="RD49" s="18"/>
      <c r="RE49" s="18"/>
      <c r="RF49" s="18"/>
      <c r="RG49" s="18"/>
      <c r="RH49" s="18"/>
      <c r="RI49" s="18"/>
      <c r="RJ49" s="18"/>
      <c r="RK49" s="18"/>
      <c r="RL49" s="18"/>
      <c r="RM49" s="18"/>
      <c r="RN49" s="18"/>
      <c r="RO49" s="18"/>
      <c r="RP49" s="18"/>
      <c r="RQ49" s="18"/>
      <c r="RR49" s="18"/>
      <c r="RS49" s="18"/>
      <c r="RT49" s="18"/>
      <c r="RU49" s="18"/>
      <c r="RV49" s="18"/>
      <c r="RW49" s="18"/>
      <c r="RX49" s="18"/>
      <c r="RY49" s="18"/>
      <c r="RZ49" s="18"/>
      <c r="SA49" s="18"/>
      <c r="SB49" s="18"/>
      <c r="SC49" s="18"/>
      <c r="SD49" s="18"/>
      <c r="SE49" s="18"/>
      <c r="SF49" s="18"/>
      <c r="SG49" s="18"/>
      <c r="SH49" s="18"/>
      <c r="SI49" s="18"/>
      <c r="SJ49" s="18"/>
      <c r="SK49" s="18"/>
      <c r="SL49" s="18"/>
      <c r="SM49" s="18"/>
      <c r="SN49" s="18"/>
      <c r="SO49" s="18"/>
      <c r="SP49" s="18"/>
      <c r="SQ49" s="18"/>
      <c r="SR49" s="18"/>
      <c r="SS49" s="18"/>
      <c r="ST49" s="18"/>
      <c r="SU49" s="18"/>
      <c r="SV49" s="18"/>
      <c r="SW49" s="18"/>
      <c r="SX49" s="18"/>
      <c r="SY49" s="18"/>
      <c r="SZ49" s="18"/>
      <c r="TA49" s="18"/>
      <c r="TB49" s="18"/>
      <c r="TC49" s="18"/>
      <c r="TD49" s="18"/>
      <c r="TE49" s="18"/>
      <c r="TF49" s="18"/>
      <c r="TG49" s="18"/>
      <c r="TH49" s="18"/>
      <c r="TI49" s="18"/>
      <c r="TJ49" s="18"/>
      <c r="TK49" s="18"/>
      <c r="TL49" s="18"/>
      <c r="TM49" s="18"/>
      <c r="TN49" s="18"/>
      <c r="TO49" s="18"/>
      <c r="TP49" s="18"/>
      <c r="TQ49" s="18"/>
      <c r="TR49" s="18"/>
      <c r="TS49" s="18"/>
      <c r="TT49" s="18"/>
      <c r="TU49" s="18"/>
      <c r="TV49" s="18"/>
      <c r="TW49" s="18"/>
      <c r="TX49" s="18"/>
      <c r="TY49" s="18"/>
      <c r="TZ49" s="18"/>
      <c r="UA49" s="18"/>
      <c r="UB49" s="18"/>
      <c r="UC49" s="18"/>
      <c r="UD49" s="18"/>
      <c r="UE49" s="18"/>
      <c r="UF49" s="18"/>
      <c r="UG49" s="18"/>
      <c r="UH49" s="18"/>
      <c r="UI49" s="18"/>
      <c r="UJ49" s="18"/>
      <c r="UK49" s="18"/>
      <c r="UL49" s="18"/>
      <c r="UM49" s="18"/>
      <c r="UN49" s="18"/>
      <c r="UO49" s="18"/>
      <c r="UP49" s="18"/>
      <c r="UQ49" s="18"/>
      <c r="UR49" s="18"/>
      <c r="US49" s="18"/>
      <c r="UT49" s="18"/>
      <c r="UU49" s="18"/>
      <c r="UV49" s="18"/>
      <c r="UW49" s="18"/>
      <c r="UX49" s="18"/>
      <c r="UY49" s="18"/>
      <c r="UZ49" s="18"/>
      <c r="VA49" s="18"/>
      <c r="VB49" s="18"/>
      <c r="VC49" s="18"/>
      <c r="VD49" s="18"/>
      <c r="VE49" s="18"/>
      <c r="VF49" s="18"/>
      <c r="VG49" s="18"/>
      <c r="VH49" s="18"/>
      <c r="VI49" s="18"/>
      <c r="VJ49" s="18"/>
      <c r="VK49" s="18"/>
      <c r="VL49" s="18"/>
      <c r="VM49" s="18"/>
      <c r="VN49" s="18"/>
      <c r="VO49" s="18"/>
      <c r="VP49" s="18"/>
      <c r="VQ49" s="18"/>
      <c r="VR49" s="18"/>
      <c r="VS49" s="18"/>
      <c r="VT49" s="18"/>
      <c r="VU49" s="18"/>
      <c r="VV49" s="18"/>
      <c r="VW49" s="18"/>
      <c r="VX49" s="18"/>
      <c r="VY49" s="18"/>
      <c r="VZ49" s="18"/>
      <c r="WA49" s="18"/>
      <c r="WB49" s="18"/>
      <c r="WC49" s="18"/>
      <c r="WD49" s="18"/>
      <c r="WE49" s="18"/>
      <c r="WF49" s="18"/>
      <c r="WG49" s="18"/>
      <c r="WH49" s="18"/>
      <c r="WI49" s="18"/>
      <c r="WJ49" s="18"/>
      <c r="WK49" s="18"/>
      <c r="WL49" s="18"/>
      <c r="WM49" s="18"/>
      <c r="WN49" s="18"/>
      <c r="WO49" s="18"/>
      <c r="WP49" s="18"/>
      <c r="WQ49" s="18"/>
      <c r="WR49" s="18"/>
      <c r="WS49" s="18"/>
      <c r="WT49" s="18"/>
      <c r="WU49" s="18"/>
      <c r="WV49" s="18"/>
      <c r="WW49" s="18"/>
      <c r="WX49" s="18"/>
      <c r="WY49" s="18"/>
      <c r="WZ49" s="18"/>
      <c r="XA49" s="18"/>
      <c r="XB49" s="18"/>
      <c r="XC49" s="18"/>
      <c r="XD49" s="18"/>
      <c r="XE49" s="18"/>
      <c r="XF49" s="18"/>
      <c r="XG49" s="18"/>
      <c r="XH49" s="18"/>
      <c r="XI49" s="18"/>
      <c r="XJ49" s="18"/>
      <c r="XK49" s="18"/>
      <c r="XL49" s="18"/>
      <c r="XM49" s="18"/>
      <c r="XN49" s="18"/>
      <c r="XO49" s="18"/>
      <c r="XP49" s="18"/>
      <c r="XQ49" s="18"/>
      <c r="XR49" s="18"/>
      <c r="XS49" s="18"/>
      <c r="XT49" s="18"/>
      <c r="XU49" s="18"/>
      <c r="XV49" s="18"/>
      <c r="XW49" s="18"/>
      <c r="XX49" s="18"/>
      <c r="XY49" s="18"/>
      <c r="XZ49" s="18"/>
      <c r="YA49" s="18"/>
      <c r="YB49" s="18"/>
      <c r="YC49" s="18"/>
      <c r="YD49" s="18"/>
      <c r="YE49" s="18"/>
      <c r="YF49" s="18"/>
      <c r="YG49" s="18"/>
      <c r="YH49" s="18"/>
      <c r="YI49" s="18"/>
      <c r="YJ49" s="18"/>
      <c r="YK49" s="18"/>
      <c r="YL49" s="18"/>
      <c r="YM49" s="18"/>
      <c r="YN49" s="18"/>
      <c r="YO49" s="18"/>
      <c r="YP49" s="18"/>
      <c r="YQ49" s="18"/>
      <c r="YR49" s="18"/>
      <c r="YS49" s="18"/>
      <c r="YT49" s="18"/>
      <c r="YU49" s="18"/>
      <c r="YV49" s="18"/>
      <c r="YW49" s="18"/>
      <c r="YX49" s="18"/>
      <c r="YY49" s="18"/>
      <c r="YZ49" s="18"/>
      <c r="ZA49" s="18"/>
      <c r="ZB49" s="18"/>
      <c r="ZC49" s="18"/>
      <c r="ZD49" s="18"/>
      <c r="ZE49" s="18"/>
      <c r="ZF49" s="18"/>
      <c r="ZG49" s="18"/>
      <c r="ZH49" s="18"/>
      <c r="ZI49" s="18"/>
      <c r="ZJ49" s="18"/>
      <c r="ZK49" s="18"/>
      <c r="ZL49" s="18"/>
      <c r="ZM49" s="18"/>
      <c r="ZN49" s="18"/>
      <c r="ZO49" s="18"/>
      <c r="ZP49" s="18"/>
      <c r="ZQ49" s="18"/>
      <c r="ZR49" s="18"/>
      <c r="ZS49" s="18"/>
      <c r="ZT49" s="18"/>
      <c r="ZU49" s="18"/>
      <c r="ZV49" s="18"/>
      <c r="ZW49" s="18"/>
      <c r="ZX49" s="18"/>
      <c r="ZY49" s="18"/>
      <c r="ZZ49" s="18"/>
      <c r="AAA49" s="18"/>
      <c r="AAB49" s="18"/>
      <c r="AAC49" s="18"/>
      <c r="AAD49" s="18"/>
      <c r="AAE49" s="18"/>
      <c r="AAF49" s="18"/>
      <c r="AAG49" s="18"/>
      <c r="AAH49" s="18"/>
      <c r="AAI49" s="18"/>
      <c r="AAJ49" s="18"/>
      <c r="AAK49" s="18"/>
      <c r="AAL49" s="18"/>
      <c r="AAM49" s="18"/>
      <c r="AAN49" s="18"/>
      <c r="AAO49" s="18"/>
      <c r="AAP49" s="18"/>
      <c r="AAQ49" s="18"/>
      <c r="AAR49" s="18"/>
      <c r="AAS49" s="18"/>
      <c r="AAT49" s="18"/>
      <c r="AAU49" s="18"/>
      <c r="AAV49" s="18"/>
      <c r="AAW49" s="18"/>
      <c r="AAX49" s="18"/>
      <c r="AAY49" s="18"/>
      <c r="AAZ49" s="18"/>
      <c r="ABA49" s="18"/>
      <c r="ABB49" s="18"/>
      <c r="ABC49" s="18"/>
      <c r="ABD49" s="18"/>
      <c r="ABE49" s="18"/>
      <c r="ABF49" s="18"/>
      <c r="ABG49" s="18"/>
      <c r="ABH49" s="18"/>
      <c r="ABI49" s="18"/>
      <c r="ABJ49" s="18"/>
      <c r="ABK49" s="18"/>
      <c r="ABL49" s="18"/>
      <c r="ABM49" s="18"/>
      <c r="ABN49" s="18"/>
      <c r="ABO49" s="18"/>
      <c r="ABP49" s="18"/>
      <c r="ABQ49" s="18"/>
      <c r="ABR49" s="18"/>
      <c r="ABS49" s="18"/>
      <c r="ABT49" s="18"/>
      <c r="ABU49" s="18"/>
      <c r="ABV49" s="18"/>
      <c r="ABW49" s="18"/>
      <c r="ABX49" s="18"/>
      <c r="ABY49" s="18"/>
      <c r="ABZ49" s="18"/>
      <c r="ACA49" s="18"/>
      <c r="ACB49" s="18"/>
      <c r="ACC49" s="18"/>
      <c r="ACD49" s="18"/>
      <c r="ACE49" s="18"/>
      <c r="ACF49" s="18"/>
      <c r="ACG49" s="18"/>
      <c r="ACH49" s="18"/>
      <c r="ACI49" s="18"/>
      <c r="ACJ49" s="18"/>
      <c r="ACK49" s="18"/>
      <c r="ACL49" s="18"/>
      <c r="ACM49" s="18"/>
      <c r="ACN49" s="18"/>
      <c r="ACO49" s="18"/>
      <c r="ACP49" s="18"/>
      <c r="ACQ49" s="18"/>
      <c r="ACR49" s="18"/>
      <c r="ACS49" s="18"/>
      <c r="ACT49" s="18"/>
      <c r="ACU49" s="18"/>
      <c r="ACV49" s="18"/>
      <c r="ACW49" s="18"/>
      <c r="ACX49" s="18"/>
      <c r="ACY49" s="18"/>
      <c r="ACZ49" s="18"/>
      <c r="ADA49" s="18"/>
      <c r="ADB49" s="18"/>
      <c r="ADC49" s="18"/>
      <c r="ADD49" s="18"/>
      <c r="ADE49" s="18"/>
      <c r="ADF49" s="18"/>
      <c r="ADG49" s="18"/>
      <c r="ADH49" s="18"/>
      <c r="ADI49" s="18"/>
      <c r="ADJ49" s="18"/>
      <c r="ADK49" s="18"/>
      <c r="ADL49" s="18"/>
      <c r="ADM49" s="18"/>
      <c r="ADN49" s="18"/>
      <c r="ADO49" s="18"/>
      <c r="ADP49" s="18"/>
      <c r="ADQ49" s="18"/>
      <c r="ADR49" s="18"/>
      <c r="ADS49" s="18"/>
      <c r="ADT49" s="18"/>
      <c r="ADU49" s="18"/>
      <c r="ADV49" s="18"/>
      <c r="ADW49" s="18"/>
      <c r="ADX49" s="18"/>
      <c r="ADY49" s="18"/>
      <c r="ADZ49" s="18"/>
      <c r="AEA49" s="18"/>
      <c r="AEB49" s="18"/>
      <c r="AEC49" s="18"/>
      <c r="AED49" s="18"/>
      <c r="AEE49" s="18"/>
      <c r="AEF49" s="18"/>
      <c r="AEG49" s="18"/>
      <c r="AEH49" s="18"/>
      <c r="AEI49" s="18"/>
      <c r="AEJ49" s="18"/>
      <c r="AEK49" s="18"/>
      <c r="AEL49" s="18"/>
      <c r="AEM49" s="18"/>
      <c r="AEN49" s="18"/>
      <c r="AEO49" s="18"/>
      <c r="AEP49" s="18"/>
      <c r="AEQ49" s="18"/>
      <c r="AER49" s="18"/>
      <c r="AES49" s="18"/>
      <c r="AET49" s="18"/>
      <c r="AEU49" s="18"/>
      <c r="AEV49" s="18"/>
      <c r="AEW49" s="18"/>
      <c r="AEX49" s="18"/>
      <c r="AEY49" s="18"/>
      <c r="AEZ49" s="18"/>
      <c r="AFA49" s="18"/>
      <c r="AFB49" s="18"/>
      <c r="AFC49" s="18"/>
      <c r="AFD49" s="18"/>
      <c r="AFE49" s="18"/>
      <c r="AFF49" s="18"/>
      <c r="AFG49" s="18"/>
      <c r="AFH49" s="18"/>
      <c r="AFI49" s="18"/>
      <c r="AFJ49" s="18"/>
      <c r="AFK49" s="18"/>
      <c r="AFL49" s="18"/>
      <c r="AFM49" s="18"/>
      <c r="AFN49" s="18"/>
      <c r="AFO49" s="18"/>
      <c r="AFP49" s="18"/>
      <c r="AFQ49" s="18"/>
      <c r="AFR49" s="18"/>
      <c r="AFS49" s="18"/>
      <c r="AFT49" s="18"/>
      <c r="AFU49" s="18"/>
      <c r="AFV49" s="18"/>
      <c r="AFW49" s="18"/>
      <c r="AFX49" s="18"/>
      <c r="AFY49" s="18"/>
      <c r="AFZ49" s="18"/>
      <c r="AGA49" s="18"/>
      <c r="AGB49" s="18"/>
      <c r="AGC49" s="18"/>
      <c r="AGD49" s="18"/>
      <c r="AGE49" s="18"/>
      <c r="AGF49" s="18"/>
      <c r="AGG49" s="18"/>
      <c r="AGH49" s="18"/>
      <c r="AGI49" s="18"/>
      <c r="AGJ49" s="18"/>
      <c r="AGK49" s="18"/>
      <c r="AGL49" s="18"/>
      <c r="AGM49" s="18"/>
      <c r="AGN49" s="18"/>
      <c r="AGO49" s="18"/>
      <c r="AGP49" s="18"/>
      <c r="AGQ49" s="18"/>
      <c r="AGR49" s="18"/>
      <c r="AGS49" s="18"/>
      <c r="AGT49" s="18"/>
      <c r="AGU49" s="18"/>
      <c r="AGV49" s="18"/>
      <c r="AGW49" s="18"/>
      <c r="AGX49" s="18"/>
      <c r="AGY49" s="18"/>
      <c r="AGZ49" s="18"/>
      <c r="AHA49" s="18"/>
      <c r="AHB49" s="18"/>
      <c r="AHC49" s="18"/>
      <c r="AHD49" s="18"/>
      <c r="AHE49" s="18"/>
      <c r="AHF49" s="18"/>
      <c r="AHG49" s="18"/>
      <c r="AHH49" s="18"/>
      <c r="AHI49" s="18"/>
      <c r="AHJ49" s="18"/>
      <c r="AHK49" s="18"/>
      <c r="AHL49" s="18"/>
      <c r="AHM49" s="18"/>
      <c r="AHN49" s="18"/>
      <c r="AHO49" s="18"/>
      <c r="AHP49" s="18"/>
      <c r="AHQ49" s="18"/>
      <c r="AHR49" s="18"/>
      <c r="AHS49" s="18"/>
      <c r="AHT49" s="18"/>
      <c r="AHU49" s="18"/>
      <c r="AHV49" s="18"/>
      <c r="AHW49" s="18"/>
      <c r="AHX49" s="18"/>
      <c r="AHY49" s="18"/>
      <c r="AHZ49" s="18"/>
      <c r="AIA49" s="18"/>
      <c r="AIB49" s="18"/>
      <c r="AIC49" s="18"/>
      <c r="AID49" s="18"/>
      <c r="AIE49" s="18"/>
      <c r="AIF49" s="18"/>
      <c r="AIG49" s="18"/>
      <c r="AIH49" s="18"/>
      <c r="AII49" s="18"/>
      <c r="AIJ49" s="18"/>
      <c r="AIK49" s="18"/>
      <c r="AIL49" s="18"/>
      <c r="AIM49" s="18"/>
      <c r="AIN49" s="18"/>
      <c r="AIO49" s="18"/>
      <c r="AIP49" s="18"/>
      <c r="AIQ49" s="18"/>
      <c r="AIR49" s="18"/>
      <c r="AIS49" s="18"/>
      <c r="AIT49" s="18"/>
      <c r="AIU49" s="18"/>
      <c r="AIV49" s="18"/>
      <c r="AIW49" s="18"/>
      <c r="AIX49" s="18"/>
      <c r="AIY49" s="18"/>
      <c r="AIZ49" s="18"/>
      <c r="AJA49" s="18"/>
      <c r="AJB49" s="18"/>
      <c r="AJC49" s="18"/>
      <c r="AJD49" s="18"/>
      <c r="AJE49" s="18"/>
      <c r="AJF49" s="18"/>
      <c r="AJG49" s="18"/>
      <c r="AJH49" s="18"/>
      <c r="AJI49" s="18"/>
      <c r="AJJ49" s="18"/>
      <c r="AJK49" s="18"/>
      <c r="AJL49" s="18"/>
      <c r="AJM49" s="18"/>
      <c r="AJN49" s="18"/>
      <c r="AJO49" s="18"/>
      <c r="AJP49" s="18"/>
      <c r="AJQ49" s="18"/>
      <c r="AJR49" s="18"/>
      <c r="AJS49" s="18"/>
      <c r="AJT49" s="18"/>
      <c r="AJU49" s="18"/>
      <c r="AJV49" s="18"/>
      <c r="AJW49" s="18"/>
      <c r="AJX49" s="18"/>
      <c r="AJY49" s="18"/>
      <c r="AJZ49" s="18"/>
      <c r="AKA49" s="18"/>
      <c r="AKB49" s="18"/>
      <c r="AKC49" s="18"/>
      <c r="AKD49" s="18"/>
      <c r="AKE49" s="18"/>
      <c r="AKF49" s="18"/>
      <c r="AKG49" s="18"/>
      <c r="AKH49" s="18"/>
      <c r="AKI49" s="18"/>
      <c r="AKJ49" s="18"/>
      <c r="AKK49" s="18"/>
      <c r="AKL49" s="18"/>
      <c r="AKM49" s="18"/>
      <c r="AKN49" s="18"/>
      <c r="AKO49" s="18"/>
      <c r="AKP49" s="18"/>
      <c r="AKQ49" s="18"/>
      <c r="AKR49" s="18"/>
      <c r="AKS49" s="18"/>
      <c r="AKT49" s="18"/>
      <c r="AKU49" s="18"/>
      <c r="AKV49" s="18"/>
      <c r="AKW49" s="18"/>
      <c r="AKX49" s="18"/>
      <c r="AKY49" s="18"/>
      <c r="AKZ49" s="18"/>
      <c r="ALA49" s="18"/>
      <c r="ALB49" s="18"/>
      <c r="ALC49" s="18"/>
      <c r="ALD49" s="18"/>
      <c r="ALE49" s="18"/>
      <c r="ALF49" s="18"/>
      <c r="ALG49" s="18"/>
      <c r="ALH49" s="18"/>
      <c r="ALI49" s="18"/>
      <c r="ALJ49" s="18"/>
      <c r="ALK49" s="18"/>
      <c r="ALL49" s="18"/>
      <c r="ALM49" s="18"/>
      <c r="ALN49" s="18"/>
    </row>
    <row r="50" spans="1:1002" s="19" customFormat="1" ht="96.6" customHeight="1" outlineLevel="3" x14ac:dyDescent="0.25">
      <c r="A50" s="23" t="s">
        <v>314</v>
      </c>
      <c r="B50" s="16" t="s">
        <v>500</v>
      </c>
      <c r="C50" s="17" t="s">
        <v>70</v>
      </c>
      <c r="D50" s="17" t="s">
        <v>74</v>
      </c>
      <c r="E50" s="17" t="s">
        <v>45</v>
      </c>
      <c r="F50" s="33">
        <v>5.0599999999999996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  <c r="QK50" s="18"/>
      <c r="QL50" s="18"/>
      <c r="QM50" s="18"/>
      <c r="QN50" s="18"/>
      <c r="QO50" s="18"/>
      <c r="QP50" s="18"/>
      <c r="QQ50" s="18"/>
      <c r="QR50" s="18"/>
      <c r="QS50" s="18"/>
      <c r="QT50" s="18"/>
      <c r="QU50" s="18"/>
      <c r="QV50" s="18"/>
      <c r="QW50" s="18"/>
      <c r="QX50" s="18"/>
      <c r="QY50" s="18"/>
      <c r="QZ50" s="18"/>
      <c r="RA50" s="18"/>
      <c r="RB50" s="18"/>
      <c r="RC50" s="18"/>
      <c r="RD50" s="18"/>
      <c r="RE50" s="18"/>
      <c r="RF50" s="18"/>
      <c r="RG50" s="18"/>
      <c r="RH50" s="18"/>
      <c r="RI50" s="18"/>
      <c r="RJ50" s="18"/>
      <c r="RK50" s="18"/>
      <c r="RL50" s="18"/>
      <c r="RM50" s="18"/>
      <c r="RN50" s="18"/>
      <c r="RO50" s="18"/>
      <c r="RP50" s="18"/>
      <c r="RQ50" s="18"/>
      <c r="RR50" s="18"/>
      <c r="RS50" s="18"/>
      <c r="RT50" s="18"/>
      <c r="RU50" s="18"/>
      <c r="RV50" s="18"/>
      <c r="RW50" s="18"/>
      <c r="RX50" s="18"/>
      <c r="RY50" s="18"/>
      <c r="RZ50" s="18"/>
      <c r="SA50" s="18"/>
      <c r="SB50" s="18"/>
      <c r="SC50" s="18"/>
      <c r="SD50" s="18"/>
      <c r="SE50" s="18"/>
      <c r="SF50" s="18"/>
      <c r="SG50" s="18"/>
      <c r="SH50" s="18"/>
      <c r="SI50" s="18"/>
      <c r="SJ50" s="18"/>
      <c r="SK50" s="18"/>
      <c r="SL50" s="18"/>
      <c r="SM50" s="18"/>
      <c r="SN50" s="18"/>
      <c r="SO50" s="18"/>
      <c r="SP50" s="18"/>
      <c r="SQ50" s="18"/>
      <c r="SR50" s="18"/>
      <c r="SS50" s="18"/>
      <c r="ST50" s="18"/>
      <c r="SU50" s="18"/>
      <c r="SV50" s="18"/>
      <c r="SW50" s="18"/>
      <c r="SX50" s="18"/>
      <c r="SY50" s="18"/>
      <c r="SZ50" s="18"/>
      <c r="TA50" s="18"/>
      <c r="TB50" s="18"/>
      <c r="TC50" s="18"/>
      <c r="TD50" s="18"/>
      <c r="TE50" s="18"/>
      <c r="TF50" s="18"/>
      <c r="TG50" s="18"/>
      <c r="TH50" s="18"/>
      <c r="TI50" s="18"/>
      <c r="TJ50" s="18"/>
      <c r="TK50" s="18"/>
      <c r="TL50" s="18"/>
      <c r="TM50" s="18"/>
      <c r="TN50" s="18"/>
      <c r="TO50" s="18"/>
      <c r="TP50" s="18"/>
      <c r="TQ50" s="18"/>
      <c r="TR50" s="18"/>
      <c r="TS50" s="18"/>
      <c r="TT50" s="18"/>
      <c r="TU50" s="18"/>
      <c r="TV50" s="18"/>
      <c r="TW50" s="18"/>
      <c r="TX50" s="18"/>
      <c r="TY50" s="18"/>
      <c r="TZ50" s="18"/>
      <c r="UA50" s="18"/>
      <c r="UB50" s="18"/>
      <c r="UC50" s="18"/>
      <c r="UD50" s="18"/>
      <c r="UE50" s="18"/>
      <c r="UF50" s="18"/>
      <c r="UG50" s="18"/>
      <c r="UH50" s="18"/>
      <c r="UI50" s="18"/>
      <c r="UJ50" s="18"/>
      <c r="UK50" s="18"/>
      <c r="UL50" s="18"/>
      <c r="UM50" s="18"/>
      <c r="UN50" s="18"/>
      <c r="UO50" s="18"/>
      <c r="UP50" s="18"/>
      <c r="UQ50" s="18"/>
      <c r="UR50" s="18"/>
      <c r="US50" s="18"/>
      <c r="UT50" s="18"/>
      <c r="UU50" s="18"/>
      <c r="UV50" s="18"/>
      <c r="UW50" s="18"/>
      <c r="UX50" s="18"/>
      <c r="UY50" s="18"/>
      <c r="UZ50" s="18"/>
      <c r="VA50" s="18"/>
      <c r="VB50" s="18"/>
      <c r="VC50" s="18"/>
      <c r="VD50" s="18"/>
      <c r="VE50" s="18"/>
      <c r="VF50" s="18"/>
      <c r="VG50" s="18"/>
      <c r="VH50" s="18"/>
      <c r="VI50" s="18"/>
      <c r="VJ50" s="18"/>
      <c r="VK50" s="18"/>
      <c r="VL50" s="18"/>
      <c r="VM50" s="18"/>
      <c r="VN50" s="18"/>
      <c r="VO50" s="18"/>
      <c r="VP50" s="18"/>
      <c r="VQ50" s="18"/>
      <c r="VR50" s="18"/>
      <c r="VS50" s="18"/>
      <c r="VT50" s="18"/>
      <c r="VU50" s="18"/>
      <c r="VV50" s="18"/>
      <c r="VW50" s="18"/>
      <c r="VX50" s="18"/>
      <c r="VY50" s="18"/>
      <c r="VZ50" s="18"/>
      <c r="WA50" s="18"/>
      <c r="WB50" s="18"/>
      <c r="WC50" s="18"/>
      <c r="WD50" s="18"/>
      <c r="WE50" s="18"/>
      <c r="WF50" s="18"/>
      <c r="WG50" s="18"/>
      <c r="WH50" s="18"/>
      <c r="WI50" s="18"/>
      <c r="WJ50" s="18"/>
      <c r="WK50" s="18"/>
      <c r="WL50" s="18"/>
      <c r="WM50" s="18"/>
      <c r="WN50" s="18"/>
      <c r="WO50" s="18"/>
      <c r="WP50" s="18"/>
      <c r="WQ50" s="18"/>
      <c r="WR50" s="18"/>
      <c r="WS50" s="18"/>
      <c r="WT50" s="18"/>
      <c r="WU50" s="18"/>
      <c r="WV50" s="18"/>
      <c r="WW50" s="18"/>
      <c r="WX50" s="18"/>
      <c r="WY50" s="18"/>
      <c r="WZ50" s="18"/>
      <c r="XA50" s="18"/>
      <c r="XB50" s="18"/>
      <c r="XC50" s="18"/>
      <c r="XD50" s="18"/>
      <c r="XE50" s="18"/>
      <c r="XF50" s="18"/>
      <c r="XG50" s="18"/>
      <c r="XH50" s="18"/>
      <c r="XI50" s="18"/>
      <c r="XJ50" s="18"/>
      <c r="XK50" s="18"/>
      <c r="XL50" s="18"/>
      <c r="XM50" s="18"/>
      <c r="XN50" s="18"/>
      <c r="XO50" s="18"/>
      <c r="XP50" s="18"/>
      <c r="XQ50" s="18"/>
      <c r="XR50" s="18"/>
      <c r="XS50" s="18"/>
      <c r="XT50" s="18"/>
      <c r="XU50" s="18"/>
      <c r="XV50" s="18"/>
      <c r="XW50" s="18"/>
      <c r="XX50" s="18"/>
      <c r="XY50" s="18"/>
      <c r="XZ50" s="18"/>
      <c r="YA50" s="18"/>
      <c r="YB50" s="18"/>
      <c r="YC50" s="18"/>
      <c r="YD50" s="18"/>
      <c r="YE50" s="18"/>
      <c r="YF50" s="18"/>
      <c r="YG50" s="18"/>
      <c r="YH50" s="18"/>
      <c r="YI50" s="18"/>
      <c r="YJ50" s="18"/>
      <c r="YK50" s="18"/>
      <c r="YL50" s="18"/>
      <c r="YM50" s="18"/>
      <c r="YN50" s="18"/>
      <c r="YO50" s="18"/>
      <c r="YP50" s="18"/>
      <c r="YQ50" s="18"/>
      <c r="YR50" s="18"/>
      <c r="YS50" s="18"/>
      <c r="YT50" s="18"/>
      <c r="YU50" s="18"/>
      <c r="YV50" s="18"/>
      <c r="YW50" s="18"/>
      <c r="YX50" s="18"/>
      <c r="YY50" s="18"/>
      <c r="YZ50" s="18"/>
      <c r="ZA50" s="18"/>
      <c r="ZB50" s="18"/>
      <c r="ZC50" s="18"/>
      <c r="ZD50" s="18"/>
      <c r="ZE50" s="18"/>
      <c r="ZF50" s="18"/>
      <c r="ZG50" s="18"/>
      <c r="ZH50" s="18"/>
      <c r="ZI50" s="18"/>
      <c r="ZJ50" s="18"/>
      <c r="ZK50" s="18"/>
      <c r="ZL50" s="18"/>
      <c r="ZM50" s="18"/>
      <c r="ZN50" s="18"/>
      <c r="ZO50" s="18"/>
      <c r="ZP50" s="18"/>
      <c r="ZQ50" s="18"/>
      <c r="ZR50" s="18"/>
      <c r="ZS50" s="18"/>
      <c r="ZT50" s="18"/>
      <c r="ZU50" s="18"/>
      <c r="ZV50" s="18"/>
      <c r="ZW50" s="18"/>
      <c r="ZX50" s="18"/>
      <c r="ZY50" s="18"/>
      <c r="ZZ50" s="18"/>
      <c r="AAA50" s="18"/>
      <c r="AAB50" s="18"/>
      <c r="AAC50" s="18"/>
      <c r="AAD50" s="18"/>
      <c r="AAE50" s="18"/>
      <c r="AAF50" s="18"/>
      <c r="AAG50" s="18"/>
      <c r="AAH50" s="18"/>
      <c r="AAI50" s="18"/>
      <c r="AAJ50" s="18"/>
      <c r="AAK50" s="18"/>
      <c r="AAL50" s="18"/>
      <c r="AAM50" s="18"/>
      <c r="AAN50" s="18"/>
      <c r="AAO50" s="18"/>
      <c r="AAP50" s="18"/>
      <c r="AAQ50" s="18"/>
      <c r="AAR50" s="18"/>
      <c r="AAS50" s="18"/>
      <c r="AAT50" s="18"/>
      <c r="AAU50" s="18"/>
      <c r="AAV50" s="18"/>
      <c r="AAW50" s="18"/>
      <c r="AAX50" s="18"/>
      <c r="AAY50" s="18"/>
      <c r="AAZ50" s="18"/>
      <c r="ABA50" s="18"/>
      <c r="ABB50" s="18"/>
      <c r="ABC50" s="18"/>
      <c r="ABD50" s="18"/>
      <c r="ABE50" s="18"/>
      <c r="ABF50" s="18"/>
      <c r="ABG50" s="18"/>
      <c r="ABH50" s="18"/>
      <c r="ABI50" s="18"/>
      <c r="ABJ50" s="18"/>
      <c r="ABK50" s="18"/>
      <c r="ABL50" s="18"/>
      <c r="ABM50" s="18"/>
      <c r="ABN50" s="18"/>
      <c r="ABO50" s="18"/>
      <c r="ABP50" s="18"/>
      <c r="ABQ50" s="18"/>
      <c r="ABR50" s="18"/>
      <c r="ABS50" s="18"/>
      <c r="ABT50" s="18"/>
      <c r="ABU50" s="18"/>
      <c r="ABV50" s="18"/>
      <c r="ABW50" s="18"/>
      <c r="ABX50" s="18"/>
      <c r="ABY50" s="18"/>
      <c r="ABZ50" s="18"/>
      <c r="ACA50" s="18"/>
      <c r="ACB50" s="18"/>
      <c r="ACC50" s="18"/>
      <c r="ACD50" s="18"/>
      <c r="ACE50" s="18"/>
      <c r="ACF50" s="18"/>
      <c r="ACG50" s="18"/>
      <c r="ACH50" s="18"/>
      <c r="ACI50" s="18"/>
      <c r="ACJ50" s="18"/>
      <c r="ACK50" s="18"/>
      <c r="ACL50" s="18"/>
      <c r="ACM50" s="18"/>
      <c r="ACN50" s="18"/>
      <c r="ACO50" s="18"/>
      <c r="ACP50" s="18"/>
      <c r="ACQ50" s="18"/>
      <c r="ACR50" s="18"/>
      <c r="ACS50" s="18"/>
      <c r="ACT50" s="18"/>
      <c r="ACU50" s="18"/>
      <c r="ACV50" s="18"/>
      <c r="ACW50" s="18"/>
      <c r="ACX50" s="18"/>
      <c r="ACY50" s="18"/>
      <c r="ACZ50" s="18"/>
      <c r="ADA50" s="18"/>
      <c r="ADB50" s="18"/>
      <c r="ADC50" s="18"/>
      <c r="ADD50" s="18"/>
      <c r="ADE50" s="18"/>
      <c r="ADF50" s="18"/>
      <c r="ADG50" s="18"/>
      <c r="ADH50" s="18"/>
      <c r="ADI50" s="18"/>
      <c r="ADJ50" s="18"/>
      <c r="ADK50" s="18"/>
      <c r="ADL50" s="18"/>
      <c r="ADM50" s="18"/>
      <c r="ADN50" s="18"/>
      <c r="ADO50" s="18"/>
      <c r="ADP50" s="18"/>
      <c r="ADQ50" s="18"/>
      <c r="ADR50" s="18"/>
      <c r="ADS50" s="18"/>
      <c r="ADT50" s="18"/>
      <c r="ADU50" s="18"/>
      <c r="ADV50" s="18"/>
      <c r="ADW50" s="18"/>
      <c r="ADX50" s="18"/>
      <c r="ADY50" s="18"/>
      <c r="ADZ50" s="18"/>
      <c r="AEA50" s="18"/>
      <c r="AEB50" s="18"/>
      <c r="AEC50" s="18"/>
      <c r="AED50" s="18"/>
      <c r="AEE50" s="18"/>
      <c r="AEF50" s="18"/>
      <c r="AEG50" s="18"/>
      <c r="AEH50" s="18"/>
      <c r="AEI50" s="18"/>
      <c r="AEJ50" s="18"/>
      <c r="AEK50" s="18"/>
      <c r="AEL50" s="18"/>
      <c r="AEM50" s="18"/>
      <c r="AEN50" s="18"/>
      <c r="AEO50" s="18"/>
      <c r="AEP50" s="18"/>
      <c r="AEQ50" s="18"/>
      <c r="AER50" s="18"/>
      <c r="AES50" s="18"/>
      <c r="AET50" s="18"/>
      <c r="AEU50" s="18"/>
      <c r="AEV50" s="18"/>
      <c r="AEW50" s="18"/>
      <c r="AEX50" s="18"/>
      <c r="AEY50" s="18"/>
      <c r="AEZ50" s="18"/>
      <c r="AFA50" s="18"/>
      <c r="AFB50" s="18"/>
      <c r="AFC50" s="18"/>
      <c r="AFD50" s="18"/>
      <c r="AFE50" s="18"/>
      <c r="AFF50" s="18"/>
      <c r="AFG50" s="18"/>
      <c r="AFH50" s="18"/>
      <c r="AFI50" s="18"/>
      <c r="AFJ50" s="18"/>
      <c r="AFK50" s="18"/>
      <c r="AFL50" s="18"/>
      <c r="AFM50" s="18"/>
      <c r="AFN50" s="18"/>
      <c r="AFO50" s="18"/>
      <c r="AFP50" s="18"/>
      <c r="AFQ50" s="18"/>
      <c r="AFR50" s="18"/>
      <c r="AFS50" s="18"/>
      <c r="AFT50" s="18"/>
      <c r="AFU50" s="18"/>
      <c r="AFV50" s="18"/>
      <c r="AFW50" s="18"/>
      <c r="AFX50" s="18"/>
      <c r="AFY50" s="18"/>
      <c r="AFZ50" s="18"/>
      <c r="AGA50" s="18"/>
      <c r="AGB50" s="18"/>
      <c r="AGC50" s="18"/>
      <c r="AGD50" s="18"/>
      <c r="AGE50" s="18"/>
      <c r="AGF50" s="18"/>
      <c r="AGG50" s="18"/>
      <c r="AGH50" s="18"/>
      <c r="AGI50" s="18"/>
      <c r="AGJ50" s="18"/>
      <c r="AGK50" s="18"/>
      <c r="AGL50" s="18"/>
      <c r="AGM50" s="18"/>
      <c r="AGN50" s="18"/>
      <c r="AGO50" s="18"/>
      <c r="AGP50" s="18"/>
      <c r="AGQ50" s="18"/>
      <c r="AGR50" s="18"/>
      <c r="AGS50" s="18"/>
      <c r="AGT50" s="18"/>
      <c r="AGU50" s="18"/>
      <c r="AGV50" s="18"/>
      <c r="AGW50" s="18"/>
      <c r="AGX50" s="18"/>
      <c r="AGY50" s="18"/>
      <c r="AGZ50" s="18"/>
      <c r="AHA50" s="18"/>
      <c r="AHB50" s="18"/>
      <c r="AHC50" s="18"/>
      <c r="AHD50" s="18"/>
      <c r="AHE50" s="18"/>
      <c r="AHF50" s="18"/>
      <c r="AHG50" s="18"/>
      <c r="AHH50" s="18"/>
      <c r="AHI50" s="18"/>
      <c r="AHJ50" s="18"/>
      <c r="AHK50" s="18"/>
      <c r="AHL50" s="18"/>
      <c r="AHM50" s="18"/>
      <c r="AHN50" s="18"/>
      <c r="AHO50" s="18"/>
      <c r="AHP50" s="18"/>
      <c r="AHQ50" s="18"/>
      <c r="AHR50" s="18"/>
      <c r="AHS50" s="18"/>
      <c r="AHT50" s="18"/>
      <c r="AHU50" s="18"/>
      <c r="AHV50" s="18"/>
      <c r="AHW50" s="18"/>
      <c r="AHX50" s="18"/>
      <c r="AHY50" s="18"/>
      <c r="AHZ50" s="18"/>
      <c r="AIA50" s="18"/>
      <c r="AIB50" s="18"/>
      <c r="AIC50" s="18"/>
      <c r="AID50" s="18"/>
      <c r="AIE50" s="18"/>
      <c r="AIF50" s="18"/>
      <c r="AIG50" s="18"/>
      <c r="AIH50" s="18"/>
      <c r="AII50" s="18"/>
      <c r="AIJ50" s="18"/>
      <c r="AIK50" s="18"/>
      <c r="AIL50" s="18"/>
      <c r="AIM50" s="18"/>
      <c r="AIN50" s="18"/>
      <c r="AIO50" s="18"/>
      <c r="AIP50" s="18"/>
      <c r="AIQ50" s="18"/>
      <c r="AIR50" s="18"/>
      <c r="AIS50" s="18"/>
      <c r="AIT50" s="18"/>
      <c r="AIU50" s="18"/>
      <c r="AIV50" s="18"/>
      <c r="AIW50" s="18"/>
      <c r="AIX50" s="18"/>
      <c r="AIY50" s="18"/>
      <c r="AIZ50" s="18"/>
      <c r="AJA50" s="18"/>
      <c r="AJB50" s="18"/>
      <c r="AJC50" s="18"/>
      <c r="AJD50" s="18"/>
      <c r="AJE50" s="18"/>
      <c r="AJF50" s="18"/>
      <c r="AJG50" s="18"/>
      <c r="AJH50" s="18"/>
      <c r="AJI50" s="18"/>
      <c r="AJJ50" s="18"/>
      <c r="AJK50" s="18"/>
      <c r="AJL50" s="18"/>
      <c r="AJM50" s="18"/>
      <c r="AJN50" s="18"/>
      <c r="AJO50" s="18"/>
      <c r="AJP50" s="18"/>
      <c r="AJQ50" s="18"/>
      <c r="AJR50" s="18"/>
      <c r="AJS50" s="18"/>
      <c r="AJT50" s="18"/>
      <c r="AJU50" s="18"/>
      <c r="AJV50" s="18"/>
      <c r="AJW50" s="18"/>
      <c r="AJX50" s="18"/>
      <c r="AJY50" s="18"/>
      <c r="AJZ50" s="18"/>
      <c r="AKA50" s="18"/>
      <c r="AKB50" s="18"/>
      <c r="AKC50" s="18"/>
      <c r="AKD50" s="18"/>
      <c r="AKE50" s="18"/>
      <c r="AKF50" s="18"/>
      <c r="AKG50" s="18"/>
      <c r="AKH50" s="18"/>
      <c r="AKI50" s="18"/>
      <c r="AKJ50" s="18"/>
      <c r="AKK50" s="18"/>
      <c r="AKL50" s="18"/>
      <c r="AKM50" s="18"/>
      <c r="AKN50" s="18"/>
      <c r="AKO50" s="18"/>
      <c r="AKP50" s="18"/>
      <c r="AKQ50" s="18"/>
      <c r="AKR50" s="18"/>
      <c r="AKS50" s="18"/>
      <c r="AKT50" s="18"/>
      <c r="AKU50" s="18"/>
      <c r="AKV50" s="18"/>
      <c r="AKW50" s="18"/>
      <c r="AKX50" s="18"/>
      <c r="AKY50" s="18"/>
      <c r="AKZ50" s="18"/>
      <c r="ALA50" s="18"/>
      <c r="ALB50" s="18"/>
      <c r="ALC50" s="18"/>
      <c r="ALD50" s="18"/>
      <c r="ALE50" s="18"/>
      <c r="ALF50" s="18"/>
      <c r="ALG50" s="18"/>
      <c r="ALH50" s="18"/>
      <c r="ALI50" s="18"/>
      <c r="ALJ50" s="18"/>
      <c r="ALK50" s="18"/>
      <c r="ALL50" s="18"/>
      <c r="ALM50" s="18"/>
      <c r="ALN50" s="18"/>
    </row>
    <row r="51" spans="1:1002" ht="20.100000000000001" customHeight="1" outlineLevel="1" x14ac:dyDescent="0.25">
      <c r="A51" s="27" t="s">
        <v>419</v>
      </c>
      <c r="B51" s="38" t="s">
        <v>77</v>
      </c>
      <c r="C51" s="39"/>
      <c r="D51" s="39"/>
      <c r="E51" s="39"/>
      <c r="F51" s="40"/>
    </row>
    <row r="52" spans="1:1002" ht="18" customHeight="1" outlineLevel="2" x14ac:dyDescent="0.25">
      <c r="A52" s="28" t="s">
        <v>423</v>
      </c>
      <c r="B52" s="52" t="s">
        <v>78</v>
      </c>
      <c r="C52" s="53"/>
      <c r="D52" s="53"/>
      <c r="E52" s="53"/>
      <c r="F52" s="54"/>
    </row>
    <row r="53" spans="1:1002" ht="154.5" customHeight="1" outlineLevel="3" x14ac:dyDescent="0.25">
      <c r="A53" s="23" t="s">
        <v>315</v>
      </c>
      <c r="B53" s="9" t="s">
        <v>80</v>
      </c>
      <c r="C53" s="10" t="s">
        <v>79</v>
      </c>
      <c r="D53" s="10" t="s">
        <v>81</v>
      </c>
      <c r="E53" s="10" t="s">
        <v>45</v>
      </c>
      <c r="F53" s="33">
        <f>63.37*1.3</f>
        <v>82.38</v>
      </c>
    </row>
    <row r="54" spans="1:1002" ht="154.5" customHeight="1" outlineLevel="3" x14ac:dyDescent="0.25">
      <c r="A54" s="23" t="s">
        <v>316</v>
      </c>
      <c r="B54" s="9" t="s">
        <v>265</v>
      </c>
      <c r="C54" s="10" t="s">
        <v>79</v>
      </c>
      <c r="D54" s="10" t="s">
        <v>266</v>
      </c>
      <c r="E54" s="10" t="s">
        <v>45</v>
      </c>
      <c r="F54" s="33">
        <f>63.37*0.1</f>
        <v>6.34</v>
      </c>
    </row>
    <row r="55" spans="1:1002" ht="162.75" customHeight="1" outlineLevel="3" x14ac:dyDescent="0.25">
      <c r="A55" s="23" t="s">
        <v>317</v>
      </c>
      <c r="B55" s="9" t="s">
        <v>82</v>
      </c>
      <c r="C55" s="10" t="s">
        <v>79</v>
      </c>
      <c r="D55" s="10" t="s">
        <v>83</v>
      </c>
      <c r="E55" s="10" t="s">
        <v>45</v>
      </c>
      <c r="F55" s="33">
        <f>F53</f>
        <v>82.38</v>
      </c>
    </row>
    <row r="56" spans="1:1002" ht="34.15" customHeight="1" outlineLevel="3" x14ac:dyDescent="0.25">
      <c r="A56" s="23" t="s">
        <v>318</v>
      </c>
      <c r="B56" s="9" t="s">
        <v>501</v>
      </c>
      <c r="C56" s="10" t="s">
        <v>79</v>
      </c>
      <c r="D56" s="10" t="s">
        <v>84</v>
      </c>
      <c r="E56" s="10" t="s">
        <v>45</v>
      </c>
      <c r="F56" s="33">
        <v>224.49</v>
      </c>
    </row>
    <row r="57" spans="1:1002" ht="48" customHeight="1" outlineLevel="3" x14ac:dyDescent="0.25">
      <c r="A57" s="23" t="s">
        <v>319</v>
      </c>
      <c r="B57" s="9" t="s">
        <v>502</v>
      </c>
      <c r="C57" s="10" t="s">
        <v>79</v>
      </c>
      <c r="D57" s="10" t="s">
        <v>86</v>
      </c>
      <c r="E57" s="10" t="s">
        <v>45</v>
      </c>
      <c r="F57" s="33">
        <v>72.95</v>
      </c>
    </row>
    <row r="58" spans="1:1002" ht="18" customHeight="1" outlineLevel="2" x14ac:dyDescent="0.25">
      <c r="A58" s="28" t="s">
        <v>424</v>
      </c>
      <c r="B58" s="52" t="s">
        <v>87</v>
      </c>
      <c r="C58" s="53"/>
      <c r="D58" s="53"/>
      <c r="E58" s="53"/>
      <c r="F58" s="54"/>
    </row>
    <row r="59" spans="1:1002" ht="38.25" customHeight="1" outlineLevel="3" x14ac:dyDescent="0.25">
      <c r="A59" s="23" t="s">
        <v>320</v>
      </c>
      <c r="B59" s="9" t="s">
        <v>82</v>
      </c>
      <c r="C59" s="10" t="s">
        <v>79</v>
      </c>
      <c r="D59" s="10" t="s">
        <v>83</v>
      </c>
      <c r="E59" s="10" t="s">
        <v>45</v>
      </c>
      <c r="F59" s="33">
        <v>169.4</v>
      </c>
    </row>
    <row r="60" spans="1:1002" ht="51" customHeight="1" outlineLevel="3" x14ac:dyDescent="0.25">
      <c r="A60" s="23" t="s">
        <v>321</v>
      </c>
      <c r="B60" s="9" t="s">
        <v>80</v>
      </c>
      <c r="C60" s="10" t="s">
        <v>79</v>
      </c>
      <c r="D60" s="10" t="s">
        <v>88</v>
      </c>
      <c r="E60" s="10" t="s">
        <v>45</v>
      </c>
      <c r="F60" s="33">
        <f>F59</f>
        <v>169.4</v>
      </c>
    </row>
    <row r="61" spans="1:1002" ht="44.45" customHeight="1" outlineLevel="3" x14ac:dyDescent="0.25">
      <c r="A61" s="23" t="s">
        <v>322</v>
      </c>
      <c r="B61" s="30" t="s">
        <v>503</v>
      </c>
      <c r="C61" s="10" t="s">
        <v>79</v>
      </c>
      <c r="D61" s="10" t="s">
        <v>84</v>
      </c>
      <c r="E61" s="10" t="s">
        <v>45</v>
      </c>
      <c r="F61" s="33">
        <f>F59</f>
        <v>169.4</v>
      </c>
    </row>
    <row r="62" spans="1:1002" ht="48" customHeight="1" outlineLevel="3" x14ac:dyDescent="0.25">
      <c r="A62" s="23" t="s">
        <v>323</v>
      </c>
      <c r="B62" s="30" t="s">
        <v>504</v>
      </c>
      <c r="C62" s="10" t="s">
        <v>79</v>
      </c>
      <c r="D62" s="10" t="s">
        <v>86</v>
      </c>
      <c r="E62" s="10" t="s">
        <v>45</v>
      </c>
      <c r="F62" s="33">
        <v>125.26</v>
      </c>
    </row>
    <row r="63" spans="1:1002" ht="18" customHeight="1" outlineLevel="2" x14ac:dyDescent="0.25">
      <c r="A63" s="28" t="s">
        <v>425</v>
      </c>
      <c r="B63" s="52" t="s">
        <v>91</v>
      </c>
      <c r="C63" s="53"/>
      <c r="D63" s="53"/>
      <c r="E63" s="53"/>
      <c r="F63" s="54"/>
    </row>
    <row r="64" spans="1:1002" ht="34.15" customHeight="1" outlineLevel="3" x14ac:dyDescent="0.25">
      <c r="A64" s="23" t="s">
        <v>324</v>
      </c>
      <c r="B64" s="9" t="s">
        <v>505</v>
      </c>
      <c r="C64" s="10" t="s">
        <v>92</v>
      </c>
      <c r="D64" s="10" t="s">
        <v>94</v>
      </c>
      <c r="E64" s="10" t="s">
        <v>45</v>
      </c>
      <c r="F64" s="33">
        <v>12.93</v>
      </c>
    </row>
    <row r="65" spans="1:6" ht="49.5" customHeight="1" outlineLevel="3" x14ac:dyDescent="0.25">
      <c r="A65" s="23" t="s">
        <v>325</v>
      </c>
      <c r="B65" s="9" t="s">
        <v>506</v>
      </c>
      <c r="C65" s="10" t="s">
        <v>92</v>
      </c>
      <c r="D65" s="10" t="s">
        <v>267</v>
      </c>
      <c r="E65" s="10" t="s">
        <v>45</v>
      </c>
      <c r="F65" s="33">
        <f>21.48+13.8+12.52</f>
        <v>47.8</v>
      </c>
    </row>
    <row r="66" spans="1:6" ht="18" customHeight="1" outlineLevel="2" x14ac:dyDescent="0.25">
      <c r="A66" s="28" t="s">
        <v>426</v>
      </c>
      <c r="B66" s="52" t="s">
        <v>96</v>
      </c>
      <c r="C66" s="53"/>
      <c r="D66" s="53"/>
      <c r="E66" s="53"/>
      <c r="F66" s="54"/>
    </row>
    <row r="67" spans="1:6" ht="40.15" customHeight="1" outlineLevel="3" x14ac:dyDescent="0.25">
      <c r="A67" s="23" t="s">
        <v>326</v>
      </c>
      <c r="B67" s="9" t="s">
        <v>97</v>
      </c>
      <c r="C67" s="10" t="s">
        <v>98</v>
      </c>
      <c r="D67" s="10" t="s">
        <v>99</v>
      </c>
      <c r="E67" s="10" t="s">
        <v>45</v>
      </c>
      <c r="F67" s="33">
        <v>167.81</v>
      </c>
    </row>
    <row r="68" spans="1:6" ht="40.15" customHeight="1" outlineLevel="3" x14ac:dyDescent="0.25">
      <c r="A68" s="23" t="s">
        <v>327</v>
      </c>
      <c r="B68" s="9" t="s">
        <v>100</v>
      </c>
      <c r="C68" s="10" t="s">
        <v>98</v>
      </c>
      <c r="D68" s="10" t="s">
        <v>101</v>
      </c>
      <c r="E68" s="10" t="s">
        <v>46</v>
      </c>
      <c r="F68" s="33">
        <v>251.72</v>
      </c>
    </row>
    <row r="69" spans="1:6" ht="40.15" customHeight="1" outlineLevel="3" x14ac:dyDescent="0.25">
      <c r="A69" s="23" t="s">
        <v>328</v>
      </c>
      <c r="B69" s="9" t="s">
        <v>269</v>
      </c>
      <c r="C69" s="10" t="s">
        <v>98</v>
      </c>
      <c r="D69" s="10" t="s">
        <v>270</v>
      </c>
      <c r="E69" s="10" t="s">
        <v>46</v>
      </c>
      <c r="F69" s="33">
        <f>62*0.1</f>
        <v>6.2</v>
      </c>
    </row>
    <row r="70" spans="1:6" ht="40.15" customHeight="1" outlineLevel="3" x14ac:dyDescent="0.25">
      <c r="A70" s="23" t="s">
        <v>329</v>
      </c>
      <c r="B70" s="9" t="s">
        <v>507</v>
      </c>
      <c r="C70" s="10" t="s">
        <v>98</v>
      </c>
      <c r="D70" s="10" t="s">
        <v>268</v>
      </c>
      <c r="E70" s="10" t="s">
        <v>46</v>
      </c>
      <c r="F70" s="33">
        <v>163.31</v>
      </c>
    </row>
    <row r="71" spans="1:6" ht="40.15" customHeight="1" outlineLevel="3" x14ac:dyDescent="0.25">
      <c r="A71" s="23" t="s">
        <v>330</v>
      </c>
      <c r="B71" s="9" t="s">
        <v>103</v>
      </c>
      <c r="C71" s="10" t="s">
        <v>98</v>
      </c>
      <c r="D71" s="10" t="s">
        <v>104</v>
      </c>
      <c r="E71" s="10" t="s">
        <v>45</v>
      </c>
      <c r="F71" s="33">
        <v>27.84</v>
      </c>
    </row>
    <row r="72" spans="1:6" ht="40.15" customHeight="1" outlineLevel="3" x14ac:dyDescent="0.25">
      <c r="A72" s="23" t="s">
        <v>331</v>
      </c>
      <c r="B72" s="9" t="s">
        <v>105</v>
      </c>
      <c r="C72" s="10" t="s">
        <v>98</v>
      </c>
      <c r="D72" s="10" t="s">
        <v>106</v>
      </c>
      <c r="E72" s="10" t="s">
        <v>46</v>
      </c>
      <c r="F72" s="33">
        <v>14.11</v>
      </c>
    </row>
    <row r="73" spans="1:6" ht="40.15" customHeight="1" outlineLevel="3" x14ac:dyDescent="0.25">
      <c r="A73" s="23" t="s">
        <v>332</v>
      </c>
      <c r="B73" s="9" t="s">
        <v>107</v>
      </c>
      <c r="C73" s="10" t="s">
        <v>98</v>
      </c>
      <c r="D73" s="10" t="s">
        <v>108</v>
      </c>
      <c r="E73" s="10" t="s">
        <v>45</v>
      </c>
      <c r="F73" s="33">
        <v>198.21</v>
      </c>
    </row>
    <row r="74" spans="1:6" ht="40.15" customHeight="1" outlineLevel="3" x14ac:dyDescent="0.25">
      <c r="A74" s="23" t="s">
        <v>333</v>
      </c>
      <c r="B74" s="9" t="s">
        <v>109</v>
      </c>
      <c r="C74" s="10" t="s">
        <v>98</v>
      </c>
      <c r="D74" s="10" t="s">
        <v>110</v>
      </c>
      <c r="E74" s="10" t="s">
        <v>46</v>
      </c>
      <c r="F74" s="33">
        <v>297.32</v>
      </c>
    </row>
    <row r="75" spans="1:6" ht="18" customHeight="1" outlineLevel="2" x14ac:dyDescent="0.25">
      <c r="A75" s="28" t="s">
        <v>427</v>
      </c>
      <c r="B75" s="52" t="s">
        <v>111</v>
      </c>
      <c r="C75" s="53"/>
      <c r="D75" s="53"/>
      <c r="E75" s="53"/>
      <c r="F75" s="54"/>
    </row>
    <row r="76" spans="1:6" ht="40.15" customHeight="1" outlineLevel="3" x14ac:dyDescent="0.25">
      <c r="A76" s="23" t="s">
        <v>334</v>
      </c>
      <c r="B76" s="9" t="s">
        <v>112</v>
      </c>
      <c r="C76" s="10" t="s">
        <v>113</v>
      </c>
      <c r="D76" s="10" t="s">
        <v>114</v>
      </c>
      <c r="E76" s="10" t="s">
        <v>45</v>
      </c>
      <c r="F76" s="33">
        <v>328.01</v>
      </c>
    </row>
    <row r="77" spans="1:6" ht="40.15" customHeight="1" outlineLevel="3" x14ac:dyDescent="0.25">
      <c r="A77" s="23" t="s">
        <v>335</v>
      </c>
      <c r="B77" s="9" t="s">
        <v>112</v>
      </c>
      <c r="C77" s="10" t="s">
        <v>113</v>
      </c>
      <c r="D77" s="10" t="s">
        <v>115</v>
      </c>
      <c r="E77" s="10" t="s">
        <v>45</v>
      </c>
      <c r="F77" s="33">
        <v>96.47</v>
      </c>
    </row>
    <row r="78" spans="1:6" ht="106.15" customHeight="1" outlineLevel="3" x14ac:dyDescent="0.25">
      <c r="A78" s="23" t="s">
        <v>336</v>
      </c>
      <c r="B78" s="9" t="s">
        <v>116</v>
      </c>
      <c r="C78" s="10" t="s">
        <v>113</v>
      </c>
      <c r="D78" s="10" t="s">
        <v>117</v>
      </c>
      <c r="E78" s="10" t="s">
        <v>45</v>
      </c>
      <c r="F78" s="33">
        <v>15.55</v>
      </c>
    </row>
    <row r="79" spans="1:6" ht="40.15" customHeight="1" outlineLevel="3" x14ac:dyDescent="0.25">
      <c r="A79" s="23" t="s">
        <v>337</v>
      </c>
      <c r="B79" s="9" t="s">
        <v>508</v>
      </c>
      <c r="C79" s="10" t="s">
        <v>113</v>
      </c>
      <c r="D79" s="10" t="s">
        <v>119</v>
      </c>
      <c r="E79" s="10" t="s">
        <v>45</v>
      </c>
      <c r="F79" s="33">
        <v>65.88</v>
      </c>
    </row>
    <row r="80" spans="1:6" ht="40.15" customHeight="1" outlineLevel="3" x14ac:dyDescent="0.25">
      <c r="A80" s="23" t="s">
        <v>338</v>
      </c>
      <c r="B80" s="9" t="s">
        <v>509</v>
      </c>
      <c r="C80" s="10" t="s">
        <v>113</v>
      </c>
      <c r="D80" s="10" t="s">
        <v>121</v>
      </c>
      <c r="E80" s="10" t="s">
        <v>45</v>
      </c>
      <c r="F80" s="33">
        <v>65.88</v>
      </c>
    </row>
    <row r="81" spans="1:6" ht="18" customHeight="1" outlineLevel="2" x14ac:dyDescent="0.25">
      <c r="A81" s="28" t="s">
        <v>428</v>
      </c>
      <c r="B81" s="52" t="s">
        <v>122</v>
      </c>
      <c r="C81" s="53"/>
      <c r="D81" s="53"/>
      <c r="E81" s="53"/>
      <c r="F81" s="54"/>
    </row>
    <row r="82" spans="1:6" ht="48.75" customHeight="1" outlineLevel="3" x14ac:dyDescent="0.25">
      <c r="A82" s="23" t="s">
        <v>339</v>
      </c>
      <c r="B82" s="9" t="s">
        <v>123</v>
      </c>
      <c r="C82" s="10" t="s">
        <v>124</v>
      </c>
      <c r="D82" s="10" t="s">
        <v>125</v>
      </c>
      <c r="E82" s="10" t="s">
        <v>45</v>
      </c>
      <c r="F82" s="33">
        <f>675.57*1.1</f>
        <v>743.13</v>
      </c>
    </row>
    <row r="83" spans="1:6" ht="43.9" customHeight="1" outlineLevel="3" x14ac:dyDescent="0.25">
      <c r="A83" s="23" t="s">
        <v>340</v>
      </c>
      <c r="B83" s="9" t="s">
        <v>126</v>
      </c>
      <c r="C83" s="10" t="s">
        <v>124</v>
      </c>
      <c r="D83" s="10" t="s">
        <v>127</v>
      </c>
      <c r="E83" s="10" t="s">
        <v>45</v>
      </c>
      <c r="F83" s="33">
        <v>1375.81</v>
      </c>
    </row>
    <row r="84" spans="1:6" ht="46.15" customHeight="1" outlineLevel="3" x14ac:dyDescent="0.25">
      <c r="A84" s="23" t="s">
        <v>341</v>
      </c>
      <c r="B84" s="9" t="s">
        <v>128</v>
      </c>
      <c r="C84" s="10" t="s">
        <v>124</v>
      </c>
      <c r="D84" s="10" t="s">
        <v>129</v>
      </c>
      <c r="E84" s="10" t="s">
        <v>45</v>
      </c>
      <c r="F84" s="33">
        <v>222.07</v>
      </c>
    </row>
    <row r="85" spans="1:6" ht="40.15" customHeight="1" outlineLevel="3" x14ac:dyDescent="0.25">
      <c r="A85" s="23" t="s">
        <v>342</v>
      </c>
      <c r="B85" s="9" t="s">
        <v>269</v>
      </c>
      <c r="C85" s="10" t="s">
        <v>98</v>
      </c>
      <c r="D85" s="10" t="s">
        <v>270</v>
      </c>
      <c r="E85" s="10" t="s">
        <v>46</v>
      </c>
      <c r="F85" s="33">
        <v>31.5</v>
      </c>
    </row>
    <row r="86" spans="1:6" ht="45" customHeight="1" outlineLevel="3" x14ac:dyDescent="0.25">
      <c r="A86" s="23" t="s">
        <v>343</v>
      </c>
      <c r="B86" s="9" t="s">
        <v>510</v>
      </c>
      <c r="C86" s="10" t="s">
        <v>124</v>
      </c>
      <c r="D86" s="11" t="s">
        <v>268</v>
      </c>
      <c r="E86" s="10" t="s">
        <v>46</v>
      </c>
      <c r="F86" s="33">
        <v>147</v>
      </c>
    </row>
    <row r="87" spans="1:6" ht="53.45" customHeight="1" outlineLevel="3" x14ac:dyDescent="0.25">
      <c r="A87" s="23" t="s">
        <v>344</v>
      </c>
      <c r="B87" s="9" t="s">
        <v>511</v>
      </c>
      <c r="C87" s="10" t="s">
        <v>132</v>
      </c>
      <c r="D87" s="10" t="s">
        <v>119</v>
      </c>
      <c r="E87" s="10" t="s">
        <v>45</v>
      </c>
      <c r="F87" s="33">
        <v>1153.74</v>
      </c>
    </row>
    <row r="88" spans="1:6" ht="57" customHeight="1" outlineLevel="3" x14ac:dyDescent="0.25">
      <c r="A88" s="23" t="s">
        <v>345</v>
      </c>
      <c r="B88" s="9" t="s">
        <v>66</v>
      </c>
      <c r="C88" s="10" t="s">
        <v>132</v>
      </c>
      <c r="D88" s="10" t="s">
        <v>121</v>
      </c>
      <c r="E88" s="10" t="s">
        <v>45</v>
      </c>
      <c r="F88" s="33">
        <v>1153.74</v>
      </c>
    </row>
    <row r="89" spans="1:6" ht="18" customHeight="1" outlineLevel="2" x14ac:dyDescent="0.25">
      <c r="A89" s="28" t="s">
        <v>429</v>
      </c>
      <c r="B89" s="52" t="s">
        <v>134</v>
      </c>
      <c r="C89" s="53"/>
      <c r="D89" s="53"/>
      <c r="E89" s="53"/>
      <c r="F89" s="54"/>
    </row>
    <row r="90" spans="1:6" ht="72" outlineLevel="3" x14ac:dyDescent="0.25">
      <c r="A90" s="23" t="s">
        <v>346</v>
      </c>
      <c r="B90" s="9" t="s">
        <v>135</v>
      </c>
      <c r="C90" s="10" t="s">
        <v>136</v>
      </c>
      <c r="D90" s="9" t="s">
        <v>289</v>
      </c>
      <c r="E90" s="10" t="s">
        <v>45</v>
      </c>
      <c r="F90" s="33">
        <v>13.63</v>
      </c>
    </row>
    <row r="91" spans="1:6" ht="60" customHeight="1" outlineLevel="3" x14ac:dyDescent="0.25">
      <c r="A91" s="23" t="s">
        <v>347</v>
      </c>
      <c r="B91" s="9" t="s">
        <v>512</v>
      </c>
      <c r="C91" s="10" t="s">
        <v>136</v>
      </c>
      <c r="D91" s="10" t="s">
        <v>290</v>
      </c>
      <c r="E91" s="10" t="s">
        <v>45</v>
      </c>
      <c r="F91" s="33">
        <v>6.82</v>
      </c>
    </row>
    <row r="92" spans="1:6" ht="60" customHeight="1" outlineLevel="3" x14ac:dyDescent="0.25">
      <c r="A92" s="23" t="s">
        <v>348</v>
      </c>
      <c r="B92" s="9" t="s">
        <v>513</v>
      </c>
      <c r="C92" s="10" t="s">
        <v>136</v>
      </c>
      <c r="D92" s="10" t="s">
        <v>291</v>
      </c>
      <c r="E92" s="10" t="s">
        <v>45</v>
      </c>
      <c r="F92" s="33">
        <v>1.65</v>
      </c>
    </row>
    <row r="93" spans="1:6" ht="60" customHeight="1" outlineLevel="3" x14ac:dyDescent="0.25">
      <c r="A93" s="23" t="s">
        <v>349</v>
      </c>
      <c r="B93" s="9" t="s">
        <v>514</v>
      </c>
      <c r="C93" s="10" t="s">
        <v>136</v>
      </c>
      <c r="D93" s="10" t="s">
        <v>292</v>
      </c>
      <c r="E93" s="10" t="s">
        <v>45</v>
      </c>
      <c r="F93" s="33">
        <v>27.88</v>
      </c>
    </row>
    <row r="94" spans="1:6" ht="78" customHeight="1" outlineLevel="3" x14ac:dyDescent="0.25">
      <c r="A94" s="23" t="s">
        <v>350</v>
      </c>
      <c r="B94" s="9" t="s">
        <v>515</v>
      </c>
      <c r="C94" s="10" t="s">
        <v>136</v>
      </c>
      <c r="D94" s="10" t="s">
        <v>293</v>
      </c>
      <c r="E94" s="10" t="s">
        <v>45</v>
      </c>
      <c r="F94" s="33">
        <v>14.4</v>
      </c>
    </row>
    <row r="95" spans="1:6" ht="60" customHeight="1" outlineLevel="3" x14ac:dyDescent="0.25">
      <c r="A95" s="23" t="s">
        <v>351</v>
      </c>
      <c r="B95" s="9" t="s">
        <v>516</v>
      </c>
      <c r="C95" s="10" t="s">
        <v>136</v>
      </c>
      <c r="D95" s="10" t="s">
        <v>294</v>
      </c>
      <c r="E95" s="10" t="s">
        <v>45</v>
      </c>
      <c r="F95" s="33">
        <v>5.28</v>
      </c>
    </row>
    <row r="96" spans="1:6" ht="60" customHeight="1" outlineLevel="3" x14ac:dyDescent="0.25">
      <c r="A96" s="23" t="s">
        <v>352</v>
      </c>
      <c r="B96" s="9" t="s">
        <v>517</v>
      </c>
      <c r="C96" s="10" t="s">
        <v>136</v>
      </c>
      <c r="D96" s="10" t="s">
        <v>296</v>
      </c>
      <c r="E96" s="10" t="s">
        <v>45</v>
      </c>
      <c r="F96" s="33">
        <v>5.67</v>
      </c>
    </row>
    <row r="97" spans="1:6" ht="60" customHeight="1" outlineLevel="3" x14ac:dyDescent="0.25">
      <c r="A97" s="23" t="s">
        <v>353</v>
      </c>
      <c r="B97" s="9" t="s">
        <v>518</v>
      </c>
      <c r="C97" s="10" t="s">
        <v>136</v>
      </c>
      <c r="D97" s="10" t="s">
        <v>295</v>
      </c>
      <c r="E97" s="10" t="s">
        <v>45</v>
      </c>
      <c r="F97" s="33">
        <v>3.78</v>
      </c>
    </row>
    <row r="98" spans="1:6" ht="89.25" customHeight="1" outlineLevel="3" x14ac:dyDescent="0.25">
      <c r="A98" s="23" t="s">
        <v>354</v>
      </c>
      <c r="B98" s="9" t="s">
        <v>144</v>
      </c>
      <c r="C98" s="10" t="s">
        <v>136</v>
      </c>
      <c r="D98" s="10" t="s">
        <v>297</v>
      </c>
      <c r="E98" s="10" t="s">
        <v>45</v>
      </c>
      <c r="F98" s="33">
        <v>6.3</v>
      </c>
    </row>
    <row r="99" spans="1:6" ht="60" customHeight="1" outlineLevel="3" x14ac:dyDescent="0.25">
      <c r="A99" s="23" t="s">
        <v>355</v>
      </c>
      <c r="B99" s="9" t="s">
        <v>145</v>
      </c>
      <c r="C99" s="10" t="s">
        <v>136</v>
      </c>
      <c r="D99" s="10" t="s">
        <v>298</v>
      </c>
      <c r="E99" s="10" t="s">
        <v>45</v>
      </c>
      <c r="F99" s="33">
        <v>7.38</v>
      </c>
    </row>
    <row r="100" spans="1:6" ht="60" customHeight="1" outlineLevel="3" x14ac:dyDescent="0.25">
      <c r="A100" s="23" t="s">
        <v>356</v>
      </c>
      <c r="B100" s="9" t="s">
        <v>145</v>
      </c>
      <c r="C100" s="10" t="s">
        <v>136</v>
      </c>
      <c r="D100" s="10" t="s">
        <v>299</v>
      </c>
      <c r="E100" s="10" t="s">
        <v>45</v>
      </c>
      <c r="F100" s="33">
        <v>12.3</v>
      </c>
    </row>
    <row r="101" spans="1:6" ht="60" customHeight="1" outlineLevel="3" x14ac:dyDescent="0.25">
      <c r="A101" s="23" t="s">
        <v>357</v>
      </c>
      <c r="B101" s="9" t="s">
        <v>145</v>
      </c>
      <c r="C101" s="10" t="s">
        <v>136</v>
      </c>
      <c r="D101" s="10" t="s">
        <v>300</v>
      </c>
      <c r="E101" s="10" t="s">
        <v>45</v>
      </c>
      <c r="F101" s="33">
        <v>16.399999999999999</v>
      </c>
    </row>
    <row r="102" spans="1:6" ht="60" customHeight="1" outlineLevel="3" x14ac:dyDescent="0.25">
      <c r="A102" s="23" t="s">
        <v>358</v>
      </c>
      <c r="B102" s="9" t="s">
        <v>145</v>
      </c>
      <c r="C102" s="10" t="s">
        <v>136</v>
      </c>
      <c r="D102" s="10" t="s">
        <v>301</v>
      </c>
      <c r="E102" s="10" t="s">
        <v>45</v>
      </c>
      <c r="F102" s="33">
        <v>2.0499999999999998</v>
      </c>
    </row>
    <row r="103" spans="1:6" ht="60" customHeight="1" outlineLevel="3" x14ac:dyDescent="0.25">
      <c r="A103" s="23" t="s">
        <v>359</v>
      </c>
      <c r="B103" s="9" t="s">
        <v>519</v>
      </c>
      <c r="C103" s="10" t="s">
        <v>136</v>
      </c>
      <c r="D103" s="10" t="s">
        <v>283</v>
      </c>
      <c r="E103" s="10" t="s">
        <v>53</v>
      </c>
      <c r="F103" s="33">
        <v>30</v>
      </c>
    </row>
    <row r="104" spans="1:6" ht="143.25" customHeight="1" outlineLevel="3" x14ac:dyDescent="0.25">
      <c r="A104" s="23" t="s">
        <v>360</v>
      </c>
      <c r="B104" s="9" t="s">
        <v>71</v>
      </c>
      <c r="C104" s="10" t="s">
        <v>136</v>
      </c>
      <c r="D104" s="10" t="s">
        <v>303</v>
      </c>
      <c r="E104" s="10" t="s">
        <v>45</v>
      </c>
      <c r="F104" s="33">
        <v>28.6</v>
      </c>
    </row>
    <row r="105" spans="1:6" ht="74.25" customHeight="1" outlineLevel="3" x14ac:dyDescent="0.25">
      <c r="A105" s="23" t="s">
        <v>361</v>
      </c>
      <c r="B105" s="9" t="s">
        <v>73</v>
      </c>
      <c r="C105" s="10" t="s">
        <v>136</v>
      </c>
      <c r="D105" s="10" t="s">
        <v>302</v>
      </c>
      <c r="E105" s="10" t="s">
        <v>45</v>
      </c>
      <c r="F105" s="33">
        <v>26.01</v>
      </c>
    </row>
    <row r="106" spans="1:6" ht="60" customHeight="1" outlineLevel="3" x14ac:dyDescent="0.25">
      <c r="A106" s="23" t="s">
        <v>362</v>
      </c>
      <c r="B106" s="9" t="s">
        <v>148</v>
      </c>
      <c r="C106" s="10" t="s">
        <v>136</v>
      </c>
      <c r="D106" s="10" t="s">
        <v>272</v>
      </c>
      <c r="E106" s="10" t="s">
        <v>46</v>
      </c>
      <c r="F106" s="33">
        <v>59.45</v>
      </c>
    </row>
    <row r="107" spans="1:6" ht="18" customHeight="1" outlineLevel="2" x14ac:dyDescent="0.25">
      <c r="A107" s="28" t="s">
        <v>430</v>
      </c>
      <c r="B107" s="52" t="s">
        <v>149</v>
      </c>
      <c r="C107" s="53"/>
      <c r="D107" s="53"/>
      <c r="E107" s="53"/>
      <c r="F107" s="54"/>
    </row>
    <row r="108" spans="1:6" ht="27.6" customHeight="1" outlineLevel="3" x14ac:dyDescent="0.25">
      <c r="A108" s="29" t="s">
        <v>496</v>
      </c>
      <c r="B108" s="55" t="s">
        <v>273</v>
      </c>
      <c r="C108" s="56"/>
      <c r="D108" s="56"/>
      <c r="E108" s="56"/>
      <c r="F108" s="57"/>
    </row>
    <row r="109" spans="1:6" ht="48.6" customHeight="1" outlineLevel="3" x14ac:dyDescent="0.25">
      <c r="A109" s="23" t="s">
        <v>363</v>
      </c>
      <c r="B109" s="9" t="s">
        <v>520</v>
      </c>
      <c r="C109" s="10" t="s">
        <v>151</v>
      </c>
      <c r="D109" s="10" t="s">
        <v>152</v>
      </c>
      <c r="E109" s="10" t="s">
        <v>45</v>
      </c>
      <c r="F109" s="33">
        <v>409.52</v>
      </c>
    </row>
    <row r="110" spans="1:6" ht="46.15" customHeight="1" outlineLevel="3" x14ac:dyDescent="0.25">
      <c r="A110" s="23" t="s">
        <v>364</v>
      </c>
      <c r="B110" s="9" t="s">
        <v>521</v>
      </c>
      <c r="C110" s="10" t="s">
        <v>151</v>
      </c>
      <c r="D110" s="10" t="s">
        <v>154</v>
      </c>
      <c r="E110" s="10" t="s">
        <v>45</v>
      </c>
      <c r="F110" s="33">
        <v>285.01</v>
      </c>
    </row>
    <row r="111" spans="1:6" ht="45.6" customHeight="1" outlineLevel="3" x14ac:dyDescent="0.25">
      <c r="A111" s="23" t="s">
        <v>365</v>
      </c>
      <c r="B111" s="9" t="s">
        <v>522</v>
      </c>
      <c r="C111" s="10" t="s">
        <v>151</v>
      </c>
      <c r="D111" s="10" t="s">
        <v>156</v>
      </c>
      <c r="E111" s="10" t="s">
        <v>45</v>
      </c>
      <c r="F111" s="33">
        <v>124.51</v>
      </c>
    </row>
    <row r="112" spans="1:6" ht="45" customHeight="1" outlineLevel="3" x14ac:dyDescent="0.25">
      <c r="A112" s="23" t="s">
        <v>366</v>
      </c>
      <c r="B112" s="9" t="s">
        <v>523</v>
      </c>
      <c r="C112" s="10" t="s">
        <v>151</v>
      </c>
      <c r="D112" s="10" t="s">
        <v>158</v>
      </c>
      <c r="E112" s="10" t="s">
        <v>45</v>
      </c>
      <c r="F112" s="33">
        <v>49.52</v>
      </c>
    </row>
    <row r="113" spans="1:6" ht="43.15" customHeight="1" outlineLevel="3" x14ac:dyDescent="0.25">
      <c r="A113" s="23" t="s">
        <v>367</v>
      </c>
      <c r="B113" s="9" t="s">
        <v>159</v>
      </c>
      <c r="C113" s="10" t="s">
        <v>151</v>
      </c>
      <c r="D113" s="10" t="s">
        <v>160</v>
      </c>
      <c r="E113" s="10" t="s">
        <v>45</v>
      </c>
      <c r="F113" s="33">
        <f>409.52+F112</f>
        <v>459.04</v>
      </c>
    </row>
    <row r="114" spans="1:6" ht="49.15" customHeight="1" outlineLevel="3" x14ac:dyDescent="0.25">
      <c r="A114" s="23" t="s">
        <v>368</v>
      </c>
      <c r="B114" s="9" t="s">
        <v>161</v>
      </c>
      <c r="C114" s="10" t="s">
        <v>151</v>
      </c>
      <c r="D114" s="10" t="s">
        <v>162</v>
      </c>
      <c r="E114" s="10" t="s">
        <v>45</v>
      </c>
      <c r="F114" s="33">
        <v>49.52</v>
      </c>
    </row>
    <row r="115" spans="1:6" ht="55.9" customHeight="1" outlineLevel="3" x14ac:dyDescent="0.25">
      <c r="A115" s="23" t="s">
        <v>369</v>
      </c>
      <c r="B115" s="9" t="s">
        <v>163</v>
      </c>
      <c r="C115" s="10" t="s">
        <v>151</v>
      </c>
      <c r="D115" s="10" t="s">
        <v>164</v>
      </c>
      <c r="E115" s="10" t="s">
        <v>45</v>
      </c>
      <c r="F115" s="33">
        <f>74.26+2.94</f>
        <v>77.2</v>
      </c>
    </row>
    <row r="116" spans="1:6" ht="52.15" customHeight="1" outlineLevel="3" x14ac:dyDescent="0.25">
      <c r="A116" s="23" t="s">
        <v>370</v>
      </c>
      <c r="B116" s="9" t="s">
        <v>165</v>
      </c>
      <c r="C116" s="10" t="s">
        <v>151</v>
      </c>
      <c r="D116" s="10" t="s">
        <v>275</v>
      </c>
      <c r="E116" s="10" t="s">
        <v>45</v>
      </c>
      <c r="F116" s="33">
        <v>2.52</v>
      </c>
    </row>
    <row r="117" spans="1:6" ht="27.6" customHeight="1" outlineLevel="3" x14ac:dyDescent="0.25">
      <c r="A117" s="29" t="s">
        <v>497</v>
      </c>
      <c r="B117" s="55" t="s">
        <v>274</v>
      </c>
      <c r="C117" s="56"/>
      <c r="D117" s="56"/>
      <c r="E117" s="56"/>
      <c r="F117" s="57"/>
    </row>
    <row r="118" spans="1:6" ht="60" customHeight="1" outlineLevel="3" x14ac:dyDescent="0.25">
      <c r="A118" s="23" t="s">
        <v>371</v>
      </c>
      <c r="B118" s="9" t="s">
        <v>264</v>
      </c>
      <c r="C118" s="10" t="s">
        <v>179</v>
      </c>
      <c r="D118" s="10" t="s">
        <v>152</v>
      </c>
      <c r="E118" s="10" t="s">
        <v>45</v>
      </c>
      <c r="F118" s="33">
        <v>38.06</v>
      </c>
    </row>
    <row r="119" spans="1:6" ht="60" customHeight="1" outlineLevel="3" x14ac:dyDescent="0.25">
      <c r="A119" s="23" t="s">
        <v>372</v>
      </c>
      <c r="B119" s="9" t="s">
        <v>85</v>
      </c>
      <c r="C119" s="10" t="s">
        <v>179</v>
      </c>
      <c r="D119" s="10" t="s">
        <v>214</v>
      </c>
      <c r="E119" s="10" t="s">
        <v>45</v>
      </c>
      <c r="F119" s="33">
        <v>38.06</v>
      </c>
    </row>
    <row r="120" spans="1:6" ht="60" customHeight="1" outlineLevel="3" x14ac:dyDescent="0.25">
      <c r="A120" s="23" t="s">
        <v>373</v>
      </c>
      <c r="B120" s="9" t="s">
        <v>89</v>
      </c>
      <c r="C120" s="10" t="s">
        <v>179</v>
      </c>
      <c r="D120" s="10" t="s">
        <v>215</v>
      </c>
      <c r="E120" s="10" t="s">
        <v>45</v>
      </c>
      <c r="F120" s="33">
        <v>38.06</v>
      </c>
    </row>
    <row r="121" spans="1:6" ht="60" customHeight="1" outlineLevel="3" x14ac:dyDescent="0.25">
      <c r="A121" s="23" t="s">
        <v>374</v>
      </c>
      <c r="B121" s="9" t="s">
        <v>159</v>
      </c>
      <c r="C121" s="10" t="s">
        <v>179</v>
      </c>
      <c r="D121" s="10" t="s">
        <v>160</v>
      </c>
      <c r="E121" s="10" t="s">
        <v>45</v>
      </c>
      <c r="F121" s="33">
        <v>38.06</v>
      </c>
    </row>
    <row r="122" spans="1:6" ht="60" customHeight="1" outlineLevel="3" x14ac:dyDescent="0.25">
      <c r="A122" s="23" t="s">
        <v>375</v>
      </c>
      <c r="B122" s="9" t="s">
        <v>90</v>
      </c>
      <c r="C122" s="10" t="s">
        <v>179</v>
      </c>
      <c r="D122" s="10" t="s">
        <v>216</v>
      </c>
      <c r="E122" s="10" t="s">
        <v>45</v>
      </c>
      <c r="F122" s="33">
        <v>15.23</v>
      </c>
    </row>
    <row r="123" spans="1:6" ht="60" customHeight="1" outlineLevel="3" x14ac:dyDescent="0.25">
      <c r="A123" s="23" t="s">
        <v>376</v>
      </c>
      <c r="B123" s="9" t="s">
        <v>163</v>
      </c>
      <c r="C123" s="10" t="s">
        <v>179</v>
      </c>
      <c r="D123" s="10" t="s">
        <v>164</v>
      </c>
      <c r="E123" s="10" t="s">
        <v>45</v>
      </c>
      <c r="F123" s="33">
        <f>15.23+4.57</f>
        <v>19.8</v>
      </c>
    </row>
    <row r="124" spans="1:6" ht="18" customHeight="1" outlineLevel="2" x14ac:dyDescent="0.25">
      <c r="A124" s="28" t="s">
        <v>431</v>
      </c>
      <c r="B124" s="52" t="s">
        <v>166</v>
      </c>
      <c r="C124" s="53"/>
      <c r="D124" s="53"/>
      <c r="E124" s="53"/>
      <c r="F124" s="54"/>
    </row>
    <row r="125" spans="1:6" ht="45" customHeight="1" outlineLevel="3" x14ac:dyDescent="0.25">
      <c r="A125" s="23" t="s">
        <v>377</v>
      </c>
      <c r="B125" s="9" t="s">
        <v>524</v>
      </c>
      <c r="C125" s="10" t="s">
        <v>168</v>
      </c>
      <c r="D125" s="10" t="s">
        <v>169</v>
      </c>
      <c r="E125" s="10" t="s">
        <v>46</v>
      </c>
      <c r="F125" s="33">
        <v>7.93</v>
      </c>
    </row>
    <row r="126" spans="1:6" ht="48.6" customHeight="1" outlineLevel="3" x14ac:dyDescent="0.25">
      <c r="A126" s="23" t="s">
        <v>378</v>
      </c>
      <c r="B126" s="9" t="s">
        <v>525</v>
      </c>
      <c r="C126" s="10" t="s">
        <v>168</v>
      </c>
      <c r="D126" s="10" t="s">
        <v>276</v>
      </c>
      <c r="E126" s="10" t="s">
        <v>46</v>
      </c>
      <c r="F126" s="33">
        <v>6.6</v>
      </c>
    </row>
    <row r="127" spans="1:6" ht="44.45" customHeight="1" outlineLevel="3" x14ac:dyDescent="0.25">
      <c r="A127" s="23" t="s">
        <v>379</v>
      </c>
      <c r="B127" s="9" t="s">
        <v>526</v>
      </c>
      <c r="C127" s="10" t="s">
        <v>168</v>
      </c>
      <c r="D127" s="10" t="s">
        <v>285</v>
      </c>
      <c r="E127" s="10" t="s">
        <v>53</v>
      </c>
      <c r="F127" s="33">
        <v>3</v>
      </c>
    </row>
    <row r="128" spans="1:6" ht="73.150000000000006" customHeight="1" outlineLevel="3" x14ac:dyDescent="0.25">
      <c r="A128" s="23" t="s">
        <v>380</v>
      </c>
      <c r="B128" s="9" t="s">
        <v>172</v>
      </c>
      <c r="C128" s="10" t="s">
        <v>168</v>
      </c>
      <c r="D128" s="9" t="s">
        <v>173</v>
      </c>
      <c r="E128" s="10" t="s">
        <v>45</v>
      </c>
      <c r="F128" s="33">
        <v>6</v>
      </c>
    </row>
    <row r="129" spans="1:6" ht="73.150000000000006" customHeight="1" outlineLevel="3" x14ac:dyDescent="0.25">
      <c r="A129" s="23" t="s">
        <v>381</v>
      </c>
      <c r="B129" s="9" t="s">
        <v>172</v>
      </c>
      <c r="C129" s="10" t="s">
        <v>168</v>
      </c>
      <c r="D129" s="9" t="s">
        <v>271</v>
      </c>
      <c r="E129" s="10" t="s">
        <v>45</v>
      </c>
      <c r="F129" s="33">
        <v>2.4</v>
      </c>
    </row>
    <row r="130" spans="1:6" ht="18" customHeight="1" outlineLevel="2" x14ac:dyDescent="0.25">
      <c r="A130" s="28" t="s">
        <v>432</v>
      </c>
      <c r="B130" s="52" t="s">
        <v>174</v>
      </c>
      <c r="C130" s="53"/>
      <c r="D130" s="53"/>
      <c r="E130" s="53"/>
      <c r="F130" s="54"/>
    </row>
    <row r="131" spans="1:6" ht="47.25" customHeight="1" outlineLevel="3" x14ac:dyDescent="0.25">
      <c r="A131" s="23" t="s">
        <v>382</v>
      </c>
      <c r="B131" s="9" t="s">
        <v>93</v>
      </c>
      <c r="C131" s="10" t="s">
        <v>176</v>
      </c>
      <c r="D131" s="10" t="s">
        <v>277</v>
      </c>
      <c r="E131" s="10" t="s">
        <v>53</v>
      </c>
      <c r="F131" s="33">
        <v>1</v>
      </c>
    </row>
    <row r="132" spans="1:6" ht="18" customHeight="1" outlineLevel="2" x14ac:dyDescent="0.25">
      <c r="A132" s="28" t="s">
        <v>433</v>
      </c>
      <c r="B132" s="52" t="s">
        <v>177</v>
      </c>
      <c r="C132" s="53"/>
      <c r="D132" s="53"/>
      <c r="E132" s="53"/>
      <c r="F132" s="54"/>
    </row>
    <row r="133" spans="1:6" ht="60" customHeight="1" outlineLevel="3" x14ac:dyDescent="0.25">
      <c r="A133" s="23" t="s">
        <v>383</v>
      </c>
      <c r="B133" s="9" t="s">
        <v>95</v>
      </c>
      <c r="C133" s="10" t="s">
        <v>179</v>
      </c>
      <c r="D133" s="10" t="s">
        <v>180</v>
      </c>
      <c r="E133" s="10" t="s">
        <v>45</v>
      </c>
      <c r="F133" s="33">
        <v>362.46</v>
      </c>
    </row>
    <row r="134" spans="1:6" ht="60" customHeight="1" outlineLevel="3" x14ac:dyDescent="0.25">
      <c r="A134" s="23" t="s">
        <v>384</v>
      </c>
      <c r="B134" s="9" t="s">
        <v>102</v>
      </c>
      <c r="C134" s="10" t="s">
        <v>179</v>
      </c>
      <c r="D134" s="10" t="s">
        <v>182</v>
      </c>
      <c r="E134" s="10" t="s">
        <v>45</v>
      </c>
      <c r="F134" s="33">
        <v>70.930000000000007</v>
      </c>
    </row>
    <row r="135" spans="1:6" ht="60" customHeight="1" outlineLevel="3" x14ac:dyDescent="0.25">
      <c r="A135" s="23" t="s">
        <v>385</v>
      </c>
      <c r="B135" s="9" t="s">
        <v>118</v>
      </c>
      <c r="C135" s="10" t="s">
        <v>179</v>
      </c>
      <c r="D135" s="10" t="s">
        <v>278</v>
      </c>
      <c r="E135" s="10" t="s">
        <v>52</v>
      </c>
      <c r="F135" s="33">
        <v>2600</v>
      </c>
    </row>
    <row r="136" spans="1:6" ht="60" customHeight="1" outlineLevel="3" x14ac:dyDescent="0.25">
      <c r="A136" s="23" t="s">
        <v>386</v>
      </c>
      <c r="B136" s="9" t="s">
        <v>120</v>
      </c>
      <c r="C136" s="10" t="s">
        <v>179</v>
      </c>
      <c r="D136" s="10" t="s">
        <v>185</v>
      </c>
      <c r="E136" s="10" t="s">
        <v>45</v>
      </c>
      <c r="F136" s="33">
        <f>433.39+13.31</f>
        <v>446.7</v>
      </c>
    </row>
    <row r="137" spans="1:6" ht="60" customHeight="1" outlineLevel="3" x14ac:dyDescent="0.25">
      <c r="A137" s="23" t="s">
        <v>387</v>
      </c>
      <c r="B137" s="9" t="s">
        <v>130</v>
      </c>
      <c r="C137" s="10" t="s">
        <v>179</v>
      </c>
      <c r="D137" s="10" t="s">
        <v>187</v>
      </c>
      <c r="E137" s="10" t="s">
        <v>45</v>
      </c>
      <c r="F137" s="33">
        <v>33.950000000000003</v>
      </c>
    </row>
    <row r="138" spans="1:6" ht="60" customHeight="1" outlineLevel="3" x14ac:dyDescent="0.25">
      <c r="A138" s="23" t="s">
        <v>388</v>
      </c>
      <c r="B138" s="9" t="s">
        <v>131</v>
      </c>
      <c r="C138" s="10" t="s">
        <v>179</v>
      </c>
      <c r="D138" s="10" t="s">
        <v>188</v>
      </c>
      <c r="E138" s="10" t="s">
        <v>46</v>
      </c>
      <c r="F138" s="33">
        <v>294.3</v>
      </c>
    </row>
    <row r="139" spans="1:6" ht="60" customHeight="1" outlineLevel="3" x14ac:dyDescent="0.25">
      <c r="A139" s="23" t="s">
        <v>389</v>
      </c>
      <c r="B139" s="9" t="s">
        <v>133</v>
      </c>
      <c r="C139" s="10" t="s">
        <v>179</v>
      </c>
      <c r="D139" s="10" t="s">
        <v>189</v>
      </c>
      <c r="E139" s="10" t="s">
        <v>46</v>
      </c>
      <c r="F139" s="33">
        <f>88.7</f>
        <v>88.7</v>
      </c>
    </row>
    <row r="140" spans="1:6" ht="60" customHeight="1" outlineLevel="3" x14ac:dyDescent="0.25">
      <c r="A140" s="23" t="s">
        <v>390</v>
      </c>
      <c r="B140" s="9" t="s">
        <v>137</v>
      </c>
      <c r="C140" s="10" t="s">
        <v>179</v>
      </c>
      <c r="D140" s="10" t="s">
        <v>190</v>
      </c>
      <c r="E140" s="10" t="s">
        <v>45</v>
      </c>
      <c r="F140" s="33">
        <v>433.39</v>
      </c>
    </row>
    <row r="141" spans="1:6" ht="60" customHeight="1" outlineLevel="3" x14ac:dyDescent="0.25">
      <c r="A141" s="23" t="s">
        <v>391</v>
      </c>
      <c r="B141" s="9" t="s">
        <v>138</v>
      </c>
      <c r="C141" s="10" t="s">
        <v>179</v>
      </c>
      <c r="D141" s="10" t="s">
        <v>192</v>
      </c>
      <c r="E141" s="10" t="s">
        <v>45</v>
      </c>
      <c r="F141" s="33">
        <v>433.39</v>
      </c>
    </row>
    <row r="142" spans="1:6" ht="60" customHeight="1" outlineLevel="3" x14ac:dyDescent="0.25">
      <c r="A142" s="23" t="s">
        <v>392</v>
      </c>
      <c r="B142" s="9" t="s">
        <v>139</v>
      </c>
      <c r="C142" s="10" t="s">
        <v>179</v>
      </c>
      <c r="D142" s="10" t="s">
        <v>194</v>
      </c>
      <c r="E142" s="10" t="s">
        <v>45</v>
      </c>
      <c r="F142" s="33">
        <v>33.950000000000003</v>
      </c>
    </row>
    <row r="143" spans="1:6" ht="60" customHeight="1" outlineLevel="3" x14ac:dyDescent="0.25">
      <c r="A143" s="23" t="s">
        <v>393</v>
      </c>
      <c r="B143" s="9" t="s">
        <v>140</v>
      </c>
      <c r="C143" s="10" t="s">
        <v>179</v>
      </c>
      <c r="D143" s="10" t="s">
        <v>195</v>
      </c>
      <c r="E143" s="10" t="s">
        <v>45</v>
      </c>
      <c r="F143" s="33">
        <v>33.950000000000003</v>
      </c>
    </row>
    <row r="144" spans="1:6" ht="60" customHeight="1" outlineLevel="3" x14ac:dyDescent="0.25">
      <c r="A144" s="23" t="s">
        <v>394</v>
      </c>
      <c r="B144" s="9" t="s">
        <v>280</v>
      </c>
      <c r="C144" s="10" t="s">
        <v>179</v>
      </c>
      <c r="D144" s="10" t="s">
        <v>279</v>
      </c>
      <c r="E144" s="10" t="s">
        <v>45</v>
      </c>
      <c r="F144" s="33">
        <v>13.31</v>
      </c>
    </row>
    <row r="145" spans="1:6" ht="60" customHeight="1" outlineLevel="3" x14ac:dyDescent="0.25">
      <c r="A145" s="23" t="s">
        <v>395</v>
      </c>
      <c r="B145" s="9" t="s">
        <v>196</v>
      </c>
      <c r="C145" s="10" t="s">
        <v>179</v>
      </c>
      <c r="D145" s="10" t="s">
        <v>197</v>
      </c>
      <c r="E145" s="10" t="s">
        <v>35</v>
      </c>
      <c r="F145" s="33">
        <v>0.56999999999999995</v>
      </c>
    </row>
    <row r="146" spans="1:6" ht="60" customHeight="1" outlineLevel="3" x14ac:dyDescent="0.25">
      <c r="A146" s="23" t="s">
        <v>396</v>
      </c>
      <c r="B146" s="9" t="s">
        <v>141</v>
      </c>
      <c r="C146" s="10" t="s">
        <v>179</v>
      </c>
      <c r="D146" s="10" t="s">
        <v>199</v>
      </c>
      <c r="E146" s="10" t="s">
        <v>45</v>
      </c>
      <c r="F146" s="33">
        <v>28.32</v>
      </c>
    </row>
    <row r="147" spans="1:6" ht="60" customHeight="1" outlineLevel="3" x14ac:dyDescent="0.25">
      <c r="A147" s="23" t="s">
        <v>397</v>
      </c>
      <c r="B147" s="9" t="s">
        <v>142</v>
      </c>
      <c r="C147" s="10" t="s">
        <v>179</v>
      </c>
      <c r="D147" s="10" t="s">
        <v>304</v>
      </c>
      <c r="E147" s="10" t="s">
        <v>45</v>
      </c>
      <c r="F147" s="33">
        <v>225.94</v>
      </c>
    </row>
    <row r="148" spans="1:6" ht="60" customHeight="1" outlineLevel="3" x14ac:dyDescent="0.25">
      <c r="A148" s="23" t="s">
        <v>398</v>
      </c>
      <c r="B148" s="9" t="s">
        <v>163</v>
      </c>
      <c r="C148" s="10" t="s">
        <v>179</v>
      </c>
      <c r="D148" s="10" t="s">
        <v>164</v>
      </c>
      <c r="E148" s="10" t="s">
        <v>45</v>
      </c>
      <c r="F148" s="33">
        <v>29.23</v>
      </c>
    </row>
    <row r="149" spans="1:6" ht="18" customHeight="1" outlineLevel="2" x14ac:dyDescent="0.25">
      <c r="A149" s="28" t="s">
        <v>434</v>
      </c>
      <c r="B149" s="52" t="s">
        <v>200</v>
      </c>
      <c r="C149" s="53"/>
      <c r="D149" s="53"/>
      <c r="E149" s="53"/>
      <c r="F149" s="54"/>
    </row>
    <row r="150" spans="1:6" ht="60" customHeight="1" outlineLevel="3" x14ac:dyDescent="0.25">
      <c r="A150" s="23" t="s">
        <v>399</v>
      </c>
      <c r="B150" s="9" t="s">
        <v>143</v>
      </c>
      <c r="C150" s="10" t="s">
        <v>179</v>
      </c>
      <c r="D150" s="10" t="s">
        <v>202</v>
      </c>
      <c r="E150" s="10" t="s">
        <v>45</v>
      </c>
      <c r="F150" s="33">
        <v>38.06</v>
      </c>
    </row>
    <row r="151" spans="1:6" ht="60" customHeight="1" outlineLevel="3" x14ac:dyDescent="0.25">
      <c r="A151" s="23" t="s">
        <v>400</v>
      </c>
      <c r="B151" s="9" t="s">
        <v>146</v>
      </c>
      <c r="C151" s="10" t="s">
        <v>179</v>
      </c>
      <c r="D151" s="10" t="s">
        <v>204</v>
      </c>
      <c r="E151" s="10" t="s">
        <v>52</v>
      </c>
      <c r="F151" s="33">
        <v>38.06</v>
      </c>
    </row>
    <row r="152" spans="1:6" ht="60" customHeight="1" outlineLevel="3" x14ac:dyDescent="0.25">
      <c r="A152" s="23" t="s">
        <v>401</v>
      </c>
      <c r="B152" s="9" t="s">
        <v>147</v>
      </c>
      <c r="C152" s="10" t="s">
        <v>179</v>
      </c>
      <c r="D152" s="10" t="s">
        <v>206</v>
      </c>
      <c r="E152" s="10" t="s">
        <v>45</v>
      </c>
      <c r="F152" s="33">
        <v>38.06</v>
      </c>
    </row>
    <row r="153" spans="1:6" ht="60" customHeight="1" outlineLevel="3" x14ac:dyDescent="0.25">
      <c r="A153" s="23" t="s">
        <v>402</v>
      </c>
      <c r="B153" s="9" t="s">
        <v>150</v>
      </c>
      <c r="C153" s="10" t="s">
        <v>179</v>
      </c>
      <c r="D153" s="10" t="s">
        <v>188</v>
      </c>
      <c r="E153" s="10" t="s">
        <v>46</v>
      </c>
      <c r="F153" s="33">
        <v>30.45</v>
      </c>
    </row>
    <row r="154" spans="1:6" ht="60" customHeight="1" outlineLevel="3" x14ac:dyDescent="0.25">
      <c r="A154" s="23" t="s">
        <v>403</v>
      </c>
      <c r="B154" s="9" t="s">
        <v>153</v>
      </c>
      <c r="C154" s="10" t="s">
        <v>179</v>
      </c>
      <c r="D154" s="10" t="s">
        <v>189</v>
      </c>
      <c r="E154" s="10" t="s">
        <v>46</v>
      </c>
      <c r="F154" s="33">
        <f>45.85</f>
        <v>45.85</v>
      </c>
    </row>
    <row r="155" spans="1:6" ht="60" customHeight="1" outlineLevel="3" x14ac:dyDescent="0.25">
      <c r="A155" s="23" t="s">
        <v>404</v>
      </c>
      <c r="B155" s="9" t="s">
        <v>155</v>
      </c>
      <c r="C155" s="10" t="s">
        <v>179</v>
      </c>
      <c r="D155" s="10" t="s">
        <v>209</v>
      </c>
      <c r="E155" s="10" t="s">
        <v>45</v>
      </c>
      <c r="F155" s="33">
        <v>38.06</v>
      </c>
    </row>
    <row r="156" spans="1:6" ht="60" customHeight="1" outlineLevel="3" x14ac:dyDescent="0.25">
      <c r="A156" s="23" t="s">
        <v>405</v>
      </c>
      <c r="B156" s="9" t="s">
        <v>157</v>
      </c>
      <c r="C156" s="10" t="s">
        <v>179</v>
      </c>
      <c r="D156" s="10" t="s">
        <v>211</v>
      </c>
      <c r="E156" s="10" t="s">
        <v>45</v>
      </c>
      <c r="F156" s="33">
        <v>38.06</v>
      </c>
    </row>
    <row r="157" spans="1:6" ht="18" customHeight="1" outlineLevel="2" x14ac:dyDescent="0.25">
      <c r="A157" s="28" t="s">
        <v>435</v>
      </c>
      <c r="B157" s="52" t="s">
        <v>217</v>
      </c>
      <c r="C157" s="53"/>
      <c r="D157" s="53"/>
      <c r="E157" s="53"/>
      <c r="F157" s="54"/>
    </row>
    <row r="158" spans="1:6" ht="60" customHeight="1" outlineLevel="3" x14ac:dyDescent="0.25">
      <c r="A158" s="23" t="s">
        <v>406</v>
      </c>
      <c r="B158" s="9" t="s">
        <v>167</v>
      </c>
      <c r="C158" s="10" t="s">
        <v>179</v>
      </c>
      <c r="D158" s="10" t="s">
        <v>218</v>
      </c>
      <c r="E158" s="10" t="s">
        <v>45</v>
      </c>
      <c r="F158" s="33">
        <v>9.5</v>
      </c>
    </row>
    <row r="159" spans="1:6" ht="60" customHeight="1" outlineLevel="3" x14ac:dyDescent="0.25">
      <c r="A159" s="23" t="s">
        <v>407</v>
      </c>
      <c r="B159" s="9" t="s">
        <v>170</v>
      </c>
      <c r="C159" s="10" t="s">
        <v>179</v>
      </c>
      <c r="D159" s="10" t="s">
        <v>219</v>
      </c>
      <c r="E159" s="10" t="s">
        <v>52</v>
      </c>
      <c r="F159" s="33">
        <v>9.5</v>
      </c>
    </row>
    <row r="160" spans="1:6" ht="60" customHeight="1" outlineLevel="3" x14ac:dyDescent="0.25">
      <c r="A160" s="23" t="s">
        <v>408</v>
      </c>
      <c r="B160" s="9" t="s">
        <v>171</v>
      </c>
      <c r="C160" s="10" t="s">
        <v>179</v>
      </c>
      <c r="D160" s="10" t="s">
        <v>220</v>
      </c>
      <c r="E160" s="10" t="s">
        <v>45</v>
      </c>
      <c r="F160" s="33">
        <v>9.5</v>
      </c>
    </row>
    <row r="161" spans="1:6" ht="60" customHeight="1" outlineLevel="3" x14ac:dyDescent="0.25">
      <c r="A161" s="23" t="s">
        <v>409</v>
      </c>
      <c r="B161" s="9" t="s">
        <v>175</v>
      </c>
      <c r="C161" s="10" t="s">
        <v>179</v>
      </c>
      <c r="D161" s="10" t="s">
        <v>221</v>
      </c>
      <c r="E161" s="10" t="s">
        <v>45</v>
      </c>
      <c r="F161" s="33">
        <v>9.5</v>
      </c>
    </row>
    <row r="162" spans="1:6" ht="60" customHeight="1" outlineLevel="3" x14ac:dyDescent="0.25">
      <c r="A162" s="23" t="s">
        <v>410</v>
      </c>
      <c r="B162" s="9" t="s">
        <v>178</v>
      </c>
      <c r="C162" s="10" t="s">
        <v>179</v>
      </c>
      <c r="D162" s="10" t="s">
        <v>222</v>
      </c>
      <c r="E162" s="10" t="s">
        <v>45</v>
      </c>
      <c r="F162" s="33">
        <v>9.5</v>
      </c>
    </row>
    <row r="163" spans="1:6" ht="20.100000000000001" customHeight="1" outlineLevel="1" x14ac:dyDescent="0.25">
      <c r="A163" s="27" t="s">
        <v>420</v>
      </c>
      <c r="B163" s="38" t="s">
        <v>223</v>
      </c>
      <c r="C163" s="39"/>
      <c r="D163" s="39"/>
      <c r="E163" s="39"/>
      <c r="F163" s="40"/>
    </row>
    <row r="164" spans="1:6" ht="41.45" customHeight="1" outlineLevel="3" x14ac:dyDescent="0.25">
      <c r="A164" s="23" t="s">
        <v>411</v>
      </c>
      <c r="B164" s="9" t="s">
        <v>181</v>
      </c>
      <c r="C164" s="10" t="s">
        <v>224</v>
      </c>
      <c r="D164" s="10" t="s">
        <v>225</v>
      </c>
      <c r="E164" s="10" t="s">
        <v>52</v>
      </c>
      <c r="F164" s="33">
        <v>44</v>
      </c>
    </row>
    <row r="165" spans="1:6" ht="42.6" customHeight="1" outlineLevel="3" x14ac:dyDescent="0.25">
      <c r="A165" s="23" t="s">
        <v>412</v>
      </c>
      <c r="B165" s="9" t="s">
        <v>183</v>
      </c>
      <c r="C165" s="10" t="s">
        <v>224</v>
      </c>
      <c r="D165" s="10" t="s">
        <v>226</v>
      </c>
      <c r="E165" s="10" t="s">
        <v>52</v>
      </c>
      <c r="F165" s="33">
        <v>1</v>
      </c>
    </row>
    <row r="166" spans="1:6" ht="51.6" customHeight="1" outlineLevel="3" x14ac:dyDescent="0.25">
      <c r="A166" s="23" t="s">
        <v>413</v>
      </c>
      <c r="B166" s="9" t="s">
        <v>184</v>
      </c>
      <c r="C166" s="10" t="s">
        <v>224</v>
      </c>
      <c r="D166" s="10" t="s">
        <v>282</v>
      </c>
      <c r="E166" s="10" t="s">
        <v>52</v>
      </c>
      <c r="F166" s="33">
        <v>1</v>
      </c>
    </row>
    <row r="167" spans="1:6" ht="73.900000000000006" customHeight="1" outlineLevel="3" x14ac:dyDescent="0.25">
      <c r="A167" s="23" t="s">
        <v>414</v>
      </c>
      <c r="B167" s="9" t="s">
        <v>186</v>
      </c>
      <c r="C167" s="10" t="s">
        <v>224</v>
      </c>
      <c r="D167" s="10" t="s">
        <v>227</v>
      </c>
      <c r="E167" s="10" t="s">
        <v>52</v>
      </c>
      <c r="F167" s="33">
        <v>5</v>
      </c>
    </row>
    <row r="168" spans="1:6" ht="73.900000000000006" customHeight="1" outlineLevel="3" x14ac:dyDescent="0.25">
      <c r="A168" s="23" t="s">
        <v>415</v>
      </c>
      <c r="B168" s="9" t="s">
        <v>527</v>
      </c>
      <c r="C168" s="10" t="s">
        <v>224</v>
      </c>
      <c r="D168" s="10" t="s">
        <v>284</v>
      </c>
      <c r="E168" s="10" t="s">
        <v>281</v>
      </c>
      <c r="F168" s="33">
        <v>2</v>
      </c>
    </row>
    <row r="169" spans="1:6" ht="73.900000000000006" customHeight="1" outlineLevel="3" x14ac:dyDescent="0.25">
      <c r="A169" s="23" t="s">
        <v>416</v>
      </c>
      <c r="B169" s="9" t="s">
        <v>528</v>
      </c>
      <c r="C169" s="10" t="s">
        <v>224</v>
      </c>
      <c r="D169" s="10" t="s">
        <v>286</v>
      </c>
      <c r="E169" s="10" t="s">
        <v>281</v>
      </c>
      <c r="F169" s="33">
        <v>1</v>
      </c>
    </row>
    <row r="170" spans="1:6" ht="21" customHeight="1" x14ac:dyDescent="0.25">
      <c r="A170" s="26" t="s">
        <v>54</v>
      </c>
      <c r="B170" s="48" t="s">
        <v>444</v>
      </c>
      <c r="C170" s="50"/>
      <c r="D170" s="50"/>
      <c r="E170" s="50"/>
      <c r="F170" s="51"/>
    </row>
    <row r="171" spans="1:6" ht="20.100000000000001" customHeight="1" outlineLevel="1" x14ac:dyDescent="0.25">
      <c r="A171" s="27" t="s">
        <v>56</v>
      </c>
      <c r="B171" s="38" t="s">
        <v>230</v>
      </c>
      <c r="C171" s="39"/>
      <c r="D171" s="39"/>
      <c r="E171" s="39"/>
      <c r="F171" s="40"/>
    </row>
    <row r="172" spans="1:6" ht="49.15" customHeight="1" outlineLevel="3" x14ac:dyDescent="0.25">
      <c r="A172" s="24" t="s">
        <v>436</v>
      </c>
      <c r="B172" s="12" t="s">
        <v>231</v>
      </c>
      <c r="C172" s="10" t="s">
        <v>555</v>
      </c>
      <c r="D172" s="13" t="s">
        <v>232</v>
      </c>
      <c r="E172" s="10" t="s">
        <v>45</v>
      </c>
      <c r="F172" s="33">
        <v>339</v>
      </c>
    </row>
    <row r="173" spans="1:6" ht="40.15" customHeight="1" outlineLevel="3" x14ac:dyDescent="0.25">
      <c r="A173" s="24" t="s">
        <v>437</v>
      </c>
      <c r="B173" s="12" t="s">
        <v>233</v>
      </c>
      <c r="C173" s="10" t="s">
        <v>555</v>
      </c>
      <c r="D173" s="13" t="s">
        <v>234</v>
      </c>
      <c r="E173" s="10" t="s">
        <v>45</v>
      </c>
      <c r="F173" s="33">
        <v>339</v>
      </c>
    </row>
    <row r="174" spans="1:6" ht="40.9" customHeight="1" outlineLevel="3" x14ac:dyDescent="0.25">
      <c r="A174" s="24" t="s">
        <v>438</v>
      </c>
      <c r="B174" s="12" t="s">
        <v>235</v>
      </c>
      <c r="C174" s="10" t="s">
        <v>246</v>
      </c>
      <c r="D174" s="13" t="s">
        <v>236</v>
      </c>
      <c r="E174" s="10" t="s">
        <v>45</v>
      </c>
      <c r="F174" s="33">
        <v>339</v>
      </c>
    </row>
    <row r="175" spans="1:6" ht="37.15" customHeight="1" outlineLevel="3" x14ac:dyDescent="0.25">
      <c r="A175" s="24" t="s">
        <v>439</v>
      </c>
      <c r="B175" s="12" t="s">
        <v>495</v>
      </c>
      <c r="C175" s="10" t="s">
        <v>246</v>
      </c>
      <c r="D175" s="13" t="s">
        <v>494</v>
      </c>
      <c r="E175" s="10" t="s">
        <v>46</v>
      </c>
      <c r="F175" s="33">
        <v>339</v>
      </c>
    </row>
    <row r="176" spans="1:6" ht="26.25" customHeight="1" outlineLevel="1" x14ac:dyDescent="0.25">
      <c r="A176" s="27" t="s">
        <v>64</v>
      </c>
      <c r="B176" s="38" t="s">
        <v>238</v>
      </c>
      <c r="C176" s="39"/>
      <c r="D176" s="39"/>
      <c r="E176" s="39"/>
      <c r="F176" s="40"/>
    </row>
    <row r="177" spans="1:6" ht="46.15" customHeight="1" outlineLevel="3" x14ac:dyDescent="0.25">
      <c r="A177" s="24" t="s">
        <v>440</v>
      </c>
      <c r="B177" s="12" t="s">
        <v>239</v>
      </c>
      <c r="C177" s="10" t="s">
        <v>240</v>
      </c>
      <c r="D177" s="13" t="s">
        <v>241</v>
      </c>
      <c r="E177" s="10" t="s">
        <v>32</v>
      </c>
      <c r="F177" s="33">
        <v>1.63</v>
      </c>
    </row>
    <row r="178" spans="1:6" ht="48.6" customHeight="1" outlineLevel="3" x14ac:dyDescent="0.25">
      <c r="A178" s="24" t="s">
        <v>441</v>
      </c>
      <c r="B178" s="12" t="s">
        <v>242</v>
      </c>
      <c r="C178" s="10" t="s">
        <v>240</v>
      </c>
      <c r="D178" s="13" t="s">
        <v>243</v>
      </c>
      <c r="E178" s="10" t="s">
        <v>46</v>
      </c>
      <c r="F178" s="33">
        <v>162.6</v>
      </c>
    </row>
    <row r="179" spans="1:6" ht="48.6" customHeight="1" outlineLevel="3" x14ac:dyDescent="0.25">
      <c r="A179" s="24" t="s">
        <v>442</v>
      </c>
      <c r="B179" s="9" t="s">
        <v>529</v>
      </c>
      <c r="C179" s="10" t="s">
        <v>240</v>
      </c>
      <c r="D179" s="13" t="s">
        <v>443</v>
      </c>
      <c r="E179" s="10" t="s">
        <v>46</v>
      </c>
      <c r="F179" s="33">
        <v>34.799999999999997</v>
      </c>
    </row>
    <row r="180" spans="1:6" ht="21" customHeight="1" x14ac:dyDescent="0.25">
      <c r="A180" s="26" t="s">
        <v>228</v>
      </c>
      <c r="B180" s="48" t="s">
        <v>531</v>
      </c>
      <c r="C180" s="50"/>
      <c r="D180" s="50"/>
      <c r="E180" s="50"/>
      <c r="F180" s="51"/>
    </row>
    <row r="181" spans="1:6" ht="20.100000000000001" customHeight="1" outlineLevel="1" x14ac:dyDescent="0.25">
      <c r="A181" s="27" t="s">
        <v>229</v>
      </c>
      <c r="B181" s="38" t="s">
        <v>532</v>
      </c>
      <c r="C181" s="39"/>
      <c r="D181" s="39"/>
      <c r="E181" s="39"/>
      <c r="F181" s="40"/>
    </row>
    <row r="182" spans="1:6" ht="47.45" customHeight="1" outlineLevel="2" x14ac:dyDescent="0.25">
      <c r="A182" s="24" t="s">
        <v>453</v>
      </c>
      <c r="B182" s="9" t="s">
        <v>191</v>
      </c>
      <c r="C182" s="10" t="s">
        <v>539</v>
      </c>
      <c r="D182" s="10" t="s">
        <v>538</v>
      </c>
      <c r="E182" s="10" t="s">
        <v>32</v>
      </c>
      <c r="F182" s="33">
        <v>45</v>
      </c>
    </row>
    <row r="183" spans="1:6" ht="47.45" customHeight="1" outlineLevel="2" x14ac:dyDescent="0.25">
      <c r="A183" s="24" t="s">
        <v>454</v>
      </c>
      <c r="B183" s="9" t="s">
        <v>193</v>
      </c>
      <c r="C183" s="10" t="s">
        <v>539</v>
      </c>
      <c r="D183" s="10" t="s">
        <v>541</v>
      </c>
      <c r="E183" s="10" t="s">
        <v>542</v>
      </c>
      <c r="F183" s="33">
        <v>10</v>
      </c>
    </row>
    <row r="184" spans="1:6" ht="47.45" customHeight="1" outlineLevel="2" x14ac:dyDescent="0.25">
      <c r="A184" s="24" t="s">
        <v>455</v>
      </c>
      <c r="B184" s="9" t="s">
        <v>540</v>
      </c>
      <c r="C184" s="10" t="s">
        <v>539</v>
      </c>
      <c r="D184" s="10" t="s">
        <v>543</v>
      </c>
      <c r="E184" s="10" t="s">
        <v>32</v>
      </c>
      <c r="F184" s="33">
        <v>5</v>
      </c>
    </row>
    <row r="185" spans="1:6" ht="47.45" customHeight="1" outlineLevel="2" x14ac:dyDescent="0.25">
      <c r="A185" s="24" t="s">
        <v>456</v>
      </c>
      <c r="B185" s="9" t="s">
        <v>445</v>
      </c>
      <c r="C185" s="10" t="s">
        <v>246</v>
      </c>
      <c r="D185" s="10" t="s">
        <v>446</v>
      </c>
      <c r="E185" s="10" t="s">
        <v>45</v>
      </c>
      <c r="F185" s="33">
        <v>2300</v>
      </c>
    </row>
    <row r="186" spans="1:6" ht="56.45" customHeight="1" outlineLevel="2" x14ac:dyDescent="0.25">
      <c r="A186" s="24" t="s">
        <v>459</v>
      </c>
      <c r="B186" s="9" t="s">
        <v>447</v>
      </c>
      <c r="C186" s="10" t="s">
        <v>246</v>
      </c>
      <c r="D186" s="10" t="s">
        <v>448</v>
      </c>
      <c r="E186" s="10" t="s">
        <v>45</v>
      </c>
      <c r="F186" s="33">
        <v>993.75</v>
      </c>
    </row>
    <row r="187" spans="1:6" ht="50.45" customHeight="1" outlineLevel="2" x14ac:dyDescent="0.25">
      <c r="A187" s="24" t="s">
        <v>460</v>
      </c>
      <c r="B187" s="9" t="s">
        <v>449</v>
      </c>
      <c r="C187" s="10" t="s">
        <v>246</v>
      </c>
      <c r="D187" s="10" t="s">
        <v>450</v>
      </c>
      <c r="E187" s="10" t="s">
        <v>247</v>
      </c>
      <c r="F187" s="33">
        <v>0.23</v>
      </c>
    </row>
    <row r="188" spans="1:6" ht="60.6" customHeight="1" outlineLevel="2" x14ac:dyDescent="0.25">
      <c r="A188" s="24" t="s">
        <v>461</v>
      </c>
      <c r="B188" s="9" t="s">
        <v>451</v>
      </c>
      <c r="C188" s="10" t="s">
        <v>246</v>
      </c>
      <c r="D188" s="10" t="s">
        <v>452</v>
      </c>
      <c r="E188" s="10" t="s">
        <v>45</v>
      </c>
      <c r="F188" s="33">
        <v>2300</v>
      </c>
    </row>
    <row r="189" spans="1:6" ht="20.100000000000001" customHeight="1" outlineLevel="1" x14ac:dyDescent="0.25">
      <c r="A189" s="27" t="s">
        <v>237</v>
      </c>
      <c r="B189" s="38" t="s">
        <v>458</v>
      </c>
      <c r="C189" s="39"/>
      <c r="D189" s="39"/>
      <c r="E189" s="39"/>
      <c r="F189" s="40"/>
    </row>
    <row r="190" spans="1:6" ht="48.6" customHeight="1" outlineLevel="2" x14ac:dyDescent="0.25">
      <c r="A190" s="24" t="s">
        <v>462</v>
      </c>
      <c r="B190" s="9" t="s">
        <v>198</v>
      </c>
      <c r="C190" s="10" t="s">
        <v>224</v>
      </c>
      <c r="D190" s="10" t="s">
        <v>249</v>
      </c>
      <c r="E190" s="10" t="s">
        <v>53</v>
      </c>
      <c r="F190" s="33">
        <v>2</v>
      </c>
    </row>
    <row r="191" spans="1:6" ht="48.6" customHeight="1" outlineLevel="2" x14ac:dyDescent="0.25">
      <c r="A191" s="24" t="s">
        <v>465</v>
      </c>
      <c r="B191" s="9" t="s">
        <v>201</v>
      </c>
      <c r="C191" s="10" t="s">
        <v>224</v>
      </c>
      <c r="D191" s="10" t="s">
        <v>251</v>
      </c>
      <c r="E191" s="10" t="s">
        <v>53</v>
      </c>
      <c r="F191" s="33">
        <v>6</v>
      </c>
    </row>
    <row r="192" spans="1:6" ht="48" customHeight="1" outlineLevel="2" x14ac:dyDescent="0.25">
      <c r="A192" s="24" t="s">
        <v>466</v>
      </c>
      <c r="B192" s="9" t="s">
        <v>203</v>
      </c>
      <c r="C192" s="10" t="s">
        <v>224</v>
      </c>
      <c r="D192" s="10" t="s">
        <v>250</v>
      </c>
      <c r="E192" s="10" t="s">
        <v>53</v>
      </c>
      <c r="F192" s="33">
        <v>2</v>
      </c>
    </row>
    <row r="193" spans="1:6" ht="43.15" customHeight="1" outlineLevel="2" x14ac:dyDescent="0.25">
      <c r="A193" s="24" t="s">
        <v>467</v>
      </c>
      <c r="B193" s="9" t="s">
        <v>463</v>
      </c>
      <c r="C193" s="10" t="s">
        <v>224</v>
      </c>
      <c r="D193" s="10" t="s">
        <v>464</v>
      </c>
      <c r="E193" s="10" t="s">
        <v>46</v>
      </c>
      <c r="F193" s="33">
        <v>110</v>
      </c>
    </row>
    <row r="194" spans="1:6" ht="43.15" customHeight="1" outlineLevel="2" x14ac:dyDescent="0.25">
      <c r="A194" s="24" t="s">
        <v>472</v>
      </c>
      <c r="B194" s="9" t="s">
        <v>468</v>
      </c>
      <c r="C194" s="10" t="s">
        <v>224</v>
      </c>
      <c r="D194" s="10" t="s">
        <v>469</v>
      </c>
      <c r="E194" s="10" t="s">
        <v>52</v>
      </c>
      <c r="F194" s="33">
        <v>1</v>
      </c>
    </row>
    <row r="195" spans="1:6" ht="43.15" customHeight="1" outlineLevel="2" x14ac:dyDescent="0.25">
      <c r="A195" s="24" t="s">
        <v>473</v>
      </c>
      <c r="B195" s="9" t="s">
        <v>470</v>
      </c>
      <c r="C195" s="10" t="s">
        <v>224</v>
      </c>
      <c r="D195" s="10" t="s">
        <v>471</v>
      </c>
      <c r="E195" s="10" t="s">
        <v>52</v>
      </c>
      <c r="F195" s="33">
        <v>2</v>
      </c>
    </row>
    <row r="196" spans="1:6" ht="43.15" customHeight="1" outlineLevel="2" x14ac:dyDescent="0.25">
      <c r="A196" s="24" t="s">
        <v>482</v>
      </c>
      <c r="B196" s="9" t="s">
        <v>205</v>
      </c>
      <c r="C196" s="10" t="s">
        <v>224</v>
      </c>
      <c r="D196" s="10" t="s">
        <v>457</v>
      </c>
      <c r="E196" s="10" t="s">
        <v>53</v>
      </c>
      <c r="F196" s="33">
        <v>1</v>
      </c>
    </row>
    <row r="197" spans="1:6" ht="20.100000000000001" customHeight="1" outlineLevel="1" x14ac:dyDescent="0.25">
      <c r="A197" s="27" t="s">
        <v>490</v>
      </c>
      <c r="B197" s="38" t="s">
        <v>252</v>
      </c>
      <c r="C197" s="39"/>
      <c r="D197" s="39"/>
      <c r="E197" s="39"/>
      <c r="F197" s="40"/>
    </row>
    <row r="198" spans="1:6" ht="82.15" customHeight="1" outlineLevel="2" x14ac:dyDescent="0.25">
      <c r="A198" s="24" t="s">
        <v>483</v>
      </c>
      <c r="B198" s="9" t="s">
        <v>474</v>
      </c>
      <c r="C198" s="10" t="s">
        <v>554</v>
      </c>
      <c r="D198" s="10" t="s">
        <v>475</v>
      </c>
      <c r="E198" s="10" t="s">
        <v>45</v>
      </c>
      <c r="F198" s="33">
        <v>161</v>
      </c>
    </row>
    <row r="199" spans="1:6" ht="60" customHeight="1" outlineLevel="2" x14ac:dyDescent="0.25">
      <c r="A199" s="24" t="s">
        <v>484</v>
      </c>
      <c r="B199" s="9" t="s">
        <v>476</v>
      </c>
      <c r="C199" s="10" t="s">
        <v>554</v>
      </c>
      <c r="D199" s="10" t="s">
        <v>477</v>
      </c>
      <c r="E199" s="10" t="s">
        <v>45</v>
      </c>
      <c r="F199" s="33">
        <v>161</v>
      </c>
    </row>
    <row r="200" spans="1:6" ht="20.100000000000001" customHeight="1" outlineLevel="1" x14ac:dyDescent="0.25">
      <c r="A200" s="27" t="s">
        <v>491</v>
      </c>
      <c r="B200" s="38" t="s">
        <v>254</v>
      </c>
      <c r="C200" s="39"/>
      <c r="D200" s="39"/>
      <c r="E200" s="39"/>
      <c r="F200" s="40"/>
    </row>
    <row r="201" spans="1:6" ht="60" customHeight="1" outlineLevel="2" x14ac:dyDescent="0.25">
      <c r="A201" s="24" t="s">
        <v>485</v>
      </c>
      <c r="B201" s="9" t="s">
        <v>51</v>
      </c>
      <c r="C201" s="10" t="s">
        <v>552</v>
      </c>
      <c r="D201" s="10" t="s">
        <v>255</v>
      </c>
      <c r="E201" s="10" t="s">
        <v>32</v>
      </c>
      <c r="F201" s="33">
        <f>(F202+F204)*1.3</f>
        <v>64.39</v>
      </c>
    </row>
    <row r="202" spans="1:6" ht="60" customHeight="1" outlineLevel="2" x14ac:dyDescent="0.25">
      <c r="A202" s="24" t="s">
        <v>486</v>
      </c>
      <c r="B202" s="9" t="s">
        <v>207</v>
      </c>
      <c r="C202" s="10" t="s">
        <v>552</v>
      </c>
      <c r="D202" s="10" t="s">
        <v>253</v>
      </c>
      <c r="E202" s="10" t="s">
        <v>32</v>
      </c>
      <c r="F202" s="33">
        <v>18.43</v>
      </c>
    </row>
    <row r="203" spans="1:6" ht="60" customHeight="1" outlineLevel="2" x14ac:dyDescent="0.25">
      <c r="A203" s="24" t="s">
        <v>487</v>
      </c>
      <c r="B203" s="9" t="s">
        <v>75</v>
      </c>
      <c r="C203" s="10" t="s">
        <v>552</v>
      </c>
      <c r="D203" s="10" t="s">
        <v>76</v>
      </c>
      <c r="E203" s="10" t="s">
        <v>35</v>
      </c>
      <c r="F203" s="33">
        <v>2.8</v>
      </c>
    </row>
    <row r="204" spans="1:6" ht="60" customHeight="1" outlineLevel="2" x14ac:dyDescent="0.25">
      <c r="A204" s="24" t="s">
        <v>488</v>
      </c>
      <c r="B204" s="9" t="s">
        <v>208</v>
      </c>
      <c r="C204" s="10" t="s">
        <v>552</v>
      </c>
      <c r="D204" s="10" t="s">
        <v>478</v>
      </c>
      <c r="E204" s="10" t="s">
        <v>32</v>
      </c>
      <c r="F204" s="33">
        <v>31.1</v>
      </c>
    </row>
    <row r="205" spans="1:6" ht="60" customHeight="1" outlineLevel="2" x14ac:dyDescent="0.25">
      <c r="A205" s="24" t="s">
        <v>489</v>
      </c>
      <c r="B205" s="9" t="s">
        <v>51</v>
      </c>
      <c r="C205" s="10" t="s">
        <v>552</v>
      </c>
      <c r="D205" s="10" t="s">
        <v>256</v>
      </c>
      <c r="E205" s="10" t="s">
        <v>32</v>
      </c>
      <c r="F205" s="33">
        <f>F201-F202-F204</f>
        <v>14.86</v>
      </c>
    </row>
    <row r="206" spans="1:6" ht="65.25" customHeight="1" outlineLevel="2" x14ac:dyDescent="0.25">
      <c r="A206" s="24" t="s">
        <v>493</v>
      </c>
      <c r="B206" s="9" t="s">
        <v>210</v>
      </c>
      <c r="C206" s="10" t="s">
        <v>552</v>
      </c>
      <c r="D206" s="10" t="s">
        <v>480</v>
      </c>
      <c r="E206" s="10" t="s">
        <v>257</v>
      </c>
      <c r="F206" s="33">
        <v>32.5</v>
      </c>
    </row>
    <row r="207" spans="1:6" ht="65.25" customHeight="1" outlineLevel="2" x14ac:dyDescent="0.25">
      <c r="A207" s="24" t="s">
        <v>530</v>
      </c>
      <c r="B207" s="9" t="s">
        <v>212</v>
      </c>
      <c r="C207" s="10" t="s">
        <v>552</v>
      </c>
      <c r="D207" s="10" t="s">
        <v>479</v>
      </c>
      <c r="E207" s="10" t="s">
        <v>257</v>
      </c>
      <c r="F207" s="33">
        <v>70</v>
      </c>
    </row>
    <row r="208" spans="1:6" ht="88.5" customHeight="1" outlineLevel="2" x14ac:dyDescent="0.25">
      <c r="A208" s="24" t="s">
        <v>534</v>
      </c>
      <c r="B208" s="9" t="s">
        <v>213</v>
      </c>
      <c r="C208" s="10" t="s">
        <v>552</v>
      </c>
      <c r="D208" s="10" t="s">
        <v>481</v>
      </c>
      <c r="E208" s="10" t="s">
        <v>257</v>
      </c>
      <c r="F208" s="33">
        <v>70</v>
      </c>
    </row>
    <row r="209" spans="1:6" ht="21" customHeight="1" x14ac:dyDescent="0.25">
      <c r="A209" s="26" t="s">
        <v>244</v>
      </c>
      <c r="B209" s="48" t="s">
        <v>259</v>
      </c>
      <c r="C209" s="50"/>
      <c r="D209" s="50"/>
      <c r="E209" s="50"/>
      <c r="F209" s="51"/>
    </row>
    <row r="210" spans="1:6" ht="20.100000000000001" customHeight="1" outlineLevel="1" x14ac:dyDescent="0.25">
      <c r="A210" s="27" t="s">
        <v>245</v>
      </c>
      <c r="B210" s="38" t="s">
        <v>260</v>
      </c>
      <c r="C210" s="39"/>
      <c r="D210" s="39"/>
      <c r="E210" s="39"/>
      <c r="F210" s="40"/>
    </row>
    <row r="211" spans="1:6" ht="61.15" customHeight="1" outlineLevel="2" x14ac:dyDescent="0.25">
      <c r="A211" s="24" t="s">
        <v>547</v>
      </c>
      <c r="B211" s="9" t="s">
        <v>544</v>
      </c>
      <c r="C211" s="10" t="s">
        <v>552</v>
      </c>
      <c r="D211" s="14" t="s">
        <v>492</v>
      </c>
      <c r="E211" s="15" t="s">
        <v>257</v>
      </c>
      <c r="F211" s="33">
        <v>32.24</v>
      </c>
    </row>
    <row r="212" spans="1:6" ht="20.100000000000001" customHeight="1" outlineLevel="1" x14ac:dyDescent="0.25">
      <c r="A212" s="27" t="s">
        <v>248</v>
      </c>
      <c r="B212" s="38" t="s">
        <v>537</v>
      </c>
      <c r="C212" s="39"/>
      <c r="D212" s="39"/>
      <c r="E212" s="39"/>
      <c r="F212" s="40"/>
    </row>
    <row r="213" spans="1:6" ht="61.15" customHeight="1" outlineLevel="2" x14ac:dyDescent="0.25">
      <c r="A213" s="24" t="s">
        <v>548</v>
      </c>
      <c r="B213" s="9" t="s">
        <v>545</v>
      </c>
      <c r="C213" s="10" t="s">
        <v>552</v>
      </c>
      <c r="D213" s="14" t="s">
        <v>535</v>
      </c>
      <c r="E213" s="15" t="s">
        <v>53</v>
      </c>
      <c r="F213" s="33">
        <v>1</v>
      </c>
    </row>
    <row r="214" spans="1:6" ht="61.15" customHeight="1" outlineLevel="2" thickBot="1" x14ac:dyDescent="0.3">
      <c r="A214" s="34" t="s">
        <v>549</v>
      </c>
      <c r="B214" s="35" t="s">
        <v>546</v>
      </c>
      <c r="C214" s="36" t="s">
        <v>553</v>
      </c>
      <c r="D214" s="35" t="s">
        <v>536</v>
      </c>
      <c r="E214" s="36" t="s">
        <v>53</v>
      </c>
      <c r="F214" s="37">
        <v>3</v>
      </c>
    </row>
  </sheetData>
  <mergeCells count="58">
    <mergeCell ref="B180:F180"/>
    <mergeCell ref="B181:F181"/>
    <mergeCell ref="B108:F108"/>
    <mergeCell ref="B117:F117"/>
    <mergeCell ref="B149:F149"/>
    <mergeCell ref="B130:F130"/>
    <mergeCell ref="B132:F132"/>
    <mergeCell ref="B197:F197"/>
    <mergeCell ref="B48:F48"/>
    <mergeCell ref="B189:F189"/>
    <mergeCell ref="B209:F209"/>
    <mergeCell ref="B210:F210"/>
    <mergeCell ref="B200:F200"/>
    <mergeCell ref="B157:F157"/>
    <mergeCell ref="B163:F163"/>
    <mergeCell ref="B171:F171"/>
    <mergeCell ref="B176:F176"/>
    <mergeCell ref="B124:F124"/>
    <mergeCell ref="B51:F51"/>
    <mergeCell ref="B52:F52"/>
    <mergeCell ref="B58:F58"/>
    <mergeCell ref="B63:F63"/>
    <mergeCell ref="B66:F66"/>
    <mergeCell ref="A21:F21"/>
    <mergeCell ref="B24:F24"/>
    <mergeCell ref="B25:F25"/>
    <mergeCell ref="B170:F170"/>
    <mergeCell ref="B30:F30"/>
    <mergeCell ref="B35:F35"/>
    <mergeCell ref="B40:F40"/>
    <mergeCell ref="B41:F41"/>
    <mergeCell ref="B45:F45"/>
    <mergeCell ref="B46:F46"/>
    <mergeCell ref="B75:F75"/>
    <mergeCell ref="B81:F81"/>
    <mergeCell ref="B89:F89"/>
    <mergeCell ref="B107:F107"/>
    <mergeCell ref="A16:F16"/>
    <mergeCell ref="A17:F17"/>
    <mergeCell ref="A18:F18"/>
    <mergeCell ref="A19:F19"/>
    <mergeCell ref="A20:F20"/>
    <mergeCell ref="B212:F212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</mergeCells>
  <pageMargins left="0.78740157480314965" right="0.51181102362204722" top="0.39370078740157483" bottom="0.39370078740157483" header="0.51181102362204722" footer="0.51181102362204722"/>
  <pageSetup paperSize="9" scale="41" firstPageNumber="0" fitToHeight="0" orientation="landscape" horizontalDpi="300" verticalDpi="300" r:id="rId1"/>
  <headerFooter>
    <oddFooter>&amp;R
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 - Budowlanka</vt:lpstr>
      <vt:lpstr>'KO - Budowlanka'!Obszar_wydruku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Szymon Mikunda</dc:creator>
  <dc:description/>
  <cp:lastModifiedBy>Szymon Mikunda</cp:lastModifiedBy>
  <cp:revision>14</cp:revision>
  <cp:lastPrinted>2021-09-08T09:56:51Z</cp:lastPrinted>
  <dcterms:created xsi:type="dcterms:W3CDTF">2020-01-23T07:06:04Z</dcterms:created>
  <dcterms:modified xsi:type="dcterms:W3CDTF">2021-12-30T08:54:40Z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XVersion">
    <vt:lpwstr>18.1.4.0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