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 - Budowlanka" sheetId="1" state="visible" r:id="rId2"/>
  </sheets>
  <definedNames>
    <definedName function="false" hidden="false" localSheetId="0" name="_xlnm.Print_Area" vbProcedure="false">'KO - Budowlanka'!$A$1:$H$218</definedName>
    <definedName function="false" hidden="false" localSheetId="0" name="_xlnm._FilterDatabase" vbProcedure="false">'KO - Budowlanka'!$A$1:$A$218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<sst xmlns="http://schemas.openxmlformats.org/spreadsheetml/2006/main" count="880" uniqueCount="564">
  <si>
    <t xml:space="preserve">KOSZTORYS OFERTOWY - BRANŻA BUDOWLANA</t>
  </si>
  <si>
    <t xml:space="preserve">Modernizacja boiska piłkarskiego wraz z budową budynku zaplecza sanitarno - szatniowego przy ul. Pokoju w Piekarach Śląskich - Modernizacja obiektu sportowego przy ul. Pokoju w Piekarach Śl. - etap 1 (postępowanie powtórzone), Część 1 - Budynek wraz z zagospodarowaniem</t>
  </si>
  <si>
    <t xml:space="preserve">CPV 45110000-1 Roboty w zakresie burzenia i rozbiórki obiektów budowlanych</t>
  </si>
  <si>
    <t xml:space="preserve">CPV 45111200-0 Roboty w zakresie przygotowania terenu pod budowę i roboty ziemne</t>
  </si>
  <si>
    <t xml:space="preserve">CPV 45223100-7 Montaż konstrukcji metalowych</t>
  </si>
  <si>
    <t xml:space="preserve">CPV 45223500-1 Konstrukcje z betonu zbrojonego</t>
  </si>
  <si>
    <t xml:space="preserve">CPV 45223800-4 Montaż i wznoszenie gotowych konstrukcji</t>
  </si>
  <si>
    <t xml:space="preserve">CPV 45261210-9 Wykonywanie pokryć dachowych</t>
  </si>
  <si>
    <t xml:space="preserve">CPV 45262100-2 Roboty przy wznoszeniu rusztowań</t>
  </si>
  <si>
    <t xml:space="preserve">CPV 45262500-6 Roboty murarskie i murowe</t>
  </si>
  <si>
    <t xml:space="preserve">CPV 45313100-5 Instalowanie wind</t>
  </si>
  <si>
    <t xml:space="preserve">CPV 45410000-4 Tynkowanie</t>
  </si>
  <si>
    <t xml:space="preserve">CPV 45421000-4 Roboty w zakresie stolarki budowlanej</t>
  </si>
  <si>
    <t xml:space="preserve">CPV 45421146-9 Instalowanie sufitów podwieszanych</t>
  </si>
  <si>
    <t xml:space="preserve">CPV 45430000-0 Pokrywanie podłóg i ścian</t>
  </si>
  <si>
    <t xml:space="preserve">CPV 45442100-8 Roboty malarskie</t>
  </si>
  <si>
    <t xml:space="preserve">CPV 45444300-4 Roboty elewacyjne  </t>
  </si>
  <si>
    <t xml:space="preserve">CPV 45320000-6 Roboty izolacyjne</t>
  </si>
  <si>
    <t xml:space="preserve">CPV 45442200-9 Nakładanie powłok antykorozyjnych</t>
  </si>
  <si>
    <t xml:space="preserve">CPV 45321000-3 Izolacja cieplna             </t>
  </si>
  <si>
    <t xml:space="preserve">CPV 45421152-4 Instalowanie ścianek działowych</t>
  </si>
  <si>
    <t xml:space="preserve">Nr pozycji przedmiaru robót</t>
  </si>
  <si>
    <t xml:space="preserve">Kod pozycji przedmiaru robót</t>
  </si>
  <si>
    <t xml:space="preserve">Numer STWiORB</t>
  </si>
  <si>
    <t xml:space="preserve">Nazwa i opis pozycji przedmiaru robót</t>
  </si>
  <si>
    <t xml:space="preserve">Jednostka miary</t>
  </si>
  <si>
    <t xml:space="preserve">Ilość jednostek miary</t>
  </si>
  <si>
    <t xml:space="preserve">Cena jednostkowa PLN z VAT</t>
  </si>
  <si>
    <t xml:space="preserve">Wartość PLN z VAT</t>
  </si>
  <si>
    <t xml:space="preserve">8 = 6 x 7</t>
  </si>
  <si>
    <t xml:space="preserve">1.</t>
  </si>
  <si>
    <t xml:space="preserve">ROZBIÓRKI, CPV 45110000-1 Roboty w zakresie burzenia i rozbiórki obiektów budowlanych</t>
  </si>
  <si>
    <t xml:space="preserve">1.1.</t>
  </si>
  <si>
    <t xml:space="preserve">BUDYNEK MAGAZYNOWY-BLASZANY, CPV 45110000-1 Roboty w zakresie burzenia i rozbiórki obiektów budowlanych</t>
  </si>
  <si>
    <t xml:space="preserve">KNR 13-23 0106-06 analogia</t>
  </si>
  <si>
    <t xml:space="preserve">ST-0-00
ST-B-01</t>
  </si>
  <si>
    <t xml:space="preserve">Rozbiórka budynku magazynowego-blaszanego (materiały po rozbiórce należy posegregować i przesortować, a następnie wywieźć i zutylizować). Złom jest własnością użytkownika terenu. Kubatura budynku: 56,25 m3. Powierzchnia zabudowy: 22,50 m2</t>
  </si>
  <si>
    <t xml:space="preserve">kpl</t>
  </si>
  <si>
    <t xml:space="preserve">2.</t>
  </si>
  <si>
    <t xml:space="preserve">KNR 4-04 0302-01</t>
  </si>
  <si>
    <t xml:space="preserve">Rozebranie płyt betonowych o grubości (wysokości) do 70 cm</t>
  </si>
  <si>
    <t xml:space="preserve">m3</t>
  </si>
  <si>
    <t xml:space="preserve">3.</t>
  </si>
  <si>
    <t xml:space="preserve">KNR 4-04 1107-03 1107-04</t>
  </si>
  <si>
    <t xml:space="preserve">Transport złomu samochodem skrzyniowym z załadunkiem i wyładunkiem mechanicznym na odległość do 15 km wraz z sortowaniem. Złom jest własnością użytkownika terenu.</t>
  </si>
  <si>
    <t xml:space="preserve">t</t>
  </si>
  <si>
    <t xml:space="preserve">4.</t>
  </si>
  <si>
    <t xml:space="preserve">KNR 4-04 1103-04 1103-05</t>
  </si>
  <si>
    <t xml:space="preserve">Wywiezienie gruzu i pozostałych materiałów pochodzących z terenu rozbiórki przy mechanicznym załadowaniu i wyładowaniu samochodem samowyładowczym na odległość do 15 km wraz z sortowaniem i utylizacją</t>
  </si>
  <si>
    <t xml:space="preserve">1.2.</t>
  </si>
  <si>
    <t xml:space="preserve">GARAŻ-BLASZANY, CPV 45110000-1 Roboty w zakresie burzenia i rozbiórki obiektów budowlanych</t>
  </si>
  <si>
    <t xml:space="preserve">5.</t>
  </si>
  <si>
    <t xml:space="preserve">Kalkulacja indywidualna 1B</t>
  </si>
  <si>
    <t xml:space="preserve">Rozbiórka garażu-blaszanego (materiały po rozbiórce należy posegregować i przesortować, a następnie wywieźć i zutylizować). Złom jest własnością użytkownika terenu.</t>
  </si>
  <si>
    <t xml:space="preserve">6.</t>
  </si>
  <si>
    <t xml:space="preserve">7.</t>
  </si>
  <si>
    <t xml:space="preserve">8.</t>
  </si>
  <si>
    <t xml:space="preserve">1.3.</t>
  </si>
  <si>
    <t xml:space="preserve">OGRODZENIA I BARIERKI, CPV 45110000-1 Roboty w zakresie burzenia i rozbiórki obiektów budowlanych</t>
  </si>
  <si>
    <t xml:space="preserve">9.</t>
  </si>
  <si>
    <t xml:space="preserve">KNR 2-31 0818-05</t>
  </si>
  <si>
    <t xml:space="preserve">Rozebranie ogrodzeń z siatki 1,80 m (materiały po rozbiórce należy posegregować i przesortować, a następnie wywieźć i zutylizować). Złom jest własnością użytkownika terenu.</t>
  </si>
  <si>
    <t xml:space="preserve">m</t>
  </si>
  <si>
    <t xml:space="preserve">10.</t>
  </si>
  <si>
    <t xml:space="preserve">KNR 4-04 0303-04 analogia</t>
  </si>
  <si>
    <t xml:space="preserve">Rozebranie ogrodzenia betonowego (materiały po rozbiórce należy posegregować i przesortować, a następnie wywieźć i zutylizować) - furtki</t>
  </si>
  <si>
    <t xml:space="preserve">11.</t>
  </si>
  <si>
    <t xml:space="preserve">12.</t>
  </si>
  <si>
    <t xml:space="preserve">PROJEKTOWANY BUDYNEK KLUBOWY</t>
  </si>
  <si>
    <t xml:space="preserve">2.1.</t>
  </si>
  <si>
    <t xml:space="preserve">ROBOTY ZIEMNE, CPV 45111200-0 Roboty w zakresie przygotowania terenu pod budowę i roboty ziemne</t>
  </si>
  <si>
    <t xml:space="preserve">13.</t>
  </si>
  <si>
    <t xml:space="preserve">KNNR 1 0202-08</t>
  </si>
  <si>
    <t xml:space="preserve">ST-0-00
ST-B-02</t>
  </si>
  <si>
    <t xml:space="preserve">Roboty ziemne wykonywane koparkami podsiębiernymi o poj. łyżki 0.60 m3 w gr.kat. III-IV z transp. urobku na odl. do 1 km sam. samowyład.</t>
  </si>
  <si>
    <t xml:space="preserve">14.</t>
  </si>
  <si>
    <t xml:space="preserve">KNNR 1 0214-01</t>
  </si>
  <si>
    <t xml:space="preserve">Zasypanie wykopów. fund. podłużnych, punktowych, rowów, wykopów obiektowych spycharkami z zagęszcz. mechanicznym spycharkami - piasek</t>
  </si>
  <si>
    <t xml:space="preserve">15.</t>
  </si>
  <si>
    <t xml:space="preserve">KNNR 1 0408-01</t>
  </si>
  <si>
    <t xml:space="preserve">Zagęszczanie nasypów z gruntu sypkiego kat.I-II ubijakami mechanicznymi</t>
  </si>
  <si>
    <t xml:space="preserve">2.2.</t>
  </si>
  <si>
    <t xml:space="preserve">KONSTRUKCJA</t>
  </si>
  <si>
    <t xml:space="preserve">2.2.1.</t>
  </si>
  <si>
    <t xml:space="preserve">IZOLACJA FUNDAMENTÓW, CPV 45320000-6 Roboty izolacyjne</t>
  </si>
  <si>
    <t xml:space="preserve">16.</t>
  </si>
  <si>
    <t xml:space="preserve">Kalkulacja indywidualna 2B</t>
  </si>
  <si>
    <t xml:space="preserve">ST-0-00
ST-B-04             ST-B-12</t>
  </si>
  <si>
    <t xml:space="preserve">Docieplenie ścian fundamentowych z polistyrenu ekstrudowanego gr. min. 10 cm</t>
  </si>
  <si>
    <t xml:space="preserve">m2</t>
  </si>
  <si>
    <t xml:space="preserve">2.2.2.</t>
  </si>
  <si>
    <t xml:space="preserve">MURY, CPV 45262500-6 Roboty murarskie i murowe</t>
  </si>
  <si>
    <t xml:space="preserve">17.</t>
  </si>
  <si>
    <t xml:space="preserve">Kalkulacja indywidualna 3B</t>
  </si>
  <si>
    <t xml:space="preserve">ST-0-00
ST-B-07</t>
  </si>
  <si>
    <t xml:space="preserve">Wykonanie ścian budynków wielokondygnacyjnych o gr. min. 25 cm z pustaków ceramicznych łączonych typu pióro i wpust - wewnętrzne </t>
  </si>
  <si>
    <t xml:space="preserve">18.</t>
  </si>
  <si>
    <t xml:space="preserve">Kalkulacja indywidualna 4B</t>
  </si>
  <si>
    <t xml:space="preserve">Wykonanie ścian budynków wielokondygnacyjnych o gr. min. 25 cm z pustaków ceramicznych łączonych typu pióro i wpust - attyka </t>
  </si>
  <si>
    <t xml:space="preserve">2.3.</t>
  </si>
  <si>
    <t xml:space="preserve">ARCHITEKTURA</t>
  </si>
  <si>
    <t xml:space="preserve">2.3.1.</t>
  </si>
  <si>
    <t xml:space="preserve">PODŁOGA NA GRUNCIE, CPV 45320000-6 Roboty izolacyjne</t>
  </si>
  <si>
    <t xml:space="preserve">19.</t>
  </si>
  <si>
    <t xml:space="preserve">KNNR 2 0602-03</t>
  </si>
  <si>
    <t xml:space="preserve">ST-0-00
ST-B-03
ST-B-15</t>
  </si>
  <si>
    <t xml:space="preserve">Izolacje poziome przeciwdźwiękowe z płyt styropianowych układanych na wierzchu konstrukcji na sucho jednowarstwowo - polistyren ekstrudowany gr. min. 10cm</t>
  </si>
  <si>
    <t xml:space="preserve">20.</t>
  </si>
  <si>
    <t xml:space="preserve">KNNR 2 0602-03
analogia</t>
  </si>
  <si>
    <t xml:space="preserve">Izolacje poziome przeciwdźwiękowe z płyt styropianowych układanych na wierzchu konstrukcji na sucho jednowarstwowo - polistyren ekstrudowany gr. min. 10cm - uzupełnienia miejscowe </t>
  </si>
  <si>
    <t xml:space="preserve">21.</t>
  </si>
  <si>
    <t xml:space="preserve">KNNR 2 0604-01</t>
  </si>
  <si>
    <t xml:space="preserve">Izolacja z folii polietylenowej pozioma podposadzkowa - folia izolacyjna</t>
  </si>
  <si>
    <t xml:space="preserve">22.</t>
  </si>
  <si>
    <t xml:space="preserve">Kalkulacja indywidualna 5B</t>
  </si>
  <si>
    <t xml:space="preserve">Wykonanie warstwy wyrównawczej pod posadzki z zaprawy cementowej grubości 50 mm zatarte na ostro</t>
  </si>
  <si>
    <t xml:space="preserve">23.</t>
  </si>
  <si>
    <t xml:space="preserve">Kalkulacja indywidualna 6B</t>
  </si>
  <si>
    <t xml:space="preserve">Wykonanie podkładu samopoziomującego zespolonego, normalnie wiążący na podłożu cementowym, układany ręcznie o grubości 3 mm</t>
  </si>
  <si>
    <t xml:space="preserve">2.3.2.</t>
  </si>
  <si>
    <t xml:space="preserve">STROP NAD PARTEREM, CPV 45320000-6 Roboty izolacyjne</t>
  </si>
  <si>
    <t xml:space="preserve">24.</t>
  </si>
  <si>
    <t xml:space="preserve">25.</t>
  </si>
  <si>
    <t xml:space="preserve">Izolacje poziome przeciwdźwiękowe z płyt styropianowych układanych na wierzchu konstrukcji na sucho jednowarstwowo - styropian gr. min. 5 cm</t>
  </si>
  <si>
    <t xml:space="preserve">26.</t>
  </si>
  <si>
    <t xml:space="preserve">Kalkulacja indywidualna 7B</t>
  </si>
  <si>
    <t xml:space="preserve">27.</t>
  </si>
  <si>
    <t xml:space="preserve">Kalkulacja indywidualna 8B</t>
  </si>
  <si>
    <t xml:space="preserve">2.3.3.</t>
  </si>
  <si>
    <t xml:space="preserve">ŚCIANY DZIAŁOWE I ZABUDOWY GIPSOWO-KARTONOWE, CPV 45421152-4 Instalowanie ścianek działowych</t>
  </si>
  <si>
    <t xml:space="preserve">28.</t>
  </si>
  <si>
    <t xml:space="preserve">Kalkulacja indywidualna 9B</t>
  </si>
  <si>
    <t xml:space="preserve">ST-0-00
ST-B-07
ST-B-17</t>
  </si>
  <si>
    <t xml:space="preserve">Wykonanie okładzin z płyt typu gipsowo-kartonowych na ścianach na ruszcie metalowym</t>
  </si>
  <si>
    <t xml:space="preserve">29.</t>
  </si>
  <si>
    <t xml:space="preserve">Kalkulacja indywidualna 10B</t>
  </si>
  <si>
    <t xml:space="preserve">Wykonanie ścianek działowych sanitariatów wraz z drzwiami - z materiału typu HPL gr. min. 12mm, okucia ze stali nierdzewnej, zamki z funkcją awaryjnego otwierania, haczyki podwójne 2szt. na kabinę</t>
  </si>
  <si>
    <t xml:space="preserve">2.3.4.</t>
  </si>
  <si>
    <t xml:space="preserve">POSADZKI, CPV 45430000-0 Pokrywanie podłóg i ścian</t>
  </si>
  <si>
    <t xml:space="preserve">30.</t>
  </si>
  <si>
    <t xml:space="preserve">KNR 0-12 1118-03</t>
  </si>
  <si>
    <t xml:space="preserve">ST-0-00
ST-B-15</t>
  </si>
  <si>
    <t xml:space="preserve">Posadzki z płytek ceramicznych</t>
  </si>
  <si>
    <t xml:space="preserve">31.</t>
  </si>
  <si>
    <t xml:space="preserve">KNR 0-12 1119-02</t>
  </si>
  <si>
    <t xml:space="preserve">Cokoliki z płytek ceramicznych</t>
  </si>
  <si>
    <t xml:space="preserve">32.</t>
  </si>
  <si>
    <t xml:space="preserve">Kalkulacja indywidualna 10'B</t>
  </si>
  <si>
    <t xml:space="preserve">Dodatek za naroża i skosy - cięcie mechaniczne</t>
  </si>
  <si>
    <t xml:space="preserve">33.</t>
  </si>
  <si>
    <t xml:space="preserve">Kalkulacja indywidualna 11B</t>
  </si>
  <si>
    <t xml:space="preserve">Silikonowanie naroży wewnętrznych pom. socjalnych w kolorze fug</t>
  </si>
  <si>
    <t xml:space="preserve">34.</t>
  </si>
  <si>
    <t xml:space="preserve">KNR 0-12 1120-03</t>
  </si>
  <si>
    <t xml:space="preserve">Okładziny schodów z płytek ceramicznych</t>
  </si>
  <si>
    <t xml:space="preserve">35.</t>
  </si>
  <si>
    <t xml:space="preserve">KNR 0-12 1119-05</t>
  </si>
  <si>
    <t xml:space="preserve">Cokoliki na schodach z płytek ceramicznych</t>
  </si>
  <si>
    <t xml:space="preserve">36.</t>
  </si>
  <si>
    <t xml:space="preserve">KNR 19-01 0907-05</t>
  </si>
  <si>
    <t xml:space="preserve">Posadzki z wykładzin z tworzyw sztucznych bez warstwy izolacyjnej rulonowe PCW</t>
  </si>
  <si>
    <t xml:space="preserve">37.</t>
  </si>
  <si>
    <t xml:space="preserve">KNNR 2 1206-04</t>
  </si>
  <si>
    <t xml:space="preserve">Listwy do posadzek przyścienne z polichlorku winylu klejone</t>
  </si>
  <si>
    <t xml:space="preserve">2.3.5.</t>
  </si>
  <si>
    <t xml:space="preserve">SUFITY, CPV 45430000-0 Pokrywanie podłóg i ścian</t>
  </si>
  <si>
    <t xml:space="preserve">38.</t>
  </si>
  <si>
    <t xml:space="preserve">KNNR 7 0702-02 analogia</t>
  </si>
  <si>
    <t xml:space="preserve">ST-0-00
ST-B-16</t>
  </si>
  <si>
    <t xml:space="preserve">Sufity podwieszane z płytami z włókien mineralnych z rastrami o wymiarach min. 600 x 600 mm</t>
  </si>
  <si>
    <t xml:space="preserve">39.</t>
  </si>
  <si>
    <t xml:space="preserve">Sufity podwieszane z płytami z włókien mineralnych z rastrami o wymiarach min. 600 x 600 mm - wypełnienie płytami z wełny drzewnej gr. min. 35 mm</t>
  </si>
  <si>
    <t xml:space="preserve">40.</t>
  </si>
  <si>
    <t xml:space="preserve">KNR 2-02 0804-02</t>
  </si>
  <si>
    <t xml:space="preserve">Tynki wewnętrzne zwykłe kat. IV wykonywane mechanicznie na stropach i podciągach</t>
  </si>
  <si>
    <t xml:space="preserve">41.</t>
  </si>
  <si>
    <t xml:space="preserve">Kalkulacja indywidualna 12B</t>
  </si>
  <si>
    <t xml:space="preserve">Jednokrotne gruntowanie powierzchni ścian - tynk, cegła</t>
  </si>
  <si>
    <t xml:space="preserve">42.</t>
  </si>
  <si>
    <t xml:space="preserve">Kalkulacja indywidualna 13B</t>
  </si>
  <si>
    <t xml:space="preserve">Malowanie tynków wewnętrznych gładkich farbą emulsyjną trzykrotnie bez gruntowania - farba lateksowa</t>
  </si>
  <si>
    <t xml:space="preserve">2.3.6.</t>
  </si>
  <si>
    <t xml:space="preserve">WYKOŃCZENIE ŚCIAN, CPV 45430000-0 Pokrywanie podłóg i ścian</t>
  </si>
  <si>
    <t xml:space="preserve">43.</t>
  </si>
  <si>
    <t xml:space="preserve">KNNR 2 0801-03</t>
  </si>
  <si>
    <t xml:space="preserve">ST-0-00
ST-B-14
ST-B-15</t>
  </si>
  <si>
    <t xml:space="preserve">Tynki zwykłe wewnętrzne III kategorii ścian i słupów</t>
  </si>
  <si>
    <t xml:space="preserve">44.</t>
  </si>
  <si>
    <t xml:space="preserve">KNNR 2 0802-06</t>
  </si>
  <si>
    <t xml:space="preserve">Gładzie gipsowe jednowarstwowe na ścianach</t>
  </si>
  <si>
    <t xml:space="preserve">45.</t>
  </si>
  <si>
    <t xml:space="preserve">KNNR 2 0803-02</t>
  </si>
  <si>
    <t xml:space="preserve">Licowanie ścian płytkami ceramicznymi mocowanymi na klej - typu gres</t>
  </si>
  <si>
    <t xml:space="preserve">46.</t>
  </si>
  <si>
    <t xml:space="preserve">Kalkulacja indywidualna 13'B</t>
  </si>
  <si>
    <t xml:space="preserve">47.</t>
  </si>
  <si>
    <t xml:space="preserve">Kalkulacja indywidualna 14B</t>
  </si>
  <si>
    <t xml:space="preserve">48.</t>
  </si>
  <si>
    <t xml:space="preserve">Kalkulacja indywidualna 15B</t>
  </si>
  <si>
    <t xml:space="preserve">ST-0-00
ST-B-14
ST-B-15
ST-B-18</t>
  </si>
  <si>
    <t xml:space="preserve">49.</t>
  </si>
  <si>
    <t xml:space="preserve">Kalkulacja indywidualna 16B</t>
  </si>
  <si>
    <t xml:space="preserve">2.3.7.</t>
  </si>
  <si>
    <t xml:space="preserve">STOLARKA I ŚLUSARKA, CPV 45421000-4 Roboty w zakresie stolarki budowlanej</t>
  </si>
  <si>
    <t xml:space="preserve">50.</t>
  </si>
  <si>
    <t xml:space="preserve">KNNR 2 1302-01 analogia</t>
  </si>
  <si>
    <t xml:space="preserve">ST-0-00
ST-B-11</t>
  </si>
  <si>
    <t xml:space="preserve">Dostawa i montaż ścianek wewnętrznych, o parametrach minimalnych: aluminiowych wraz z drzwiami, szkło bezpieczne obustronne, zawiasy wzmocnione, samozamykacz z aut. blokadą zamknięcia przy pełnym otwarciu, wkładką patentową i pochwytem pionowym ze stali nierdzewnej polerowanej
Sw1</t>
  </si>
  <si>
    <t xml:space="preserve">51.</t>
  </si>
  <si>
    <t xml:space="preserve">Kalkulacja indywidualna 17B</t>
  </si>
  <si>
    <t xml:space="preserve">Dostawa i termoizolacyjny (ciepły) montaż drzwi, o parametrach minimalnych: aluminiowych - ścianka zew. aluminiowych wraz z drzwiami, szkło bezpieczne obustronne
S1</t>
  </si>
  <si>
    <t xml:space="preserve">52.</t>
  </si>
  <si>
    <t xml:space="preserve">Kalkulacja indywidualna 18B</t>
  </si>
  <si>
    <t xml:space="preserve">Dostawa i termoizolacyjny (ciepły) montaż okien, o parametrach minimalnych: aluminiowych o powierzchni 1-2 m2 - ścianka zew. aluminiowa, szkło bezpieczne obustronne
S2</t>
  </si>
  <si>
    <t xml:space="preserve">53.</t>
  </si>
  <si>
    <t xml:space="preserve">Kalkulacja indywidualna 19B</t>
  </si>
  <si>
    <t xml:space="preserve">Dostawa i termoizolacyjny (ciepły) montaż fasad, o parametrach minimalnych: aluminiowych - profile w układzie słupowo-ryglowym, wypełnienie ze szkła przeciwsłonecznego selektywnego, szkło bezpieczne obustronnie
S3</t>
  </si>
  <si>
    <t xml:space="preserve">54.</t>
  </si>
  <si>
    <t xml:space="preserve">Kalkulacja indywidualna 20B</t>
  </si>
  <si>
    <t xml:space="preserve">Dostawa i termoizolacyjny (ciepły) montaż drzwi, o parametrach minimalnych: aluminiowych - drzwi zew. pełne z naświetlem, szkło bezpieczne obustronne
Dz1- 3 szt.
Dz3' - 1 szt. 
Dz4 - 1 szt.</t>
  </si>
  <si>
    <t xml:space="preserve">55.</t>
  </si>
  <si>
    <t xml:space="preserve">Kalkulacja indywidualna 21B</t>
  </si>
  <si>
    <t xml:space="preserve">Dostawa i termoizolacyjny (ciepły) montaż drzwi, o parametrach minimalnych: aluminiowych - drzwi zew. min. EI60 pełne z naświetlem, szkło bezpieczne obustronne
Dz3</t>
  </si>
  <si>
    <t xml:space="preserve">56.</t>
  </si>
  <si>
    <t xml:space="preserve">Kalkulacja indywidualna 22B</t>
  </si>
  <si>
    <t xml:space="preserve">Dostawa i termoizolacyjny (ciepły) montaż drzwi, o parametrach minimalnych: aluminiowych - drzwi zew. pełne
Dz2 - 1szt.
Dz5 - 1szt.</t>
  </si>
  <si>
    <t xml:space="preserve">57.</t>
  </si>
  <si>
    <t xml:space="preserve">Kalkulacja indywidualna 23B</t>
  </si>
  <si>
    <t xml:space="preserve">Dostawa i termoizolacyjny (ciepły) montaż drzwi, o parametrach minimalnych: aluminiowych - drzwi przeszklone, szkło bezpieczne obustronne
Dz6</t>
  </si>
  <si>
    <t xml:space="preserve">58.</t>
  </si>
  <si>
    <t xml:space="preserve">KNNR 2 1302-01</t>
  </si>
  <si>
    <t xml:space="preserve">Dostawa i montaż drzwi wew., o parametrach minimalnych: aluminiowych, szkło bezpieczne obustronnie, zawiasy wzmocnione, samozamykacz z aut. blokadą zamknięcia przy pełnym otwarciu, wkładką patentową i pochwytem pionowym ze stali nierdzewnej polerowanej
D4
D5</t>
  </si>
  <si>
    <t xml:space="preserve">59.</t>
  </si>
  <si>
    <t xml:space="preserve">KNNR 2 1103-01</t>
  </si>
  <si>
    <t xml:space="preserve">Dostawa i montaż drzwi wew., o parametrach minimalnych: płycinowych typu HDF z ościeżnicą regulowaną, zamkiem i blokadą łazienkową
D1</t>
  </si>
  <si>
    <t xml:space="preserve">60.</t>
  </si>
  <si>
    <t xml:space="preserve">Dostawa i montaż drzwi wew., o parametrach minimalnych: płycinowych typu HDF z ościeżnicą regulowaną i zamkiem.
D2</t>
  </si>
  <si>
    <t xml:space="preserve">61.</t>
  </si>
  <si>
    <t xml:space="preserve">Dostawa i montaż drzwi wew., o parametrach minimalnych: płycinowych typu HDF z ościeżnicą regulowaną i wkładka patentową.
D3</t>
  </si>
  <si>
    <t xml:space="preserve">62.</t>
  </si>
  <si>
    <t xml:space="preserve">Dostawa i montaż drzwi wew., o parametrach minimalnych: płycinowych typu HDF, min. EI60 z ościeżnicą regulowaną, podcięciem i samozamykaczem.
D3'</t>
  </si>
  <si>
    <t xml:space="preserve">63.</t>
  </si>
  <si>
    <t xml:space="preserve">Kalkulacja indywidualna 24B</t>
  </si>
  <si>
    <t xml:space="preserve">Dostawa i montaż wkładek/cylindrów oraz kluczy typu masterkey</t>
  </si>
  <si>
    <t xml:space="preserve">kpl.</t>
  </si>
  <si>
    <t xml:space="preserve">64.</t>
  </si>
  <si>
    <t xml:space="preserve">Kalkulacja indywidualna 25B</t>
  </si>
  <si>
    <t xml:space="preserve">Dostawa i termoizolacyjny (ciepły) montaż okien, o parametrach minimalnych: aluminiowych o powierzchni 2-3 m2 - szkło bezpieczne obustronne
O1 - 1szt.
O2 - 3szt.
O3/O3' - 5szt.
O4 - 5szt.
O5 - 1 szt.
O6 - 4szt. 
O7 - 1szt.
O8 - 1szt. </t>
  </si>
  <si>
    <t xml:space="preserve">65.</t>
  </si>
  <si>
    <t xml:space="preserve">Kalkulacja indywidualna 26B</t>
  </si>
  <si>
    <t xml:space="preserve">Dostawa i termoizolacyjny (ciepły) montaż okien, o parametrach minimalnych: aluminiowych o powierzchni &gt;3 m2 - szkło przeciwsłoneczne, selektywne, bezpieczne obustronne
O9 - 2szt.
O10 - 1szt.</t>
  </si>
  <si>
    <t xml:space="preserve">66.</t>
  </si>
  <si>
    <t xml:space="preserve">KNNR 2 1802-02 analogia</t>
  </si>
  <si>
    <t xml:space="preserve">Parapety, półki, lady i nakrywy z elementów kamiennych o gr. min 3,2 cm i szer. min. 30 cm - Parapety z konglomeratu wystające poza lico ściany 3-5cm</t>
  </si>
  <si>
    <t xml:space="preserve">2.3.8.</t>
  </si>
  <si>
    <t xml:space="preserve">DACH, CPV 45261210-9 Wykonywanie pokryć dachowych</t>
  </si>
  <si>
    <t xml:space="preserve">2.3.8.1</t>
  </si>
  <si>
    <t xml:space="preserve">Pokrycie główne</t>
  </si>
  <si>
    <t xml:space="preserve">67.</t>
  </si>
  <si>
    <t xml:space="preserve">Kalkulacja indywidualna 27B</t>
  </si>
  <si>
    <t xml:space="preserve">ST-0-00
ST-B-09
ST-B-10</t>
  </si>
  <si>
    <t xml:space="preserve">Dostawa i montaż folii paroizolacyjnej</t>
  </si>
  <si>
    <t xml:space="preserve">68.</t>
  </si>
  <si>
    <t xml:space="preserve">Kalkulacja indywidualna 28B</t>
  </si>
  <si>
    <t xml:space="preserve">Wykonanie izolacji cieplnych i przeciwdźwiękowych z płyt styropianowych poziomych na wierzchu konstrukcji na sucho - styropapa ze spadkiem 3% śr. gr. min. 40 cm</t>
  </si>
  <si>
    <t xml:space="preserve">69.</t>
  </si>
  <si>
    <t xml:space="preserve">Kalkulacja indywidualna 29B</t>
  </si>
  <si>
    <t xml:space="preserve">Przyklejenie płyt styropianowych gr. min. 5 cm do ścian attyki od wewnątrz oraz ocieplenie świetlików</t>
  </si>
  <si>
    <t xml:space="preserve">70.</t>
  </si>
  <si>
    <t xml:space="preserve">Kalkulacja indywidualna 30B</t>
  </si>
  <si>
    <t xml:space="preserve">Przyklejenie płyt styropianowych gr. min. 5 cm do ścian attyki od góry</t>
  </si>
  <si>
    <t xml:space="preserve">71.</t>
  </si>
  <si>
    <t xml:space="preserve">KNR-W 2-02 0504-01 analogia</t>
  </si>
  <si>
    <t xml:space="preserve">Pokrycie dachów papą termozgrzewalną jednowarstwowe - papa wierzchniego krycia</t>
  </si>
  <si>
    <t xml:space="preserve">72.</t>
  </si>
  <si>
    <t xml:space="preserve">KNR 2-02 0410-01 analogia</t>
  </si>
  <si>
    <t xml:space="preserve">Płyty typu OSB pod obróbki blacharskie</t>
  </si>
  <si>
    <t xml:space="preserve">73.</t>
  </si>
  <si>
    <t xml:space="preserve">KNNR 2 0504-02
analogia</t>
  </si>
  <si>
    <t xml:space="preserve">Obróbki blacharskie z blachy stalowej ocynkowanej przy szerokości w rozwinięciu ponad 25 cm - Analogia - z blachy aluminiowej powlekanej  w kolorze szarym RAL 7015 gr. min 0,7 mm</t>
  </si>
  <si>
    <t xml:space="preserve">74.</t>
  </si>
  <si>
    <t xml:space="preserve">KNNR-W 2 W1001-02
analogia</t>
  </si>
  <si>
    <t xml:space="preserve">Włazy dachowe wykończone, min. 70x120, 3 szt.</t>
  </si>
  <si>
    <t xml:space="preserve">2.3.8.2</t>
  </si>
  <si>
    <t xml:space="preserve">Daszki</t>
  </si>
  <si>
    <t xml:space="preserve">75.</t>
  </si>
  <si>
    <t xml:space="preserve">Kalkulacja indywidualna 31B</t>
  </si>
  <si>
    <t xml:space="preserve">ST-0-00
ST-B-12
ST-B-13</t>
  </si>
  <si>
    <t xml:space="preserve">76.</t>
  </si>
  <si>
    <t xml:space="preserve">Kalkulacja indywidualna 32B</t>
  </si>
  <si>
    <t xml:space="preserve">Wykonanie izolacji cieplnych i przeciwdźwiękowych z płyt styropianowych poziome na wierzchu konstrukcji na sucho - styropapa ze spadkiem 3% śr. gr. min. 7cm</t>
  </si>
  <si>
    <t xml:space="preserve">77.</t>
  </si>
  <si>
    <t xml:space="preserve">Kalkulacja indywidualna 33B</t>
  </si>
  <si>
    <t xml:space="preserve">Wykonanie izolacji cieplnych i przeciwdźwiękowych z płyt styropianowych poziome na wierzchu konstrukcji na sucho - jedna warstwa</t>
  </si>
  <si>
    <t xml:space="preserve">78.</t>
  </si>
  <si>
    <t xml:space="preserve">79.</t>
  </si>
  <si>
    <t xml:space="preserve">Kalkulacja indywidualna 34B</t>
  </si>
  <si>
    <t xml:space="preserve">Dostawa i montaż płyt typu OSB pod obróbki blacharskie</t>
  </si>
  <si>
    <t xml:space="preserve">80.</t>
  </si>
  <si>
    <t xml:space="preserve">2.3.9.</t>
  </si>
  <si>
    <t xml:space="preserve">BALUSTRADY, DRABINY, ODBOJE, WYCIERACZKI, CPV 45223100-7 Montaż konstrukcji metalowych</t>
  </si>
  <si>
    <t xml:space="preserve">81.</t>
  </si>
  <si>
    <t xml:space="preserve">Kalkulacja indywidualna 35B</t>
  </si>
  <si>
    <t xml:space="preserve">ST-0-00
ST-B-05
ST-B-06</t>
  </si>
  <si>
    <t xml:space="preserve">Dostawa i montaż balustrady klatek schodowych - prętowe ze stali nierdzewnej</t>
  </si>
  <si>
    <t xml:space="preserve">82.</t>
  </si>
  <si>
    <t xml:space="preserve">Kalkulacja indywidualna 36B</t>
  </si>
  <si>
    <t xml:space="preserve">Dostawa i montaż pochwytów klatek schodowych - pochwyt ze stali nierdzewnej</t>
  </si>
  <si>
    <t xml:space="preserve">83.</t>
  </si>
  <si>
    <t xml:space="preserve">Kalkulacja indywidualna 37B</t>
  </si>
  <si>
    <t xml:space="preserve">Dostawa i montaż drabiny aluminiowej do wyłazu dachowego</t>
  </si>
  <si>
    <t xml:space="preserve">84.</t>
  </si>
  <si>
    <t xml:space="preserve">KNR 2-02 1219-03
Analogia</t>
  </si>
  <si>
    <t xml:space="preserve">Wycieraczki do obuwia typowe min. 0,27 m2 - Wycieraczki zewnętrzne  aluminiowe, naprzemiennie wkład szczotkowy i winylowy gumowy, wysokość dobrana dla obiektów o średnim natężeniu ruchu, rama aluminiowa. Wraz z wykonaniem  odprowadzenia wody - sączki do ziemi. </t>
  </si>
  <si>
    <t xml:space="preserve">85.</t>
  </si>
  <si>
    <t xml:space="preserve">Wycieraczki do obuwia typowe min. 0,27 m2 - Wycieraczki wewnętrzne aluminiowe, naprzemiennie wkład szczotkowy i ryps, wysokość dobrana dla obiektów o średnim natężeniu ruchu, rama aluminiowa.</t>
  </si>
  <si>
    <t xml:space="preserve">2.3.10.</t>
  </si>
  <si>
    <t xml:space="preserve">URZĄDZENIA DŹWIGOWE, CPV 45313100-5 Instalowanie wind</t>
  </si>
  <si>
    <t xml:space="preserve">86.</t>
  </si>
  <si>
    <t xml:space="preserve">Kalkulacja indywidualna 38B</t>
  </si>
  <si>
    <t xml:space="preserve">ST-0-00
ST-B-19</t>
  </si>
  <si>
    <t xml:space="preserve">Kompletna winda (platforma osobowa) z osprzętem i wyposażeniem - dostawa i montaż, wraz z odbiorami, rozruchami, próbami, certyfikacją, dopuszczeniami, rejestracją, w tym UDT  </t>
  </si>
  <si>
    <t xml:space="preserve">2.3.11.</t>
  </si>
  <si>
    <t xml:space="preserve">ELEWACJA, CPV 45444300-4 Roboty elewacyjne</t>
  </si>
  <si>
    <t xml:space="preserve">87.</t>
  </si>
  <si>
    <t xml:space="preserve">Kalkulacja indywidualna 39B</t>
  </si>
  <si>
    <t xml:space="preserve">Przyklejenie płyt styropianowych gr. min. 15 cm do ścian budynku</t>
  </si>
  <si>
    <t xml:space="preserve">88.</t>
  </si>
  <si>
    <t xml:space="preserve">Kalkulacja indywidualna 40B</t>
  </si>
  <si>
    <t xml:space="preserve">Przyklejenie płyt z wełny mineralnej gr. min. 15 cm do ścian budynku</t>
  </si>
  <si>
    <t xml:space="preserve">89.</t>
  </si>
  <si>
    <t xml:space="preserve">Kalkulacja indywidualna 41B</t>
  </si>
  <si>
    <t xml:space="preserve">Przymocowanie płyt styropianowych za pomocą dybli plastikowych do ścian - trzpień metalowy, wraz z wierceniem, frezowaniem i przyklejeniem zaślepek styropianowych - min. 6szt./m2</t>
  </si>
  <si>
    <t xml:space="preserve">szt.</t>
  </si>
  <si>
    <t xml:space="preserve">90.</t>
  </si>
  <si>
    <t xml:space="preserve">Kalkulacja indywidualna 42B</t>
  </si>
  <si>
    <t xml:space="preserve">Przyklejenie warstwy siatki na ścianach</t>
  </si>
  <si>
    <t xml:space="preserve">91.</t>
  </si>
  <si>
    <t xml:space="preserve">Kalkulacja indywidualna 43B</t>
  </si>
  <si>
    <t xml:space="preserve">Przyklejenie warstwy siatki na ościeżach</t>
  </si>
  <si>
    <t xml:space="preserve">92.</t>
  </si>
  <si>
    <t xml:space="preserve">Kalkulacja indywidualna 44B</t>
  </si>
  <si>
    <t xml:space="preserve">Dostawa i montaż ochrony narożników wypukłych kątownikiem metalowym</t>
  </si>
  <si>
    <t xml:space="preserve">93.</t>
  </si>
  <si>
    <t xml:space="preserve">Kalkulacja indywidualna 45B</t>
  </si>
  <si>
    <t xml:space="preserve">Dostawa i montaż narożnika okapowego PCV</t>
  </si>
  <si>
    <t xml:space="preserve">94.</t>
  </si>
  <si>
    <t xml:space="preserve">Kalkulacja indywidualna 46B</t>
  </si>
  <si>
    <t xml:space="preserve">Wykonanie tynku elewacyjnego cienkowarstwowego silikonowego - wykonany ręcznie; warstwa pośrednia na ścianach</t>
  </si>
  <si>
    <t xml:space="preserve">95.</t>
  </si>
  <si>
    <t xml:space="preserve">Kalkulacja indywidualna 47B</t>
  </si>
  <si>
    <t xml:space="preserve">Wykonanie tynku elewacyjnego cienkowarstwowego silikonowego - wykonany ręcznie na ścianach - tynk barwiony w masie</t>
  </si>
  <si>
    <t xml:space="preserve">96.</t>
  </si>
  <si>
    <t xml:space="preserve">Kalkulacja indywidualna 48B</t>
  </si>
  <si>
    <t xml:space="preserve">Wykonanie tynku elewacyjnego cienkowarstwowego silikonowego - wykonany ręcznie; warstwa pośrednia na ościeżach</t>
  </si>
  <si>
    <t xml:space="preserve">97.</t>
  </si>
  <si>
    <t xml:space="preserve">Kalkulacja indywidualna 49B</t>
  </si>
  <si>
    <t xml:space="preserve">Wykonanie tynku elewacyjnego cienkowarstwowego silikonowego - wykonany ręcznie na ościeżach - tynk barwiony w masie</t>
  </si>
  <si>
    <t xml:space="preserve">98.</t>
  </si>
  <si>
    <t xml:space="preserve">Kalkulacja indywidualna 49'B</t>
  </si>
  <si>
    <t xml:space="preserve">Tynk cienkowarstwowy mozaikowy - wykonany ręcznie na ścianach</t>
  </si>
  <si>
    <t xml:space="preserve">99.</t>
  </si>
  <si>
    <t xml:space="preserve">KNR 2-05 0208-03</t>
  </si>
  <si>
    <t xml:space="preserve">Konstrukcja podparć, zawieszeń i osłon o masie elementu do 20 kg - podkonstrukcja pod okładzinę - min. 20 kg/m2</t>
  </si>
  <si>
    <t xml:space="preserve">100.</t>
  </si>
  <si>
    <t xml:space="preserve">Kalkulacja indywidualna 50B</t>
  </si>
  <si>
    <t xml:space="preserve">Dostawa i montaż okładziny z płyt typu włóknocementowych</t>
  </si>
  <si>
    <t xml:space="preserve">101.</t>
  </si>
  <si>
    <t xml:space="preserve">Kalkulacja indywidualna 51B</t>
  </si>
  <si>
    <t xml:space="preserve">Wykonanie zabezpieczenia elewacji kamiennych oraz innych podłoży mineralnych powłoką typu antygraffiti przy użyciu preparatu - 3 m od wysokości gruntu - powłoka matowa</t>
  </si>
  <si>
    <t xml:space="preserve">102.</t>
  </si>
  <si>
    <t xml:space="preserve">2.3.12.</t>
  </si>
  <si>
    <t xml:space="preserve">DASZEK, CPV 45321000-3 Izolacja cieplna</t>
  </si>
  <si>
    <t xml:space="preserve">103.</t>
  </si>
  <si>
    <t xml:space="preserve">Kalkulacja indywidualna 52B</t>
  </si>
  <si>
    <t xml:space="preserve">Przyklejenie płyt styropianowych gr. min. 5cm do daszku</t>
  </si>
  <si>
    <t xml:space="preserve">104.</t>
  </si>
  <si>
    <t xml:space="preserve">Kalkulacja indywidualna 53B</t>
  </si>
  <si>
    <t xml:space="preserve">Przymocowanie płyt styropianowych za pomocą dybli plastikowych do daszku - trzpień metalowy, wraz z wierceniem, frezowaniem i przyklejeniem zaślepek styropianowych</t>
  </si>
  <si>
    <t xml:space="preserve">105.</t>
  </si>
  <si>
    <t xml:space="preserve">Kalkulacja indywidualna 54B</t>
  </si>
  <si>
    <t xml:space="preserve">Przyklejenie warstwy siatki na daszku</t>
  </si>
  <si>
    <t xml:space="preserve">106.</t>
  </si>
  <si>
    <t xml:space="preserve">Kalkulacja indywidualna 55B</t>
  </si>
  <si>
    <t xml:space="preserve">107.</t>
  </si>
  <si>
    <t xml:space="preserve">Kalkulacja indywidualna 56B</t>
  </si>
  <si>
    <t xml:space="preserve">108.</t>
  </si>
  <si>
    <t xml:space="preserve">Kalkulacja indywidualna 57B</t>
  </si>
  <si>
    <t xml:space="preserve">Wykonanie tynku elewacyjnego cienkowarstwowego silikonowego - wykonany ręcznie; warstwa pośrednia na daszku</t>
  </si>
  <si>
    <t xml:space="preserve">109.</t>
  </si>
  <si>
    <t xml:space="preserve">Kalkulacja indywidualna 58B</t>
  </si>
  <si>
    <t xml:space="preserve">Wykonanie tynku elewacyjnego cienkowarstwowego silikonowego - wykonany ręcznie na daszku - tynk barwiony w masie</t>
  </si>
  <si>
    <t xml:space="preserve">2.3.13.</t>
  </si>
  <si>
    <t xml:space="preserve">PATIO, CPV 45321000-3 Izolacja cieplna</t>
  </si>
  <si>
    <t xml:space="preserve">110.</t>
  </si>
  <si>
    <t xml:space="preserve">Kalkulacja indywidualna 59B</t>
  </si>
  <si>
    <t xml:space="preserve">Przyklejenie płyt styropianowych gr. min. 20 cm sufitu patio</t>
  </si>
  <si>
    <t xml:space="preserve">111.</t>
  </si>
  <si>
    <t xml:space="preserve">Kalkulacja indywidualna 60B</t>
  </si>
  <si>
    <t xml:space="preserve">Przymocowanie płyt styropianowych za pomocą dybli plastikowych do patio - trzpień metalowy, wraz z wierceniem, frezowaniem i przyklejeniem zaślepek styropianowych</t>
  </si>
  <si>
    <t xml:space="preserve">112.</t>
  </si>
  <si>
    <t xml:space="preserve">Kalkulacja indywidualna 61B</t>
  </si>
  <si>
    <t xml:space="preserve">Przyklejenie warstwy siatki sufitu patio</t>
  </si>
  <si>
    <t xml:space="preserve">113.</t>
  </si>
  <si>
    <t xml:space="preserve">Kalkulacja indywidualna 62B</t>
  </si>
  <si>
    <t xml:space="preserve">Wykonanie tynku elewacyjnego cienkowarstwowego silikonowego - wykonany ręcznie; warstwa pośrednia sufitu patio</t>
  </si>
  <si>
    <t xml:space="preserve">114.</t>
  </si>
  <si>
    <t xml:space="preserve">Kalkulacja indywidualna 63B</t>
  </si>
  <si>
    <t xml:space="preserve">Wykonanie tynku elewacyjnego cienkowarstwowego silikonowego - wykonany ręcznie sufitu patio - tynk barwiony w masie</t>
  </si>
  <si>
    <t xml:space="preserve">2.4.</t>
  </si>
  <si>
    <t xml:space="preserve">WYPOSAŻENIE, CPV 45223800-4 Montaż i wznoszenie gotowych konstrukcji </t>
  </si>
  <si>
    <t xml:space="preserve">115.</t>
  </si>
  <si>
    <t xml:space="preserve">Kalkulacja indywidualna 64B</t>
  </si>
  <si>
    <t xml:space="preserve">ST-0-00</t>
  </si>
  <si>
    <t xml:space="preserve">Szafki szatniowe metalowe z ławką, szerokości min. 30,0 cm - dostawa i montaż</t>
  </si>
  <si>
    <t xml:space="preserve">116.</t>
  </si>
  <si>
    <t xml:space="preserve">Kalkulacja indywidualna 65B</t>
  </si>
  <si>
    <t xml:space="preserve">Szafa gospodarcza - dostawa i montaż</t>
  </si>
  <si>
    <t xml:space="preserve">117.</t>
  </si>
  <si>
    <t xml:space="preserve">Kalkulacja indywidualna 66B</t>
  </si>
  <si>
    <t xml:space="preserve">Dostawa i montaż luster o parametrach minimalnych:
lustro kryształowe min. 70 x 100 cm wklejane między płytki - 1 szt.</t>
  </si>
  <si>
    <t xml:space="preserve">118.</t>
  </si>
  <si>
    <t xml:space="preserve">Kalkulacja indywidualna 67B</t>
  </si>
  <si>
    <t xml:space="preserve">Dostawa i montaż luster, o parametrach minimalnych:
lustro kryształowe min. 270 x 100 cm wklejane między płytki - 1szt.
lustra kryształowe wklejane między płytki o wymiarach: min. 240 x 100 cm – 2 szt, min. 320 x 100 cm – 2 szt.</t>
  </si>
  <si>
    <t xml:space="preserve">119.</t>
  </si>
  <si>
    <t xml:space="preserve">Kalkulacja indywidualna
68B</t>
  </si>
  <si>
    <t xml:space="preserve">Dostawa i montaż wyposażenia toalety dla osób niepełnosprawnych (poręcze, lustro uchylne, podajnik,suszarka do rąk, kosz, itp.</t>
  </si>
  <si>
    <t xml:space="preserve">kpl. </t>
  </si>
  <si>
    <t xml:space="preserve">120.</t>
  </si>
  <si>
    <t xml:space="preserve">Kalkulacja indywidualna
69B</t>
  </si>
  <si>
    <t xml:space="preserve">Dostawa i montaż oznakowania i wyposażenia ppoż. (etykiety, instrukcje, gaśnice itd.) zgodnei z obowiązującymi przepisami.</t>
  </si>
  <si>
    <t xml:space="preserve">PROJEKTOWANE CHODNIKI</t>
  </si>
  <si>
    <t xml:space="preserve">3.1.</t>
  </si>
  <si>
    <t xml:space="preserve">CHODNIKI, CPV 45111200-0 Roboty w zakresie przygotowania terenu pod budowę i roboty ziemne</t>
  </si>
  <si>
    <t xml:space="preserve">121.</t>
  </si>
  <si>
    <t xml:space="preserve">KNR 2-31 0111-03</t>
  </si>
  <si>
    <t xml:space="preserve">ST-0-00
ST-Z-01
ST-Z-03</t>
  </si>
  <si>
    <t xml:space="preserve">Podbudowa z gruntu stabilizowanego cementem wykonywana mieszarkami doczepnymi - grubość podbudowy po zagęszczeniu 15 cm (80 * 1,5)</t>
  </si>
  <si>
    <t xml:space="preserve">122.</t>
  </si>
  <si>
    <t xml:space="preserve">KNR 2-31 0114-05</t>
  </si>
  <si>
    <t xml:space="preserve">Podbudowa z kruszywa łamanego 0/31,5 - warstwa dolna o grubości po zagęszczeniu 15 cm </t>
  </si>
  <si>
    <t xml:space="preserve">123.</t>
  </si>
  <si>
    <t xml:space="preserve">KNR 2-31 0105-07</t>
  </si>
  <si>
    <t xml:space="preserve">ST-0-00
ST-Z-01
ST-Z-04</t>
  </si>
  <si>
    <t xml:space="preserve">Podsypka cementowo-piaskowa 1:4 z zagęszczeniem mechanicznym - 3 cm grubości warstwy po zagęszczeniu</t>
  </si>
  <si>
    <t xml:space="preserve">124.</t>
  </si>
  <si>
    <t xml:space="preserve">KNR 2-31 0511-03</t>
  </si>
  <si>
    <t xml:space="preserve">Nawierzchnie z kostki brukowej betonowej o grubości 8 cm na podsypce cementowo-piaskowej</t>
  </si>
  <si>
    <t xml:space="preserve">3.2.</t>
  </si>
  <si>
    <t xml:space="preserve">KRAWĘŻNIKI I OBRZEŻA, CPV 45111200-0 Roboty w zakresie przygotowania terenu pod budowę i roboty ziemne</t>
  </si>
  <si>
    <t xml:space="preserve">125.</t>
  </si>
  <si>
    <t xml:space="preserve">KNR 2-31 0402-03 analogia</t>
  </si>
  <si>
    <t xml:space="preserve">ST-0-00
ST-Z-01              ST-Z-01</t>
  </si>
  <si>
    <t xml:space="preserve">Ława pod krawężniki betonowa zwykła - beton min. C8/10 - obrzeża</t>
  </si>
  <si>
    <t xml:space="preserve">126.</t>
  </si>
  <si>
    <t xml:space="preserve">KNR 2-31 0407-05</t>
  </si>
  <si>
    <t xml:space="preserve">Obrzeża betonowe o wymiarach min. 30 x 8 cm na podsypce cementowo-piaskowej z wypełnieniem spoin zaprawą cementową
(80 + 20)</t>
  </si>
  <si>
    <t xml:space="preserve">127.</t>
  </si>
  <si>
    <t xml:space="preserve">Kalkulacja indywidualna
70B</t>
  </si>
  <si>
    <t xml:space="preserve">Dostawa i montaż odwodnienia liniowego szerokości min. 22cm wraz z podłączeniem do studni kanalizacyjnej</t>
  </si>
  <si>
    <t xml:space="preserve">PROJEKTOWANE BOISKO WIELOFUNKCYJNE/ZAGOSPODAROWANIE TERENU</t>
  </si>
  <si>
    <t xml:space="preserve">4.1.</t>
  </si>
  <si>
    <t xml:space="preserve">NAWIERZCHNIE ZIELONE, CPV 45223800-4 Montaż i wznoszenie gotowych konstrukcji </t>
  </si>
  <si>
    <t xml:space="preserve">128.</t>
  </si>
  <si>
    <t xml:space="preserve">Kalkulacja indywidualna 71B</t>
  </si>
  <si>
    <t xml:space="preserve">ST-0-00
ST-B-01
ST-Z-01
ST-Z-04</t>
  </si>
  <si>
    <t xml:space="preserve">Załadunek, wywóz do 15km i utylizacja gruzu </t>
  </si>
  <si>
    <t xml:space="preserve">129.</t>
  </si>
  <si>
    <t xml:space="preserve">Kalkulacja indywidualna 72B</t>
  </si>
  <si>
    <t xml:space="preserve">Załadunek, wywóz do 15km i utylizacja kostki brukowej betonowej</t>
  </si>
  <si>
    <t xml:space="preserve">palet</t>
  </si>
  <si>
    <t xml:space="preserve">130.</t>
  </si>
  <si>
    <t xml:space="preserve">Kalkulacja indywidualna 73B</t>
  </si>
  <si>
    <t xml:space="preserve">Załadunek, wywóz do 15km i utylizacja płyt OSB oraz drewna</t>
  </si>
  <si>
    <t xml:space="preserve">131.</t>
  </si>
  <si>
    <t xml:space="preserve">KNR 2-01 0233-01</t>
  </si>
  <si>
    <t xml:space="preserve">Mechaniczne plantowanie terenu spycharkami gąsienicowymi o mocy 55 kW (75 KM) w gruncie kat. I-II</t>
  </si>
  <si>
    <t xml:space="preserve">132.</t>
  </si>
  <si>
    <t xml:space="preserve">KNR 2-01 0235-01</t>
  </si>
  <si>
    <t xml:space="preserve">Formowanie i zagęszczanie nasypów o wys. do 3.0 m spycharkami w gruncie kat. I-II</t>
  </si>
  <si>
    <t xml:space="preserve">133.</t>
  </si>
  <si>
    <t xml:space="preserve">KNR 2-23 0206-05</t>
  </si>
  <si>
    <t xml:space="preserve">Przygotowanie i rozścielenie warstwy wegetacyjnej z mieszanki na terenie rozścielania i mech.wymieszaniem o grubości warstwy po zagęszczeniu 10 cm</t>
  </si>
  <si>
    <t xml:space="preserve">ha</t>
  </si>
  <si>
    <t xml:space="preserve">134.</t>
  </si>
  <si>
    <t xml:space="preserve">KNNR 11 0712-03</t>
  </si>
  <si>
    <t xml:space="preserve">Mechaniczne wykonanie trawników dywanowych siewem z nawożeniem w gruncie kat. I-II</t>
  </si>
  <si>
    <t xml:space="preserve">4.2.</t>
  </si>
  <si>
    <t xml:space="preserve">BOISKO - WYPOSAŻENIE, CPV 45223800-4 Montaż i wznoszenie gotowych konstrukcji </t>
  </si>
  <si>
    <t xml:space="preserve">135.</t>
  </si>
  <si>
    <t xml:space="preserve">Kalkulacja indywidualna 74B</t>
  </si>
  <si>
    <t xml:space="preserve">Bramki do piłki nożnej min. 7,32 x 2,44 m - dostawa i montaż</t>
  </si>
  <si>
    <t xml:space="preserve">136.</t>
  </si>
  <si>
    <t xml:space="preserve">Kalkulacja indywidualna 75B</t>
  </si>
  <si>
    <t xml:space="preserve">Bramki do piłki nożnej min. 5,0 x 2,0 m przenośne - dostawa i montaż</t>
  </si>
  <si>
    <t xml:space="preserve">137.</t>
  </si>
  <si>
    <t xml:space="preserve">Kalkulacja indywidualna 76B</t>
  </si>
  <si>
    <t xml:space="preserve">Kabiny dla zawodników rezerwowych - dostawa i montaż</t>
  </si>
  <si>
    <t xml:space="preserve">138.</t>
  </si>
  <si>
    <t xml:space="preserve">KNR 2-23 0404-01
analogia</t>
  </si>
  <si>
    <t xml:space="preserve">Ogrodzenia wewnętrzne płyty boiska z siatki w ramkach stalowych wysokości 1.1 m na słupkach z rur - ogrodzenie zgodne z wymaganiami PZPN</t>
  </si>
  <si>
    <t xml:space="preserve">139.</t>
  </si>
  <si>
    <t xml:space="preserve">KNR 2-23 0404-03</t>
  </si>
  <si>
    <t xml:space="preserve">Ogrodzenia wewnętrzne płyty boiska - brama stalowa z kształtowników min. 2.40x1.10 m wypełniona siatką ocynkowaną</t>
  </si>
  <si>
    <t xml:space="preserve">140.</t>
  </si>
  <si>
    <t xml:space="preserve">KNR 2-23 0404-04</t>
  </si>
  <si>
    <t xml:space="preserve">Ogrodzenia wewnętrzne płyty boiska - furtka stalowa z kształtowników min. 1.0x1.1 m wypełniona siatką ocynkowaną</t>
  </si>
  <si>
    <t xml:space="preserve">141.</t>
  </si>
  <si>
    <t xml:space="preserve">Kalkulacja indywidualna 77B</t>
  </si>
  <si>
    <t xml:space="preserve">Malowanie lini </t>
  </si>
  <si>
    <t xml:space="preserve">4.3.</t>
  </si>
  <si>
    <t xml:space="preserve">ŚCIANA OPOROWA, CPV 45111200-0 Roboty w zakresie przygotowania terenu pod budowę i roboty ziemne</t>
  </si>
  <si>
    <t xml:space="preserve">142.</t>
  </si>
  <si>
    <t xml:space="preserve">KNR-W 7-12 0301-05</t>
  </si>
  <si>
    <t xml:space="preserve">ST-0-00
ST-Z-01
</t>
  </si>
  <si>
    <t xml:space="preserve">Czyszczenie ręczne przez szczotkowanie i skrobanie powierzchni pionowych, skośnych i cylindrycznych konstrukcji betonowych</t>
  </si>
  <si>
    <t xml:space="preserve">143.</t>
  </si>
  <si>
    <t xml:space="preserve">KNR-W 7-12 0401-05</t>
  </si>
  <si>
    <t xml:space="preserve">Malowanie farbą emulsyjną powierzchni pionowych, skośnych i cylindrycznych konstrukcji betonowych</t>
  </si>
  <si>
    <t xml:space="preserve">4.4.</t>
  </si>
  <si>
    <t xml:space="preserve">PIŁKOCHWYT, CPV 45223800-4 Montaż i wznoszenie gotowych konstrukcji </t>
  </si>
  <si>
    <t xml:space="preserve">144.</t>
  </si>
  <si>
    <t xml:space="preserve">ST-0-00
ST-Z-01
ST-Z-02       
</t>
  </si>
  <si>
    <t xml:space="preserve">Roboty ziemne wykonywane koparkami podsiębiernymi o poj.łyżki 0.60 m3 w gr. kat. III-IV z transp. urobku na odl. do 1 km sam. samowyład. </t>
  </si>
  <si>
    <t xml:space="preserve">145.</t>
  </si>
  <si>
    <t xml:space="preserve">Kalkulacja indywidualna 78B</t>
  </si>
  <si>
    <t xml:space="preserve">Wykonanie podkładów betonowych na podłożu gruntowym, z zastosowaniem pompy do betonu na samochodzie</t>
  </si>
  <si>
    <t xml:space="preserve">146.</t>
  </si>
  <si>
    <t xml:space="preserve">KNNR 2 0104-04</t>
  </si>
  <si>
    <t xml:space="preserve">Zbrojenie konstrukcji monolitycznych prętami stalowymi okrągłymi</t>
  </si>
  <si>
    <t xml:space="preserve">147.</t>
  </si>
  <si>
    <t xml:space="preserve">Kalkulacja indywidualna 79B</t>
  </si>
  <si>
    <t xml:space="preserve">Wykonanie stóp fundamentowych betonowych, o objętości do 0,5 m3 - z zastosowaniem pompy do betonu wraz z tulejami dla piłkochwytów</t>
  </si>
  <si>
    <t xml:space="preserve">148.</t>
  </si>
  <si>
    <t xml:space="preserve">Roboty ziemne wykonywane koparkami podsiębiernymi o poj. łyżki 0.60 m3 w gr. kat. III-IV z transp. urobku na odl.do 1 km sam. samowyład. - zasypanie stóp</t>
  </si>
  <si>
    <t xml:space="preserve">149.</t>
  </si>
  <si>
    <t xml:space="preserve">Kalkulacja indywidualna 80B</t>
  </si>
  <si>
    <t xml:space="preserve">Dostawa i montaż kompletnych piłkochwytów wysokości min. 4,00 m. Słupy/stężenia o grubości ścianki min. 4mm ocynkowane, malowane wartwą podkładową i wierzchnią proszkowo , montaż w tulejach. Siatka PE oczko 10x10 fi min. 4mm. Elementy zawiesi oraz montażowe ze stali nierdzewnej.</t>
  </si>
  <si>
    <t xml:space="preserve">mb</t>
  </si>
  <si>
    <t xml:space="preserve">150.</t>
  </si>
  <si>
    <t xml:space="preserve">Kalkulacja indywidualna 81B</t>
  </si>
  <si>
    <t xml:space="preserve">Dostawa i montaż kompletnych piłkochwytów wysokości min. 8,00 m. Słupy/stężenia o grubości ścianki min. 4mm ocynkowane, malowane wartwą podkładową i wierzchnią proszkowo , montaż w tulejach. Siatka PE oczko 10x10 fi min. 4mm. Elementy zawiesi oraz montażowe ze stali nierdzewnej.</t>
  </si>
  <si>
    <t xml:space="preserve">151.</t>
  </si>
  <si>
    <t xml:space="preserve">Kalkulacja indywidualna 82B</t>
  </si>
  <si>
    <t xml:space="preserve">Dostawa i montaż kompletnych piłkochwytów wysokości min. 8,00 m. Słupy/stężenia o grubości ścianki min. 4mm ocynkowane, malowane wartwą podkładową i wierzchnią proszkowo , montaż w tulejach. Siatka PE oczko 10x10 fi min. 4mm. Elementy zawiesi oraz montażowe ze stali nierdzewnej. (do wysokości 2,00 m panel ogrodzeniowy z siatki zgrzewanej powlekanej)</t>
  </si>
  <si>
    <t xml:space="preserve">PROJEKTOWANE OGRODZENIE, CPV 45223800-4 Montaż i wznoszenie gotowych konstrukcji </t>
  </si>
  <si>
    <t xml:space="preserve">5.1.</t>
  </si>
  <si>
    <t xml:space="preserve">OGRODZENIE PANELOWE, CPV 45223800-4 Montaż i wznoszenie gotowych konstrukcji </t>
  </si>
  <si>
    <t xml:space="preserve">152.</t>
  </si>
  <si>
    <t xml:space="preserve">Kalkulacja indywidualna 83B</t>
  </si>
  <si>
    <t xml:space="preserve">Dostawa i montaż ogrodzenia 3D z przęseł i słupków stalowych ocynkowanych, lakierowanych (kolor zielony), podwalina betonowa wys. min. 20 cm </t>
  </si>
  <si>
    <t xml:space="preserve">5.2.</t>
  </si>
  <si>
    <t xml:space="preserve">BRAMY, FURTKI , CPV 45223800-4 Montaż i wznoszenie gotowych konstrukcji </t>
  </si>
  <si>
    <t xml:space="preserve">153.</t>
  </si>
  <si>
    <t xml:space="preserve">Kalkulacja indywidualna 84B</t>
  </si>
  <si>
    <t xml:space="preserve">Dostawa i montaż bramy wjazdowej zgodnej z dokumentacją  szerokości min. 5,00m wraz z wykonaniem fundamentów i słupków</t>
  </si>
  <si>
    <t xml:space="preserve">154.</t>
  </si>
  <si>
    <t xml:space="preserve">Kalkulacja indywidualna 85B</t>
  </si>
  <si>
    <t xml:space="preserve">Dostawa i montaż furtki zgodnej z dokumentacją  szerokości min. 1,20m wraz z wykonaniem fundamentów i słupków</t>
  </si>
  <si>
    <t xml:space="preserve">Wartość PLN z VAT liczona jako suma pozycji od nr 1 do nr 154 (podsumowanie kolumny nr 8)</t>
  </si>
  <si>
    <t xml:space="preserve">Uwaga !</t>
  </si>
  <si>
    <t xml:space="preserve">1. Za poprawność formuł i wyliczeń odpowiada wykonawca.</t>
  </si>
  <si>
    <t xml:space="preserve">2. Ceny jednostkowe i wartości należy podać z dokładnościa do dwóch miejsc po przecinku w PLN z VAT.</t>
  </si>
  <si>
    <t xml:space="preserve">3. Łączną cenę oferty stanowi suma wszystkich pozycji kosztorysu ofertowego branży: budowlanej, elektrycznaj i sanitarnej z uwzględnieniem części zamówienia.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</si>
</sst>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@"/>
    <numFmt numFmtId="167" formatCode="#,##0_ ;\-#,##0\ "/>
    <numFmt numFmtId="168" formatCode="#"/>
    <numFmt numFmtId="169" formatCode="#,##0.00&quot; zł&quot;"/>
    <numFmt numFmtId="170" formatCode="0"/>
    <numFmt numFmtId="171" formatCode="_-* #,##0.00&quot; zł&quot;_-;\-* #,##0.00&quot; zł&quot;_-;_-* \-??&quot; zł&quot;_-;_-@_-"/>
    <numFmt numFmtId="172" formatCode="#,##0.00&quot; zł&quot;;[RED]\-#,##0.00&quot; zł&quot;"/>
  </numFmts>
  <fonts count="1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0"/>
      <charset val="238"/>
    </font>
    <font>
      <sz val="11"/>
      <color rgb="FF000000"/>
      <name val="Arial"/>
      <family val="2"/>
      <charset val="238"/>
    </font>
    <font>
      <b val="true"/>
      <sz val="28"/>
      <color rgb="FF000000"/>
      <name val="Arial"/>
      <family val="2"/>
      <charset val="238"/>
    </font>
    <font>
      <b val="true"/>
      <sz val="22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 val="true"/>
      <sz val="13"/>
      <color rgb="FF000000"/>
      <name val="Arial"/>
      <family val="2"/>
      <charset val="238"/>
    </font>
    <font>
      <b val="true"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 val="true"/>
      <sz val="12"/>
      <color rgb="FF000000"/>
      <name val="Arial"/>
      <family val="2"/>
      <charset val="238"/>
    </font>
    <font>
      <b val="true"/>
      <sz val="14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A9D18E"/>
      </patternFill>
    </fill>
    <fill>
      <patternFill patternType="solid">
        <fgColor rgb="FFC0C0C0"/>
        <bgColor rgb="FFA9D18E"/>
      </patternFill>
    </fill>
    <fill>
      <patternFill patternType="solid">
        <fgColor rgb="FFA9D18E"/>
        <bgColor rgb="FFC5E0B4"/>
      </patternFill>
    </fill>
    <fill>
      <patternFill patternType="solid">
        <fgColor rgb="FFC5E0B4"/>
        <bgColor rgb="FFA9D18E"/>
      </patternFill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4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3" borderId="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6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6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2" borderId="5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6" fontId="10" fillId="2" borderId="7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6" fontId="11" fillId="4" borderId="5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6" fontId="11" fillId="4" borderId="7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5" fontId="12" fillId="0" borderId="5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6" fontId="12" fillId="0" borderId="6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5" fontId="12" fillId="0" borderId="6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9" fontId="12" fillId="0" borderId="6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9" fontId="5" fillId="0" borderId="7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6" fontId="5" fillId="5" borderId="5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6" fontId="5" fillId="5" borderId="7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2" fillId="6" borderId="6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6" fontId="12" fillId="6" borderId="6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6" borderId="6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9" fontId="5" fillId="6" borderId="7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6" fontId="13" fillId="0" borderId="6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6" fontId="5" fillId="7" borderId="5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6" fontId="5" fillId="7" borderId="7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70" fontId="12" fillId="0" borderId="6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5" fontId="12" fillId="0" borderId="5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71" fontId="14" fillId="0" borderId="7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6" fontId="12" fillId="0" borderId="8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9" fontId="5" fillId="0" borderId="9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8" fontId="10" fillId="2" borderId="10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15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5" fillId="2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  <cellStyle name="Normalny 2" xfId="21"/>
    <cellStyle name="Excel Built-in Explanatory Text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5E0B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A9D18E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231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50" workbookViewId="0">
      <selection pane="topLeft" activeCell="C225" activeCellId="0" sqref="C225"/>
    </sheetView>
  </sheetViews>
  <sheetFormatPr defaultColWidth="9.15625" defaultRowHeight="15" zeroHeight="false" outlineLevelRow="3" outlineLevelCol="0"/>
  <cols>
    <col collapsed="false" customWidth="true" hidden="false" outlineLevel="0" max="1" min="1" style="1" width="10.85"/>
    <col collapsed="false" customWidth="true" hidden="false" outlineLevel="0" max="2" min="2" style="2" width="13.14"/>
    <col collapsed="false" customWidth="true" hidden="false" outlineLevel="0" max="3" min="3" style="2" width="13.7"/>
    <col collapsed="false" customWidth="true" hidden="false" outlineLevel="0" max="4" min="4" style="3" width="74.15"/>
    <col collapsed="false" customWidth="true" hidden="false" outlineLevel="0" max="5" min="5" style="4" width="10.29"/>
    <col collapsed="false" customWidth="true" hidden="false" outlineLevel="0" max="6" min="6" style="5" width="13.7"/>
    <col collapsed="false" customWidth="true" hidden="false" outlineLevel="0" max="7" min="7" style="6" width="16.71"/>
    <col collapsed="false" customWidth="true" hidden="false" outlineLevel="0" max="8" min="8" style="6" width="25.42"/>
    <col collapsed="false" customWidth="false" hidden="false" outlineLevel="0" max="1004" min="9" style="6" width="9.14"/>
    <col collapsed="false" customWidth="true" hidden="false" outlineLevel="0" max="1024" min="1005" style="0" width="8.54"/>
  </cols>
  <sheetData>
    <row r="1" customFormat="false" ht="36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</row>
    <row r="2" customFormat="false" ht="140.1" hidden="false" customHeight="true" outlineLevel="0" collapsed="false">
      <c r="A2" s="8" t="s">
        <v>1</v>
      </c>
      <c r="B2" s="8"/>
      <c r="C2" s="8"/>
      <c r="D2" s="8"/>
      <c r="E2" s="8"/>
      <c r="F2" s="8"/>
      <c r="G2" s="8"/>
      <c r="H2" s="8"/>
    </row>
    <row r="3" customFormat="false" ht="1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</row>
    <row r="4" customFormat="false" ht="15" hidden="false" customHeight="true" outlineLevel="0" collapsed="false">
      <c r="A4" s="9" t="s">
        <v>3</v>
      </c>
      <c r="B4" s="9"/>
      <c r="C4" s="9"/>
      <c r="D4" s="9"/>
      <c r="E4" s="9"/>
      <c r="F4" s="9"/>
      <c r="G4" s="9"/>
      <c r="H4" s="9"/>
    </row>
    <row r="5" customFormat="false" ht="15" hidden="false" customHeight="true" outlineLevel="0" collapsed="false">
      <c r="A5" s="9" t="s">
        <v>4</v>
      </c>
      <c r="B5" s="9"/>
      <c r="C5" s="9"/>
      <c r="D5" s="9"/>
      <c r="E5" s="9"/>
      <c r="F5" s="9"/>
      <c r="G5" s="9"/>
      <c r="H5" s="9"/>
    </row>
    <row r="6" customFormat="false" ht="15" hidden="false" customHeight="true" outlineLevel="0" collapsed="false">
      <c r="A6" s="9" t="s">
        <v>5</v>
      </c>
      <c r="B6" s="9"/>
      <c r="C6" s="9"/>
      <c r="D6" s="9"/>
      <c r="E6" s="9"/>
      <c r="F6" s="9"/>
      <c r="G6" s="9"/>
      <c r="H6" s="9"/>
    </row>
    <row r="7" customFormat="false" ht="15" hidden="false" customHeight="true" outlineLevel="0" collapsed="false">
      <c r="A7" s="9" t="s">
        <v>6</v>
      </c>
      <c r="B7" s="9"/>
      <c r="C7" s="9"/>
      <c r="D7" s="9"/>
      <c r="E7" s="9"/>
      <c r="F7" s="9"/>
      <c r="G7" s="9"/>
      <c r="H7" s="9"/>
    </row>
    <row r="8" customFormat="false" ht="15" hidden="false" customHeight="true" outlineLevel="0" collapsed="false">
      <c r="A8" s="9" t="s">
        <v>7</v>
      </c>
      <c r="B8" s="9"/>
      <c r="C8" s="9"/>
      <c r="D8" s="9"/>
      <c r="E8" s="9"/>
      <c r="F8" s="9"/>
      <c r="G8" s="9"/>
      <c r="H8" s="9"/>
    </row>
    <row r="9" customFormat="false" ht="15" hidden="false" customHeight="true" outlineLevel="0" collapsed="false">
      <c r="A9" s="9" t="s">
        <v>8</v>
      </c>
      <c r="B9" s="9"/>
      <c r="C9" s="9"/>
      <c r="D9" s="9"/>
      <c r="E9" s="9"/>
      <c r="F9" s="9"/>
      <c r="G9" s="9"/>
      <c r="H9" s="9"/>
    </row>
    <row r="10" customFormat="false" ht="15" hidden="false" customHeight="true" outlineLevel="0" collapsed="false">
      <c r="A10" s="9" t="s">
        <v>9</v>
      </c>
      <c r="B10" s="9"/>
      <c r="C10" s="9"/>
      <c r="D10" s="9"/>
      <c r="E10" s="9"/>
      <c r="F10" s="9"/>
      <c r="G10" s="9"/>
      <c r="H10" s="9"/>
    </row>
    <row r="11" customFormat="false" ht="15" hidden="false" customHeight="true" outlineLevel="0" collapsed="false">
      <c r="A11" s="9" t="s">
        <v>10</v>
      </c>
      <c r="B11" s="9"/>
      <c r="C11" s="9"/>
      <c r="D11" s="9"/>
      <c r="E11" s="9"/>
      <c r="F11" s="9"/>
      <c r="G11" s="9"/>
      <c r="H11" s="9"/>
    </row>
    <row r="12" customFormat="false" ht="15" hidden="false" customHeight="true" outlineLevel="0" collapsed="false">
      <c r="A12" s="9" t="s">
        <v>11</v>
      </c>
      <c r="B12" s="9"/>
      <c r="C12" s="9"/>
      <c r="D12" s="9"/>
      <c r="E12" s="9"/>
      <c r="F12" s="9"/>
      <c r="G12" s="9"/>
      <c r="H12" s="9"/>
    </row>
    <row r="13" customFormat="false" ht="15" hidden="false" customHeight="true" outlineLevel="0" collapsed="false">
      <c r="A13" s="9" t="s">
        <v>12</v>
      </c>
      <c r="B13" s="9"/>
      <c r="C13" s="9"/>
      <c r="D13" s="9"/>
      <c r="E13" s="9"/>
      <c r="F13" s="9"/>
      <c r="G13" s="9"/>
      <c r="H13" s="9"/>
    </row>
    <row r="14" customFormat="false" ht="15" hidden="false" customHeight="true" outlineLevel="0" collapsed="false">
      <c r="A14" s="9" t="s">
        <v>13</v>
      </c>
      <c r="B14" s="9"/>
      <c r="C14" s="9"/>
      <c r="D14" s="9"/>
      <c r="E14" s="9"/>
      <c r="F14" s="9"/>
      <c r="G14" s="9"/>
      <c r="H14" s="9"/>
    </row>
    <row r="15" customFormat="false" ht="15" hidden="false" customHeight="true" outlineLevel="0" collapsed="false">
      <c r="A15" s="9" t="s">
        <v>14</v>
      </c>
      <c r="B15" s="9"/>
      <c r="C15" s="9"/>
      <c r="D15" s="9"/>
      <c r="E15" s="9"/>
      <c r="F15" s="9"/>
      <c r="G15" s="9"/>
      <c r="H15" s="9"/>
    </row>
    <row r="16" customFormat="false" ht="15" hidden="false" customHeight="true" outlineLevel="0" collapsed="false">
      <c r="A16" s="9" t="s">
        <v>15</v>
      </c>
      <c r="B16" s="9"/>
      <c r="C16" s="9"/>
      <c r="D16" s="9"/>
      <c r="E16" s="9"/>
      <c r="F16" s="9"/>
      <c r="G16" s="9"/>
      <c r="H16" s="9"/>
    </row>
    <row r="17" customFormat="false" ht="15" hidden="false" customHeight="true" outlineLevel="0" collapsed="false">
      <c r="A17" s="9" t="s">
        <v>16</v>
      </c>
      <c r="B17" s="9"/>
      <c r="C17" s="9"/>
      <c r="D17" s="9"/>
      <c r="E17" s="9"/>
      <c r="F17" s="9"/>
      <c r="G17" s="9"/>
      <c r="H17" s="9"/>
    </row>
    <row r="18" customFormat="false" ht="15" hidden="false" customHeight="true" outlineLevel="0" collapsed="false">
      <c r="A18" s="9" t="s">
        <v>17</v>
      </c>
      <c r="B18" s="9"/>
      <c r="C18" s="9"/>
      <c r="D18" s="9"/>
      <c r="E18" s="9"/>
      <c r="F18" s="9"/>
      <c r="G18" s="9"/>
      <c r="H18" s="9"/>
    </row>
    <row r="19" customFormat="false" ht="15" hidden="false" customHeight="true" outlineLevel="0" collapsed="false">
      <c r="A19" s="9" t="s">
        <v>18</v>
      </c>
      <c r="B19" s="9"/>
      <c r="C19" s="9"/>
      <c r="D19" s="9"/>
      <c r="E19" s="9"/>
      <c r="F19" s="9"/>
      <c r="G19" s="9"/>
      <c r="H19" s="9"/>
    </row>
    <row r="20" customFormat="false" ht="15" hidden="false" customHeight="true" outlineLevel="0" collapsed="false">
      <c r="A20" s="9" t="s">
        <v>19</v>
      </c>
      <c r="B20" s="9"/>
      <c r="C20" s="9"/>
      <c r="D20" s="9"/>
      <c r="E20" s="9"/>
      <c r="F20" s="9"/>
      <c r="G20" s="9"/>
      <c r="H20" s="9"/>
    </row>
    <row r="21" customFormat="false" ht="15" hidden="false" customHeight="true" outlineLevel="0" collapsed="false">
      <c r="A21" s="10" t="s">
        <v>20</v>
      </c>
      <c r="B21" s="10"/>
      <c r="C21" s="10"/>
      <c r="D21" s="10"/>
      <c r="E21" s="10"/>
      <c r="F21" s="10"/>
      <c r="G21" s="10"/>
      <c r="H21" s="10"/>
    </row>
    <row r="22" customFormat="false" ht="38.25" hidden="false" customHeight="false" outlineLevel="0" collapsed="false">
      <c r="A22" s="11" t="s">
        <v>21</v>
      </c>
      <c r="B22" s="12" t="s">
        <v>22</v>
      </c>
      <c r="C22" s="12" t="s">
        <v>23</v>
      </c>
      <c r="D22" s="13" t="s">
        <v>24</v>
      </c>
      <c r="E22" s="12" t="s">
        <v>25</v>
      </c>
      <c r="F22" s="14" t="s">
        <v>26</v>
      </c>
      <c r="G22" s="12" t="s">
        <v>27</v>
      </c>
      <c r="H22" s="15" t="s">
        <v>28</v>
      </c>
    </row>
    <row r="23" customFormat="false" ht="12" hidden="false" customHeight="true" outlineLevel="0" collapsed="false">
      <c r="A23" s="16" t="n">
        <v>1</v>
      </c>
      <c r="B23" s="17" t="n">
        <v>2</v>
      </c>
      <c r="C23" s="17" t="n">
        <v>3</v>
      </c>
      <c r="D23" s="18" t="n">
        <v>4</v>
      </c>
      <c r="E23" s="17" t="n">
        <v>5</v>
      </c>
      <c r="F23" s="19" t="n">
        <v>6</v>
      </c>
      <c r="G23" s="17" t="n">
        <v>7</v>
      </c>
      <c r="H23" s="20" t="s">
        <v>29</v>
      </c>
    </row>
    <row r="24" customFormat="false" ht="21" hidden="false" customHeight="true" outlineLevel="0" collapsed="false">
      <c r="A24" s="21" t="s">
        <v>30</v>
      </c>
      <c r="B24" s="22" t="s">
        <v>31</v>
      </c>
      <c r="C24" s="22"/>
      <c r="D24" s="22"/>
      <c r="E24" s="22"/>
      <c r="F24" s="22"/>
      <c r="G24" s="22"/>
      <c r="H24" s="22"/>
    </row>
    <row r="25" customFormat="false" ht="27.75" hidden="false" customHeight="true" outlineLevel="1" collapsed="false">
      <c r="A25" s="23" t="s">
        <v>32</v>
      </c>
      <c r="B25" s="24" t="s">
        <v>33</v>
      </c>
      <c r="C25" s="24"/>
      <c r="D25" s="24"/>
      <c r="E25" s="24"/>
      <c r="F25" s="24"/>
      <c r="G25" s="24"/>
      <c r="H25" s="24"/>
    </row>
    <row r="26" customFormat="false" ht="72" hidden="false" customHeight="true" outlineLevel="2" collapsed="false">
      <c r="A26" s="25" t="s">
        <v>30</v>
      </c>
      <c r="B26" s="26" t="s">
        <v>34</v>
      </c>
      <c r="C26" s="27" t="s">
        <v>35</v>
      </c>
      <c r="D26" s="26" t="s">
        <v>36</v>
      </c>
      <c r="E26" s="27" t="s">
        <v>37</v>
      </c>
      <c r="F26" s="28" t="n">
        <v>1</v>
      </c>
      <c r="G26" s="29"/>
      <c r="H26" s="30"/>
    </row>
    <row r="27" customFormat="false" ht="32.45" hidden="false" customHeight="true" outlineLevel="2" collapsed="false">
      <c r="A27" s="25" t="s">
        <v>38</v>
      </c>
      <c r="B27" s="26" t="s">
        <v>39</v>
      </c>
      <c r="C27" s="27" t="s">
        <v>35</v>
      </c>
      <c r="D27" s="27" t="s">
        <v>40</v>
      </c>
      <c r="E27" s="27" t="s">
        <v>41</v>
      </c>
      <c r="F27" s="28" t="n">
        <v>4.5</v>
      </c>
      <c r="G27" s="29"/>
      <c r="H27" s="30"/>
    </row>
    <row r="28" customFormat="false" ht="63.6" hidden="false" customHeight="true" outlineLevel="2" collapsed="false">
      <c r="A28" s="25" t="s">
        <v>42</v>
      </c>
      <c r="B28" s="26" t="s">
        <v>43</v>
      </c>
      <c r="C28" s="27" t="s">
        <v>35</v>
      </c>
      <c r="D28" s="27" t="s">
        <v>44</v>
      </c>
      <c r="E28" s="27" t="s">
        <v>45</v>
      </c>
      <c r="F28" s="28" t="n">
        <v>1.13</v>
      </c>
      <c r="G28" s="29"/>
      <c r="H28" s="30"/>
    </row>
    <row r="29" customFormat="false" ht="69" hidden="false" customHeight="true" outlineLevel="2" collapsed="false">
      <c r="A29" s="25" t="s">
        <v>46</v>
      </c>
      <c r="B29" s="26" t="s">
        <v>47</v>
      </c>
      <c r="C29" s="27" t="s">
        <v>35</v>
      </c>
      <c r="D29" s="27" t="s">
        <v>48</v>
      </c>
      <c r="E29" s="27" t="s">
        <v>41</v>
      </c>
      <c r="F29" s="28" t="n">
        <v>4.5</v>
      </c>
      <c r="G29" s="29"/>
      <c r="H29" s="30"/>
    </row>
    <row r="30" customFormat="false" ht="20.1" hidden="false" customHeight="true" outlineLevel="1" collapsed="false">
      <c r="A30" s="23" t="s">
        <v>49</v>
      </c>
      <c r="B30" s="24" t="s">
        <v>50</v>
      </c>
      <c r="C30" s="24"/>
      <c r="D30" s="24"/>
      <c r="E30" s="24"/>
      <c r="F30" s="24"/>
      <c r="G30" s="24"/>
      <c r="H30" s="24"/>
    </row>
    <row r="31" customFormat="false" ht="54.6" hidden="false" customHeight="true" outlineLevel="2" collapsed="false">
      <c r="A31" s="25" t="s">
        <v>51</v>
      </c>
      <c r="B31" s="26" t="s">
        <v>52</v>
      </c>
      <c r="C31" s="27" t="s">
        <v>35</v>
      </c>
      <c r="D31" s="27" t="s">
        <v>53</v>
      </c>
      <c r="E31" s="27" t="s">
        <v>37</v>
      </c>
      <c r="F31" s="28" t="n">
        <v>1</v>
      </c>
      <c r="G31" s="29"/>
      <c r="H31" s="30"/>
    </row>
    <row r="32" customFormat="false" ht="39" hidden="false" customHeight="true" outlineLevel="2" collapsed="false">
      <c r="A32" s="25" t="s">
        <v>54</v>
      </c>
      <c r="B32" s="26" t="s">
        <v>39</v>
      </c>
      <c r="C32" s="27" t="s">
        <v>35</v>
      </c>
      <c r="D32" s="27" t="s">
        <v>40</v>
      </c>
      <c r="E32" s="27" t="s">
        <v>41</v>
      </c>
      <c r="F32" s="28" t="n">
        <v>2.9</v>
      </c>
      <c r="G32" s="29"/>
      <c r="H32" s="30"/>
    </row>
    <row r="33" customFormat="false" ht="62.45" hidden="false" customHeight="true" outlineLevel="2" collapsed="false">
      <c r="A33" s="25" t="s">
        <v>55</v>
      </c>
      <c r="B33" s="26" t="s">
        <v>43</v>
      </c>
      <c r="C33" s="27" t="s">
        <v>35</v>
      </c>
      <c r="D33" s="27" t="s">
        <v>44</v>
      </c>
      <c r="E33" s="27" t="s">
        <v>45</v>
      </c>
      <c r="F33" s="28" t="n">
        <v>0.6</v>
      </c>
      <c r="G33" s="29"/>
      <c r="H33" s="30"/>
    </row>
    <row r="34" customFormat="false" ht="63" hidden="false" customHeight="true" outlineLevel="2" collapsed="false">
      <c r="A34" s="25" t="s">
        <v>56</v>
      </c>
      <c r="B34" s="26" t="s">
        <v>47</v>
      </c>
      <c r="C34" s="27" t="s">
        <v>35</v>
      </c>
      <c r="D34" s="27" t="s">
        <v>48</v>
      </c>
      <c r="E34" s="27" t="s">
        <v>41</v>
      </c>
      <c r="F34" s="28" t="n">
        <v>2.9</v>
      </c>
      <c r="G34" s="29"/>
      <c r="H34" s="30"/>
    </row>
    <row r="35" customFormat="false" ht="20.1" hidden="false" customHeight="true" outlineLevel="1" collapsed="false">
      <c r="A35" s="23" t="s">
        <v>57</v>
      </c>
      <c r="B35" s="24" t="s">
        <v>58</v>
      </c>
      <c r="C35" s="24"/>
      <c r="D35" s="24"/>
      <c r="E35" s="24"/>
      <c r="F35" s="24"/>
      <c r="G35" s="24"/>
      <c r="H35" s="24"/>
    </row>
    <row r="36" customFormat="false" ht="61.9" hidden="false" customHeight="true" outlineLevel="2" collapsed="false">
      <c r="A36" s="25" t="s">
        <v>59</v>
      </c>
      <c r="B36" s="26" t="s">
        <v>60</v>
      </c>
      <c r="C36" s="27" t="s">
        <v>35</v>
      </c>
      <c r="D36" s="27" t="s">
        <v>61</v>
      </c>
      <c r="E36" s="27" t="s">
        <v>62</v>
      </c>
      <c r="F36" s="28" t="n">
        <v>98.5</v>
      </c>
      <c r="G36" s="29"/>
      <c r="H36" s="30"/>
    </row>
    <row r="37" customFormat="false" ht="45" hidden="false" customHeight="true" outlineLevel="2" collapsed="false">
      <c r="A37" s="25" t="s">
        <v>63</v>
      </c>
      <c r="B37" s="26" t="s">
        <v>64</v>
      </c>
      <c r="C37" s="27" t="s">
        <v>35</v>
      </c>
      <c r="D37" s="27" t="s">
        <v>65</v>
      </c>
      <c r="E37" s="27" t="s">
        <v>41</v>
      </c>
      <c r="F37" s="28" t="n">
        <v>1.5</v>
      </c>
      <c r="G37" s="29"/>
      <c r="H37" s="30"/>
    </row>
    <row r="38" customFormat="false" ht="61.9" hidden="false" customHeight="true" outlineLevel="2" collapsed="false">
      <c r="A38" s="25" t="s">
        <v>66</v>
      </c>
      <c r="B38" s="26" t="s">
        <v>43</v>
      </c>
      <c r="C38" s="27" t="s">
        <v>35</v>
      </c>
      <c r="D38" s="27" t="s">
        <v>44</v>
      </c>
      <c r="E38" s="27" t="s">
        <v>45</v>
      </c>
      <c r="F38" s="28" t="n">
        <v>1.48</v>
      </c>
      <c r="G38" s="29"/>
      <c r="H38" s="30"/>
    </row>
    <row r="39" customFormat="false" ht="63.6" hidden="false" customHeight="true" outlineLevel="2" collapsed="false">
      <c r="A39" s="25" t="s">
        <v>67</v>
      </c>
      <c r="B39" s="26" t="s">
        <v>47</v>
      </c>
      <c r="C39" s="27" t="s">
        <v>35</v>
      </c>
      <c r="D39" s="27" t="s">
        <v>48</v>
      </c>
      <c r="E39" s="27" t="s">
        <v>41</v>
      </c>
      <c r="F39" s="28" t="n">
        <v>5.3</v>
      </c>
      <c r="G39" s="29"/>
      <c r="H39" s="30"/>
    </row>
    <row r="40" customFormat="false" ht="21" hidden="false" customHeight="true" outlineLevel="0" collapsed="false">
      <c r="A40" s="21" t="s">
        <v>38</v>
      </c>
      <c r="B40" s="22" t="s">
        <v>68</v>
      </c>
      <c r="C40" s="22"/>
      <c r="D40" s="22"/>
      <c r="E40" s="22"/>
      <c r="F40" s="22"/>
      <c r="G40" s="22"/>
      <c r="H40" s="22"/>
    </row>
    <row r="41" customFormat="false" ht="20.1" hidden="false" customHeight="true" outlineLevel="1" collapsed="false">
      <c r="A41" s="23" t="s">
        <v>69</v>
      </c>
      <c r="B41" s="24" t="s">
        <v>70</v>
      </c>
      <c r="C41" s="24"/>
      <c r="D41" s="24"/>
      <c r="E41" s="24"/>
      <c r="F41" s="24"/>
      <c r="G41" s="24"/>
      <c r="H41" s="24"/>
    </row>
    <row r="42" customFormat="false" ht="60" hidden="false" customHeight="true" outlineLevel="2" collapsed="false">
      <c r="A42" s="25" t="s">
        <v>71</v>
      </c>
      <c r="B42" s="26" t="s">
        <v>72</v>
      </c>
      <c r="C42" s="27" t="s">
        <v>73</v>
      </c>
      <c r="D42" s="27" t="s">
        <v>74</v>
      </c>
      <c r="E42" s="27" t="s">
        <v>41</v>
      </c>
      <c r="F42" s="28" t="n">
        <v>15.19</v>
      </c>
      <c r="G42" s="27"/>
      <c r="H42" s="30"/>
    </row>
    <row r="43" customFormat="false" ht="60" hidden="false" customHeight="true" outlineLevel="2" collapsed="false">
      <c r="A43" s="25" t="s">
        <v>75</v>
      </c>
      <c r="B43" s="26" t="s">
        <v>76</v>
      </c>
      <c r="C43" s="27" t="s">
        <v>73</v>
      </c>
      <c r="D43" s="27" t="s">
        <v>77</v>
      </c>
      <c r="E43" s="27" t="s">
        <v>41</v>
      </c>
      <c r="F43" s="28" t="n">
        <v>15.19</v>
      </c>
      <c r="G43" s="29"/>
      <c r="H43" s="30"/>
    </row>
    <row r="44" customFormat="false" ht="60" hidden="false" customHeight="true" outlineLevel="2" collapsed="false">
      <c r="A44" s="25" t="s">
        <v>78</v>
      </c>
      <c r="B44" s="26" t="s">
        <v>79</v>
      </c>
      <c r="C44" s="27" t="s">
        <v>73</v>
      </c>
      <c r="D44" s="27" t="s">
        <v>80</v>
      </c>
      <c r="E44" s="27" t="s">
        <v>41</v>
      </c>
      <c r="F44" s="28" t="n">
        <v>15.19</v>
      </c>
      <c r="G44" s="29"/>
      <c r="H44" s="30"/>
    </row>
    <row r="45" customFormat="false" ht="20.1" hidden="false" customHeight="true" outlineLevel="1" collapsed="false">
      <c r="A45" s="23" t="s">
        <v>81</v>
      </c>
      <c r="B45" s="24" t="s">
        <v>82</v>
      </c>
      <c r="C45" s="24"/>
      <c r="D45" s="24"/>
      <c r="E45" s="24"/>
      <c r="F45" s="24"/>
      <c r="G45" s="24"/>
      <c r="H45" s="24"/>
    </row>
    <row r="46" customFormat="false" ht="18" hidden="false" customHeight="true" outlineLevel="2" collapsed="false">
      <c r="A46" s="31" t="s">
        <v>83</v>
      </c>
      <c r="B46" s="32" t="s">
        <v>84</v>
      </c>
      <c r="C46" s="32"/>
      <c r="D46" s="32"/>
      <c r="E46" s="32"/>
      <c r="F46" s="32"/>
      <c r="G46" s="32"/>
      <c r="H46" s="32"/>
    </row>
    <row r="47" customFormat="false" ht="57" hidden="false" customHeight="true" outlineLevel="3" collapsed="false">
      <c r="A47" s="25" t="s">
        <v>85</v>
      </c>
      <c r="B47" s="26" t="s">
        <v>86</v>
      </c>
      <c r="C47" s="27" t="s">
        <v>87</v>
      </c>
      <c r="D47" s="27" t="s">
        <v>88</v>
      </c>
      <c r="E47" s="27" t="s">
        <v>89</v>
      </c>
      <c r="F47" s="28" t="n">
        <f aca="false">88.73*0.2</f>
        <v>17.75</v>
      </c>
      <c r="G47" s="27"/>
      <c r="H47" s="30"/>
    </row>
    <row r="48" customFormat="false" ht="18" hidden="false" customHeight="true" outlineLevel="2" collapsed="false">
      <c r="A48" s="31" t="s">
        <v>90</v>
      </c>
      <c r="B48" s="32" t="s">
        <v>91</v>
      </c>
      <c r="C48" s="32"/>
      <c r="D48" s="32"/>
      <c r="E48" s="32"/>
      <c r="F48" s="32"/>
      <c r="G48" s="32"/>
      <c r="H48" s="32"/>
    </row>
    <row r="49" s="35" customFormat="true" ht="115.15" hidden="false" customHeight="true" outlineLevel="3" collapsed="false">
      <c r="A49" s="25" t="s">
        <v>92</v>
      </c>
      <c r="B49" s="33" t="s">
        <v>93</v>
      </c>
      <c r="C49" s="34" t="s">
        <v>94</v>
      </c>
      <c r="D49" s="34" t="s">
        <v>95</v>
      </c>
      <c r="E49" s="34" t="s">
        <v>89</v>
      </c>
      <c r="F49" s="28" t="n">
        <v>45.4</v>
      </c>
      <c r="G49" s="34"/>
      <c r="H49" s="30"/>
      <c r="ALQ49" s="36"/>
      <c r="ALR49" s="36"/>
      <c r="ALS49" s="36"/>
      <c r="ALT49" s="36"/>
      <c r="ALU49" s="36"/>
      <c r="ALV49" s="36"/>
      <c r="ALW49" s="36"/>
      <c r="ALX49" s="36"/>
      <c r="ALY49" s="36"/>
      <c r="ALZ49" s="36"/>
      <c r="AMA49" s="36"/>
      <c r="AMB49" s="36"/>
      <c r="AMC49" s="36"/>
      <c r="AMD49" s="36"/>
      <c r="AME49" s="36"/>
      <c r="AMF49" s="36"/>
      <c r="AMG49" s="36"/>
      <c r="AMH49" s="36"/>
      <c r="AMI49" s="36"/>
      <c r="AMJ49" s="36"/>
    </row>
    <row r="50" s="35" customFormat="true" ht="96.6" hidden="false" customHeight="true" outlineLevel="3" collapsed="false">
      <c r="A50" s="25" t="s">
        <v>96</v>
      </c>
      <c r="B50" s="33" t="s">
        <v>97</v>
      </c>
      <c r="C50" s="34" t="s">
        <v>94</v>
      </c>
      <c r="D50" s="34" t="s">
        <v>98</v>
      </c>
      <c r="E50" s="34" t="s">
        <v>89</v>
      </c>
      <c r="F50" s="28" t="n">
        <v>5.06</v>
      </c>
      <c r="G50" s="37"/>
      <c r="H50" s="38"/>
      <c r="ALQ50" s="36"/>
      <c r="ALR50" s="36"/>
      <c r="ALS50" s="36"/>
      <c r="ALT50" s="36"/>
      <c r="ALU50" s="36"/>
      <c r="ALV50" s="36"/>
      <c r="ALW50" s="36"/>
      <c r="ALX50" s="36"/>
      <c r="ALY50" s="36"/>
      <c r="ALZ50" s="36"/>
      <c r="AMA50" s="36"/>
      <c r="AMB50" s="36"/>
      <c r="AMC50" s="36"/>
      <c r="AMD50" s="36"/>
      <c r="AME50" s="36"/>
      <c r="AMF50" s="36"/>
      <c r="AMG50" s="36"/>
      <c r="AMH50" s="36"/>
      <c r="AMI50" s="36"/>
      <c r="AMJ50" s="36"/>
    </row>
    <row r="51" customFormat="false" ht="20.1" hidden="false" customHeight="true" outlineLevel="1" collapsed="false">
      <c r="A51" s="23" t="s">
        <v>99</v>
      </c>
      <c r="B51" s="24" t="s">
        <v>100</v>
      </c>
      <c r="C51" s="24"/>
      <c r="D51" s="24"/>
      <c r="E51" s="24"/>
      <c r="F51" s="24"/>
      <c r="G51" s="24"/>
      <c r="H51" s="24"/>
    </row>
    <row r="52" customFormat="false" ht="18" hidden="false" customHeight="true" outlineLevel="2" collapsed="false">
      <c r="A52" s="31" t="s">
        <v>101</v>
      </c>
      <c r="B52" s="32" t="s">
        <v>102</v>
      </c>
      <c r="C52" s="32"/>
      <c r="D52" s="32"/>
      <c r="E52" s="32"/>
      <c r="F52" s="32"/>
      <c r="G52" s="32"/>
      <c r="H52" s="32"/>
    </row>
    <row r="53" customFormat="false" ht="154.5" hidden="false" customHeight="true" outlineLevel="3" collapsed="false">
      <c r="A53" s="25" t="s">
        <v>103</v>
      </c>
      <c r="B53" s="26" t="s">
        <v>104</v>
      </c>
      <c r="C53" s="27" t="s">
        <v>105</v>
      </c>
      <c r="D53" s="27" t="s">
        <v>106</v>
      </c>
      <c r="E53" s="27" t="s">
        <v>89</v>
      </c>
      <c r="F53" s="28" t="n">
        <f aca="false">63.37*1.3</f>
        <v>82.38</v>
      </c>
      <c r="G53" s="27"/>
      <c r="H53" s="30"/>
    </row>
    <row r="54" customFormat="false" ht="154.5" hidden="false" customHeight="true" outlineLevel="3" collapsed="false">
      <c r="A54" s="25" t="s">
        <v>107</v>
      </c>
      <c r="B54" s="26" t="s">
        <v>108</v>
      </c>
      <c r="C54" s="27" t="s">
        <v>105</v>
      </c>
      <c r="D54" s="27" t="s">
        <v>109</v>
      </c>
      <c r="E54" s="27" t="s">
        <v>89</v>
      </c>
      <c r="F54" s="28" t="n">
        <f aca="false">63.37*0.1</f>
        <v>6.34</v>
      </c>
      <c r="G54" s="29"/>
      <c r="H54" s="30"/>
    </row>
    <row r="55" customFormat="false" ht="162.75" hidden="false" customHeight="true" outlineLevel="3" collapsed="false">
      <c r="A55" s="25" t="s">
        <v>110</v>
      </c>
      <c r="B55" s="26" t="s">
        <v>111</v>
      </c>
      <c r="C55" s="27" t="s">
        <v>105</v>
      </c>
      <c r="D55" s="27" t="s">
        <v>112</v>
      </c>
      <c r="E55" s="27" t="s">
        <v>89</v>
      </c>
      <c r="F55" s="28" t="n">
        <f aca="false">F53</f>
        <v>82.38</v>
      </c>
      <c r="G55" s="29"/>
      <c r="H55" s="30"/>
    </row>
    <row r="56" customFormat="false" ht="34.15" hidden="false" customHeight="true" outlineLevel="3" collapsed="false">
      <c r="A56" s="25" t="s">
        <v>113</v>
      </c>
      <c r="B56" s="26" t="s">
        <v>114</v>
      </c>
      <c r="C56" s="27" t="s">
        <v>105</v>
      </c>
      <c r="D56" s="27" t="s">
        <v>115</v>
      </c>
      <c r="E56" s="27" t="s">
        <v>89</v>
      </c>
      <c r="F56" s="28" t="n">
        <v>224.49</v>
      </c>
      <c r="G56" s="29"/>
      <c r="H56" s="30"/>
    </row>
    <row r="57" customFormat="false" ht="48" hidden="false" customHeight="true" outlineLevel="3" collapsed="false">
      <c r="A57" s="25" t="s">
        <v>116</v>
      </c>
      <c r="B57" s="26" t="s">
        <v>117</v>
      </c>
      <c r="C57" s="27" t="s">
        <v>105</v>
      </c>
      <c r="D57" s="27" t="s">
        <v>118</v>
      </c>
      <c r="E57" s="27" t="s">
        <v>89</v>
      </c>
      <c r="F57" s="28" t="n">
        <v>72.95</v>
      </c>
      <c r="G57" s="29"/>
      <c r="H57" s="30"/>
    </row>
    <row r="58" customFormat="false" ht="18" hidden="false" customHeight="true" outlineLevel="2" collapsed="false">
      <c r="A58" s="31" t="s">
        <v>119</v>
      </c>
      <c r="B58" s="32" t="s">
        <v>120</v>
      </c>
      <c r="C58" s="32"/>
      <c r="D58" s="32"/>
      <c r="E58" s="32"/>
      <c r="F58" s="32"/>
      <c r="G58" s="32"/>
      <c r="H58" s="32"/>
    </row>
    <row r="59" customFormat="false" ht="38.25" hidden="false" customHeight="true" outlineLevel="3" collapsed="false">
      <c r="A59" s="25" t="s">
        <v>121</v>
      </c>
      <c r="B59" s="26" t="s">
        <v>111</v>
      </c>
      <c r="C59" s="27" t="s">
        <v>105</v>
      </c>
      <c r="D59" s="27" t="s">
        <v>112</v>
      </c>
      <c r="E59" s="27" t="s">
        <v>89</v>
      </c>
      <c r="F59" s="28" t="n">
        <v>169.4</v>
      </c>
      <c r="G59" s="27"/>
      <c r="H59" s="30"/>
    </row>
    <row r="60" customFormat="false" ht="51" hidden="false" customHeight="true" outlineLevel="3" collapsed="false">
      <c r="A60" s="25" t="s">
        <v>122</v>
      </c>
      <c r="B60" s="26" t="s">
        <v>104</v>
      </c>
      <c r="C60" s="27" t="s">
        <v>105</v>
      </c>
      <c r="D60" s="27" t="s">
        <v>123</v>
      </c>
      <c r="E60" s="27" t="s">
        <v>89</v>
      </c>
      <c r="F60" s="28" t="n">
        <f aca="false">F59</f>
        <v>169.4</v>
      </c>
      <c r="G60" s="29"/>
      <c r="H60" s="30"/>
    </row>
    <row r="61" customFormat="false" ht="44.45" hidden="false" customHeight="true" outlineLevel="3" collapsed="false">
      <c r="A61" s="25" t="s">
        <v>124</v>
      </c>
      <c r="B61" s="39" t="s">
        <v>125</v>
      </c>
      <c r="C61" s="27" t="s">
        <v>105</v>
      </c>
      <c r="D61" s="27" t="s">
        <v>115</v>
      </c>
      <c r="E61" s="27" t="s">
        <v>89</v>
      </c>
      <c r="F61" s="28" t="n">
        <f aca="false">F59</f>
        <v>169.4</v>
      </c>
      <c r="G61" s="29"/>
      <c r="H61" s="30"/>
    </row>
    <row r="62" customFormat="false" ht="48" hidden="false" customHeight="true" outlineLevel="3" collapsed="false">
      <c r="A62" s="25" t="s">
        <v>126</v>
      </c>
      <c r="B62" s="39" t="s">
        <v>127</v>
      </c>
      <c r="C62" s="27" t="s">
        <v>105</v>
      </c>
      <c r="D62" s="27" t="s">
        <v>118</v>
      </c>
      <c r="E62" s="27" t="s">
        <v>89</v>
      </c>
      <c r="F62" s="28" t="n">
        <v>125.26</v>
      </c>
      <c r="G62" s="29"/>
      <c r="H62" s="30"/>
    </row>
    <row r="63" customFormat="false" ht="18" hidden="false" customHeight="true" outlineLevel="2" collapsed="false">
      <c r="A63" s="31" t="s">
        <v>128</v>
      </c>
      <c r="B63" s="32" t="s">
        <v>129</v>
      </c>
      <c r="C63" s="32"/>
      <c r="D63" s="32"/>
      <c r="E63" s="32"/>
      <c r="F63" s="32"/>
      <c r="G63" s="32"/>
      <c r="H63" s="32"/>
    </row>
    <row r="64" customFormat="false" ht="34.15" hidden="false" customHeight="true" outlineLevel="3" collapsed="false">
      <c r="A64" s="25" t="s">
        <v>130</v>
      </c>
      <c r="B64" s="26" t="s">
        <v>131</v>
      </c>
      <c r="C64" s="27" t="s">
        <v>132</v>
      </c>
      <c r="D64" s="27" t="s">
        <v>133</v>
      </c>
      <c r="E64" s="27" t="s">
        <v>89</v>
      </c>
      <c r="F64" s="28" t="n">
        <v>12.93</v>
      </c>
      <c r="G64" s="27"/>
      <c r="H64" s="30"/>
    </row>
    <row r="65" customFormat="false" ht="49.5" hidden="false" customHeight="true" outlineLevel="3" collapsed="false">
      <c r="A65" s="25" t="s">
        <v>134</v>
      </c>
      <c r="B65" s="26" t="s">
        <v>135</v>
      </c>
      <c r="C65" s="27" t="s">
        <v>132</v>
      </c>
      <c r="D65" s="27" t="s">
        <v>136</v>
      </c>
      <c r="E65" s="27" t="s">
        <v>89</v>
      </c>
      <c r="F65" s="28" t="n">
        <f aca="false">21.48+13.8+12.52</f>
        <v>47.8</v>
      </c>
      <c r="G65" s="29"/>
      <c r="H65" s="30"/>
    </row>
    <row r="66" customFormat="false" ht="18" hidden="false" customHeight="true" outlineLevel="2" collapsed="false">
      <c r="A66" s="31" t="s">
        <v>137</v>
      </c>
      <c r="B66" s="32" t="s">
        <v>138</v>
      </c>
      <c r="C66" s="32"/>
      <c r="D66" s="32"/>
      <c r="E66" s="32"/>
      <c r="F66" s="32"/>
      <c r="G66" s="32"/>
      <c r="H66" s="32"/>
    </row>
    <row r="67" customFormat="false" ht="40.15" hidden="false" customHeight="true" outlineLevel="3" collapsed="false">
      <c r="A67" s="25" t="s">
        <v>139</v>
      </c>
      <c r="B67" s="26" t="s">
        <v>140</v>
      </c>
      <c r="C67" s="27" t="s">
        <v>141</v>
      </c>
      <c r="D67" s="27" t="s">
        <v>142</v>
      </c>
      <c r="E67" s="27" t="s">
        <v>89</v>
      </c>
      <c r="F67" s="28" t="n">
        <v>167.81</v>
      </c>
      <c r="G67" s="27"/>
      <c r="H67" s="30"/>
    </row>
    <row r="68" customFormat="false" ht="40.15" hidden="false" customHeight="true" outlineLevel="3" collapsed="false">
      <c r="A68" s="25" t="s">
        <v>143</v>
      </c>
      <c r="B68" s="26" t="s">
        <v>144</v>
      </c>
      <c r="C68" s="27" t="s">
        <v>141</v>
      </c>
      <c r="D68" s="27" t="s">
        <v>145</v>
      </c>
      <c r="E68" s="27" t="s">
        <v>62</v>
      </c>
      <c r="F68" s="28" t="n">
        <v>251.72</v>
      </c>
      <c r="G68" s="29"/>
      <c r="H68" s="30"/>
    </row>
    <row r="69" customFormat="false" ht="40.15" hidden="false" customHeight="true" outlineLevel="3" collapsed="false">
      <c r="A69" s="25" t="s">
        <v>146</v>
      </c>
      <c r="B69" s="26" t="s">
        <v>147</v>
      </c>
      <c r="C69" s="27" t="s">
        <v>141</v>
      </c>
      <c r="D69" s="27" t="s">
        <v>148</v>
      </c>
      <c r="E69" s="27" t="s">
        <v>62</v>
      </c>
      <c r="F69" s="28" t="n">
        <f aca="false">62*0.1</f>
        <v>6.2</v>
      </c>
      <c r="G69" s="29"/>
      <c r="H69" s="30"/>
    </row>
    <row r="70" customFormat="false" ht="40.15" hidden="false" customHeight="true" outlineLevel="3" collapsed="false">
      <c r="A70" s="25" t="s">
        <v>149</v>
      </c>
      <c r="B70" s="26" t="s">
        <v>150</v>
      </c>
      <c r="C70" s="27" t="s">
        <v>141</v>
      </c>
      <c r="D70" s="27" t="s">
        <v>151</v>
      </c>
      <c r="E70" s="27" t="s">
        <v>62</v>
      </c>
      <c r="F70" s="28" t="n">
        <v>163.31</v>
      </c>
      <c r="G70" s="29"/>
      <c r="H70" s="30"/>
    </row>
    <row r="71" customFormat="false" ht="40.15" hidden="false" customHeight="true" outlineLevel="3" collapsed="false">
      <c r="A71" s="25" t="s">
        <v>152</v>
      </c>
      <c r="B71" s="26" t="s">
        <v>153</v>
      </c>
      <c r="C71" s="27" t="s">
        <v>141</v>
      </c>
      <c r="D71" s="27" t="s">
        <v>154</v>
      </c>
      <c r="E71" s="27" t="s">
        <v>89</v>
      </c>
      <c r="F71" s="28" t="n">
        <v>27.84</v>
      </c>
      <c r="G71" s="29"/>
      <c r="H71" s="30"/>
    </row>
    <row r="72" customFormat="false" ht="40.15" hidden="false" customHeight="true" outlineLevel="3" collapsed="false">
      <c r="A72" s="25" t="s">
        <v>155</v>
      </c>
      <c r="B72" s="26" t="s">
        <v>156</v>
      </c>
      <c r="C72" s="27" t="s">
        <v>141</v>
      </c>
      <c r="D72" s="27" t="s">
        <v>157</v>
      </c>
      <c r="E72" s="27" t="s">
        <v>62</v>
      </c>
      <c r="F72" s="28" t="n">
        <v>14.11</v>
      </c>
      <c r="G72" s="29"/>
      <c r="H72" s="30"/>
    </row>
    <row r="73" customFormat="false" ht="40.15" hidden="false" customHeight="true" outlineLevel="3" collapsed="false">
      <c r="A73" s="25" t="s">
        <v>158</v>
      </c>
      <c r="B73" s="26" t="s">
        <v>159</v>
      </c>
      <c r="C73" s="27" t="s">
        <v>141</v>
      </c>
      <c r="D73" s="27" t="s">
        <v>160</v>
      </c>
      <c r="E73" s="27" t="s">
        <v>89</v>
      </c>
      <c r="F73" s="28" t="n">
        <v>198.21</v>
      </c>
      <c r="G73" s="29"/>
      <c r="H73" s="30"/>
    </row>
    <row r="74" customFormat="false" ht="40.15" hidden="false" customHeight="true" outlineLevel="3" collapsed="false">
      <c r="A74" s="25" t="s">
        <v>161</v>
      </c>
      <c r="B74" s="26" t="s">
        <v>162</v>
      </c>
      <c r="C74" s="27" t="s">
        <v>141</v>
      </c>
      <c r="D74" s="27" t="s">
        <v>163</v>
      </c>
      <c r="E74" s="27" t="s">
        <v>62</v>
      </c>
      <c r="F74" s="28" t="n">
        <v>297.32</v>
      </c>
      <c r="G74" s="29"/>
      <c r="H74" s="30"/>
    </row>
    <row r="75" customFormat="false" ht="18" hidden="false" customHeight="true" outlineLevel="2" collapsed="false">
      <c r="A75" s="31" t="s">
        <v>164</v>
      </c>
      <c r="B75" s="32" t="s">
        <v>165</v>
      </c>
      <c r="C75" s="32"/>
      <c r="D75" s="32"/>
      <c r="E75" s="32"/>
      <c r="F75" s="32"/>
      <c r="G75" s="32"/>
      <c r="H75" s="32"/>
    </row>
    <row r="76" customFormat="false" ht="40.15" hidden="false" customHeight="true" outlineLevel="3" collapsed="false">
      <c r="A76" s="25" t="s">
        <v>166</v>
      </c>
      <c r="B76" s="26" t="s">
        <v>167</v>
      </c>
      <c r="C76" s="27" t="s">
        <v>168</v>
      </c>
      <c r="D76" s="27" t="s">
        <v>169</v>
      </c>
      <c r="E76" s="27" t="s">
        <v>89</v>
      </c>
      <c r="F76" s="28" t="n">
        <v>328.01</v>
      </c>
      <c r="G76" s="27"/>
      <c r="H76" s="30"/>
    </row>
    <row r="77" customFormat="false" ht="40.15" hidden="false" customHeight="true" outlineLevel="3" collapsed="false">
      <c r="A77" s="25" t="s">
        <v>170</v>
      </c>
      <c r="B77" s="26" t="s">
        <v>167</v>
      </c>
      <c r="C77" s="27" t="s">
        <v>168</v>
      </c>
      <c r="D77" s="27" t="s">
        <v>171</v>
      </c>
      <c r="E77" s="27" t="s">
        <v>89</v>
      </c>
      <c r="F77" s="28" t="n">
        <v>96.47</v>
      </c>
      <c r="G77" s="29"/>
      <c r="H77" s="30"/>
    </row>
    <row r="78" customFormat="false" ht="106.15" hidden="false" customHeight="true" outlineLevel="3" collapsed="false">
      <c r="A78" s="25" t="s">
        <v>172</v>
      </c>
      <c r="B78" s="26" t="s">
        <v>173</v>
      </c>
      <c r="C78" s="27" t="s">
        <v>168</v>
      </c>
      <c r="D78" s="27" t="s">
        <v>174</v>
      </c>
      <c r="E78" s="27" t="s">
        <v>89</v>
      </c>
      <c r="F78" s="28" t="n">
        <v>15.55</v>
      </c>
      <c r="G78" s="29"/>
      <c r="H78" s="30"/>
    </row>
    <row r="79" customFormat="false" ht="40.15" hidden="false" customHeight="true" outlineLevel="3" collapsed="false">
      <c r="A79" s="25" t="s">
        <v>175</v>
      </c>
      <c r="B79" s="26" t="s">
        <v>176</v>
      </c>
      <c r="C79" s="27" t="s">
        <v>168</v>
      </c>
      <c r="D79" s="27" t="s">
        <v>177</v>
      </c>
      <c r="E79" s="27" t="s">
        <v>89</v>
      </c>
      <c r="F79" s="28" t="n">
        <v>65.88</v>
      </c>
      <c r="G79" s="29"/>
      <c r="H79" s="30"/>
    </row>
    <row r="80" customFormat="false" ht="40.15" hidden="false" customHeight="true" outlineLevel="3" collapsed="false">
      <c r="A80" s="25" t="s">
        <v>178</v>
      </c>
      <c r="B80" s="26" t="s">
        <v>179</v>
      </c>
      <c r="C80" s="27" t="s">
        <v>168</v>
      </c>
      <c r="D80" s="27" t="s">
        <v>180</v>
      </c>
      <c r="E80" s="27" t="s">
        <v>89</v>
      </c>
      <c r="F80" s="28" t="n">
        <v>65.88</v>
      </c>
      <c r="G80" s="29"/>
      <c r="H80" s="30"/>
    </row>
    <row r="81" customFormat="false" ht="18" hidden="false" customHeight="true" outlineLevel="2" collapsed="false">
      <c r="A81" s="31" t="s">
        <v>181</v>
      </c>
      <c r="B81" s="32" t="s">
        <v>182</v>
      </c>
      <c r="C81" s="32"/>
      <c r="D81" s="32"/>
      <c r="E81" s="32"/>
      <c r="F81" s="32"/>
      <c r="G81" s="32"/>
      <c r="H81" s="32"/>
    </row>
    <row r="82" customFormat="false" ht="48.75" hidden="false" customHeight="true" outlineLevel="3" collapsed="false">
      <c r="A82" s="25" t="s">
        <v>183</v>
      </c>
      <c r="B82" s="26" t="s">
        <v>184</v>
      </c>
      <c r="C82" s="27" t="s">
        <v>185</v>
      </c>
      <c r="D82" s="27" t="s">
        <v>186</v>
      </c>
      <c r="E82" s="27" t="s">
        <v>89</v>
      </c>
      <c r="F82" s="28" t="n">
        <f aca="false">675.57*1.1</f>
        <v>743.13</v>
      </c>
      <c r="G82" s="27"/>
      <c r="H82" s="30"/>
    </row>
    <row r="83" customFormat="false" ht="43.9" hidden="false" customHeight="true" outlineLevel="3" collapsed="false">
      <c r="A83" s="25" t="s">
        <v>187</v>
      </c>
      <c r="B83" s="26" t="s">
        <v>188</v>
      </c>
      <c r="C83" s="27" t="s">
        <v>185</v>
      </c>
      <c r="D83" s="27" t="s">
        <v>189</v>
      </c>
      <c r="E83" s="27" t="s">
        <v>89</v>
      </c>
      <c r="F83" s="28" t="n">
        <v>1375.81</v>
      </c>
      <c r="G83" s="29"/>
      <c r="H83" s="30"/>
    </row>
    <row r="84" customFormat="false" ht="46.15" hidden="false" customHeight="true" outlineLevel="3" collapsed="false">
      <c r="A84" s="25" t="s">
        <v>190</v>
      </c>
      <c r="B84" s="26" t="s">
        <v>191</v>
      </c>
      <c r="C84" s="27" t="s">
        <v>185</v>
      </c>
      <c r="D84" s="27" t="s">
        <v>192</v>
      </c>
      <c r="E84" s="27" t="s">
        <v>89</v>
      </c>
      <c r="F84" s="28" t="n">
        <v>222.07</v>
      </c>
      <c r="G84" s="29"/>
      <c r="H84" s="30"/>
    </row>
    <row r="85" customFormat="false" ht="40.15" hidden="false" customHeight="true" outlineLevel="3" collapsed="false">
      <c r="A85" s="25" t="s">
        <v>193</v>
      </c>
      <c r="B85" s="26" t="s">
        <v>194</v>
      </c>
      <c r="C85" s="27" t="s">
        <v>141</v>
      </c>
      <c r="D85" s="27" t="s">
        <v>148</v>
      </c>
      <c r="E85" s="27" t="s">
        <v>62</v>
      </c>
      <c r="F85" s="28" t="n">
        <v>31.5</v>
      </c>
      <c r="G85" s="29"/>
      <c r="H85" s="30"/>
    </row>
    <row r="86" customFormat="false" ht="45" hidden="false" customHeight="true" outlineLevel="3" collapsed="false">
      <c r="A86" s="25" t="s">
        <v>195</v>
      </c>
      <c r="B86" s="26" t="s">
        <v>196</v>
      </c>
      <c r="C86" s="27" t="s">
        <v>185</v>
      </c>
      <c r="D86" s="27" t="s">
        <v>151</v>
      </c>
      <c r="E86" s="27" t="s">
        <v>62</v>
      </c>
      <c r="F86" s="28" t="n">
        <v>147</v>
      </c>
      <c r="G86" s="29"/>
      <c r="H86" s="30"/>
    </row>
    <row r="87" customFormat="false" ht="53.45" hidden="false" customHeight="true" outlineLevel="3" collapsed="false">
      <c r="A87" s="25" t="s">
        <v>197</v>
      </c>
      <c r="B87" s="26" t="s">
        <v>198</v>
      </c>
      <c r="C87" s="27" t="s">
        <v>199</v>
      </c>
      <c r="D87" s="27" t="s">
        <v>177</v>
      </c>
      <c r="E87" s="27" t="s">
        <v>89</v>
      </c>
      <c r="F87" s="28" t="n">
        <v>1153.74</v>
      </c>
      <c r="G87" s="29"/>
      <c r="H87" s="30"/>
    </row>
    <row r="88" customFormat="false" ht="57" hidden="false" customHeight="true" outlineLevel="3" collapsed="false">
      <c r="A88" s="25" t="s">
        <v>200</v>
      </c>
      <c r="B88" s="26" t="s">
        <v>201</v>
      </c>
      <c r="C88" s="27" t="s">
        <v>199</v>
      </c>
      <c r="D88" s="27" t="s">
        <v>180</v>
      </c>
      <c r="E88" s="27" t="s">
        <v>89</v>
      </c>
      <c r="F88" s="28" t="n">
        <v>1153.74</v>
      </c>
      <c r="G88" s="29"/>
      <c r="H88" s="30"/>
    </row>
    <row r="89" customFormat="false" ht="18" hidden="false" customHeight="true" outlineLevel="2" collapsed="false">
      <c r="A89" s="31" t="s">
        <v>202</v>
      </c>
      <c r="B89" s="32" t="s">
        <v>203</v>
      </c>
      <c r="C89" s="32"/>
      <c r="D89" s="32"/>
      <c r="E89" s="32"/>
      <c r="F89" s="32"/>
      <c r="G89" s="32"/>
      <c r="H89" s="32"/>
    </row>
    <row r="90" customFormat="false" ht="60" hidden="false" customHeight="false" outlineLevel="3" collapsed="false">
      <c r="A90" s="25" t="s">
        <v>204</v>
      </c>
      <c r="B90" s="26" t="s">
        <v>205</v>
      </c>
      <c r="C90" s="27" t="s">
        <v>206</v>
      </c>
      <c r="D90" s="26" t="s">
        <v>207</v>
      </c>
      <c r="E90" s="27" t="s">
        <v>89</v>
      </c>
      <c r="F90" s="28" t="n">
        <v>13.63</v>
      </c>
      <c r="G90" s="27"/>
      <c r="H90" s="30"/>
    </row>
    <row r="91" customFormat="false" ht="60" hidden="false" customHeight="true" outlineLevel="3" collapsed="false">
      <c r="A91" s="25" t="s">
        <v>208</v>
      </c>
      <c r="B91" s="26" t="s">
        <v>209</v>
      </c>
      <c r="C91" s="27" t="s">
        <v>206</v>
      </c>
      <c r="D91" s="27" t="s">
        <v>210</v>
      </c>
      <c r="E91" s="27" t="s">
        <v>89</v>
      </c>
      <c r="F91" s="28" t="n">
        <v>6.82</v>
      </c>
      <c r="G91" s="29"/>
      <c r="H91" s="30"/>
    </row>
    <row r="92" customFormat="false" ht="60" hidden="false" customHeight="true" outlineLevel="3" collapsed="false">
      <c r="A92" s="25" t="s">
        <v>211</v>
      </c>
      <c r="B92" s="26" t="s">
        <v>212</v>
      </c>
      <c r="C92" s="27" t="s">
        <v>206</v>
      </c>
      <c r="D92" s="27" t="s">
        <v>213</v>
      </c>
      <c r="E92" s="27" t="s">
        <v>89</v>
      </c>
      <c r="F92" s="28" t="n">
        <v>1.65</v>
      </c>
      <c r="G92" s="29"/>
      <c r="H92" s="30"/>
    </row>
    <row r="93" customFormat="false" ht="60" hidden="false" customHeight="true" outlineLevel="3" collapsed="false">
      <c r="A93" s="25" t="s">
        <v>214</v>
      </c>
      <c r="B93" s="26" t="s">
        <v>215</v>
      </c>
      <c r="C93" s="27" t="s">
        <v>206</v>
      </c>
      <c r="D93" s="27" t="s">
        <v>216</v>
      </c>
      <c r="E93" s="27" t="s">
        <v>89</v>
      </c>
      <c r="F93" s="28" t="n">
        <v>27.88</v>
      </c>
      <c r="G93" s="29"/>
      <c r="H93" s="30"/>
    </row>
    <row r="94" customFormat="false" ht="78" hidden="false" customHeight="true" outlineLevel="3" collapsed="false">
      <c r="A94" s="25" t="s">
        <v>217</v>
      </c>
      <c r="B94" s="26" t="s">
        <v>218</v>
      </c>
      <c r="C94" s="27" t="s">
        <v>206</v>
      </c>
      <c r="D94" s="27" t="s">
        <v>219</v>
      </c>
      <c r="E94" s="27" t="s">
        <v>89</v>
      </c>
      <c r="F94" s="28" t="n">
        <v>14.4</v>
      </c>
      <c r="G94" s="29"/>
      <c r="H94" s="30"/>
    </row>
    <row r="95" customFormat="false" ht="60" hidden="false" customHeight="true" outlineLevel="3" collapsed="false">
      <c r="A95" s="25" t="s">
        <v>220</v>
      </c>
      <c r="B95" s="26" t="s">
        <v>221</v>
      </c>
      <c r="C95" s="27" t="s">
        <v>206</v>
      </c>
      <c r="D95" s="40" t="s">
        <v>222</v>
      </c>
      <c r="E95" s="27" t="s">
        <v>89</v>
      </c>
      <c r="F95" s="28" t="n">
        <v>5.28</v>
      </c>
      <c r="G95" s="29"/>
      <c r="H95" s="30"/>
    </row>
    <row r="96" customFormat="false" ht="60" hidden="false" customHeight="true" outlineLevel="3" collapsed="false">
      <c r="A96" s="25" t="s">
        <v>223</v>
      </c>
      <c r="B96" s="26" t="s">
        <v>224</v>
      </c>
      <c r="C96" s="27" t="s">
        <v>206</v>
      </c>
      <c r="D96" s="27" t="s">
        <v>225</v>
      </c>
      <c r="E96" s="27" t="s">
        <v>89</v>
      </c>
      <c r="F96" s="28" t="n">
        <v>5.67</v>
      </c>
      <c r="G96" s="29"/>
      <c r="H96" s="30"/>
    </row>
    <row r="97" customFormat="false" ht="60" hidden="false" customHeight="true" outlineLevel="3" collapsed="false">
      <c r="A97" s="25" t="s">
        <v>226</v>
      </c>
      <c r="B97" s="26" t="s">
        <v>227</v>
      </c>
      <c r="C97" s="27" t="s">
        <v>206</v>
      </c>
      <c r="D97" s="27" t="s">
        <v>228</v>
      </c>
      <c r="E97" s="27" t="s">
        <v>89</v>
      </c>
      <c r="F97" s="28" t="n">
        <v>3.78</v>
      </c>
      <c r="G97" s="29"/>
      <c r="H97" s="30"/>
    </row>
    <row r="98" customFormat="false" ht="89.25" hidden="false" customHeight="true" outlineLevel="3" collapsed="false">
      <c r="A98" s="25" t="s">
        <v>229</v>
      </c>
      <c r="B98" s="26" t="s">
        <v>230</v>
      </c>
      <c r="C98" s="27" t="s">
        <v>206</v>
      </c>
      <c r="D98" s="27" t="s">
        <v>231</v>
      </c>
      <c r="E98" s="27" t="s">
        <v>89</v>
      </c>
      <c r="F98" s="28" t="n">
        <v>6.3</v>
      </c>
      <c r="G98" s="29"/>
      <c r="H98" s="30"/>
    </row>
    <row r="99" customFormat="false" ht="60" hidden="false" customHeight="true" outlineLevel="3" collapsed="false">
      <c r="A99" s="25" t="s">
        <v>232</v>
      </c>
      <c r="B99" s="26" t="s">
        <v>233</v>
      </c>
      <c r="C99" s="27" t="s">
        <v>206</v>
      </c>
      <c r="D99" s="27" t="s">
        <v>234</v>
      </c>
      <c r="E99" s="27" t="s">
        <v>89</v>
      </c>
      <c r="F99" s="28" t="n">
        <v>7.38</v>
      </c>
      <c r="G99" s="29"/>
      <c r="H99" s="30"/>
    </row>
    <row r="100" customFormat="false" ht="60" hidden="false" customHeight="true" outlineLevel="3" collapsed="false">
      <c r="A100" s="25" t="s">
        <v>235</v>
      </c>
      <c r="B100" s="26" t="s">
        <v>233</v>
      </c>
      <c r="C100" s="27" t="s">
        <v>206</v>
      </c>
      <c r="D100" s="27" t="s">
        <v>236</v>
      </c>
      <c r="E100" s="27" t="s">
        <v>89</v>
      </c>
      <c r="F100" s="28" t="n">
        <v>12.3</v>
      </c>
      <c r="G100" s="29"/>
      <c r="H100" s="30"/>
    </row>
    <row r="101" customFormat="false" ht="60" hidden="false" customHeight="true" outlineLevel="3" collapsed="false">
      <c r="A101" s="25" t="s">
        <v>237</v>
      </c>
      <c r="B101" s="26" t="s">
        <v>233</v>
      </c>
      <c r="C101" s="27" t="s">
        <v>206</v>
      </c>
      <c r="D101" s="27" t="s">
        <v>238</v>
      </c>
      <c r="E101" s="27" t="s">
        <v>89</v>
      </c>
      <c r="F101" s="28" t="n">
        <v>16.4</v>
      </c>
      <c r="G101" s="29"/>
      <c r="H101" s="30"/>
    </row>
    <row r="102" customFormat="false" ht="60" hidden="false" customHeight="true" outlineLevel="3" collapsed="false">
      <c r="A102" s="25" t="s">
        <v>239</v>
      </c>
      <c r="B102" s="26" t="s">
        <v>233</v>
      </c>
      <c r="C102" s="27" t="s">
        <v>206</v>
      </c>
      <c r="D102" s="40" t="s">
        <v>240</v>
      </c>
      <c r="E102" s="27" t="s">
        <v>89</v>
      </c>
      <c r="F102" s="28" t="n">
        <v>2.05</v>
      </c>
      <c r="G102" s="29"/>
      <c r="H102" s="30"/>
    </row>
    <row r="103" customFormat="false" ht="60" hidden="false" customHeight="true" outlineLevel="3" collapsed="false">
      <c r="A103" s="25" t="s">
        <v>241</v>
      </c>
      <c r="B103" s="26" t="s">
        <v>242</v>
      </c>
      <c r="C103" s="27" t="s">
        <v>206</v>
      </c>
      <c r="D103" s="27" t="s">
        <v>243</v>
      </c>
      <c r="E103" s="27" t="s">
        <v>244</v>
      </c>
      <c r="F103" s="28" t="n">
        <v>30</v>
      </c>
      <c r="G103" s="29"/>
      <c r="H103" s="30"/>
    </row>
    <row r="104" customFormat="false" ht="143.25" hidden="false" customHeight="true" outlineLevel="3" collapsed="false">
      <c r="A104" s="25" t="s">
        <v>245</v>
      </c>
      <c r="B104" s="26" t="s">
        <v>246</v>
      </c>
      <c r="C104" s="27" t="s">
        <v>206</v>
      </c>
      <c r="D104" s="27" t="s">
        <v>247</v>
      </c>
      <c r="E104" s="27" t="s">
        <v>89</v>
      </c>
      <c r="F104" s="28" t="n">
        <v>28.6</v>
      </c>
      <c r="G104" s="29"/>
      <c r="H104" s="30"/>
    </row>
    <row r="105" customFormat="false" ht="74.25" hidden="false" customHeight="true" outlineLevel="3" collapsed="false">
      <c r="A105" s="25" t="s">
        <v>248</v>
      </c>
      <c r="B105" s="26" t="s">
        <v>249</v>
      </c>
      <c r="C105" s="27" t="s">
        <v>206</v>
      </c>
      <c r="D105" s="27" t="s">
        <v>250</v>
      </c>
      <c r="E105" s="27" t="s">
        <v>89</v>
      </c>
      <c r="F105" s="28" t="n">
        <v>26.01</v>
      </c>
      <c r="G105" s="29"/>
      <c r="H105" s="30"/>
    </row>
    <row r="106" customFormat="false" ht="60" hidden="false" customHeight="true" outlineLevel="3" collapsed="false">
      <c r="A106" s="25" t="s">
        <v>251</v>
      </c>
      <c r="B106" s="26" t="s">
        <v>252</v>
      </c>
      <c r="C106" s="27" t="s">
        <v>206</v>
      </c>
      <c r="D106" s="27" t="s">
        <v>253</v>
      </c>
      <c r="E106" s="27" t="s">
        <v>62</v>
      </c>
      <c r="F106" s="28" t="n">
        <v>59.45</v>
      </c>
      <c r="G106" s="29"/>
      <c r="H106" s="30"/>
    </row>
    <row r="107" customFormat="false" ht="18" hidden="false" customHeight="true" outlineLevel="2" collapsed="false">
      <c r="A107" s="31" t="s">
        <v>254</v>
      </c>
      <c r="B107" s="32" t="s">
        <v>255</v>
      </c>
      <c r="C107" s="32"/>
      <c r="D107" s="32"/>
      <c r="E107" s="32"/>
      <c r="F107" s="32"/>
      <c r="G107" s="32"/>
      <c r="H107" s="32"/>
    </row>
    <row r="108" customFormat="false" ht="27.6" hidden="false" customHeight="true" outlineLevel="3" collapsed="false">
      <c r="A108" s="41" t="s">
        <v>256</v>
      </c>
      <c r="B108" s="42" t="s">
        <v>257</v>
      </c>
      <c r="C108" s="42"/>
      <c r="D108" s="42"/>
      <c r="E108" s="42"/>
      <c r="F108" s="42"/>
      <c r="G108" s="42"/>
      <c r="H108" s="42"/>
    </row>
    <row r="109" customFormat="false" ht="48.6" hidden="false" customHeight="true" outlineLevel="3" collapsed="false">
      <c r="A109" s="25" t="s">
        <v>258</v>
      </c>
      <c r="B109" s="26" t="s">
        <v>259</v>
      </c>
      <c r="C109" s="27" t="s">
        <v>260</v>
      </c>
      <c r="D109" s="27" t="s">
        <v>261</v>
      </c>
      <c r="E109" s="27" t="s">
        <v>89</v>
      </c>
      <c r="F109" s="28" t="n">
        <v>409.52</v>
      </c>
      <c r="G109" s="27"/>
      <c r="H109" s="30"/>
    </row>
    <row r="110" customFormat="false" ht="46.15" hidden="false" customHeight="true" outlineLevel="3" collapsed="false">
      <c r="A110" s="25" t="s">
        <v>262</v>
      </c>
      <c r="B110" s="26" t="s">
        <v>263</v>
      </c>
      <c r="C110" s="27" t="s">
        <v>260</v>
      </c>
      <c r="D110" s="27" t="s">
        <v>264</v>
      </c>
      <c r="E110" s="27" t="s">
        <v>89</v>
      </c>
      <c r="F110" s="28" t="n">
        <v>285.01</v>
      </c>
      <c r="G110" s="29"/>
      <c r="H110" s="30"/>
    </row>
    <row r="111" customFormat="false" ht="45.6" hidden="false" customHeight="true" outlineLevel="3" collapsed="false">
      <c r="A111" s="25" t="s">
        <v>265</v>
      </c>
      <c r="B111" s="26" t="s">
        <v>266</v>
      </c>
      <c r="C111" s="27" t="s">
        <v>260</v>
      </c>
      <c r="D111" s="27" t="s">
        <v>267</v>
      </c>
      <c r="E111" s="27" t="s">
        <v>89</v>
      </c>
      <c r="F111" s="28" t="n">
        <v>124.51</v>
      </c>
      <c r="G111" s="29"/>
      <c r="H111" s="30"/>
    </row>
    <row r="112" customFormat="false" ht="45" hidden="false" customHeight="true" outlineLevel="3" collapsed="false">
      <c r="A112" s="25" t="s">
        <v>268</v>
      </c>
      <c r="B112" s="26" t="s">
        <v>269</v>
      </c>
      <c r="C112" s="27" t="s">
        <v>260</v>
      </c>
      <c r="D112" s="27" t="s">
        <v>270</v>
      </c>
      <c r="E112" s="27" t="s">
        <v>89</v>
      </c>
      <c r="F112" s="28" t="n">
        <v>49.52</v>
      </c>
      <c r="G112" s="29"/>
      <c r="H112" s="30"/>
    </row>
    <row r="113" customFormat="false" ht="43.15" hidden="false" customHeight="true" outlineLevel="3" collapsed="false">
      <c r="A113" s="25" t="s">
        <v>271</v>
      </c>
      <c r="B113" s="26" t="s">
        <v>272</v>
      </c>
      <c r="C113" s="27" t="s">
        <v>260</v>
      </c>
      <c r="D113" s="27" t="s">
        <v>273</v>
      </c>
      <c r="E113" s="27" t="s">
        <v>89</v>
      </c>
      <c r="F113" s="28" t="n">
        <f aca="false">409.52+F112</f>
        <v>459.04</v>
      </c>
      <c r="G113" s="29"/>
      <c r="H113" s="30"/>
    </row>
    <row r="114" customFormat="false" ht="49.15" hidden="false" customHeight="true" outlineLevel="3" collapsed="false">
      <c r="A114" s="25" t="s">
        <v>274</v>
      </c>
      <c r="B114" s="26" t="s">
        <v>275</v>
      </c>
      <c r="C114" s="27" t="s">
        <v>260</v>
      </c>
      <c r="D114" s="27" t="s">
        <v>276</v>
      </c>
      <c r="E114" s="27" t="s">
        <v>89</v>
      </c>
      <c r="F114" s="28" t="n">
        <v>49.52</v>
      </c>
      <c r="G114" s="29"/>
      <c r="H114" s="30"/>
    </row>
    <row r="115" customFormat="false" ht="55.9" hidden="false" customHeight="true" outlineLevel="3" collapsed="false">
      <c r="A115" s="25" t="s">
        <v>277</v>
      </c>
      <c r="B115" s="26" t="s">
        <v>278</v>
      </c>
      <c r="C115" s="27" t="s">
        <v>260</v>
      </c>
      <c r="D115" s="27" t="s">
        <v>279</v>
      </c>
      <c r="E115" s="27" t="s">
        <v>89</v>
      </c>
      <c r="F115" s="28" t="n">
        <f aca="false">74.26+2.94</f>
        <v>77.2</v>
      </c>
      <c r="G115" s="29"/>
      <c r="H115" s="30"/>
    </row>
    <row r="116" customFormat="false" ht="52.15" hidden="false" customHeight="true" outlineLevel="3" collapsed="false">
      <c r="A116" s="25" t="s">
        <v>280</v>
      </c>
      <c r="B116" s="26" t="s">
        <v>281</v>
      </c>
      <c r="C116" s="27" t="s">
        <v>260</v>
      </c>
      <c r="D116" s="27" t="s">
        <v>282</v>
      </c>
      <c r="E116" s="27" t="s">
        <v>89</v>
      </c>
      <c r="F116" s="28" t="n">
        <v>2.52</v>
      </c>
      <c r="G116" s="29"/>
      <c r="H116" s="30"/>
    </row>
    <row r="117" customFormat="false" ht="27.6" hidden="false" customHeight="true" outlineLevel="3" collapsed="false">
      <c r="A117" s="41" t="s">
        <v>283</v>
      </c>
      <c r="B117" s="42" t="s">
        <v>284</v>
      </c>
      <c r="C117" s="42"/>
      <c r="D117" s="42"/>
      <c r="E117" s="42"/>
      <c r="F117" s="42"/>
      <c r="G117" s="42"/>
      <c r="H117" s="42"/>
    </row>
    <row r="118" customFormat="false" ht="60" hidden="false" customHeight="true" outlineLevel="3" collapsed="false">
      <c r="A118" s="25" t="s">
        <v>285</v>
      </c>
      <c r="B118" s="26" t="s">
        <v>286</v>
      </c>
      <c r="C118" s="27" t="s">
        <v>287</v>
      </c>
      <c r="D118" s="27" t="s">
        <v>261</v>
      </c>
      <c r="E118" s="27" t="s">
        <v>89</v>
      </c>
      <c r="F118" s="28" t="n">
        <v>38.06</v>
      </c>
      <c r="G118" s="27"/>
      <c r="H118" s="30"/>
    </row>
    <row r="119" customFormat="false" ht="60" hidden="false" customHeight="true" outlineLevel="3" collapsed="false">
      <c r="A119" s="25" t="s">
        <v>288</v>
      </c>
      <c r="B119" s="26" t="s">
        <v>289</v>
      </c>
      <c r="C119" s="27" t="s">
        <v>287</v>
      </c>
      <c r="D119" s="27" t="s">
        <v>290</v>
      </c>
      <c r="E119" s="27" t="s">
        <v>89</v>
      </c>
      <c r="F119" s="28" t="n">
        <v>38.06</v>
      </c>
      <c r="G119" s="29"/>
      <c r="H119" s="30"/>
    </row>
    <row r="120" customFormat="false" ht="60" hidden="false" customHeight="true" outlineLevel="3" collapsed="false">
      <c r="A120" s="25" t="s">
        <v>291</v>
      </c>
      <c r="B120" s="26" t="s">
        <v>292</v>
      </c>
      <c r="C120" s="27" t="s">
        <v>287</v>
      </c>
      <c r="D120" s="27" t="s">
        <v>293</v>
      </c>
      <c r="E120" s="27" t="s">
        <v>89</v>
      </c>
      <c r="F120" s="28" t="n">
        <v>38.06</v>
      </c>
      <c r="G120" s="29"/>
      <c r="H120" s="30"/>
    </row>
    <row r="121" customFormat="false" ht="60" hidden="false" customHeight="true" outlineLevel="3" collapsed="false">
      <c r="A121" s="25" t="s">
        <v>294</v>
      </c>
      <c r="B121" s="26" t="s">
        <v>272</v>
      </c>
      <c r="C121" s="27" t="s">
        <v>287</v>
      </c>
      <c r="D121" s="27" t="s">
        <v>273</v>
      </c>
      <c r="E121" s="27" t="s">
        <v>89</v>
      </c>
      <c r="F121" s="28" t="n">
        <v>38.06</v>
      </c>
      <c r="G121" s="29"/>
      <c r="H121" s="30"/>
    </row>
    <row r="122" customFormat="false" ht="60" hidden="false" customHeight="true" outlineLevel="3" collapsed="false">
      <c r="A122" s="25" t="s">
        <v>295</v>
      </c>
      <c r="B122" s="26" t="s">
        <v>296</v>
      </c>
      <c r="C122" s="27" t="s">
        <v>287</v>
      </c>
      <c r="D122" s="27" t="s">
        <v>297</v>
      </c>
      <c r="E122" s="27" t="s">
        <v>89</v>
      </c>
      <c r="F122" s="28" t="n">
        <v>15.23</v>
      </c>
      <c r="G122" s="29"/>
      <c r="H122" s="30"/>
    </row>
    <row r="123" customFormat="false" ht="60" hidden="false" customHeight="true" outlineLevel="3" collapsed="false">
      <c r="A123" s="25" t="s">
        <v>298</v>
      </c>
      <c r="B123" s="26" t="s">
        <v>278</v>
      </c>
      <c r="C123" s="27" t="s">
        <v>287</v>
      </c>
      <c r="D123" s="27" t="s">
        <v>279</v>
      </c>
      <c r="E123" s="27" t="s">
        <v>89</v>
      </c>
      <c r="F123" s="28" t="n">
        <f aca="false">15.23+4.57</f>
        <v>19.8</v>
      </c>
      <c r="G123" s="29"/>
      <c r="H123" s="30"/>
    </row>
    <row r="124" customFormat="false" ht="18" hidden="false" customHeight="true" outlineLevel="2" collapsed="false">
      <c r="A124" s="31" t="s">
        <v>299</v>
      </c>
      <c r="B124" s="32" t="s">
        <v>300</v>
      </c>
      <c r="C124" s="32"/>
      <c r="D124" s="32"/>
      <c r="E124" s="32"/>
      <c r="F124" s="32"/>
      <c r="G124" s="32"/>
      <c r="H124" s="32"/>
    </row>
    <row r="125" customFormat="false" ht="45" hidden="false" customHeight="true" outlineLevel="3" collapsed="false">
      <c r="A125" s="25" t="s">
        <v>301</v>
      </c>
      <c r="B125" s="26" t="s">
        <v>302</v>
      </c>
      <c r="C125" s="27" t="s">
        <v>303</v>
      </c>
      <c r="D125" s="27" t="s">
        <v>304</v>
      </c>
      <c r="E125" s="27" t="s">
        <v>62</v>
      </c>
      <c r="F125" s="28" t="n">
        <v>7.93</v>
      </c>
      <c r="G125" s="27"/>
      <c r="H125" s="30"/>
    </row>
    <row r="126" customFormat="false" ht="48.6" hidden="false" customHeight="true" outlineLevel="3" collapsed="false">
      <c r="A126" s="25" t="s">
        <v>305</v>
      </c>
      <c r="B126" s="26" t="s">
        <v>306</v>
      </c>
      <c r="C126" s="27" t="s">
        <v>303</v>
      </c>
      <c r="D126" s="27" t="s">
        <v>307</v>
      </c>
      <c r="E126" s="27" t="s">
        <v>62</v>
      </c>
      <c r="F126" s="28" t="n">
        <v>6.6</v>
      </c>
      <c r="G126" s="29"/>
      <c r="H126" s="30"/>
    </row>
    <row r="127" customFormat="false" ht="44.45" hidden="false" customHeight="true" outlineLevel="3" collapsed="false">
      <c r="A127" s="25" t="s">
        <v>308</v>
      </c>
      <c r="B127" s="26" t="s">
        <v>309</v>
      </c>
      <c r="C127" s="27" t="s">
        <v>303</v>
      </c>
      <c r="D127" s="27" t="s">
        <v>310</v>
      </c>
      <c r="E127" s="27" t="s">
        <v>244</v>
      </c>
      <c r="F127" s="28" t="n">
        <v>3</v>
      </c>
      <c r="G127" s="29"/>
      <c r="H127" s="30"/>
    </row>
    <row r="128" customFormat="false" ht="73.15" hidden="false" customHeight="true" outlineLevel="3" collapsed="false">
      <c r="A128" s="25" t="s">
        <v>311</v>
      </c>
      <c r="B128" s="26" t="s">
        <v>312</v>
      </c>
      <c r="C128" s="27" t="s">
        <v>303</v>
      </c>
      <c r="D128" s="26" t="s">
        <v>313</v>
      </c>
      <c r="E128" s="27" t="s">
        <v>89</v>
      </c>
      <c r="F128" s="28" t="n">
        <v>6</v>
      </c>
      <c r="G128" s="29"/>
      <c r="H128" s="30"/>
    </row>
    <row r="129" customFormat="false" ht="73.15" hidden="false" customHeight="true" outlineLevel="3" collapsed="false">
      <c r="A129" s="25" t="s">
        <v>314</v>
      </c>
      <c r="B129" s="26" t="s">
        <v>312</v>
      </c>
      <c r="C129" s="27" t="s">
        <v>303</v>
      </c>
      <c r="D129" s="26" t="s">
        <v>315</v>
      </c>
      <c r="E129" s="27" t="s">
        <v>89</v>
      </c>
      <c r="F129" s="28" t="n">
        <v>2.4</v>
      </c>
      <c r="G129" s="29"/>
      <c r="H129" s="30"/>
    </row>
    <row r="130" customFormat="false" ht="18" hidden="false" customHeight="true" outlineLevel="2" collapsed="false">
      <c r="A130" s="31" t="s">
        <v>316</v>
      </c>
      <c r="B130" s="32" t="s">
        <v>317</v>
      </c>
      <c r="C130" s="32"/>
      <c r="D130" s="32"/>
      <c r="E130" s="32"/>
      <c r="F130" s="32"/>
      <c r="G130" s="32"/>
      <c r="H130" s="32"/>
    </row>
    <row r="131" customFormat="false" ht="47.25" hidden="false" customHeight="true" outlineLevel="3" collapsed="false">
      <c r="A131" s="25" t="s">
        <v>318</v>
      </c>
      <c r="B131" s="26" t="s">
        <v>319</v>
      </c>
      <c r="C131" s="27" t="s">
        <v>320</v>
      </c>
      <c r="D131" s="40" t="s">
        <v>321</v>
      </c>
      <c r="E131" s="27" t="s">
        <v>244</v>
      </c>
      <c r="F131" s="28" t="n">
        <v>1</v>
      </c>
      <c r="G131" s="27"/>
      <c r="H131" s="30"/>
    </row>
    <row r="132" customFormat="false" ht="18" hidden="false" customHeight="true" outlineLevel="2" collapsed="false">
      <c r="A132" s="31" t="s">
        <v>322</v>
      </c>
      <c r="B132" s="32" t="s">
        <v>323</v>
      </c>
      <c r="C132" s="32"/>
      <c r="D132" s="32"/>
      <c r="E132" s="32"/>
      <c r="F132" s="32"/>
      <c r="G132" s="32"/>
      <c r="H132" s="32"/>
    </row>
    <row r="133" customFormat="false" ht="60" hidden="false" customHeight="true" outlineLevel="3" collapsed="false">
      <c r="A133" s="25" t="s">
        <v>324</v>
      </c>
      <c r="B133" s="26" t="s">
        <v>325</v>
      </c>
      <c r="C133" s="27" t="s">
        <v>287</v>
      </c>
      <c r="D133" s="27" t="s">
        <v>326</v>
      </c>
      <c r="E133" s="27" t="s">
        <v>89</v>
      </c>
      <c r="F133" s="28" t="n">
        <v>362.46</v>
      </c>
      <c r="G133" s="27"/>
      <c r="H133" s="30"/>
    </row>
    <row r="134" customFormat="false" ht="60" hidden="false" customHeight="true" outlineLevel="3" collapsed="false">
      <c r="A134" s="25" t="s">
        <v>327</v>
      </c>
      <c r="B134" s="26" t="s">
        <v>328</v>
      </c>
      <c r="C134" s="27" t="s">
        <v>287</v>
      </c>
      <c r="D134" s="27" t="s">
        <v>329</v>
      </c>
      <c r="E134" s="27" t="s">
        <v>89</v>
      </c>
      <c r="F134" s="28" t="n">
        <v>70.93</v>
      </c>
      <c r="G134" s="29"/>
      <c r="H134" s="30"/>
    </row>
    <row r="135" customFormat="false" ht="60" hidden="false" customHeight="true" outlineLevel="3" collapsed="false">
      <c r="A135" s="25" t="s">
        <v>330</v>
      </c>
      <c r="B135" s="26" t="s">
        <v>331</v>
      </c>
      <c r="C135" s="27" t="s">
        <v>287</v>
      </c>
      <c r="D135" s="27" t="s">
        <v>332</v>
      </c>
      <c r="E135" s="27" t="s">
        <v>333</v>
      </c>
      <c r="F135" s="43" t="n">
        <v>2600</v>
      </c>
      <c r="G135" s="29"/>
      <c r="H135" s="30"/>
    </row>
    <row r="136" customFormat="false" ht="60" hidden="false" customHeight="true" outlineLevel="3" collapsed="false">
      <c r="A136" s="25" t="s">
        <v>334</v>
      </c>
      <c r="B136" s="26" t="s">
        <v>335</v>
      </c>
      <c r="C136" s="27" t="s">
        <v>287</v>
      </c>
      <c r="D136" s="27" t="s">
        <v>336</v>
      </c>
      <c r="E136" s="27" t="s">
        <v>89</v>
      </c>
      <c r="F136" s="28" t="n">
        <f aca="false">433.39+13.31</f>
        <v>446.7</v>
      </c>
      <c r="G136" s="29"/>
      <c r="H136" s="30"/>
    </row>
    <row r="137" customFormat="false" ht="60" hidden="false" customHeight="true" outlineLevel="3" collapsed="false">
      <c r="A137" s="25" t="s">
        <v>337</v>
      </c>
      <c r="B137" s="26" t="s">
        <v>338</v>
      </c>
      <c r="C137" s="27" t="s">
        <v>287</v>
      </c>
      <c r="D137" s="27" t="s">
        <v>339</v>
      </c>
      <c r="E137" s="27" t="s">
        <v>89</v>
      </c>
      <c r="F137" s="28" t="n">
        <v>33.95</v>
      </c>
      <c r="G137" s="29"/>
      <c r="H137" s="30"/>
    </row>
    <row r="138" customFormat="false" ht="60" hidden="false" customHeight="true" outlineLevel="3" collapsed="false">
      <c r="A138" s="25" t="s">
        <v>340</v>
      </c>
      <c r="B138" s="26" t="s">
        <v>341</v>
      </c>
      <c r="C138" s="27" t="s">
        <v>287</v>
      </c>
      <c r="D138" s="27" t="s">
        <v>342</v>
      </c>
      <c r="E138" s="27" t="s">
        <v>62</v>
      </c>
      <c r="F138" s="28" t="n">
        <v>294.3</v>
      </c>
      <c r="G138" s="29"/>
      <c r="H138" s="30"/>
    </row>
    <row r="139" customFormat="false" ht="60" hidden="false" customHeight="true" outlineLevel="3" collapsed="false">
      <c r="A139" s="25" t="s">
        <v>343</v>
      </c>
      <c r="B139" s="26" t="s">
        <v>344</v>
      </c>
      <c r="C139" s="27" t="s">
        <v>287</v>
      </c>
      <c r="D139" s="27" t="s">
        <v>345</v>
      </c>
      <c r="E139" s="27" t="s">
        <v>62</v>
      </c>
      <c r="F139" s="28" t="n">
        <f aca="false">88.7</f>
        <v>88.7</v>
      </c>
      <c r="G139" s="29"/>
      <c r="H139" s="30"/>
    </row>
    <row r="140" customFormat="false" ht="60" hidden="false" customHeight="true" outlineLevel="3" collapsed="false">
      <c r="A140" s="25" t="s">
        <v>346</v>
      </c>
      <c r="B140" s="26" t="s">
        <v>347</v>
      </c>
      <c r="C140" s="27" t="s">
        <v>287</v>
      </c>
      <c r="D140" s="27" t="s">
        <v>348</v>
      </c>
      <c r="E140" s="27" t="s">
        <v>89</v>
      </c>
      <c r="F140" s="28" t="n">
        <v>433.39</v>
      </c>
      <c r="G140" s="29"/>
      <c r="H140" s="30"/>
    </row>
    <row r="141" customFormat="false" ht="60" hidden="false" customHeight="true" outlineLevel="3" collapsed="false">
      <c r="A141" s="25" t="s">
        <v>349</v>
      </c>
      <c r="B141" s="26" t="s">
        <v>350</v>
      </c>
      <c r="C141" s="27" t="s">
        <v>287</v>
      </c>
      <c r="D141" s="27" t="s">
        <v>351</v>
      </c>
      <c r="E141" s="27" t="s">
        <v>89</v>
      </c>
      <c r="F141" s="28" t="n">
        <v>433.39</v>
      </c>
      <c r="G141" s="29"/>
      <c r="H141" s="30"/>
    </row>
    <row r="142" customFormat="false" ht="60" hidden="false" customHeight="true" outlineLevel="3" collapsed="false">
      <c r="A142" s="25" t="s">
        <v>352</v>
      </c>
      <c r="B142" s="26" t="s">
        <v>353</v>
      </c>
      <c r="C142" s="27" t="s">
        <v>287</v>
      </c>
      <c r="D142" s="27" t="s">
        <v>354</v>
      </c>
      <c r="E142" s="27" t="s">
        <v>89</v>
      </c>
      <c r="F142" s="28" t="n">
        <v>33.95</v>
      </c>
      <c r="G142" s="29"/>
      <c r="H142" s="30"/>
    </row>
    <row r="143" customFormat="false" ht="60" hidden="false" customHeight="true" outlineLevel="3" collapsed="false">
      <c r="A143" s="25" t="s">
        <v>355</v>
      </c>
      <c r="B143" s="26" t="s">
        <v>356</v>
      </c>
      <c r="C143" s="27" t="s">
        <v>287</v>
      </c>
      <c r="D143" s="27" t="s">
        <v>357</v>
      </c>
      <c r="E143" s="27" t="s">
        <v>89</v>
      </c>
      <c r="F143" s="28" t="n">
        <v>33.95</v>
      </c>
      <c r="G143" s="29"/>
      <c r="H143" s="30"/>
    </row>
    <row r="144" customFormat="false" ht="60" hidden="false" customHeight="true" outlineLevel="3" collapsed="false">
      <c r="A144" s="25" t="s">
        <v>358</v>
      </c>
      <c r="B144" s="26" t="s">
        <v>359</v>
      </c>
      <c r="C144" s="27" t="s">
        <v>287</v>
      </c>
      <c r="D144" s="27" t="s">
        <v>360</v>
      </c>
      <c r="E144" s="27" t="s">
        <v>89</v>
      </c>
      <c r="F144" s="28" t="n">
        <v>13.31</v>
      </c>
      <c r="G144" s="29"/>
      <c r="H144" s="30"/>
    </row>
    <row r="145" customFormat="false" ht="60" hidden="false" customHeight="true" outlineLevel="3" collapsed="false">
      <c r="A145" s="25" t="s">
        <v>361</v>
      </c>
      <c r="B145" s="26" t="s">
        <v>362</v>
      </c>
      <c r="C145" s="27" t="s">
        <v>287</v>
      </c>
      <c r="D145" s="27" t="s">
        <v>363</v>
      </c>
      <c r="E145" s="27" t="s">
        <v>45</v>
      </c>
      <c r="F145" s="28" t="n">
        <v>0.57</v>
      </c>
      <c r="G145" s="29"/>
      <c r="H145" s="30"/>
    </row>
    <row r="146" customFormat="false" ht="60" hidden="false" customHeight="true" outlineLevel="3" collapsed="false">
      <c r="A146" s="25" t="s">
        <v>364</v>
      </c>
      <c r="B146" s="26" t="s">
        <v>365</v>
      </c>
      <c r="C146" s="27" t="s">
        <v>287</v>
      </c>
      <c r="D146" s="27" t="s">
        <v>366</v>
      </c>
      <c r="E146" s="27" t="s">
        <v>89</v>
      </c>
      <c r="F146" s="28" t="n">
        <v>28.32</v>
      </c>
      <c r="G146" s="29"/>
      <c r="H146" s="30"/>
    </row>
    <row r="147" customFormat="false" ht="60" hidden="false" customHeight="true" outlineLevel="3" collapsed="false">
      <c r="A147" s="25" t="s">
        <v>367</v>
      </c>
      <c r="B147" s="26" t="s">
        <v>368</v>
      </c>
      <c r="C147" s="27" t="s">
        <v>287</v>
      </c>
      <c r="D147" s="27" t="s">
        <v>369</v>
      </c>
      <c r="E147" s="27" t="s">
        <v>89</v>
      </c>
      <c r="F147" s="28" t="n">
        <v>225.94</v>
      </c>
      <c r="G147" s="29"/>
      <c r="H147" s="30"/>
    </row>
    <row r="148" customFormat="false" ht="60" hidden="false" customHeight="true" outlineLevel="3" collapsed="false">
      <c r="A148" s="25" t="s">
        <v>370</v>
      </c>
      <c r="B148" s="26" t="s">
        <v>278</v>
      </c>
      <c r="C148" s="27" t="s">
        <v>287</v>
      </c>
      <c r="D148" s="27" t="s">
        <v>279</v>
      </c>
      <c r="E148" s="27" t="s">
        <v>89</v>
      </c>
      <c r="F148" s="28" t="n">
        <v>29.23</v>
      </c>
      <c r="G148" s="29"/>
      <c r="H148" s="30"/>
    </row>
    <row r="149" customFormat="false" ht="18" hidden="false" customHeight="true" outlineLevel="2" collapsed="false">
      <c r="A149" s="31" t="s">
        <v>371</v>
      </c>
      <c r="B149" s="32" t="s">
        <v>372</v>
      </c>
      <c r="C149" s="32"/>
      <c r="D149" s="32"/>
      <c r="E149" s="32"/>
      <c r="F149" s="32"/>
      <c r="G149" s="32"/>
      <c r="H149" s="32"/>
    </row>
    <row r="150" customFormat="false" ht="60" hidden="false" customHeight="true" outlineLevel="3" collapsed="false">
      <c r="A150" s="25" t="s">
        <v>373</v>
      </c>
      <c r="B150" s="26" t="s">
        <v>374</v>
      </c>
      <c r="C150" s="27" t="s">
        <v>287</v>
      </c>
      <c r="D150" s="27" t="s">
        <v>375</v>
      </c>
      <c r="E150" s="27" t="s">
        <v>89</v>
      </c>
      <c r="F150" s="28" t="n">
        <v>38.06</v>
      </c>
      <c r="G150" s="27"/>
      <c r="H150" s="30"/>
    </row>
    <row r="151" customFormat="false" ht="60" hidden="false" customHeight="true" outlineLevel="3" collapsed="false">
      <c r="A151" s="25" t="s">
        <v>376</v>
      </c>
      <c r="B151" s="26" t="s">
        <v>377</v>
      </c>
      <c r="C151" s="27" t="s">
        <v>287</v>
      </c>
      <c r="D151" s="27" t="s">
        <v>378</v>
      </c>
      <c r="E151" s="27" t="s">
        <v>333</v>
      </c>
      <c r="F151" s="43" t="n">
        <f aca="false">38*6</f>
        <v>228</v>
      </c>
      <c r="G151" s="29"/>
      <c r="H151" s="30"/>
    </row>
    <row r="152" customFormat="false" ht="60" hidden="false" customHeight="true" outlineLevel="3" collapsed="false">
      <c r="A152" s="25" t="s">
        <v>379</v>
      </c>
      <c r="B152" s="26" t="s">
        <v>380</v>
      </c>
      <c r="C152" s="27" t="s">
        <v>287</v>
      </c>
      <c r="D152" s="27" t="s">
        <v>381</v>
      </c>
      <c r="E152" s="27" t="s">
        <v>89</v>
      </c>
      <c r="F152" s="28" t="n">
        <v>38.06</v>
      </c>
      <c r="G152" s="29"/>
      <c r="H152" s="30"/>
    </row>
    <row r="153" customFormat="false" ht="60" hidden="false" customHeight="true" outlineLevel="3" collapsed="false">
      <c r="A153" s="25" t="s">
        <v>382</v>
      </c>
      <c r="B153" s="26" t="s">
        <v>383</v>
      </c>
      <c r="C153" s="27" t="s">
        <v>287</v>
      </c>
      <c r="D153" s="27" t="s">
        <v>342</v>
      </c>
      <c r="E153" s="27" t="s">
        <v>62</v>
      </c>
      <c r="F153" s="28" t="n">
        <v>30.45</v>
      </c>
      <c r="G153" s="29"/>
      <c r="H153" s="30"/>
    </row>
    <row r="154" customFormat="false" ht="60" hidden="false" customHeight="true" outlineLevel="3" collapsed="false">
      <c r="A154" s="25" t="s">
        <v>384</v>
      </c>
      <c r="B154" s="26" t="s">
        <v>385</v>
      </c>
      <c r="C154" s="27" t="s">
        <v>287</v>
      </c>
      <c r="D154" s="27" t="s">
        <v>345</v>
      </c>
      <c r="E154" s="27" t="s">
        <v>62</v>
      </c>
      <c r="F154" s="28" t="n">
        <f aca="false">45.85</f>
        <v>45.85</v>
      </c>
      <c r="G154" s="29"/>
      <c r="H154" s="30"/>
    </row>
    <row r="155" customFormat="false" ht="60" hidden="false" customHeight="true" outlineLevel="3" collapsed="false">
      <c r="A155" s="25" t="s">
        <v>386</v>
      </c>
      <c r="B155" s="26" t="s">
        <v>387</v>
      </c>
      <c r="C155" s="27" t="s">
        <v>287</v>
      </c>
      <c r="D155" s="27" t="s">
        <v>388</v>
      </c>
      <c r="E155" s="27" t="s">
        <v>89</v>
      </c>
      <c r="F155" s="28" t="n">
        <v>38.06</v>
      </c>
      <c r="G155" s="29"/>
      <c r="H155" s="30"/>
    </row>
    <row r="156" customFormat="false" ht="60" hidden="false" customHeight="true" outlineLevel="3" collapsed="false">
      <c r="A156" s="25" t="s">
        <v>389</v>
      </c>
      <c r="B156" s="26" t="s">
        <v>390</v>
      </c>
      <c r="C156" s="27" t="s">
        <v>287</v>
      </c>
      <c r="D156" s="27" t="s">
        <v>391</v>
      </c>
      <c r="E156" s="27" t="s">
        <v>89</v>
      </c>
      <c r="F156" s="28" t="n">
        <v>38.06</v>
      </c>
      <c r="G156" s="29"/>
      <c r="H156" s="30"/>
    </row>
    <row r="157" customFormat="false" ht="18" hidden="false" customHeight="true" outlineLevel="2" collapsed="false">
      <c r="A157" s="31" t="s">
        <v>392</v>
      </c>
      <c r="B157" s="32" t="s">
        <v>393</v>
      </c>
      <c r="C157" s="32"/>
      <c r="D157" s="32"/>
      <c r="E157" s="32"/>
      <c r="F157" s="32"/>
      <c r="G157" s="32"/>
      <c r="H157" s="32"/>
    </row>
    <row r="158" customFormat="false" ht="60" hidden="false" customHeight="true" outlineLevel="3" collapsed="false">
      <c r="A158" s="25" t="s">
        <v>394</v>
      </c>
      <c r="B158" s="26" t="s">
        <v>395</v>
      </c>
      <c r="C158" s="27" t="s">
        <v>287</v>
      </c>
      <c r="D158" s="27" t="s">
        <v>396</v>
      </c>
      <c r="E158" s="27" t="s">
        <v>89</v>
      </c>
      <c r="F158" s="28" t="n">
        <v>9.5</v>
      </c>
      <c r="G158" s="27"/>
      <c r="H158" s="30"/>
    </row>
    <row r="159" customFormat="false" ht="60" hidden="false" customHeight="true" outlineLevel="3" collapsed="false">
      <c r="A159" s="25" t="s">
        <v>397</v>
      </c>
      <c r="B159" s="26" t="s">
        <v>398</v>
      </c>
      <c r="C159" s="27" t="s">
        <v>287</v>
      </c>
      <c r="D159" s="27" t="s">
        <v>399</v>
      </c>
      <c r="E159" s="27" t="s">
        <v>333</v>
      </c>
      <c r="F159" s="43" t="n">
        <f aca="false">9.5*6</f>
        <v>57</v>
      </c>
      <c r="G159" s="29"/>
      <c r="H159" s="30"/>
    </row>
    <row r="160" customFormat="false" ht="60" hidden="false" customHeight="true" outlineLevel="3" collapsed="false">
      <c r="A160" s="25" t="s">
        <v>400</v>
      </c>
      <c r="B160" s="26" t="s">
        <v>401</v>
      </c>
      <c r="C160" s="27" t="s">
        <v>287</v>
      </c>
      <c r="D160" s="27" t="s">
        <v>402</v>
      </c>
      <c r="E160" s="27" t="s">
        <v>89</v>
      </c>
      <c r="F160" s="28" t="n">
        <v>9.5</v>
      </c>
      <c r="G160" s="29"/>
      <c r="H160" s="30"/>
    </row>
    <row r="161" customFormat="false" ht="60" hidden="false" customHeight="true" outlineLevel="3" collapsed="false">
      <c r="A161" s="25" t="s">
        <v>403</v>
      </c>
      <c r="B161" s="26" t="s">
        <v>404</v>
      </c>
      <c r="C161" s="27" t="s">
        <v>287</v>
      </c>
      <c r="D161" s="27" t="s">
        <v>405</v>
      </c>
      <c r="E161" s="27" t="s">
        <v>89</v>
      </c>
      <c r="F161" s="28" t="n">
        <v>9.5</v>
      </c>
      <c r="G161" s="29"/>
      <c r="H161" s="30"/>
    </row>
    <row r="162" customFormat="false" ht="60" hidden="false" customHeight="true" outlineLevel="3" collapsed="false">
      <c r="A162" s="25" t="s">
        <v>406</v>
      </c>
      <c r="B162" s="26" t="s">
        <v>407</v>
      </c>
      <c r="C162" s="27" t="s">
        <v>287</v>
      </c>
      <c r="D162" s="27" t="s">
        <v>408</v>
      </c>
      <c r="E162" s="27" t="s">
        <v>89</v>
      </c>
      <c r="F162" s="28" t="n">
        <v>9.5</v>
      </c>
      <c r="G162" s="29"/>
      <c r="H162" s="30"/>
    </row>
    <row r="163" customFormat="false" ht="20.1" hidden="false" customHeight="true" outlineLevel="1" collapsed="false">
      <c r="A163" s="23" t="s">
        <v>409</v>
      </c>
      <c r="B163" s="24" t="s">
        <v>410</v>
      </c>
      <c r="C163" s="24"/>
      <c r="D163" s="24"/>
      <c r="E163" s="24"/>
      <c r="F163" s="24"/>
      <c r="G163" s="24"/>
      <c r="H163" s="24"/>
    </row>
    <row r="164" customFormat="false" ht="41.45" hidden="false" customHeight="true" outlineLevel="3" collapsed="false">
      <c r="A164" s="25" t="s">
        <v>411</v>
      </c>
      <c r="B164" s="26" t="s">
        <v>412</v>
      </c>
      <c r="C164" s="27" t="s">
        <v>413</v>
      </c>
      <c r="D164" s="27" t="s">
        <v>414</v>
      </c>
      <c r="E164" s="27" t="s">
        <v>333</v>
      </c>
      <c r="F164" s="28" t="n">
        <v>44</v>
      </c>
      <c r="G164" s="27"/>
      <c r="H164" s="30"/>
    </row>
    <row r="165" customFormat="false" ht="42.6" hidden="false" customHeight="true" outlineLevel="3" collapsed="false">
      <c r="A165" s="25" t="s">
        <v>415</v>
      </c>
      <c r="B165" s="26" t="s">
        <v>416</v>
      </c>
      <c r="C165" s="27" t="s">
        <v>413</v>
      </c>
      <c r="D165" s="27" t="s">
        <v>417</v>
      </c>
      <c r="E165" s="27" t="s">
        <v>333</v>
      </c>
      <c r="F165" s="28" t="n">
        <v>1</v>
      </c>
      <c r="G165" s="29"/>
      <c r="H165" s="30"/>
    </row>
    <row r="166" customFormat="false" ht="51.6" hidden="false" customHeight="true" outlineLevel="3" collapsed="false">
      <c r="A166" s="25" t="s">
        <v>418</v>
      </c>
      <c r="B166" s="26" t="s">
        <v>419</v>
      </c>
      <c r="C166" s="27" t="s">
        <v>413</v>
      </c>
      <c r="D166" s="27" t="s">
        <v>420</v>
      </c>
      <c r="E166" s="27" t="s">
        <v>333</v>
      </c>
      <c r="F166" s="28" t="n">
        <v>1</v>
      </c>
      <c r="G166" s="29"/>
      <c r="H166" s="30"/>
    </row>
    <row r="167" customFormat="false" ht="73.9" hidden="false" customHeight="true" outlineLevel="3" collapsed="false">
      <c r="A167" s="25" t="s">
        <v>421</v>
      </c>
      <c r="B167" s="26" t="s">
        <v>422</v>
      </c>
      <c r="C167" s="27" t="s">
        <v>413</v>
      </c>
      <c r="D167" s="27" t="s">
        <v>423</v>
      </c>
      <c r="E167" s="27" t="s">
        <v>333</v>
      </c>
      <c r="F167" s="28" t="n">
        <v>5</v>
      </c>
      <c r="G167" s="29"/>
      <c r="H167" s="30"/>
    </row>
    <row r="168" customFormat="false" ht="73.9" hidden="false" customHeight="true" outlineLevel="3" collapsed="false">
      <c r="A168" s="25" t="s">
        <v>424</v>
      </c>
      <c r="B168" s="26" t="s">
        <v>425</v>
      </c>
      <c r="C168" s="27" t="s">
        <v>413</v>
      </c>
      <c r="D168" s="27" t="s">
        <v>426</v>
      </c>
      <c r="E168" s="27" t="s">
        <v>427</v>
      </c>
      <c r="F168" s="28" t="n">
        <v>2</v>
      </c>
      <c r="G168" s="29"/>
      <c r="H168" s="30"/>
    </row>
    <row r="169" customFormat="false" ht="73.9" hidden="false" customHeight="true" outlineLevel="3" collapsed="false">
      <c r="A169" s="25" t="s">
        <v>428</v>
      </c>
      <c r="B169" s="26" t="s">
        <v>429</v>
      </c>
      <c r="C169" s="27" t="s">
        <v>413</v>
      </c>
      <c r="D169" s="27" t="s">
        <v>430</v>
      </c>
      <c r="E169" s="27" t="s">
        <v>427</v>
      </c>
      <c r="F169" s="28" t="n">
        <v>1</v>
      </c>
      <c r="G169" s="29"/>
      <c r="H169" s="30"/>
    </row>
    <row r="170" customFormat="false" ht="21" hidden="false" customHeight="true" outlineLevel="0" collapsed="false">
      <c r="A170" s="21" t="s">
        <v>42</v>
      </c>
      <c r="B170" s="22" t="s">
        <v>431</v>
      </c>
      <c r="C170" s="22"/>
      <c r="D170" s="22"/>
      <c r="E170" s="22"/>
      <c r="F170" s="22"/>
      <c r="G170" s="22"/>
      <c r="H170" s="22"/>
    </row>
    <row r="171" customFormat="false" ht="20.1" hidden="false" customHeight="true" outlineLevel="1" collapsed="false">
      <c r="A171" s="23" t="s">
        <v>432</v>
      </c>
      <c r="B171" s="24" t="s">
        <v>433</v>
      </c>
      <c r="C171" s="24"/>
      <c r="D171" s="24"/>
      <c r="E171" s="24"/>
      <c r="F171" s="24"/>
      <c r="G171" s="24"/>
      <c r="H171" s="24"/>
    </row>
    <row r="172" customFormat="false" ht="49.15" hidden="false" customHeight="true" outlineLevel="3" collapsed="false">
      <c r="A172" s="44" t="s">
        <v>434</v>
      </c>
      <c r="B172" s="26" t="s">
        <v>435</v>
      </c>
      <c r="C172" s="27" t="s">
        <v>436</v>
      </c>
      <c r="D172" s="27" t="s">
        <v>437</v>
      </c>
      <c r="E172" s="27" t="s">
        <v>89</v>
      </c>
      <c r="F172" s="28" t="n">
        <v>339</v>
      </c>
      <c r="G172" s="27"/>
      <c r="H172" s="30"/>
    </row>
    <row r="173" customFormat="false" ht="40.15" hidden="false" customHeight="true" outlineLevel="3" collapsed="false">
      <c r="A173" s="44" t="s">
        <v>438</v>
      </c>
      <c r="B173" s="26" t="s">
        <v>439</v>
      </c>
      <c r="C173" s="27" t="s">
        <v>436</v>
      </c>
      <c r="D173" s="27" t="s">
        <v>440</v>
      </c>
      <c r="E173" s="27" t="s">
        <v>89</v>
      </c>
      <c r="F173" s="28" t="n">
        <v>339</v>
      </c>
      <c r="G173" s="27"/>
      <c r="H173" s="30"/>
    </row>
    <row r="174" customFormat="false" ht="40.9" hidden="false" customHeight="true" outlineLevel="3" collapsed="false">
      <c r="A174" s="44" t="s">
        <v>441</v>
      </c>
      <c r="B174" s="26" t="s">
        <v>442</v>
      </c>
      <c r="C174" s="27" t="s">
        <v>443</v>
      </c>
      <c r="D174" s="27" t="s">
        <v>444</v>
      </c>
      <c r="E174" s="27" t="s">
        <v>89</v>
      </c>
      <c r="F174" s="28" t="n">
        <v>339</v>
      </c>
      <c r="G174" s="29"/>
      <c r="H174" s="30"/>
    </row>
    <row r="175" customFormat="false" ht="37.15" hidden="false" customHeight="true" outlineLevel="3" collapsed="false">
      <c r="A175" s="44" t="s">
        <v>445</v>
      </c>
      <c r="B175" s="26" t="s">
        <v>446</v>
      </c>
      <c r="C175" s="27" t="s">
        <v>443</v>
      </c>
      <c r="D175" s="27" t="s">
        <v>447</v>
      </c>
      <c r="E175" s="27" t="s">
        <v>62</v>
      </c>
      <c r="F175" s="28" t="n">
        <v>339</v>
      </c>
      <c r="G175" s="29"/>
      <c r="H175" s="30"/>
    </row>
    <row r="176" customFormat="false" ht="20.1" hidden="false" customHeight="true" outlineLevel="1" collapsed="false">
      <c r="A176" s="23" t="s">
        <v>448</v>
      </c>
      <c r="B176" s="24" t="s">
        <v>449</v>
      </c>
      <c r="C176" s="24"/>
      <c r="D176" s="24"/>
      <c r="E176" s="24"/>
      <c r="F176" s="24"/>
      <c r="G176" s="24"/>
      <c r="H176" s="24"/>
    </row>
    <row r="177" customFormat="false" ht="46.15" hidden="false" customHeight="true" outlineLevel="3" collapsed="false">
      <c r="A177" s="44" t="s">
        <v>450</v>
      </c>
      <c r="B177" s="26" t="s">
        <v>451</v>
      </c>
      <c r="C177" s="27" t="s">
        <v>452</v>
      </c>
      <c r="D177" s="27" t="s">
        <v>453</v>
      </c>
      <c r="E177" s="27" t="s">
        <v>41</v>
      </c>
      <c r="F177" s="28" t="n">
        <v>1.63</v>
      </c>
      <c r="G177" s="29"/>
      <c r="H177" s="30"/>
    </row>
    <row r="178" customFormat="false" ht="48.6" hidden="false" customHeight="true" outlineLevel="3" collapsed="false">
      <c r="A178" s="44" t="s">
        <v>454</v>
      </c>
      <c r="B178" s="26" t="s">
        <v>455</v>
      </c>
      <c r="C178" s="27" t="s">
        <v>452</v>
      </c>
      <c r="D178" s="27" t="s">
        <v>456</v>
      </c>
      <c r="E178" s="27" t="s">
        <v>62</v>
      </c>
      <c r="F178" s="28" t="n">
        <v>162.6</v>
      </c>
      <c r="G178" s="27"/>
      <c r="H178" s="30"/>
    </row>
    <row r="179" customFormat="false" ht="48.6" hidden="false" customHeight="true" outlineLevel="3" collapsed="false">
      <c r="A179" s="44" t="s">
        <v>457</v>
      </c>
      <c r="B179" s="26" t="s">
        <v>458</v>
      </c>
      <c r="C179" s="27" t="s">
        <v>452</v>
      </c>
      <c r="D179" s="27" t="s">
        <v>459</v>
      </c>
      <c r="E179" s="27" t="s">
        <v>62</v>
      </c>
      <c r="F179" s="28" t="n">
        <v>34.8</v>
      </c>
      <c r="G179" s="29"/>
      <c r="H179" s="30"/>
    </row>
    <row r="180" customFormat="false" ht="21" hidden="false" customHeight="true" outlineLevel="0" collapsed="false">
      <c r="A180" s="21" t="s">
        <v>46</v>
      </c>
      <c r="B180" s="22" t="s">
        <v>460</v>
      </c>
      <c r="C180" s="22"/>
      <c r="D180" s="22"/>
      <c r="E180" s="22"/>
      <c r="F180" s="22"/>
      <c r="G180" s="22"/>
      <c r="H180" s="22"/>
    </row>
    <row r="181" customFormat="false" ht="20.1" hidden="false" customHeight="true" outlineLevel="1" collapsed="false">
      <c r="A181" s="23" t="s">
        <v>461</v>
      </c>
      <c r="B181" s="24" t="s">
        <v>462</v>
      </c>
      <c r="C181" s="24"/>
      <c r="D181" s="24"/>
      <c r="E181" s="24"/>
      <c r="F181" s="24"/>
      <c r="G181" s="24"/>
      <c r="H181" s="24"/>
    </row>
    <row r="182" customFormat="false" ht="47.45" hidden="false" customHeight="true" outlineLevel="2" collapsed="false">
      <c r="A182" s="44" t="s">
        <v>463</v>
      </c>
      <c r="B182" s="26" t="s">
        <v>464</v>
      </c>
      <c r="C182" s="27" t="s">
        <v>465</v>
      </c>
      <c r="D182" s="27" t="s">
        <v>466</v>
      </c>
      <c r="E182" s="27" t="s">
        <v>41</v>
      </c>
      <c r="F182" s="28" t="n">
        <v>45</v>
      </c>
      <c r="G182" s="27"/>
      <c r="H182" s="45"/>
    </row>
    <row r="183" customFormat="false" ht="47.45" hidden="false" customHeight="true" outlineLevel="2" collapsed="false">
      <c r="A183" s="44" t="s">
        <v>467</v>
      </c>
      <c r="B183" s="26" t="s">
        <v>468</v>
      </c>
      <c r="C183" s="27" t="s">
        <v>465</v>
      </c>
      <c r="D183" s="27" t="s">
        <v>469</v>
      </c>
      <c r="E183" s="27" t="s">
        <v>470</v>
      </c>
      <c r="F183" s="28" t="n">
        <v>10</v>
      </c>
      <c r="G183" s="27"/>
      <c r="H183" s="30"/>
    </row>
    <row r="184" customFormat="false" ht="47.45" hidden="false" customHeight="true" outlineLevel="2" collapsed="false">
      <c r="A184" s="44" t="s">
        <v>471</v>
      </c>
      <c r="B184" s="26" t="s">
        <v>472</v>
      </c>
      <c r="C184" s="27" t="s">
        <v>465</v>
      </c>
      <c r="D184" s="27" t="s">
        <v>473</v>
      </c>
      <c r="E184" s="27" t="s">
        <v>41</v>
      </c>
      <c r="F184" s="28" t="n">
        <v>5</v>
      </c>
      <c r="G184" s="27"/>
      <c r="H184" s="30"/>
    </row>
    <row r="185" customFormat="false" ht="47.45" hidden="false" customHeight="true" outlineLevel="2" collapsed="false">
      <c r="A185" s="44" t="s">
        <v>474</v>
      </c>
      <c r="B185" s="26" t="s">
        <v>475</v>
      </c>
      <c r="C185" s="27" t="s">
        <v>443</v>
      </c>
      <c r="D185" s="27" t="s">
        <v>476</v>
      </c>
      <c r="E185" s="27" t="s">
        <v>89</v>
      </c>
      <c r="F185" s="28" t="n">
        <v>2300</v>
      </c>
      <c r="G185" s="29"/>
      <c r="H185" s="30"/>
    </row>
    <row r="186" customFormat="false" ht="56.45" hidden="false" customHeight="true" outlineLevel="2" collapsed="false">
      <c r="A186" s="44" t="s">
        <v>477</v>
      </c>
      <c r="B186" s="26" t="s">
        <v>478</v>
      </c>
      <c r="C186" s="27" t="s">
        <v>443</v>
      </c>
      <c r="D186" s="27" t="s">
        <v>479</v>
      </c>
      <c r="E186" s="27" t="s">
        <v>89</v>
      </c>
      <c r="F186" s="28" t="n">
        <v>993.75</v>
      </c>
      <c r="G186" s="29"/>
      <c r="H186" s="30"/>
    </row>
    <row r="187" customFormat="false" ht="50.45" hidden="false" customHeight="true" outlineLevel="2" collapsed="false">
      <c r="A187" s="44" t="s">
        <v>480</v>
      </c>
      <c r="B187" s="26" t="s">
        <v>481</v>
      </c>
      <c r="C187" s="27" t="s">
        <v>443</v>
      </c>
      <c r="D187" s="27" t="s">
        <v>482</v>
      </c>
      <c r="E187" s="27" t="s">
        <v>483</v>
      </c>
      <c r="F187" s="28" t="n">
        <v>0.23</v>
      </c>
      <c r="G187" s="29"/>
      <c r="H187" s="30"/>
    </row>
    <row r="188" customFormat="false" ht="60.6" hidden="false" customHeight="true" outlineLevel="2" collapsed="false">
      <c r="A188" s="44" t="s">
        <v>484</v>
      </c>
      <c r="B188" s="26" t="s">
        <v>485</v>
      </c>
      <c r="C188" s="27" t="s">
        <v>443</v>
      </c>
      <c r="D188" s="27" t="s">
        <v>486</v>
      </c>
      <c r="E188" s="27" t="s">
        <v>89</v>
      </c>
      <c r="F188" s="28" t="n">
        <v>2300</v>
      </c>
      <c r="G188" s="29"/>
      <c r="H188" s="30"/>
    </row>
    <row r="189" customFormat="false" ht="20.1" hidden="false" customHeight="true" outlineLevel="1" collapsed="false">
      <c r="A189" s="23" t="s">
        <v>487</v>
      </c>
      <c r="B189" s="24" t="s">
        <v>488</v>
      </c>
      <c r="C189" s="24"/>
      <c r="D189" s="24"/>
      <c r="E189" s="24"/>
      <c r="F189" s="24"/>
      <c r="G189" s="24"/>
      <c r="H189" s="24"/>
    </row>
    <row r="190" customFormat="false" ht="48.6" hidden="false" customHeight="true" outlineLevel="2" collapsed="false">
      <c r="A190" s="44" t="s">
        <v>489</v>
      </c>
      <c r="B190" s="26" t="s">
        <v>490</v>
      </c>
      <c r="C190" s="27" t="s">
        <v>413</v>
      </c>
      <c r="D190" s="27" t="s">
        <v>491</v>
      </c>
      <c r="E190" s="27" t="s">
        <v>244</v>
      </c>
      <c r="F190" s="28" t="n">
        <v>2</v>
      </c>
      <c r="G190" s="29"/>
      <c r="H190" s="30"/>
    </row>
    <row r="191" customFormat="false" ht="48.6" hidden="false" customHeight="true" outlineLevel="2" collapsed="false">
      <c r="A191" s="44" t="s">
        <v>492</v>
      </c>
      <c r="B191" s="26" t="s">
        <v>493</v>
      </c>
      <c r="C191" s="27" t="s">
        <v>413</v>
      </c>
      <c r="D191" s="27" t="s">
        <v>494</v>
      </c>
      <c r="E191" s="27" t="s">
        <v>244</v>
      </c>
      <c r="F191" s="28" t="n">
        <v>6</v>
      </c>
      <c r="G191" s="29"/>
      <c r="H191" s="30"/>
    </row>
    <row r="192" customFormat="false" ht="48" hidden="false" customHeight="true" outlineLevel="2" collapsed="false">
      <c r="A192" s="44" t="s">
        <v>495</v>
      </c>
      <c r="B192" s="26" t="s">
        <v>496</v>
      </c>
      <c r="C192" s="27" t="s">
        <v>413</v>
      </c>
      <c r="D192" s="27" t="s">
        <v>497</v>
      </c>
      <c r="E192" s="27" t="s">
        <v>244</v>
      </c>
      <c r="F192" s="28" t="n">
        <v>2</v>
      </c>
      <c r="G192" s="27"/>
      <c r="H192" s="30"/>
    </row>
    <row r="193" customFormat="false" ht="43.15" hidden="false" customHeight="true" outlineLevel="2" collapsed="false">
      <c r="A193" s="44" t="s">
        <v>498</v>
      </c>
      <c r="B193" s="26" t="s">
        <v>499</v>
      </c>
      <c r="C193" s="27" t="s">
        <v>413</v>
      </c>
      <c r="D193" s="27" t="s">
        <v>500</v>
      </c>
      <c r="E193" s="27" t="s">
        <v>62</v>
      </c>
      <c r="F193" s="28" t="n">
        <v>110</v>
      </c>
      <c r="G193" s="29"/>
      <c r="H193" s="30"/>
    </row>
    <row r="194" customFormat="false" ht="43.15" hidden="false" customHeight="true" outlineLevel="2" collapsed="false">
      <c r="A194" s="44" t="s">
        <v>501</v>
      </c>
      <c r="B194" s="26" t="s">
        <v>502</v>
      </c>
      <c r="C194" s="27" t="s">
        <v>413</v>
      </c>
      <c r="D194" s="27" t="s">
        <v>503</v>
      </c>
      <c r="E194" s="27" t="s">
        <v>333</v>
      </c>
      <c r="F194" s="28" t="n">
        <v>1</v>
      </c>
      <c r="G194" s="29"/>
      <c r="H194" s="30"/>
    </row>
    <row r="195" customFormat="false" ht="43.15" hidden="false" customHeight="true" outlineLevel="2" collapsed="false">
      <c r="A195" s="44" t="s">
        <v>504</v>
      </c>
      <c r="B195" s="26" t="s">
        <v>505</v>
      </c>
      <c r="C195" s="27" t="s">
        <v>413</v>
      </c>
      <c r="D195" s="27" t="s">
        <v>506</v>
      </c>
      <c r="E195" s="27" t="s">
        <v>333</v>
      </c>
      <c r="F195" s="28" t="n">
        <v>2</v>
      </c>
      <c r="G195" s="29"/>
      <c r="H195" s="30"/>
    </row>
    <row r="196" customFormat="false" ht="43.15" hidden="false" customHeight="true" outlineLevel="2" collapsed="false">
      <c r="A196" s="44" t="s">
        <v>507</v>
      </c>
      <c r="B196" s="26" t="s">
        <v>508</v>
      </c>
      <c r="C196" s="27" t="s">
        <v>413</v>
      </c>
      <c r="D196" s="27" t="s">
        <v>509</v>
      </c>
      <c r="E196" s="27" t="s">
        <v>244</v>
      </c>
      <c r="F196" s="28" t="n">
        <v>1</v>
      </c>
      <c r="G196" s="29"/>
      <c r="H196" s="30"/>
    </row>
    <row r="197" customFormat="false" ht="20.1" hidden="false" customHeight="true" outlineLevel="1" collapsed="false">
      <c r="A197" s="23" t="s">
        <v>510</v>
      </c>
      <c r="B197" s="24" t="s">
        <v>511</v>
      </c>
      <c r="C197" s="24"/>
      <c r="D197" s="24"/>
      <c r="E197" s="24"/>
      <c r="F197" s="24"/>
      <c r="G197" s="24"/>
      <c r="H197" s="24"/>
    </row>
    <row r="198" customFormat="false" ht="82.15" hidden="false" customHeight="true" outlineLevel="2" collapsed="false">
      <c r="A198" s="44" t="s">
        <v>512</v>
      </c>
      <c r="B198" s="26" t="s">
        <v>513</v>
      </c>
      <c r="C198" s="27" t="s">
        <v>514</v>
      </c>
      <c r="D198" s="27" t="s">
        <v>515</v>
      </c>
      <c r="E198" s="27" t="s">
        <v>89</v>
      </c>
      <c r="F198" s="28" t="n">
        <v>161</v>
      </c>
      <c r="G198" s="29"/>
      <c r="H198" s="30"/>
    </row>
    <row r="199" customFormat="false" ht="60" hidden="false" customHeight="true" outlineLevel="2" collapsed="false">
      <c r="A199" s="44" t="s">
        <v>516</v>
      </c>
      <c r="B199" s="26" t="s">
        <v>517</v>
      </c>
      <c r="C199" s="27" t="s">
        <v>514</v>
      </c>
      <c r="D199" s="27" t="s">
        <v>518</v>
      </c>
      <c r="E199" s="27" t="s">
        <v>89</v>
      </c>
      <c r="F199" s="28" t="n">
        <v>161</v>
      </c>
      <c r="G199" s="29"/>
      <c r="H199" s="30"/>
    </row>
    <row r="200" customFormat="false" ht="20.1" hidden="false" customHeight="true" outlineLevel="1" collapsed="false">
      <c r="A200" s="23" t="s">
        <v>519</v>
      </c>
      <c r="B200" s="24" t="s">
        <v>520</v>
      </c>
      <c r="C200" s="24"/>
      <c r="D200" s="24"/>
      <c r="E200" s="24"/>
      <c r="F200" s="24"/>
      <c r="G200" s="24"/>
      <c r="H200" s="24"/>
    </row>
    <row r="201" customFormat="false" ht="60" hidden="false" customHeight="true" outlineLevel="2" collapsed="false">
      <c r="A201" s="44" t="s">
        <v>521</v>
      </c>
      <c r="B201" s="26" t="s">
        <v>72</v>
      </c>
      <c r="C201" s="27" t="s">
        <v>522</v>
      </c>
      <c r="D201" s="27" t="s">
        <v>523</v>
      </c>
      <c r="E201" s="27" t="s">
        <v>41</v>
      </c>
      <c r="F201" s="28" t="n">
        <f aca="false">(F202+F204)*1.3</f>
        <v>64.39</v>
      </c>
      <c r="G201" s="29"/>
      <c r="H201" s="30"/>
    </row>
    <row r="202" customFormat="false" ht="60" hidden="false" customHeight="true" outlineLevel="2" collapsed="false">
      <c r="A202" s="44" t="s">
        <v>524</v>
      </c>
      <c r="B202" s="26" t="s">
        <v>525</v>
      </c>
      <c r="C202" s="27" t="s">
        <v>522</v>
      </c>
      <c r="D202" s="27" t="s">
        <v>526</v>
      </c>
      <c r="E202" s="27" t="s">
        <v>41</v>
      </c>
      <c r="F202" s="28" t="n">
        <v>18.43</v>
      </c>
      <c r="G202" s="29"/>
      <c r="H202" s="30"/>
    </row>
    <row r="203" customFormat="false" ht="60" hidden="false" customHeight="true" outlineLevel="2" collapsed="false">
      <c r="A203" s="44" t="s">
        <v>527</v>
      </c>
      <c r="B203" s="26" t="s">
        <v>528</v>
      </c>
      <c r="C203" s="27" t="s">
        <v>522</v>
      </c>
      <c r="D203" s="27" t="s">
        <v>529</v>
      </c>
      <c r="E203" s="27" t="s">
        <v>45</v>
      </c>
      <c r="F203" s="28" t="n">
        <v>2.8</v>
      </c>
      <c r="G203" s="27"/>
      <c r="H203" s="30"/>
    </row>
    <row r="204" customFormat="false" ht="60" hidden="false" customHeight="true" outlineLevel="2" collapsed="false">
      <c r="A204" s="44" t="s">
        <v>530</v>
      </c>
      <c r="B204" s="26" t="s">
        <v>531</v>
      </c>
      <c r="C204" s="27" t="s">
        <v>522</v>
      </c>
      <c r="D204" s="27" t="s">
        <v>532</v>
      </c>
      <c r="E204" s="27" t="s">
        <v>41</v>
      </c>
      <c r="F204" s="28" t="n">
        <v>31.1</v>
      </c>
      <c r="G204" s="29"/>
      <c r="H204" s="30"/>
    </row>
    <row r="205" customFormat="false" ht="60" hidden="false" customHeight="true" outlineLevel="2" collapsed="false">
      <c r="A205" s="44" t="s">
        <v>533</v>
      </c>
      <c r="B205" s="26" t="s">
        <v>72</v>
      </c>
      <c r="C205" s="27" t="s">
        <v>522</v>
      </c>
      <c r="D205" s="27" t="s">
        <v>534</v>
      </c>
      <c r="E205" s="27" t="s">
        <v>41</v>
      </c>
      <c r="F205" s="28" t="n">
        <f aca="false">F201-F202-F204</f>
        <v>14.86</v>
      </c>
      <c r="G205" s="29"/>
      <c r="H205" s="30"/>
    </row>
    <row r="206" customFormat="false" ht="65.25" hidden="false" customHeight="true" outlineLevel="2" collapsed="false">
      <c r="A206" s="44" t="s">
        <v>535</v>
      </c>
      <c r="B206" s="26" t="s">
        <v>536</v>
      </c>
      <c r="C206" s="27" t="s">
        <v>522</v>
      </c>
      <c r="D206" s="27" t="s">
        <v>537</v>
      </c>
      <c r="E206" s="27" t="s">
        <v>538</v>
      </c>
      <c r="F206" s="28" t="n">
        <v>32.5</v>
      </c>
      <c r="G206" s="29"/>
      <c r="H206" s="30"/>
    </row>
    <row r="207" customFormat="false" ht="65.25" hidden="false" customHeight="true" outlineLevel="2" collapsed="false">
      <c r="A207" s="44" t="s">
        <v>539</v>
      </c>
      <c r="B207" s="26" t="s">
        <v>540</v>
      </c>
      <c r="C207" s="27" t="s">
        <v>522</v>
      </c>
      <c r="D207" s="27" t="s">
        <v>541</v>
      </c>
      <c r="E207" s="27" t="s">
        <v>538</v>
      </c>
      <c r="F207" s="28" t="n">
        <v>70</v>
      </c>
      <c r="G207" s="29"/>
      <c r="H207" s="30"/>
    </row>
    <row r="208" customFormat="false" ht="88.5" hidden="false" customHeight="true" outlineLevel="2" collapsed="false">
      <c r="A208" s="44" t="s">
        <v>542</v>
      </c>
      <c r="B208" s="26" t="s">
        <v>543</v>
      </c>
      <c r="C208" s="27" t="s">
        <v>522</v>
      </c>
      <c r="D208" s="27" t="s">
        <v>544</v>
      </c>
      <c r="E208" s="27" t="s">
        <v>538</v>
      </c>
      <c r="F208" s="28" t="n">
        <v>70</v>
      </c>
      <c r="G208" s="29"/>
      <c r="H208" s="30"/>
    </row>
    <row r="209" customFormat="false" ht="21" hidden="false" customHeight="true" outlineLevel="0" collapsed="false">
      <c r="A209" s="21" t="s">
        <v>51</v>
      </c>
      <c r="B209" s="22" t="s">
        <v>545</v>
      </c>
      <c r="C209" s="22"/>
      <c r="D209" s="22"/>
      <c r="E209" s="22"/>
      <c r="F209" s="22"/>
      <c r="G209" s="22"/>
      <c r="H209" s="22"/>
    </row>
    <row r="210" customFormat="false" ht="20.1" hidden="false" customHeight="true" outlineLevel="1" collapsed="false">
      <c r="A210" s="23" t="s">
        <v>546</v>
      </c>
      <c r="B210" s="24" t="s">
        <v>547</v>
      </c>
      <c r="C210" s="24"/>
      <c r="D210" s="24"/>
      <c r="E210" s="24"/>
      <c r="F210" s="24"/>
      <c r="G210" s="24"/>
      <c r="H210" s="24"/>
    </row>
    <row r="211" customFormat="false" ht="61.15" hidden="false" customHeight="true" outlineLevel="2" collapsed="false">
      <c r="A211" s="44" t="s">
        <v>548</v>
      </c>
      <c r="B211" s="26" t="s">
        <v>549</v>
      </c>
      <c r="C211" s="27" t="s">
        <v>522</v>
      </c>
      <c r="D211" s="26" t="s">
        <v>550</v>
      </c>
      <c r="E211" s="27" t="s">
        <v>538</v>
      </c>
      <c r="F211" s="28" t="n">
        <v>32.24</v>
      </c>
      <c r="G211" s="29"/>
      <c r="H211" s="30"/>
    </row>
    <row r="212" customFormat="false" ht="20.1" hidden="false" customHeight="true" outlineLevel="1" collapsed="false">
      <c r="A212" s="23" t="s">
        <v>551</v>
      </c>
      <c r="B212" s="24" t="s">
        <v>552</v>
      </c>
      <c r="C212" s="24"/>
      <c r="D212" s="24"/>
      <c r="E212" s="24"/>
      <c r="F212" s="24"/>
      <c r="G212" s="24"/>
      <c r="H212" s="24"/>
    </row>
    <row r="213" customFormat="false" ht="61.15" hidden="false" customHeight="true" outlineLevel="2" collapsed="false">
      <c r="A213" s="44" t="s">
        <v>553</v>
      </c>
      <c r="B213" s="26" t="s">
        <v>554</v>
      </c>
      <c r="C213" s="27" t="s">
        <v>522</v>
      </c>
      <c r="D213" s="26" t="s">
        <v>555</v>
      </c>
      <c r="E213" s="27" t="s">
        <v>244</v>
      </c>
      <c r="F213" s="28" t="n">
        <v>1</v>
      </c>
      <c r="G213" s="27"/>
      <c r="H213" s="30"/>
    </row>
    <row r="214" customFormat="false" ht="61.15" hidden="false" customHeight="true" outlineLevel="2" collapsed="false">
      <c r="A214" s="44" t="s">
        <v>556</v>
      </c>
      <c r="B214" s="26" t="s">
        <v>557</v>
      </c>
      <c r="C214" s="27" t="s">
        <v>522</v>
      </c>
      <c r="D214" s="26" t="s">
        <v>558</v>
      </c>
      <c r="E214" s="27" t="s">
        <v>244</v>
      </c>
      <c r="F214" s="28" t="n">
        <v>3</v>
      </c>
      <c r="G214" s="46"/>
      <c r="H214" s="47"/>
    </row>
    <row r="215" customFormat="false" ht="37.9" hidden="false" customHeight="true" outlineLevel="0" collapsed="false">
      <c r="A215" s="48" t="s">
        <v>54</v>
      </c>
      <c r="B215" s="49" t="s">
        <v>559</v>
      </c>
      <c r="C215" s="49"/>
      <c r="D215" s="49"/>
      <c r="E215" s="49"/>
      <c r="F215" s="49"/>
      <c r="G215" s="50"/>
      <c r="H215" s="50"/>
    </row>
    <row r="216" customFormat="false" ht="15" hidden="false" customHeight="false" outlineLevel="0" collapsed="false">
      <c r="A216" s="51"/>
      <c r="C216" s="52"/>
      <c r="E216" s="52"/>
      <c r="F216" s="53"/>
      <c r="G216" s="52"/>
      <c r="H216" s="52"/>
    </row>
    <row r="217" customFormat="false" ht="15" hidden="false" customHeight="false" outlineLevel="0" collapsed="false">
      <c r="A217" s="51"/>
      <c r="C217" s="52"/>
      <c r="E217" s="52"/>
      <c r="F217" s="53"/>
      <c r="G217" s="52"/>
      <c r="H217" s="52"/>
    </row>
    <row r="218" customFormat="false" ht="15" hidden="false" customHeight="false" outlineLevel="0" collapsed="false">
      <c r="A218" s="51" t="s">
        <v>560</v>
      </c>
      <c r="C218" s="52"/>
      <c r="E218" s="52"/>
      <c r="F218" s="53"/>
      <c r="G218" s="52"/>
      <c r="H218" s="52"/>
    </row>
    <row r="219" customFormat="false" ht="15" hidden="false" customHeight="false" outlineLevel="0" collapsed="false">
      <c r="A219" s="51" t="s">
        <v>561</v>
      </c>
      <c r="C219" s="52"/>
      <c r="E219" s="52"/>
      <c r="F219" s="53"/>
      <c r="G219" s="52"/>
      <c r="H219" s="52"/>
    </row>
    <row r="220" customFormat="false" ht="15" hidden="false" customHeight="false" outlineLevel="0" collapsed="false">
      <c r="A220" s="51" t="s">
        <v>562</v>
      </c>
      <c r="C220" s="52"/>
      <c r="E220" s="52"/>
      <c r="F220" s="53"/>
      <c r="G220" s="52"/>
      <c r="H220" s="52"/>
    </row>
    <row r="221" customFormat="false" ht="15" hidden="false" customHeight="false" outlineLevel="0" collapsed="false">
      <c r="A221" s="51" t="s">
        <v>563</v>
      </c>
      <c r="C221" s="52"/>
      <c r="E221" s="52"/>
      <c r="F221" s="53"/>
      <c r="G221" s="52"/>
      <c r="H221" s="52"/>
    </row>
    <row r="222" customFormat="false" ht="15" hidden="false" customHeight="false" outlineLevel="0" collapsed="false">
      <c r="G222" s="52"/>
      <c r="H222" s="52"/>
    </row>
    <row r="223" customFormat="false" ht="15" hidden="false" customHeight="false" outlineLevel="0" collapsed="false">
      <c r="G223" s="52"/>
      <c r="H223" s="52"/>
    </row>
    <row r="224" customFormat="false" ht="15" hidden="false" customHeight="false" outlineLevel="0" collapsed="false">
      <c r="G224" s="52"/>
      <c r="H224" s="52"/>
    </row>
    <row r="225" customFormat="false" ht="15" hidden="false" customHeight="false" outlineLevel="0" collapsed="false">
      <c r="G225" s="52"/>
      <c r="H225" s="52"/>
    </row>
    <row r="226" customFormat="false" ht="15" hidden="false" customHeight="false" outlineLevel="0" collapsed="false">
      <c r="G226" s="52"/>
      <c r="H226" s="52"/>
    </row>
    <row r="228" customFormat="false" ht="15" hidden="false" customHeight="false" outlineLevel="0" collapsed="false">
      <c r="G228" s="54"/>
      <c r="H228" s="55"/>
    </row>
    <row r="229" customFormat="false" ht="15" hidden="false" customHeight="false" outlineLevel="0" collapsed="false">
      <c r="G229" s="2"/>
      <c r="H229" s="56"/>
    </row>
    <row r="230" customFormat="false" ht="15" hidden="false" customHeight="false" outlineLevel="0" collapsed="false">
      <c r="G230" s="2"/>
      <c r="H230" s="56"/>
    </row>
    <row r="231" customFormat="false" ht="15" hidden="false" customHeight="false" outlineLevel="0" collapsed="false">
      <c r="G231" s="57"/>
      <c r="H231" s="58"/>
    </row>
  </sheetData>
  <mergeCells count="60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B24:H24"/>
    <mergeCell ref="B25:H25"/>
    <mergeCell ref="B30:H30"/>
    <mergeCell ref="B35:H35"/>
    <mergeCell ref="B40:H40"/>
    <mergeCell ref="B41:H41"/>
    <mergeCell ref="B45:H45"/>
    <mergeCell ref="B46:H46"/>
    <mergeCell ref="B48:H48"/>
    <mergeCell ref="B51:H51"/>
    <mergeCell ref="B52:H52"/>
    <mergeCell ref="B58:H58"/>
    <mergeCell ref="B63:H63"/>
    <mergeCell ref="B66:H66"/>
    <mergeCell ref="B75:H75"/>
    <mergeCell ref="B81:H81"/>
    <mergeCell ref="B89:H89"/>
    <mergeCell ref="B107:H107"/>
    <mergeCell ref="B108:H108"/>
    <mergeCell ref="B117:H117"/>
    <mergeCell ref="B124:H124"/>
    <mergeCell ref="B130:H130"/>
    <mergeCell ref="B132:H132"/>
    <mergeCell ref="B149:H149"/>
    <mergeCell ref="B157:H157"/>
    <mergeCell ref="B163:H163"/>
    <mergeCell ref="B170:H170"/>
    <mergeCell ref="B171:H171"/>
    <mergeCell ref="B176:H176"/>
    <mergeCell ref="B180:H180"/>
    <mergeCell ref="B181:H181"/>
    <mergeCell ref="B189:H189"/>
    <mergeCell ref="B197:H197"/>
    <mergeCell ref="B200:H200"/>
    <mergeCell ref="B209:H209"/>
    <mergeCell ref="B210:H210"/>
    <mergeCell ref="B212:H212"/>
    <mergeCell ref="B215:F215"/>
    <mergeCell ref="G215:H215"/>
  </mergeCells>
  <printOptions headings="false" gridLines="false" gridLinesSet="true" horizontalCentered="false" verticalCentered="false"/>
  <pageMargins left="0.7875" right="0.511805555555555" top="0.39375" bottom="0.393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2671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2020-01-23T07:06:04Z</dcterms:created>
  <dc:creator>Szymon Mikunda</dc:creator>
  <dc:description/>
  <dc:language>pl-PL</dc:language>
  <cp:lastModifiedBy>Szymon Mikunda</cp:lastModifiedBy>
  <cp:lastPrinted>2021-09-08T09:56:51Z</cp:lastPrinted>
  <dcterms:modified xsi:type="dcterms:W3CDTF">2022-01-03T12:21:11Z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XVersion">
    <vt:lpwstr>18.1.4.0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