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DNS 2021-2024\Čiastkové zákazky\2022\VC Gabčíkovo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O20" i="1" l="1"/>
  <c r="O19" i="1"/>
  <c r="O17" i="1"/>
  <c r="O16" i="1"/>
  <c r="O15" i="1"/>
  <c r="O14" i="1"/>
  <c r="O12" i="1"/>
  <c r="P12" i="1" l="1"/>
  <c r="P14" i="1"/>
  <c r="L24" i="1" l="1"/>
  <c r="O22" i="1"/>
  <c r="P22" i="1" s="1"/>
  <c r="O21" i="1"/>
  <c r="P21" i="1" s="1"/>
  <c r="O18" i="1"/>
  <c r="P18" i="1" s="1"/>
  <c r="O13" i="1"/>
  <c r="P13" i="1" s="1"/>
  <c r="O24" i="1" l="1"/>
  <c r="P24" i="1" s="1"/>
  <c r="O26" i="1" l="1"/>
  <c r="O25" i="1" s="1"/>
</calcChain>
</file>

<file path=xl/sharedStrings.xml><?xml version="1.0" encoding="utf-8"?>
<sst xmlns="http://schemas.openxmlformats.org/spreadsheetml/2006/main" count="129" uniqueCount="87">
  <si>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</si>
  <si>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</si>
  <si>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</si>
  <si>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</si>
  <si>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</si>
  <si>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</si>
  <si>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</si>
  <si>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</si>
  <si>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</si>
  <si>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</si>
  <si>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</si>
  <si>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</si>
  <si>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</si>
  <si>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</si>
  <si>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</si>
  <si>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</si>
  <si>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</si>
  <si>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</si>
  <si>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</si>
  <si>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</si>
  <si>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</si>
  <si>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</si>
  <si>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</si>
  <si>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</si>
  <si>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</si>
  <si>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</si>
  <si>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</si>
  <si>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</si>
  <si>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</si>
  <si>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</si>
  <si>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</si>
  <si>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</si>
  <si>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</si>
  <si>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</si>
  <si>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</si>
  <si>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</si>
  <si>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</si>
  <si>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</si>
  <si>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</si>
  <si>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</si>
  <si>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</si>
  <si>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</si>
  <si>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</si>
  <si>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</si>
  <si>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</si>
  <si>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</si>
  <si>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</si>
  <si>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</si>
  <si>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</si>
  <si>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</si>
  <si>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</si>
  <si>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</si>
  <si>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</si>
  <si>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</si>
  <si>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</si>
  <si>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</si>
  <si>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</si>
  <si>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</si>
  <si>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</si>
  <si>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</si>
  <si>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</si>
  <si>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</si>
  <si>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</si>
  <si>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</si>
  <si>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</si>
  <si>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</si>
  <si>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</si>
  <si>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</si>
  <si>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</si>
  <si>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</si>
  <si>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</si>
  <si>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</si>
  <si>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>1,2,3,4a</t>
  </si>
  <si>
    <t>VÚ</t>
  </si>
  <si>
    <t>LO 8</t>
  </si>
  <si>
    <t>KL.Nemá</t>
  </si>
  <si>
    <t>34b</t>
  </si>
  <si>
    <t>37a</t>
  </si>
  <si>
    <t>41a</t>
  </si>
  <si>
    <t>43g</t>
  </si>
  <si>
    <t>44a</t>
  </si>
  <si>
    <t>50c</t>
  </si>
  <si>
    <t>52a</t>
  </si>
  <si>
    <t>237c</t>
  </si>
  <si>
    <t>237e</t>
  </si>
  <si>
    <t>237b</t>
  </si>
  <si>
    <t>Lesnícke služby v ťažbovom procese na OZ Podunajsko, VC Čalovo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</si>
</sst>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9" xfId="0" applyFont="1" applyFill="1" applyBorder="1" applyAlignment="1" applyProtection="1">
      <alignment horizontal="center" vertical="center"/>
    </xf>
    <xf numFmtId="0" fontId="3" fillId="3" borderId="40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0" fontId="3" fillId="3" borderId="23" xfId="0" applyFont="1" applyFill="1" applyBorder="1" applyAlignment="1" applyProtection="1">
      <alignment horizontal="center" vertical="center"/>
    </xf>
    <xf numFmtId="0" fontId="0" fillId="3" borderId="24" xfId="0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right" vertical="center" wrapText="1"/>
    </xf>
    <xf numFmtId="2" fontId="5" fillId="3" borderId="1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Normal="100" zoomScaleSheetLayoutView="100" workbookViewId="0">
      <selection activeCell="N13" sqref="N13:N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73" t="s">
        <v>86</v>
      </c>
      <c r="D3" s="74"/>
      <c r="E3" s="74"/>
      <c r="F3" s="74"/>
      <c r="G3" s="74"/>
      <c r="H3" s="74"/>
      <c r="I3" s="74"/>
      <c r="J3" s="74"/>
      <c r="K3" s="7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7"/>
      <c r="F5" s="117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8" t="s">
        <v>71</v>
      </c>
      <c r="C6" s="118"/>
      <c r="D6" s="118"/>
      <c r="E6" s="118"/>
      <c r="F6" s="118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9"/>
      <c r="C7" s="119"/>
      <c r="D7" s="119"/>
      <c r="E7" s="119"/>
      <c r="F7" s="119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5" t="s">
        <v>66</v>
      </c>
      <c r="B8" s="11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7" t="s">
        <v>74</v>
      </c>
      <c r="B9" s="120" t="s">
        <v>2</v>
      </c>
      <c r="C9" s="122" t="s">
        <v>53</v>
      </c>
      <c r="D9" s="123"/>
      <c r="E9" s="124" t="s">
        <v>3</v>
      </c>
      <c r="F9" s="125"/>
      <c r="G9" s="126"/>
      <c r="H9" s="107" t="s">
        <v>4</v>
      </c>
      <c r="I9" s="97" t="s">
        <v>5</v>
      </c>
      <c r="J9" s="110" t="s">
        <v>6</v>
      </c>
      <c r="K9" s="113" t="s">
        <v>7</v>
      </c>
      <c r="L9" s="97" t="s">
        <v>54</v>
      </c>
      <c r="M9" s="97" t="s">
        <v>60</v>
      </c>
      <c r="N9" s="100" t="s">
        <v>58</v>
      </c>
      <c r="O9" s="102" t="s">
        <v>59</v>
      </c>
    </row>
    <row r="10" spans="1:16" ht="21.75" customHeight="1" x14ac:dyDescent="0.25">
      <c r="A10" s="25"/>
      <c r="B10" s="121"/>
      <c r="C10" s="104" t="s">
        <v>68</v>
      </c>
      <c r="D10" s="105"/>
      <c r="E10" s="104" t="s">
        <v>9</v>
      </c>
      <c r="F10" s="98" t="s">
        <v>10</v>
      </c>
      <c r="G10" s="97" t="s">
        <v>11</v>
      </c>
      <c r="H10" s="108"/>
      <c r="I10" s="98"/>
      <c r="J10" s="111"/>
      <c r="K10" s="114"/>
      <c r="L10" s="98"/>
      <c r="M10" s="98"/>
      <c r="N10" s="101"/>
      <c r="O10" s="103"/>
    </row>
    <row r="11" spans="1:16" ht="50.25" customHeight="1" thickBot="1" x14ac:dyDescent="0.3">
      <c r="A11" s="26"/>
      <c r="B11" s="121"/>
      <c r="C11" s="104"/>
      <c r="D11" s="105"/>
      <c r="E11" s="104"/>
      <c r="F11" s="98"/>
      <c r="G11" s="98"/>
      <c r="H11" s="109"/>
      <c r="I11" s="98"/>
      <c r="J11" s="112"/>
      <c r="K11" s="114"/>
      <c r="L11" s="99"/>
      <c r="M11" s="99"/>
      <c r="N11" s="101"/>
      <c r="O11" s="103"/>
    </row>
    <row r="12" spans="1:16" ht="15.75" thickBot="1" x14ac:dyDescent="0.3">
      <c r="A12" s="27" t="s">
        <v>75</v>
      </c>
      <c r="B12" s="28">
        <v>28</v>
      </c>
      <c r="C12" s="69" t="s">
        <v>72</v>
      </c>
      <c r="D12" s="70"/>
      <c r="E12" s="29"/>
      <c r="F12" s="71">
        <v>70</v>
      </c>
      <c r="G12" s="71">
        <v>70</v>
      </c>
      <c r="H12" s="29" t="s">
        <v>73</v>
      </c>
      <c r="I12" s="29"/>
      <c r="J12" s="29">
        <v>0.15</v>
      </c>
      <c r="K12" s="30">
        <v>400</v>
      </c>
      <c r="L12" s="72">
        <v>1306</v>
      </c>
      <c r="M12" s="34" t="s">
        <v>61</v>
      </c>
      <c r="N12" s="63"/>
      <c r="O12" s="33">
        <f t="shared" ref="O12" si="0"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27" t="s">
        <v>75</v>
      </c>
      <c r="B13" s="31" t="s">
        <v>76</v>
      </c>
      <c r="C13" s="69" t="s">
        <v>72</v>
      </c>
      <c r="D13" s="70"/>
      <c r="E13" s="32"/>
      <c r="F13" s="32">
        <v>100</v>
      </c>
      <c r="G13" s="32">
        <v>100</v>
      </c>
      <c r="H13" s="29" t="s">
        <v>73</v>
      </c>
      <c r="I13" s="31">
        <v>0</v>
      </c>
      <c r="J13" s="31">
        <v>0.5</v>
      </c>
      <c r="K13" s="60">
        <v>100</v>
      </c>
      <c r="L13" s="33">
        <v>1181</v>
      </c>
      <c r="M13" s="34" t="s">
        <v>61</v>
      </c>
      <c r="N13" s="64"/>
      <c r="O13" s="33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ht="15.75" thickBot="1" x14ac:dyDescent="0.3">
      <c r="A14" s="27" t="s">
        <v>75</v>
      </c>
      <c r="B14" s="35" t="s">
        <v>77</v>
      </c>
      <c r="C14" s="69" t="s">
        <v>72</v>
      </c>
      <c r="D14" s="70"/>
      <c r="E14" s="36"/>
      <c r="F14" s="36">
        <v>30</v>
      </c>
      <c r="G14" s="36">
        <v>30</v>
      </c>
      <c r="H14" s="29" t="s">
        <v>73</v>
      </c>
      <c r="I14" s="35"/>
      <c r="J14" s="35">
        <v>0.19</v>
      </c>
      <c r="K14" s="62">
        <v>400</v>
      </c>
      <c r="L14" s="33">
        <v>497</v>
      </c>
      <c r="M14" s="34" t="s">
        <v>61</v>
      </c>
      <c r="N14" s="65"/>
      <c r="O14" s="33">
        <f t="shared" ref="O14:O17" si="2">SUM(N14*G14)</f>
        <v>0</v>
      </c>
      <c r="P14" s="12" t="str">
        <f>IF( O14=0," ", IF(100-((L14/O14)*100)&gt;20,"viac ako 20%",0))</f>
        <v xml:space="preserve"> </v>
      </c>
    </row>
    <row r="15" spans="1:16" ht="15.75" thickBot="1" x14ac:dyDescent="0.3">
      <c r="A15" s="27" t="s">
        <v>75</v>
      </c>
      <c r="B15" s="35" t="s">
        <v>78</v>
      </c>
      <c r="C15" s="69" t="s">
        <v>72</v>
      </c>
      <c r="D15" s="70"/>
      <c r="E15" s="36"/>
      <c r="F15" s="36">
        <v>50</v>
      </c>
      <c r="G15" s="36">
        <v>50</v>
      </c>
      <c r="H15" s="29" t="s">
        <v>73</v>
      </c>
      <c r="I15" s="35"/>
      <c r="J15" s="35">
        <v>0.15</v>
      </c>
      <c r="K15" s="62">
        <v>200</v>
      </c>
      <c r="L15" s="33">
        <v>912</v>
      </c>
      <c r="M15" s="34" t="s">
        <v>61</v>
      </c>
      <c r="N15" s="65"/>
      <c r="O15" s="33">
        <f t="shared" si="2"/>
        <v>0</v>
      </c>
      <c r="P15" s="12"/>
    </row>
    <row r="16" spans="1:16" ht="15.75" thickBot="1" x14ac:dyDescent="0.3">
      <c r="A16" s="27" t="s">
        <v>75</v>
      </c>
      <c r="B16" s="35" t="s">
        <v>79</v>
      </c>
      <c r="C16" s="69" t="s">
        <v>72</v>
      </c>
      <c r="D16" s="70"/>
      <c r="E16" s="36"/>
      <c r="F16" s="36">
        <v>90</v>
      </c>
      <c r="G16" s="36">
        <v>90</v>
      </c>
      <c r="H16" s="29" t="s">
        <v>73</v>
      </c>
      <c r="I16" s="35"/>
      <c r="J16" s="35">
        <v>0.35</v>
      </c>
      <c r="K16" s="62">
        <v>300</v>
      </c>
      <c r="L16" s="33">
        <v>1215</v>
      </c>
      <c r="M16" s="34" t="s">
        <v>61</v>
      </c>
      <c r="N16" s="65"/>
      <c r="O16" s="33">
        <f t="shared" si="2"/>
        <v>0</v>
      </c>
      <c r="P16" s="12"/>
    </row>
    <row r="17" spans="1:16" ht="15.75" thickBot="1" x14ac:dyDescent="0.3">
      <c r="A17" s="27" t="s">
        <v>75</v>
      </c>
      <c r="B17" s="35" t="s">
        <v>80</v>
      </c>
      <c r="C17" s="69" t="s">
        <v>72</v>
      </c>
      <c r="D17" s="70"/>
      <c r="E17" s="36"/>
      <c r="F17" s="36">
        <v>60</v>
      </c>
      <c r="G17" s="36">
        <v>60</v>
      </c>
      <c r="H17" s="29" t="s">
        <v>73</v>
      </c>
      <c r="I17" s="35"/>
      <c r="J17" s="35">
        <v>0.1</v>
      </c>
      <c r="K17" s="62">
        <v>400</v>
      </c>
      <c r="L17" s="33">
        <v>1120</v>
      </c>
      <c r="M17" s="34" t="s">
        <v>61</v>
      </c>
      <c r="N17" s="65"/>
      <c r="O17" s="33">
        <f t="shared" si="2"/>
        <v>0</v>
      </c>
      <c r="P17" s="12"/>
    </row>
    <row r="18" spans="1:16" ht="15.75" thickBot="1" x14ac:dyDescent="0.3">
      <c r="A18" s="27" t="s">
        <v>75</v>
      </c>
      <c r="B18" s="31" t="s">
        <v>81</v>
      </c>
      <c r="C18" s="69" t="s">
        <v>72</v>
      </c>
      <c r="D18" s="70"/>
      <c r="E18" s="32"/>
      <c r="F18" s="32">
        <v>55</v>
      </c>
      <c r="G18" s="32">
        <v>55</v>
      </c>
      <c r="H18" s="29" t="s">
        <v>73</v>
      </c>
      <c r="I18" s="31"/>
      <c r="J18" s="31">
        <v>0.3</v>
      </c>
      <c r="K18" s="60">
        <v>200</v>
      </c>
      <c r="L18" s="33">
        <v>743</v>
      </c>
      <c r="M18" s="37" t="s">
        <v>61</v>
      </c>
      <c r="N18" s="64"/>
      <c r="O18" s="33">
        <f t="shared" ref="O18:O22" si="3">SUM(N18*G18)</f>
        <v>0</v>
      </c>
      <c r="P18" s="12" t="str">
        <f t="shared" ref="P18:P22" si="4">IF( O18=0," ", IF(100-((L18/O18)*100)&gt;20,"viac ako 20%",0))</f>
        <v xml:space="preserve"> </v>
      </c>
    </row>
    <row r="19" spans="1:16" ht="15.75" thickBot="1" x14ac:dyDescent="0.3">
      <c r="A19" s="27" t="s">
        <v>75</v>
      </c>
      <c r="B19" s="31" t="s">
        <v>82</v>
      </c>
      <c r="C19" s="69" t="s">
        <v>72</v>
      </c>
      <c r="D19" s="70"/>
      <c r="E19" s="32"/>
      <c r="F19" s="32">
        <v>70</v>
      </c>
      <c r="G19" s="32">
        <v>70</v>
      </c>
      <c r="H19" s="29" t="s">
        <v>73</v>
      </c>
      <c r="I19" s="31"/>
      <c r="J19" s="31">
        <v>0.1</v>
      </c>
      <c r="K19" s="69">
        <v>300</v>
      </c>
      <c r="L19" s="33">
        <v>1282</v>
      </c>
      <c r="M19" s="34" t="s">
        <v>61</v>
      </c>
      <c r="N19" s="64"/>
      <c r="O19" s="33">
        <f t="shared" si="3"/>
        <v>0</v>
      </c>
      <c r="P19" s="12"/>
    </row>
    <row r="20" spans="1:16" ht="15.75" thickBot="1" x14ac:dyDescent="0.3">
      <c r="A20" s="27" t="s">
        <v>75</v>
      </c>
      <c r="B20" s="31" t="s">
        <v>85</v>
      </c>
      <c r="C20" s="69" t="s">
        <v>72</v>
      </c>
      <c r="D20" s="70"/>
      <c r="E20" s="32"/>
      <c r="F20" s="32">
        <v>180</v>
      </c>
      <c r="G20" s="32">
        <v>180</v>
      </c>
      <c r="H20" s="29" t="s">
        <v>73</v>
      </c>
      <c r="I20" s="31"/>
      <c r="J20" s="31">
        <v>0.15</v>
      </c>
      <c r="K20" s="69">
        <v>500</v>
      </c>
      <c r="L20" s="33">
        <v>3452</v>
      </c>
      <c r="M20" s="34" t="s">
        <v>61</v>
      </c>
      <c r="N20" s="64"/>
      <c r="O20" s="33">
        <f t="shared" si="3"/>
        <v>0</v>
      </c>
      <c r="P20" s="12"/>
    </row>
    <row r="21" spans="1:16" ht="15.75" thickBot="1" x14ac:dyDescent="0.3">
      <c r="A21" s="27" t="s">
        <v>75</v>
      </c>
      <c r="B21" s="31" t="s">
        <v>83</v>
      </c>
      <c r="C21" s="69" t="s">
        <v>72</v>
      </c>
      <c r="D21" s="70"/>
      <c r="E21" s="32"/>
      <c r="F21" s="32">
        <v>40</v>
      </c>
      <c r="G21" s="32">
        <v>40</v>
      </c>
      <c r="H21" s="29" t="s">
        <v>73</v>
      </c>
      <c r="I21" s="31"/>
      <c r="J21" s="31">
        <v>0.2</v>
      </c>
      <c r="K21" s="60">
        <v>100</v>
      </c>
      <c r="L21" s="33">
        <v>571</v>
      </c>
      <c r="M21" s="37" t="s">
        <v>61</v>
      </c>
      <c r="N21" s="64"/>
      <c r="O21" s="33">
        <f t="shared" si="3"/>
        <v>0</v>
      </c>
      <c r="P21" s="12" t="str">
        <f t="shared" si="4"/>
        <v xml:space="preserve"> </v>
      </c>
    </row>
    <row r="22" spans="1:16" ht="15.75" thickBot="1" x14ac:dyDescent="0.3">
      <c r="A22" s="27" t="s">
        <v>75</v>
      </c>
      <c r="B22" s="38" t="s">
        <v>84</v>
      </c>
      <c r="C22" s="69" t="s">
        <v>72</v>
      </c>
      <c r="D22" s="70"/>
      <c r="E22" s="39"/>
      <c r="F22" s="39">
        <v>90</v>
      </c>
      <c r="G22" s="39">
        <v>90</v>
      </c>
      <c r="H22" s="29" t="s">
        <v>73</v>
      </c>
      <c r="I22" s="38"/>
      <c r="J22" s="38">
        <v>0.3</v>
      </c>
      <c r="K22" s="61">
        <v>700</v>
      </c>
      <c r="L22" s="50">
        <v>1300</v>
      </c>
      <c r="M22" s="50" t="s">
        <v>61</v>
      </c>
      <c r="N22" s="66"/>
      <c r="O22" s="50">
        <f t="shared" si="3"/>
        <v>0</v>
      </c>
      <c r="P22" s="12" t="str">
        <f t="shared" si="4"/>
        <v xml:space="preserve"> </v>
      </c>
    </row>
    <row r="23" spans="1:16" ht="15.75" thickBot="1" x14ac:dyDescent="0.3">
      <c r="A23" s="40"/>
      <c r="B23" s="41"/>
      <c r="C23" s="42"/>
      <c r="D23" s="43"/>
      <c r="E23" s="44"/>
      <c r="F23" s="44"/>
      <c r="G23" s="44"/>
      <c r="H23" s="45"/>
      <c r="I23" s="41"/>
      <c r="J23" s="41"/>
      <c r="K23" s="42"/>
      <c r="L23" s="46"/>
      <c r="M23" s="47"/>
      <c r="N23" s="51"/>
      <c r="O23" s="52"/>
      <c r="P23" s="12"/>
    </row>
    <row r="24" spans="1:16" ht="15.75" thickBot="1" x14ac:dyDescent="0.3">
      <c r="A24" s="68"/>
      <c r="B24" s="48"/>
      <c r="C24" s="48"/>
      <c r="D24" s="48"/>
      <c r="E24" s="48"/>
      <c r="F24" s="48"/>
      <c r="G24" s="48"/>
      <c r="H24" s="48"/>
      <c r="I24" s="48"/>
      <c r="J24" s="92" t="s">
        <v>13</v>
      </c>
      <c r="K24" s="92"/>
      <c r="L24" s="52">
        <f>SUM(L13:L22)</f>
        <v>12273</v>
      </c>
      <c r="M24" s="49"/>
      <c r="N24" s="53" t="s">
        <v>14</v>
      </c>
      <c r="O24" s="46">
        <f>SUM(O13:O22)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93" t="s">
        <v>15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5"/>
      <c r="O25" s="46">
        <f>O26-O24</f>
        <v>0</v>
      </c>
    </row>
    <row r="26" spans="1:16" ht="15.75" thickBot="1" x14ac:dyDescent="0.3">
      <c r="A26" s="93" t="s">
        <v>16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  <c r="O26" s="46">
        <f>IF("nie"=MID(I34,1,3),O24,(O24*1.2))</f>
        <v>0</v>
      </c>
    </row>
    <row r="27" spans="1:16" x14ac:dyDescent="0.25">
      <c r="A27" s="81" t="s">
        <v>17</v>
      </c>
      <c r="B27" s="81"/>
      <c r="C27" s="81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</row>
    <row r="28" spans="1:16" x14ac:dyDescent="0.25">
      <c r="A28" s="96" t="s">
        <v>65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6" ht="25.5" customHeight="1" x14ac:dyDescent="0.25">
      <c r="A29" s="55" t="s">
        <v>57</v>
      </c>
      <c r="B29" s="55"/>
      <c r="C29" s="55"/>
      <c r="D29" s="55"/>
      <c r="E29" s="55"/>
      <c r="F29" s="55"/>
      <c r="G29" s="56" t="s">
        <v>55</v>
      </c>
      <c r="H29" s="55"/>
      <c r="I29" s="55"/>
      <c r="J29" s="57"/>
      <c r="K29" s="57"/>
      <c r="L29" s="57"/>
      <c r="M29" s="57"/>
      <c r="N29" s="57"/>
      <c r="O29" s="57"/>
    </row>
    <row r="30" spans="1:16" ht="15" customHeight="1" x14ac:dyDescent="0.25">
      <c r="A30" s="83" t="s">
        <v>67</v>
      </c>
      <c r="B30" s="84"/>
      <c r="C30" s="84"/>
      <c r="D30" s="84"/>
      <c r="E30" s="85"/>
      <c r="F30" s="82" t="s">
        <v>56</v>
      </c>
      <c r="G30" s="58" t="s">
        <v>18</v>
      </c>
      <c r="H30" s="75"/>
      <c r="I30" s="76"/>
      <c r="J30" s="76"/>
      <c r="K30" s="76"/>
      <c r="L30" s="76"/>
      <c r="M30" s="76"/>
      <c r="N30" s="76"/>
      <c r="O30" s="77"/>
    </row>
    <row r="31" spans="1:16" x14ac:dyDescent="0.25">
      <c r="A31" s="86"/>
      <c r="B31" s="87"/>
      <c r="C31" s="87"/>
      <c r="D31" s="87"/>
      <c r="E31" s="88"/>
      <c r="F31" s="82"/>
      <c r="G31" s="58" t="s">
        <v>19</v>
      </c>
      <c r="H31" s="75"/>
      <c r="I31" s="76"/>
      <c r="J31" s="76"/>
      <c r="K31" s="76"/>
      <c r="L31" s="76"/>
      <c r="M31" s="76"/>
      <c r="N31" s="76"/>
      <c r="O31" s="77"/>
    </row>
    <row r="32" spans="1:16" ht="18" customHeight="1" x14ac:dyDescent="0.25">
      <c r="A32" s="86"/>
      <c r="B32" s="87"/>
      <c r="C32" s="87"/>
      <c r="D32" s="87"/>
      <c r="E32" s="88"/>
      <c r="F32" s="82"/>
      <c r="G32" s="58" t="s">
        <v>20</v>
      </c>
      <c r="H32" s="75"/>
      <c r="I32" s="76"/>
      <c r="J32" s="76"/>
      <c r="K32" s="76"/>
      <c r="L32" s="76"/>
      <c r="M32" s="76"/>
      <c r="N32" s="76"/>
      <c r="O32" s="77"/>
    </row>
    <row r="33" spans="1:15" x14ac:dyDescent="0.25">
      <c r="A33" s="86"/>
      <c r="B33" s="87"/>
      <c r="C33" s="87"/>
      <c r="D33" s="87"/>
      <c r="E33" s="88"/>
      <c r="F33" s="82"/>
      <c r="G33" s="58" t="s">
        <v>21</v>
      </c>
      <c r="H33" s="75"/>
      <c r="I33" s="76"/>
      <c r="J33" s="76"/>
      <c r="K33" s="76"/>
      <c r="L33" s="76"/>
      <c r="M33" s="76"/>
      <c r="N33" s="76"/>
      <c r="O33" s="77"/>
    </row>
    <row r="34" spans="1:15" x14ac:dyDescent="0.25">
      <c r="A34" s="86"/>
      <c r="B34" s="87"/>
      <c r="C34" s="87"/>
      <c r="D34" s="87"/>
      <c r="E34" s="88"/>
      <c r="F34" s="82"/>
      <c r="G34" s="58" t="s">
        <v>22</v>
      </c>
      <c r="H34" s="75"/>
      <c r="I34" s="76"/>
      <c r="J34" s="76"/>
      <c r="K34" s="76"/>
      <c r="L34" s="76"/>
      <c r="M34" s="76"/>
      <c r="N34" s="76"/>
      <c r="O34" s="77"/>
    </row>
    <row r="35" spans="1:15" x14ac:dyDescent="0.25">
      <c r="A35" s="86"/>
      <c r="B35" s="87"/>
      <c r="C35" s="87"/>
      <c r="D35" s="87"/>
      <c r="E35" s="88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86"/>
      <c r="B36" s="87"/>
      <c r="C36" s="87"/>
      <c r="D36" s="87"/>
      <c r="E36" s="88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89"/>
      <c r="B37" s="90"/>
      <c r="C37" s="90"/>
      <c r="D37" s="90"/>
      <c r="E37" s="91"/>
      <c r="F37" s="57"/>
      <c r="G37" s="24"/>
      <c r="H37" s="18"/>
      <c r="I37" s="24"/>
      <c r="J37" s="24" t="s">
        <v>23</v>
      </c>
      <c r="K37" s="24"/>
      <c r="L37" s="78"/>
      <c r="M37" s="79"/>
      <c r="N37" s="80"/>
      <c r="O37" s="24"/>
    </row>
    <row r="38" spans="1:15" x14ac:dyDescent="0.25">
      <c r="A38" s="57"/>
      <c r="B38" s="57"/>
      <c r="C38" s="57"/>
      <c r="D38" s="57"/>
      <c r="E38" s="57"/>
      <c r="F38" s="57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34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O9:O11"/>
    <mergeCell ref="C10:D11"/>
    <mergeCell ref="E10:E11"/>
    <mergeCell ref="F10:F11"/>
    <mergeCell ref="G10:G11"/>
    <mergeCell ref="M9:M11"/>
    <mergeCell ref="C3:K3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L9:L11"/>
    <mergeCell ref="N9:N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9" t="s">
        <v>51</v>
      </c>
      <c r="M2" s="129"/>
    </row>
    <row r="3" spans="1:14" x14ac:dyDescent="0.25">
      <c r="A3" s="5" t="s">
        <v>25</v>
      </c>
      <c r="B3" s="130" t="s">
        <v>26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5" t="s">
        <v>27</v>
      </c>
      <c r="B4" s="130" t="s">
        <v>28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5" t="s">
        <v>8</v>
      </c>
      <c r="B5" s="130" t="s">
        <v>29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5" t="s">
        <v>2</v>
      </c>
      <c r="B6" s="130" t="s">
        <v>30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6" t="s">
        <v>31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8"/>
    </row>
    <row r="8" spans="1:14" x14ac:dyDescent="0.25">
      <c r="A8" s="5" t="s">
        <v>12</v>
      </c>
      <c r="B8" s="130" t="s">
        <v>32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7" t="s">
        <v>33</v>
      </c>
      <c r="B9" s="130" t="s">
        <v>34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7" t="s">
        <v>35</v>
      </c>
      <c r="B10" s="130" t="s">
        <v>36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x14ac:dyDescent="0.25">
      <c r="A11" s="8" t="s">
        <v>37</v>
      </c>
      <c r="B11" s="130" t="s">
        <v>38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9" t="s">
        <v>39</v>
      </c>
      <c r="B12" s="130" t="s">
        <v>40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24" customHeight="1" x14ac:dyDescent="0.25">
      <c r="A13" s="8" t="s">
        <v>41</v>
      </c>
      <c r="B13" s="130" t="s">
        <v>42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ht="16.5" customHeight="1" x14ac:dyDescent="0.25">
      <c r="A14" s="8" t="s">
        <v>5</v>
      </c>
      <c r="B14" s="130" t="s">
        <v>52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8" t="s">
        <v>43</v>
      </c>
      <c r="B15" s="130" t="s">
        <v>44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38.25" x14ac:dyDescent="0.25">
      <c r="A16" s="10" t="s">
        <v>45</v>
      </c>
      <c r="B16" s="130" t="s">
        <v>46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4" ht="28.5" customHeight="1" x14ac:dyDescent="0.25">
      <c r="A17" s="10" t="s">
        <v>47</v>
      </c>
      <c r="B17" s="130" t="s">
        <v>48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27" customHeight="1" x14ac:dyDescent="0.25">
      <c r="A18" s="11" t="s">
        <v>49</v>
      </c>
      <c r="B18" s="130" t="s">
        <v>50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4" ht="75" customHeight="1" x14ac:dyDescent="0.25">
      <c r="A19" s="59" t="s">
        <v>62</v>
      </c>
      <c r="B19" s="131" t="s">
        <v>63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Peter.Grof</cp:lastModifiedBy>
  <cp:lastPrinted>2020-12-16T07:24:06Z</cp:lastPrinted>
  <dcterms:created xsi:type="dcterms:W3CDTF">2012-08-13T12:29:09Z</dcterms:created>
  <dcterms:modified xsi:type="dcterms:W3CDTF">2022-01-18T13:34:17Z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