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Výzva11- LS Závadk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ponuka'!$A$1:$P$57</definedName>
  </definedNames>
  <calcPr calcId="152511"/>
</workbook>
</file>

<file path=xl/calcChain.xml><?xml version="1.0" encoding="utf-8"?>
<calcChain xmlns="http://schemas.openxmlformats.org/spreadsheetml/2006/main">
  <c r="H12" i="1" l="1"/>
  <c r="P12" i="1" s="1"/>
  <c r="H13" i="1"/>
  <c r="P13" i="1" s="1"/>
  <c r="H14" i="1"/>
  <c r="H15" i="1"/>
  <c r="P15" i="1" s="1"/>
  <c r="H16" i="1"/>
  <c r="H17" i="1"/>
  <c r="H18" i="1"/>
  <c r="H19" i="1"/>
  <c r="P19" i="1" s="1"/>
  <c r="H20" i="1"/>
  <c r="P20" i="1" s="1"/>
  <c r="H21" i="1"/>
  <c r="H22" i="1"/>
  <c r="H23" i="1"/>
  <c r="P23" i="1" s="1"/>
  <c r="H24" i="1"/>
  <c r="P24" i="1" s="1"/>
  <c r="H25" i="1"/>
  <c r="H26" i="1"/>
  <c r="H27" i="1"/>
  <c r="P27" i="1" s="1"/>
  <c r="H28" i="1"/>
  <c r="P28" i="1" s="1"/>
  <c r="H29" i="1"/>
  <c r="P29" i="1" s="1"/>
  <c r="H30" i="1"/>
  <c r="H31" i="1"/>
  <c r="P31" i="1" s="1"/>
  <c r="H32" i="1"/>
  <c r="P32" i="1" s="1"/>
  <c r="H33" i="1"/>
  <c r="H34" i="1"/>
  <c r="H35" i="1"/>
  <c r="P35" i="1" s="1"/>
  <c r="H36" i="1"/>
  <c r="P36" i="1" s="1"/>
  <c r="H37" i="1"/>
  <c r="H38" i="1"/>
  <c r="H39" i="1"/>
  <c r="P39" i="1" s="1"/>
  <c r="H40" i="1"/>
  <c r="P40" i="1" s="1"/>
  <c r="P14" i="1"/>
  <c r="P16" i="1"/>
  <c r="P17" i="1"/>
  <c r="P18" i="1"/>
  <c r="P21" i="1"/>
  <c r="P22" i="1"/>
  <c r="P25" i="1"/>
  <c r="P26" i="1"/>
  <c r="P30" i="1"/>
  <c r="P33" i="1"/>
  <c r="P34" i="1"/>
  <c r="P37" i="1"/>
  <c r="P38" i="1"/>
  <c r="H10" i="1"/>
  <c r="P10" i="1" s="1"/>
  <c r="Q16" i="1" l="1"/>
  <c r="Q18" i="1"/>
  <c r="Q21" i="1" l="1"/>
  <c r="Q20" i="1"/>
  <c r="H11" i="1"/>
  <c r="P11" i="1" s="1"/>
  <c r="H41" i="1" l="1"/>
  <c r="Q19" i="1"/>
  <c r="Q40" i="1" l="1"/>
  <c r="Q24" i="1"/>
  <c r="Q17" i="1"/>
  <c r="Q15" i="1"/>
  <c r="Q14" i="1"/>
  <c r="Q13" i="1"/>
  <c r="Q12" i="1"/>
  <c r="Q11" i="1"/>
  <c r="Q10" i="1"/>
  <c r="M42" i="1" l="1"/>
  <c r="P42" i="1" l="1"/>
  <c r="P44" i="1" s="1"/>
  <c r="Q42" i="1" l="1"/>
  <c r="P43" i="1"/>
</calcChain>
</file>

<file path=xl/sharedStrings.xml><?xml version="1.0" encoding="utf-8"?>
<sst xmlns="http://schemas.openxmlformats.org/spreadsheetml/2006/main" count="268" uniqueCount="141">
  <si>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</si>
  <si>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</si>
  <si>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</si>
  <si>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</si>
  <si>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</si>
  <si>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</si>
  <si>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</si>
  <si>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</si>
  <si>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</si>
  <si>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</si>
  <si>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</si>
  <si>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</si>
  <si>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</si>
  <si>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</si>
  <si>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</si>
  <si>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</si>
  <si>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</si>
  <si>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</si>
  <si>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</si>
  <si>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</si>
  <si>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</si>
  <si>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</si>
  <si>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</si>
  <si>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</si>
  <si>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</si>
  <si>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</si>
  <si>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</si>
  <si>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</si>
  <si>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</si>
  <si>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</si>
  <si>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</si>
  <si>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</si>
  <si>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</si>
  <si>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</si>
  <si>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</si>
  <si>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</si>
  <si>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</si>
  <si>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</si>
  <si>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</si>
  <si>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</si>
  <si>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</si>
  <si>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</si>
  <si>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</si>
  <si>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</si>
  <si>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</si>
  <si>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</si>
  <si>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</si>
  <si>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</si>
  <si>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</si>
  <si>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</si>
  <si>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</si>
  <si>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</si>
  <si>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</si>
  <si>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</si>
  <si>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</si>
  <si>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</si>
  <si>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</si>
  <si>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</si>
  <si>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</si>
  <si>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</si>
  <si>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</si>
  <si>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</si>
  <si>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</si>
  <si>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</si>
  <si>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</si>
  <si>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</si>
  <si>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</si>
  <si>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</si>
  <si>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Mišarová</t>
  </si>
  <si>
    <t>288 0</t>
  </si>
  <si>
    <t>1,58/0,77</t>
  </si>
  <si>
    <t>289 1</t>
  </si>
  <si>
    <t>1,53/0,83</t>
  </si>
  <si>
    <t>246B0</t>
  </si>
  <si>
    <t>235B1</t>
  </si>
  <si>
    <t>252 1</t>
  </si>
  <si>
    <t>1,27/0,94</t>
  </si>
  <si>
    <t>253 1</t>
  </si>
  <si>
    <t>1,2,4a,6,7</t>
  </si>
  <si>
    <t>1,2,4d,4a,6,7</t>
  </si>
  <si>
    <t>1,47/1,96</t>
  </si>
  <si>
    <t>254A1</t>
  </si>
  <si>
    <t>1,30/0,98</t>
  </si>
  <si>
    <t>268A0</t>
  </si>
  <si>
    <t>110/1000</t>
  </si>
  <si>
    <t>290A1</t>
  </si>
  <si>
    <t>1,47/0,83</t>
  </si>
  <si>
    <t>298 0</t>
  </si>
  <si>
    <t>1,91/0,98</t>
  </si>
  <si>
    <t>299 1</t>
  </si>
  <si>
    <t>1,99/1,00</t>
  </si>
  <si>
    <t>110/550</t>
  </si>
  <si>
    <t>286 A1</t>
  </si>
  <si>
    <t>1,25/0,67</t>
  </si>
  <si>
    <t>110/1150</t>
  </si>
  <si>
    <t>Fabová</t>
  </si>
  <si>
    <t>450A0</t>
  </si>
  <si>
    <t>0,07/0,02/0,07</t>
  </si>
  <si>
    <t>150/750</t>
  </si>
  <si>
    <t>451 0</t>
  </si>
  <si>
    <t>0,32/019</t>
  </si>
  <si>
    <t>170/530</t>
  </si>
  <si>
    <t>452 0</t>
  </si>
  <si>
    <t>024/016</t>
  </si>
  <si>
    <t>90/210</t>
  </si>
  <si>
    <t>387 0</t>
  </si>
  <si>
    <t>60/210</t>
  </si>
  <si>
    <t>426 1</t>
  </si>
  <si>
    <t>110/130</t>
  </si>
  <si>
    <t>427 1</t>
  </si>
  <si>
    <t>0,19/0,15</t>
  </si>
  <si>
    <t>210/850</t>
  </si>
  <si>
    <t>450B0</t>
  </si>
  <si>
    <t>110/350</t>
  </si>
  <si>
    <t>190/550</t>
  </si>
  <si>
    <t>0,34/0,26</t>
  </si>
  <si>
    <t>90/800</t>
  </si>
  <si>
    <t>453 1</t>
  </si>
  <si>
    <t>0,91/0,43</t>
  </si>
  <si>
    <t>110/810</t>
  </si>
  <si>
    <t>454 1</t>
  </si>
  <si>
    <t>110/750</t>
  </si>
  <si>
    <t>455 0</t>
  </si>
  <si>
    <t>60/420</t>
  </si>
  <si>
    <t>456 0</t>
  </si>
  <si>
    <t>0,93/0,59</t>
  </si>
  <si>
    <t>90/1000</t>
  </si>
  <si>
    <t>457 0</t>
  </si>
  <si>
    <t>90/1100</t>
  </si>
  <si>
    <t>458A0</t>
  </si>
  <si>
    <t>110/520</t>
  </si>
  <si>
    <t>458B0</t>
  </si>
  <si>
    <t>60/750</t>
  </si>
  <si>
    <t>Názov predmetu zákazky:</t>
  </si>
  <si>
    <t>Lesnícke služby v ťažbovom procese na OZ Beňuš na roky 2021-2024</t>
  </si>
  <si>
    <t>Objednávateľ:</t>
  </si>
  <si>
    <t>Lesy SR š.p. organizačná zložka OZ Horehronie</t>
  </si>
  <si>
    <t>Zmluva č.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</si>
  <si>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</si>
  <si>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t>Názov čiastkovej zákazky- výzvy:</t>
  </si>
  <si>
    <t>Lesnícke služby v ťažbovom procese na OZ Horehronie, LS Závadka, LC  Mišarová, LC  Bacúch- výzva č.11 -14/10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</si>
</sst>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0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8" fillId="2" borderId="24" xfId="0" applyNumberFormat="1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4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Protection="1"/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2" fontId="5" fillId="2" borderId="21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 wrapText="1"/>
    </xf>
    <xf numFmtId="3" fontId="8" fillId="2" borderId="37" xfId="0" applyNumberFormat="1" applyFont="1" applyFill="1" applyBorder="1" applyAlignment="1" applyProtection="1">
      <alignment horizontal="right" vertical="center"/>
    </xf>
    <xf numFmtId="0" fontId="8" fillId="2" borderId="37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4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4" fillId="0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8" fillId="2" borderId="40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center" vertical="center" wrapText="1"/>
    </xf>
    <xf numFmtId="14" fontId="5" fillId="2" borderId="43" xfId="0" applyNumberFormat="1" applyFont="1" applyFill="1" applyBorder="1" applyAlignment="1" applyProtection="1">
      <alignment horizontal="center" vertical="center"/>
    </xf>
    <xf numFmtId="3" fontId="8" fillId="2" borderId="41" xfId="0" applyNumberFormat="1" applyFont="1" applyFill="1" applyBorder="1" applyAlignment="1" applyProtection="1">
      <alignment horizontal="right" vertical="center"/>
    </xf>
    <xf numFmtId="0" fontId="8" fillId="2" borderId="41" xfId="0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2" fontId="5" fillId="2" borderId="22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left"/>
      <protection locked="0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2" xfId="0" applyFont="1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Normal="100" zoomScaleSheetLayoutView="100" workbookViewId="0">
      <selection activeCell="M55" sqref="M55:O55"/>
    </sheetView>
  </sheetViews>
  <sheetFormatPr defaultRowHeight="15" x14ac:dyDescent="0.25"/>
  <cols>
    <col min="1" max="1" width="11.5703125" customWidth="1"/>
    <col min="2" max="2" width="9" customWidth="1"/>
    <col min="3" max="3" width="14.85546875" customWidth="1"/>
    <col min="4" max="4" width="16" customWidth="1"/>
    <col min="5" max="5" width="12.28515625" customWidth="1"/>
    <col min="8" max="8" width="11.85546875" customWidth="1"/>
    <col min="9" max="9" width="9.7109375" customWidth="1"/>
    <col min="11" max="11" width="13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9" t="s">
        <v>61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6" t="s">
        <v>65</v>
      </c>
      <c r="P1" s="15"/>
    </row>
    <row r="2" spans="1:18" ht="18" x14ac:dyDescent="0.25">
      <c r="A2" s="17" t="s">
        <v>133</v>
      </c>
      <c r="B2" s="72"/>
      <c r="C2" s="79"/>
      <c r="D2" s="79" t="s">
        <v>134</v>
      </c>
      <c r="E2" s="80"/>
      <c r="F2" s="80"/>
      <c r="G2" s="80"/>
      <c r="H2" s="80"/>
      <c r="I2" s="80"/>
      <c r="J2" s="80"/>
      <c r="K2" s="80"/>
      <c r="L2" s="80"/>
      <c r="M2" s="13"/>
      <c r="N2" s="16" t="s">
        <v>66</v>
      </c>
      <c r="O2" s="14"/>
      <c r="P2" s="15"/>
    </row>
    <row r="3" spans="1:18" ht="19.5" customHeight="1" x14ac:dyDescent="0.3">
      <c r="A3" s="17" t="s">
        <v>139</v>
      </c>
      <c r="B3" s="72"/>
      <c r="C3" s="81"/>
      <c r="D3" s="81" t="s">
        <v>140</v>
      </c>
      <c r="E3" s="82"/>
      <c r="F3" s="82"/>
      <c r="G3" s="82"/>
      <c r="H3" s="82"/>
      <c r="I3" s="82"/>
      <c r="J3" s="82"/>
      <c r="K3" s="82"/>
      <c r="L3" s="82"/>
      <c r="M3" s="13"/>
      <c r="N3" s="13"/>
      <c r="O3" s="14"/>
      <c r="P3" s="15"/>
    </row>
    <row r="4" spans="1:18" ht="19.5" customHeight="1" x14ac:dyDescent="0.25">
      <c r="A4" s="84" t="s">
        <v>135</v>
      </c>
      <c r="B4" s="83"/>
      <c r="C4" s="83"/>
      <c r="D4" s="85" t="s">
        <v>136</v>
      </c>
      <c r="E4" s="83"/>
      <c r="F4" s="83"/>
      <c r="G4" s="83"/>
      <c r="H4" s="19"/>
      <c r="I4" s="18"/>
      <c r="J4" s="18"/>
      <c r="K4" s="20"/>
      <c r="L4" s="18"/>
      <c r="M4" s="18"/>
      <c r="N4" s="18"/>
      <c r="O4" s="18"/>
      <c r="P4" s="18"/>
    </row>
    <row r="5" spans="1:18" ht="2.25" customHeight="1" thickBot="1" x14ac:dyDescent="0.3">
      <c r="A5" s="21"/>
      <c r="B5" s="102"/>
      <c r="C5" s="102"/>
      <c r="D5" s="102"/>
      <c r="E5" s="102"/>
      <c r="F5" s="102"/>
      <c r="G5" s="102"/>
      <c r="H5" s="19"/>
      <c r="I5" s="18"/>
      <c r="J5" s="18"/>
      <c r="K5" s="18"/>
      <c r="L5" s="18"/>
      <c r="M5" s="18"/>
      <c r="N5" s="18"/>
      <c r="O5" s="18"/>
      <c r="P5" s="18"/>
    </row>
    <row r="6" spans="1:18" ht="16.5" customHeight="1" thickBot="1" x14ac:dyDescent="0.3">
      <c r="A6" s="100" t="s">
        <v>137</v>
      </c>
      <c r="B6" s="101"/>
      <c r="C6" s="22"/>
      <c r="D6" s="23"/>
      <c r="E6" s="23"/>
      <c r="F6" s="23"/>
      <c r="G6" s="23"/>
      <c r="H6" s="19"/>
      <c r="I6" s="18"/>
      <c r="J6" s="18"/>
      <c r="K6" s="18"/>
      <c r="L6" s="18"/>
      <c r="M6" s="18"/>
      <c r="N6" s="18"/>
      <c r="O6" s="18"/>
      <c r="P6" s="18"/>
    </row>
    <row r="7" spans="1:18" ht="21" customHeight="1" thickBot="1" x14ac:dyDescent="0.3">
      <c r="A7" s="49" t="s">
        <v>6</v>
      </c>
      <c r="B7" s="103" t="s">
        <v>0</v>
      </c>
      <c r="C7" s="115" t="s">
        <v>51</v>
      </c>
      <c r="D7" s="116"/>
      <c r="E7" s="106" t="s">
        <v>67</v>
      </c>
      <c r="F7" s="130" t="s">
        <v>1</v>
      </c>
      <c r="G7" s="131"/>
      <c r="H7" s="132"/>
      <c r="I7" s="109" t="s">
        <v>2</v>
      </c>
      <c r="J7" s="106" t="s">
        <v>3</v>
      </c>
      <c r="K7" s="109" t="s">
        <v>4</v>
      </c>
      <c r="L7" s="112" t="s">
        <v>5</v>
      </c>
      <c r="M7" s="106" t="s">
        <v>52</v>
      </c>
      <c r="N7" s="128" t="s">
        <v>57</v>
      </c>
      <c r="O7" s="117" t="s">
        <v>138</v>
      </c>
      <c r="P7" s="120" t="s">
        <v>56</v>
      </c>
    </row>
    <row r="8" spans="1:18" ht="21.75" customHeight="1" x14ac:dyDescent="0.25">
      <c r="A8" s="24"/>
      <c r="B8" s="104"/>
      <c r="C8" s="123" t="s">
        <v>64</v>
      </c>
      <c r="D8" s="124"/>
      <c r="E8" s="107"/>
      <c r="F8" s="127" t="s">
        <v>7</v>
      </c>
      <c r="G8" s="107" t="s">
        <v>8</v>
      </c>
      <c r="H8" s="106" t="s">
        <v>9</v>
      </c>
      <c r="I8" s="110"/>
      <c r="J8" s="107"/>
      <c r="K8" s="110"/>
      <c r="L8" s="113"/>
      <c r="M8" s="107"/>
      <c r="N8" s="129"/>
      <c r="O8" s="118"/>
      <c r="P8" s="121"/>
    </row>
    <row r="9" spans="1:18" ht="50.25" customHeight="1" thickBot="1" x14ac:dyDescent="0.3">
      <c r="A9" s="55"/>
      <c r="B9" s="105"/>
      <c r="C9" s="125"/>
      <c r="D9" s="126"/>
      <c r="E9" s="108"/>
      <c r="F9" s="125"/>
      <c r="G9" s="108"/>
      <c r="H9" s="108"/>
      <c r="I9" s="111"/>
      <c r="J9" s="108"/>
      <c r="K9" s="111"/>
      <c r="L9" s="114"/>
      <c r="M9" s="108"/>
      <c r="N9" s="126"/>
      <c r="O9" s="119"/>
      <c r="P9" s="122"/>
    </row>
    <row r="10" spans="1:18" ht="18" customHeight="1" x14ac:dyDescent="0.25">
      <c r="A10" s="25" t="s">
        <v>68</v>
      </c>
      <c r="B10" s="59" t="s">
        <v>74</v>
      </c>
      <c r="C10" s="97" t="s">
        <v>78</v>
      </c>
      <c r="D10" s="98"/>
      <c r="E10" s="58">
        <v>44742</v>
      </c>
      <c r="F10" s="60">
        <v>20</v>
      </c>
      <c r="G10" s="60"/>
      <c r="H10" s="60">
        <f t="shared" ref="H10:H40" si="0">SUM(F10:G10)</f>
        <v>20</v>
      </c>
      <c r="I10" s="61" t="s">
        <v>35</v>
      </c>
      <c r="J10" s="59">
        <v>50</v>
      </c>
      <c r="K10" s="59">
        <v>2.04</v>
      </c>
      <c r="L10" s="62">
        <v>130</v>
      </c>
      <c r="M10" s="26">
        <v>182.43</v>
      </c>
      <c r="N10" s="54" t="s">
        <v>58</v>
      </c>
      <c r="O10" s="46"/>
      <c r="P10" s="51">
        <f>H10*O10</f>
        <v>0</v>
      </c>
      <c r="Q10" s="12" t="str">
        <f t="shared" ref="Q10:Q14" si="1">IF( P10=0," ", IF(100-((M10/P10)*100)&gt;20,"viac ako 20%",0))</f>
        <v xml:space="preserve"> </v>
      </c>
      <c r="R10" s="56"/>
    </row>
    <row r="11" spans="1:18" ht="18" customHeight="1" x14ac:dyDescent="0.25">
      <c r="A11" s="25" t="s">
        <v>68</v>
      </c>
      <c r="B11" s="59" t="s">
        <v>73</v>
      </c>
      <c r="C11" s="97" t="s">
        <v>78</v>
      </c>
      <c r="D11" s="98"/>
      <c r="E11" s="58">
        <v>44742</v>
      </c>
      <c r="F11" s="60">
        <v>40</v>
      </c>
      <c r="G11" s="60"/>
      <c r="H11" s="60">
        <f t="shared" si="0"/>
        <v>40</v>
      </c>
      <c r="I11" s="61" t="s">
        <v>35</v>
      </c>
      <c r="J11" s="59">
        <v>60</v>
      </c>
      <c r="K11" s="59">
        <v>0.4</v>
      </c>
      <c r="L11" s="62">
        <v>120</v>
      </c>
      <c r="M11" s="26">
        <v>573.61</v>
      </c>
      <c r="N11" s="53" t="s">
        <v>58</v>
      </c>
      <c r="O11" s="47"/>
      <c r="P11" s="52">
        <f>H11*O11</f>
        <v>0</v>
      </c>
      <c r="Q11" s="12" t="str">
        <f t="shared" si="1"/>
        <v xml:space="preserve"> </v>
      </c>
      <c r="R11" s="56"/>
    </row>
    <row r="12" spans="1:18" ht="18" customHeight="1" x14ac:dyDescent="0.25">
      <c r="A12" s="25" t="s">
        <v>68</v>
      </c>
      <c r="B12" s="59" t="s">
        <v>75</v>
      </c>
      <c r="C12" s="97" t="s">
        <v>78</v>
      </c>
      <c r="D12" s="98"/>
      <c r="E12" s="58">
        <v>44742</v>
      </c>
      <c r="F12" s="60">
        <v>50</v>
      </c>
      <c r="G12" s="60">
        <v>5</v>
      </c>
      <c r="H12" s="60">
        <f t="shared" si="0"/>
        <v>55</v>
      </c>
      <c r="I12" s="61" t="s">
        <v>35</v>
      </c>
      <c r="J12" s="59">
        <v>60</v>
      </c>
      <c r="K12" s="59" t="s">
        <v>76</v>
      </c>
      <c r="L12" s="62">
        <v>630</v>
      </c>
      <c r="M12" s="26">
        <v>754.33</v>
      </c>
      <c r="N12" s="26" t="s">
        <v>58</v>
      </c>
      <c r="O12" s="47"/>
      <c r="P12" s="52">
        <f t="shared" ref="P12:P40" si="2">H12*O12</f>
        <v>0</v>
      </c>
      <c r="Q12" s="12" t="str">
        <f t="shared" si="1"/>
        <v xml:space="preserve"> </v>
      </c>
      <c r="R12" s="56"/>
    </row>
    <row r="13" spans="1:18" ht="18" customHeight="1" x14ac:dyDescent="0.25">
      <c r="A13" s="25" t="s">
        <v>68</v>
      </c>
      <c r="B13" s="59" t="s">
        <v>77</v>
      </c>
      <c r="C13" s="97" t="s">
        <v>78</v>
      </c>
      <c r="D13" s="98"/>
      <c r="E13" s="58">
        <v>44742</v>
      </c>
      <c r="F13" s="60">
        <v>270</v>
      </c>
      <c r="G13" s="60">
        <v>20</v>
      </c>
      <c r="H13" s="60">
        <f t="shared" si="0"/>
        <v>290</v>
      </c>
      <c r="I13" s="61" t="s">
        <v>35</v>
      </c>
      <c r="J13" s="59">
        <v>55</v>
      </c>
      <c r="K13" s="59" t="s">
        <v>80</v>
      </c>
      <c r="L13" s="64">
        <v>450</v>
      </c>
      <c r="M13" s="26">
        <v>3859.73</v>
      </c>
      <c r="N13" s="54" t="s">
        <v>58</v>
      </c>
      <c r="O13" s="47"/>
      <c r="P13" s="52">
        <f t="shared" si="2"/>
        <v>0</v>
      </c>
      <c r="Q13" s="12" t="str">
        <f t="shared" si="1"/>
        <v xml:space="preserve"> </v>
      </c>
      <c r="R13" s="56"/>
    </row>
    <row r="14" spans="1:18" ht="18" customHeight="1" x14ac:dyDescent="0.25">
      <c r="A14" s="25" t="s">
        <v>68</v>
      </c>
      <c r="B14" s="66" t="s">
        <v>81</v>
      </c>
      <c r="C14" s="97" t="s">
        <v>78</v>
      </c>
      <c r="D14" s="98"/>
      <c r="E14" s="58">
        <v>44742</v>
      </c>
      <c r="F14" s="67">
        <v>180</v>
      </c>
      <c r="G14" s="67">
        <v>10</v>
      </c>
      <c r="H14" s="60">
        <f t="shared" si="0"/>
        <v>190</v>
      </c>
      <c r="I14" s="68" t="s">
        <v>35</v>
      </c>
      <c r="J14" s="66">
        <v>60</v>
      </c>
      <c r="K14" s="66" t="s">
        <v>82</v>
      </c>
      <c r="L14" s="69">
        <v>330</v>
      </c>
      <c r="M14" s="70">
        <v>2463.67</v>
      </c>
      <c r="N14" s="54" t="s">
        <v>58</v>
      </c>
      <c r="O14" s="47"/>
      <c r="P14" s="52">
        <f t="shared" si="2"/>
        <v>0</v>
      </c>
      <c r="Q14" s="12" t="str">
        <f t="shared" si="1"/>
        <v xml:space="preserve"> </v>
      </c>
      <c r="R14" s="56"/>
    </row>
    <row r="15" spans="1:18" ht="18" customHeight="1" x14ac:dyDescent="0.25">
      <c r="A15" s="25" t="s">
        <v>68</v>
      </c>
      <c r="B15" s="59" t="s">
        <v>83</v>
      </c>
      <c r="C15" s="97" t="s">
        <v>79</v>
      </c>
      <c r="D15" s="98"/>
      <c r="E15" s="58">
        <v>44742</v>
      </c>
      <c r="F15" s="60">
        <v>150</v>
      </c>
      <c r="G15" s="60"/>
      <c r="H15" s="60">
        <f t="shared" si="0"/>
        <v>150</v>
      </c>
      <c r="I15" s="61" t="s">
        <v>35</v>
      </c>
      <c r="J15" s="59">
        <v>60</v>
      </c>
      <c r="K15" s="59">
        <v>1.1399999999999999</v>
      </c>
      <c r="L15" s="63" t="s">
        <v>84</v>
      </c>
      <c r="M15" s="26">
        <v>2750.63</v>
      </c>
      <c r="N15" s="54" t="s">
        <v>58</v>
      </c>
      <c r="O15" s="47"/>
      <c r="P15" s="52">
        <f t="shared" si="2"/>
        <v>0</v>
      </c>
      <c r="Q15" s="12" t="str">
        <f>IF( P15=0," ", IF(100-((M15/P15)*100)&gt;20,"viac ako 20%",0))</f>
        <v xml:space="preserve"> </v>
      </c>
      <c r="R15" s="56"/>
    </row>
    <row r="16" spans="1:18" ht="18" customHeight="1" x14ac:dyDescent="0.25">
      <c r="A16" s="25" t="s">
        <v>68</v>
      </c>
      <c r="B16" s="59" t="s">
        <v>92</v>
      </c>
      <c r="C16" s="97" t="s">
        <v>79</v>
      </c>
      <c r="D16" s="98"/>
      <c r="E16" s="58">
        <v>44742</v>
      </c>
      <c r="F16" s="60">
        <v>65</v>
      </c>
      <c r="G16" s="60">
        <v>8</v>
      </c>
      <c r="H16" s="60">
        <f t="shared" si="0"/>
        <v>73</v>
      </c>
      <c r="I16" s="61" t="s">
        <v>35</v>
      </c>
      <c r="J16" s="59">
        <v>50</v>
      </c>
      <c r="K16" s="59" t="s">
        <v>93</v>
      </c>
      <c r="L16" s="65" t="s">
        <v>94</v>
      </c>
      <c r="M16" s="26">
        <v>1299.8499999999999</v>
      </c>
      <c r="N16" s="54" t="s">
        <v>58</v>
      </c>
      <c r="O16" s="47"/>
      <c r="P16" s="52">
        <f t="shared" si="2"/>
        <v>0</v>
      </c>
      <c r="Q16" s="12" t="str">
        <f>IF( P16=0," ", IF(100-((M16/P16)*100)&gt;20,"viac ako 20%",0))</f>
        <v xml:space="preserve"> </v>
      </c>
      <c r="R16" s="56"/>
    </row>
    <row r="17" spans="1:18" ht="18" customHeight="1" x14ac:dyDescent="0.25">
      <c r="A17" s="25" t="s">
        <v>68</v>
      </c>
      <c r="B17" s="59" t="s">
        <v>69</v>
      </c>
      <c r="C17" s="97" t="s">
        <v>78</v>
      </c>
      <c r="D17" s="98"/>
      <c r="E17" s="58">
        <v>44742</v>
      </c>
      <c r="F17" s="60">
        <v>130</v>
      </c>
      <c r="G17" s="60">
        <v>10</v>
      </c>
      <c r="H17" s="60">
        <f t="shared" si="0"/>
        <v>140</v>
      </c>
      <c r="I17" s="61" t="s">
        <v>35</v>
      </c>
      <c r="J17" s="59">
        <v>40</v>
      </c>
      <c r="K17" s="59" t="s">
        <v>70</v>
      </c>
      <c r="L17" s="63">
        <v>320</v>
      </c>
      <c r="M17" s="26">
        <v>1612.85</v>
      </c>
      <c r="N17" s="54" t="s">
        <v>58</v>
      </c>
      <c r="O17" s="46"/>
      <c r="P17" s="52">
        <f t="shared" si="2"/>
        <v>0</v>
      </c>
      <c r="Q17" s="12" t="str">
        <f t="shared" ref="Q17:Q40" si="3">IF( P17=0," ", IF(100-((M17/P17)*100)&gt;20,"viac ako 20%",0))</f>
        <v xml:space="preserve"> </v>
      </c>
      <c r="R17" s="56"/>
    </row>
    <row r="18" spans="1:18" ht="18" customHeight="1" x14ac:dyDescent="0.25">
      <c r="A18" s="25" t="s">
        <v>68</v>
      </c>
      <c r="B18" s="59" t="s">
        <v>71</v>
      </c>
      <c r="C18" s="97" t="s">
        <v>78</v>
      </c>
      <c r="D18" s="98"/>
      <c r="E18" s="58">
        <v>44742</v>
      </c>
      <c r="F18" s="60">
        <v>135</v>
      </c>
      <c r="G18" s="60">
        <v>10</v>
      </c>
      <c r="H18" s="60">
        <f t="shared" si="0"/>
        <v>145</v>
      </c>
      <c r="I18" s="61" t="s">
        <v>35</v>
      </c>
      <c r="J18" s="59">
        <v>30</v>
      </c>
      <c r="K18" s="59" t="s">
        <v>72</v>
      </c>
      <c r="L18" s="63">
        <v>700</v>
      </c>
      <c r="M18" s="26">
        <v>1885.44</v>
      </c>
      <c r="N18" s="54" t="s">
        <v>58</v>
      </c>
      <c r="O18" s="46"/>
      <c r="P18" s="52">
        <f t="shared" si="2"/>
        <v>0</v>
      </c>
      <c r="Q18" s="12" t="str">
        <f>IF( P18=0," ", IF(100-((M18/P18)*100)&gt;20,"viac ako 20%",0))</f>
        <v xml:space="preserve"> </v>
      </c>
      <c r="R18" s="56"/>
    </row>
    <row r="19" spans="1:18" ht="18" customHeight="1" x14ac:dyDescent="0.25">
      <c r="A19" s="25" t="s">
        <v>68</v>
      </c>
      <c r="B19" s="59" t="s">
        <v>85</v>
      </c>
      <c r="C19" s="97" t="s">
        <v>78</v>
      </c>
      <c r="D19" s="98"/>
      <c r="E19" s="58">
        <v>44742</v>
      </c>
      <c r="F19" s="60">
        <v>70</v>
      </c>
      <c r="G19" s="60">
        <v>88</v>
      </c>
      <c r="H19" s="60">
        <f t="shared" si="0"/>
        <v>158</v>
      </c>
      <c r="I19" s="61" t="s">
        <v>35</v>
      </c>
      <c r="J19" s="59">
        <v>55</v>
      </c>
      <c r="K19" s="59" t="s">
        <v>86</v>
      </c>
      <c r="L19" s="63">
        <v>510</v>
      </c>
      <c r="M19" s="26">
        <v>2295.54</v>
      </c>
      <c r="N19" s="54" t="s">
        <v>58</v>
      </c>
      <c r="O19" s="46"/>
      <c r="P19" s="52">
        <f t="shared" si="2"/>
        <v>0</v>
      </c>
      <c r="Q19" s="12" t="str">
        <f t="shared" si="3"/>
        <v xml:space="preserve"> </v>
      </c>
      <c r="R19" s="56"/>
    </row>
    <row r="20" spans="1:18" ht="18" customHeight="1" x14ac:dyDescent="0.25">
      <c r="A20" s="25" t="s">
        <v>68</v>
      </c>
      <c r="B20" s="59" t="s">
        <v>87</v>
      </c>
      <c r="C20" s="97" t="s">
        <v>78</v>
      </c>
      <c r="D20" s="98"/>
      <c r="E20" s="58">
        <v>44742</v>
      </c>
      <c r="F20" s="60">
        <v>65</v>
      </c>
      <c r="G20" s="60">
        <v>15</v>
      </c>
      <c r="H20" s="60">
        <f t="shared" si="0"/>
        <v>80</v>
      </c>
      <c r="I20" s="61" t="s">
        <v>35</v>
      </c>
      <c r="J20" s="59">
        <v>45</v>
      </c>
      <c r="K20" s="59" t="s">
        <v>88</v>
      </c>
      <c r="L20" s="63">
        <v>330</v>
      </c>
      <c r="M20" s="26">
        <v>1006.84</v>
      </c>
      <c r="N20" s="54" t="s">
        <v>58</v>
      </c>
      <c r="O20" s="46"/>
      <c r="P20" s="52">
        <f t="shared" si="2"/>
        <v>0</v>
      </c>
      <c r="Q20" s="12" t="str">
        <f t="shared" si="3"/>
        <v xml:space="preserve"> </v>
      </c>
      <c r="R20" s="56"/>
    </row>
    <row r="21" spans="1:18" ht="18" customHeight="1" x14ac:dyDescent="0.25">
      <c r="A21" s="25" t="s">
        <v>68</v>
      </c>
      <c r="B21" s="59" t="s">
        <v>89</v>
      </c>
      <c r="C21" s="97" t="s">
        <v>79</v>
      </c>
      <c r="D21" s="98"/>
      <c r="E21" s="58">
        <v>44742</v>
      </c>
      <c r="F21" s="60">
        <v>55</v>
      </c>
      <c r="G21" s="60">
        <v>60</v>
      </c>
      <c r="H21" s="60">
        <f t="shared" si="0"/>
        <v>115</v>
      </c>
      <c r="I21" s="61" t="s">
        <v>35</v>
      </c>
      <c r="J21" s="59">
        <v>40</v>
      </c>
      <c r="K21" s="59" t="s">
        <v>90</v>
      </c>
      <c r="L21" s="63" t="s">
        <v>91</v>
      </c>
      <c r="M21" s="26">
        <v>2011.4</v>
      </c>
      <c r="N21" s="54" t="s">
        <v>58</v>
      </c>
      <c r="O21" s="46"/>
      <c r="P21" s="52">
        <f t="shared" si="2"/>
        <v>0</v>
      </c>
      <c r="Q21" s="12" t="str">
        <f t="shared" si="3"/>
        <v xml:space="preserve"> </v>
      </c>
      <c r="R21" s="56"/>
    </row>
    <row r="22" spans="1:18" ht="18" customHeight="1" x14ac:dyDescent="0.25">
      <c r="A22" s="74" t="s">
        <v>95</v>
      </c>
      <c r="B22" s="75" t="s">
        <v>96</v>
      </c>
      <c r="C22" s="97" t="s">
        <v>79</v>
      </c>
      <c r="D22" s="98"/>
      <c r="E22" s="58">
        <v>44377</v>
      </c>
      <c r="F22" s="67">
        <v>100</v>
      </c>
      <c r="G22" s="67">
        <v>20</v>
      </c>
      <c r="H22" s="60">
        <f t="shared" si="0"/>
        <v>120</v>
      </c>
      <c r="I22" s="68" t="s">
        <v>31</v>
      </c>
      <c r="J22" s="66">
        <v>60</v>
      </c>
      <c r="K22" s="66" t="s">
        <v>97</v>
      </c>
      <c r="L22" s="71" t="s">
        <v>98</v>
      </c>
      <c r="M22" s="26">
        <v>4395.7</v>
      </c>
      <c r="N22" s="54" t="s">
        <v>58</v>
      </c>
      <c r="O22" s="46"/>
      <c r="P22" s="52">
        <f t="shared" si="2"/>
        <v>0</v>
      </c>
      <c r="Q22" s="12"/>
      <c r="R22" s="56"/>
    </row>
    <row r="23" spans="1:18" ht="18" customHeight="1" x14ac:dyDescent="0.25">
      <c r="A23" s="74" t="s">
        <v>95</v>
      </c>
      <c r="B23" s="76" t="s">
        <v>99</v>
      </c>
      <c r="C23" s="97" t="s">
        <v>79</v>
      </c>
      <c r="D23" s="98"/>
      <c r="E23" s="58">
        <v>44377</v>
      </c>
      <c r="F23" s="67">
        <v>60</v>
      </c>
      <c r="G23" s="67">
        <v>20</v>
      </c>
      <c r="H23" s="60">
        <f t="shared" si="0"/>
        <v>80</v>
      </c>
      <c r="I23" s="68" t="s">
        <v>31</v>
      </c>
      <c r="J23" s="66">
        <v>60</v>
      </c>
      <c r="K23" s="66" t="s">
        <v>100</v>
      </c>
      <c r="L23" s="71" t="s">
        <v>101</v>
      </c>
      <c r="M23" s="26">
        <v>2050.0500000000002</v>
      </c>
      <c r="N23" s="54" t="s">
        <v>58</v>
      </c>
      <c r="O23" s="46"/>
      <c r="P23" s="52">
        <f t="shared" si="2"/>
        <v>0</v>
      </c>
      <c r="Q23" s="12"/>
      <c r="R23" s="56"/>
    </row>
    <row r="24" spans="1:18" ht="18" customHeight="1" x14ac:dyDescent="0.25">
      <c r="A24" s="74" t="s">
        <v>95</v>
      </c>
      <c r="B24" s="76" t="s">
        <v>102</v>
      </c>
      <c r="C24" s="97" t="s">
        <v>79</v>
      </c>
      <c r="D24" s="98"/>
      <c r="E24" s="58">
        <v>44286</v>
      </c>
      <c r="F24" s="67">
        <v>130</v>
      </c>
      <c r="G24" s="67">
        <v>80</v>
      </c>
      <c r="H24" s="60">
        <f t="shared" si="0"/>
        <v>210</v>
      </c>
      <c r="I24" s="68" t="s">
        <v>31</v>
      </c>
      <c r="J24" s="66">
        <v>60</v>
      </c>
      <c r="K24" s="66" t="s">
        <v>103</v>
      </c>
      <c r="L24" s="71" t="s">
        <v>104</v>
      </c>
      <c r="M24" s="26">
        <v>5305.13</v>
      </c>
      <c r="N24" s="54" t="s">
        <v>58</v>
      </c>
      <c r="O24" s="46"/>
      <c r="P24" s="52">
        <f t="shared" si="2"/>
        <v>0</v>
      </c>
      <c r="Q24" s="12" t="str">
        <f t="shared" si="3"/>
        <v xml:space="preserve"> </v>
      </c>
    </row>
    <row r="25" spans="1:18" ht="18" customHeight="1" x14ac:dyDescent="0.25">
      <c r="A25" s="74" t="s">
        <v>95</v>
      </c>
      <c r="B25" s="76" t="s">
        <v>105</v>
      </c>
      <c r="C25" s="97" t="s">
        <v>79</v>
      </c>
      <c r="D25" s="98"/>
      <c r="E25" s="58">
        <v>44377</v>
      </c>
      <c r="F25" s="67">
        <v>50</v>
      </c>
      <c r="G25" s="67"/>
      <c r="H25" s="60">
        <f t="shared" si="0"/>
        <v>50</v>
      </c>
      <c r="I25" s="68" t="s">
        <v>35</v>
      </c>
      <c r="J25" s="66">
        <v>60</v>
      </c>
      <c r="K25" s="66">
        <v>1.68</v>
      </c>
      <c r="L25" s="71" t="s">
        <v>106</v>
      </c>
      <c r="M25" s="26">
        <v>742.7</v>
      </c>
      <c r="N25" s="54" t="s">
        <v>58</v>
      </c>
      <c r="O25" s="73"/>
      <c r="P25" s="52">
        <f t="shared" si="2"/>
        <v>0</v>
      </c>
      <c r="Q25" s="12"/>
    </row>
    <row r="26" spans="1:18" ht="18" customHeight="1" x14ac:dyDescent="0.25">
      <c r="A26" s="74" t="s">
        <v>95</v>
      </c>
      <c r="B26" s="76" t="s">
        <v>107</v>
      </c>
      <c r="C26" s="97" t="s">
        <v>79</v>
      </c>
      <c r="D26" s="98"/>
      <c r="E26" s="58">
        <v>44377</v>
      </c>
      <c r="F26" s="67">
        <v>50</v>
      </c>
      <c r="G26" s="67"/>
      <c r="H26" s="60">
        <f t="shared" si="0"/>
        <v>50</v>
      </c>
      <c r="I26" s="68" t="s">
        <v>35</v>
      </c>
      <c r="J26" s="66">
        <v>50</v>
      </c>
      <c r="K26" s="66">
        <v>2.04</v>
      </c>
      <c r="L26" s="71" t="s">
        <v>108</v>
      </c>
      <c r="M26" s="26">
        <v>660.03</v>
      </c>
      <c r="N26" s="54" t="s">
        <v>58</v>
      </c>
      <c r="O26" s="73"/>
      <c r="P26" s="52">
        <f t="shared" si="2"/>
        <v>0</v>
      </c>
      <c r="Q26" s="12"/>
    </row>
    <row r="27" spans="1:18" ht="18" customHeight="1" x14ac:dyDescent="0.25">
      <c r="A27" s="74" t="s">
        <v>95</v>
      </c>
      <c r="B27" s="76" t="s">
        <v>109</v>
      </c>
      <c r="C27" s="95" t="s">
        <v>78</v>
      </c>
      <c r="D27" s="96"/>
      <c r="E27" s="58">
        <v>44377</v>
      </c>
      <c r="F27" s="67">
        <v>50</v>
      </c>
      <c r="G27" s="67"/>
      <c r="H27" s="60">
        <f t="shared" si="0"/>
        <v>50</v>
      </c>
      <c r="I27" s="68" t="s">
        <v>35</v>
      </c>
      <c r="J27" s="66">
        <v>60</v>
      </c>
      <c r="K27" s="66">
        <v>1.53</v>
      </c>
      <c r="L27" s="71">
        <v>230</v>
      </c>
      <c r="M27" s="26">
        <v>539.23</v>
      </c>
      <c r="N27" s="54" t="s">
        <v>58</v>
      </c>
      <c r="O27" s="73"/>
      <c r="P27" s="52">
        <f t="shared" si="2"/>
        <v>0</v>
      </c>
      <c r="Q27" s="12"/>
    </row>
    <row r="28" spans="1:18" ht="18" customHeight="1" x14ac:dyDescent="0.25">
      <c r="A28" s="74" t="s">
        <v>95</v>
      </c>
      <c r="B28" s="76" t="s">
        <v>96</v>
      </c>
      <c r="C28" s="97" t="s">
        <v>79</v>
      </c>
      <c r="D28" s="98"/>
      <c r="E28" s="58">
        <v>44377</v>
      </c>
      <c r="F28" s="67">
        <v>80</v>
      </c>
      <c r="G28" s="67">
        <v>20</v>
      </c>
      <c r="H28" s="60">
        <f t="shared" si="0"/>
        <v>100</v>
      </c>
      <c r="I28" s="68" t="s">
        <v>35</v>
      </c>
      <c r="J28" s="66">
        <v>60</v>
      </c>
      <c r="K28" s="66" t="s">
        <v>110</v>
      </c>
      <c r="L28" s="71" t="s">
        <v>111</v>
      </c>
      <c r="M28" s="26">
        <v>3694</v>
      </c>
      <c r="N28" s="54" t="s">
        <v>58</v>
      </c>
      <c r="O28" s="73"/>
      <c r="P28" s="52">
        <f t="shared" si="2"/>
        <v>0</v>
      </c>
      <c r="Q28" s="12"/>
    </row>
    <row r="29" spans="1:18" ht="18" customHeight="1" x14ac:dyDescent="0.25">
      <c r="A29" s="74" t="s">
        <v>95</v>
      </c>
      <c r="B29" s="66" t="s">
        <v>112</v>
      </c>
      <c r="C29" s="97" t="s">
        <v>79</v>
      </c>
      <c r="D29" s="98"/>
      <c r="E29" s="58">
        <v>44377</v>
      </c>
      <c r="F29" s="67">
        <v>50</v>
      </c>
      <c r="G29" s="67"/>
      <c r="H29" s="60">
        <f t="shared" si="0"/>
        <v>50</v>
      </c>
      <c r="I29" s="68" t="s">
        <v>35</v>
      </c>
      <c r="J29" s="66">
        <v>60</v>
      </c>
      <c r="K29" s="66">
        <v>1.21</v>
      </c>
      <c r="L29" s="71" t="s">
        <v>113</v>
      </c>
      <c r="M29" s="26">
        <v>872.02</v>
      </c>
      <c r="N29" s="54" t="s">
        <v>58</v>
      </c>
      <c r="O29" s="73"/>
      <c r="P29" s="52">
        <f t="shared" si="2"/>
        <v>0</v>
      </c>
      <c r="Q29" s="12"/>
    </row>
    <row r="30" spans="1:18" ht="18" customHeight="1" x14ac:dyDescent="0.25">
      <c r="A30" s="25" t="s">
        <v>95</v>
      </c>
      <c r="B30" s="59" t="s">
        <v>99</v>
      </c>
      <c r="C30" s="97" t="s">
        <v>79</v>
      </c>
      <c r="D30" s="98"/>
      <c r="E30" s="58">
        <v>44377</v>
      </c>
      <c r="F30" s="60">
        <v>20</v>
      </c>
      <c r="G30" s="60"/>
      <c r="H30" s="60">
        <f t="shared" si="0"/>
        <v>20</v>
      </c>
      <c r="I30" s="61" t="s">
        <v>35</v>
      </c>
      <c r="J30" s="59">
        <v>60</v>
      </c>
      <c r="K30" s="59">
        <v>0.32</v>
      </c>
      <c r="L30" s="71" t="s">
        <v>114</v>
      </c>
      <c r="M30" s="26">
        <v>524.6</v>
      </c>
      <c r="N30" s="53" t="s">
        <v>58</v>
      </c>
      <c r="O30" s="73"/>
      <c r="P30" s="52">
        <f t="shared" si="2"/>
        <v>0</v>
      </c>
      <c r="Q30" s="12"/>
    </row>
    <row r="31" spans="1:18" ht="18" customHeight="1" x14ac:dyDescent="0.25">
      <c r="A31" s="25" t="s">
        <v>95</v>
      </c>
      <c r="B31" s="59" t="s">
        <v>102</v>
      </c>
      <c r="C31" s="97" t="s">
        <v>79</v>
      </c>
      <c r="D31" s="98"/>
      <c r="E31" s="58">
        <v>44377</v>
      </c>
      <c r="F31" s="60">
        <v>90</v>
      </c>
      <c r="G31" s="60">
        <v>30</v>
      </c>
      <c r="H31" s="60">
        <f t="shared" si="0"/>
        <v>120</v>
      </c>
      <c r="I31" s="61" t="s">
        <v>35</v>
      </c>
      <c r="J31" s="59">
        <v>60</v>
      </c>
      <c r="K31" s="59" t="s">
        <v>115</v>
      </c>
      <c r="L31" s="71" t="s">
        <v>116</v>
      </c>
      <c r="M31" s="26">
        <v>3102.1</v>
      </c>
      <c r="N31" s="26" t="s">
        <v>58</v>
      </c>
      <c r="O31" s="73"/>
      <c r="P31" s="52">
        <f t="shared" si="2"/>
        <v>0</v>
      </c>
      <c r="Q31" s="12"/>
    </row>
    <row r="32" spans="1:18" ht="18" customHeight="1" x14ac:dyDescent="0.25">
      <c r="A32" s="25" t="s">
        <v>95</v>
      </c>
      <c r="B32" s="59" t="s">
        <v>117</v>
      </c>
      <c r="C32" s="97" t="s">
        <v>79</v>
      </c>
      <c r="D32" s="98"/>
      <c r="E32" s="58">
        <v>44377</v>
      </c>
      <c r="F32" s="60">
        <v>150</v>
      </c>
      <c r="G32" s="60">
        <v>20</v>
      </c>
      <c r="H32" s="60">
        <f t="shared" si="0"/>
        <v>170</v>
      </c>
      <c r="I32" s="61" t="s">
        <v>35</v>
      </c>
      <c r="J32" s="59">
        <v>50</v>
      </c>
      <c r="K32" s="59" t="s">
        <v>118</v>
      </c>
      <c r="L32" s="77" t="s">
        <v>119</v>
      </c>
      <c r="M32" s="26">
        <v>3006.79</v>
      </c>
      <c r="N32" s="54" t="s">
        <v>58</v>
      </c>
      <c r="O32" s="73"/>
      <c r="P32" s="52">
        <f t="shared" si="2"/>
        <v>0</v>
      </c>
      <c r="Q32" s="12"/>
    </row>
    <row r="33" spans="1:17" ht="18" customHeight="1" x14ac:dyDescent="0.25">
      <c r="A33" s="25" t="s">
        <v>95</v>
      </c>
      <c r="B33" s="66" t="s">
        <v>120</v>
      </c>
      <c r="C33" s="97" t="s">
        <v>79</v>
      </c>
      <c r="D33" s="98"/>
      <c r="E33" s="58">
        <v>44377</v>
      </c>
      <c r="F33" s="67">
        <v>100</v>
      </c>
      <c r="G33" s="67"/>
      <c r="H33" s="60">
        <f t="shared" si="0"/>
        <v>100</v>
      </c>
      <c r="I33" s="68" t="s">
        <v>35</v>
      </c>
      <c r="J33" s="66">
        <v>50</v>
      </c>
      <c r="K33" s="66">
        <v>1.06</v>
      </c>
      <c r="L33" s="69" t="s">
        <v>121</v>
      </c>
      <c r="M33" s="70">
        <v>1602.66</v>
      </c>
      <c r="N33" s="54" t="s">
        <v>58</v>
      </c>
      <c r="O33" s="73"/>
      <c r="P33" s="52">
        <f t="shared" si="2"/>
        <v>0</v>
      </c>
      <c r="Q33" s="12"/>
    </row>
    <row r="34" spans="1:17" ht="18" customHeight="1" x14ac:dyDescent="0.25">
      <c r="A34" s="25" t="s">
        <v>95</v>
      </c>
      <c r="B34" s="66" t="s">
        <v>122</v>
      </c>
      <c r="C34" s="95" t="s">
        <v>78</v>
      </c>
      <c r="D34" s="96"/>
      <c r="E34" s="58">
        <v>44377</v>
      </c>
      <c r="F34" s="67">
        <v>20</v>
      </c>
      <c r="G34" s="67"/>
      <c r="H34" s="60">
        <f t="shared" si="0"/>
        <v>20</v>
      </c>
      <c r="I34" s="68" t="s">
        <v>35</v>
      </c>
      <c r="J34" s="66">
        <v>60</v>
      </c>
      <c r="K34" s="66">
        <v>1.66</v>
      </c>
      <c r="L34" s="69">
        <v>420</v>
      </c>
      <c r="M34" s="70">
        <v>227.62</v>
      </c>
      <c r="N34" s="54" t="s">
        <v>58</v>
      </c>
      <c r="O34" s="73"/>
      <c r="P34" s="52">
        <f t="shared" si="2"/>
        <v>0</v>
      </c>
      <c r="Q34" s="12"/>
    </row>
    <row r="35" spans="1:17" ht="18" customHeight="1" x14ac:dyDescent="0.25">
      <c r="A35" s="25" t="s">
        <v>95</v>
      </c>
      <c r="B35" s="66" t="s">
        <v>122</v>
      </c>
      <c r="C35" s="97" t="s">
        <v>79</v>
      </c>
      <c r="D35" s="98"/>
      <c r="E35" s="58">
        <v>44377</v>
      </c>
      <c r="F35" s="67">
        <v>80</v>
      </c>
      <c r="G35" s="67"/>
      <c r="H35" s="60">
        <f t="shared" si="0"/>
        <v>80</v>
      </c>
      <c r="I35" s="68" t="s">
        <v>35</v>
      </c>
      <c r="J35" s="66">
        <v>60</v>
      </c>
      <c r="K35" s="66">
        <v>1.66</v>
      </c>
      <c r="L35" s="69" t="s">
        <v>123</v>
      </c>
      <c r="M35" s="70">
        <v>1205.95</v>
      </c>
      <c r="N35" s="54" t="s">
        <v>58</v>
      </c>
      <c r="O35" s="73"/>
      <c r="P35" s="52">
        <f t="shared" si="2"/>
        <v>0</v>
      </c>
      <c r="Q35" s="12"/>
    </row>
    <row r="36" spans="1:17" ht="18" customHeight="1" x14ac:dyDescent="0.25">
      <c r="A36" s="25" t="s">
        <v>95</v>
      </c>
      <c r="B36" s="66" t="s">
        <v>124</v>
      </c>
      <c r="C36" s="97" t="s">
        <v>79</v>
      </c>
      <c r="D36" s="98"/>
      <c r="E36" s="58">
        <v>44286</v>
      </c>
      <c r="F36" s="67">
        <v>100</v>
      </c>
      <c r="G36" s="67">
        <v>20</v>
      </c>
      <c r="H36" s="60">
        <f t="shared" si="0"/>
        <v>120</v>
      </c>
      <c r="I36" s="68" t="s">
        <v>35</v>
      </c>
      <c r="J36" s="66">
        <v>50</v>
      </c>
      <c r="K36" s="66" t="s">
        <v>125</v>
      </c>
      <c r="L36" s="69" t="s">
        <v>126</v>
      </c>
      <c r="M36" s="70">
        <v>2196.4699999999998</v>
      </c>
      <c r="N36" s="54" t="s">
        <v>58</v>
      </c>
      <c r="O36" s="73"/>
      <c r="P36" s="52">
        <f t="shared" si="2"/>
        <v>0</v>
      </c>
      <c r="Q36" s="12"/>
    </row>
    <row r="37" spans="1:17" ht="18" customHeight="1" x14ac:dyDescent="0.25">
      <c r="A37" s="25" t="s">
        <v>95</v>
      </c>
      <c r="B37" s="66" t="s">
        <v>127</v>
      </c>
      <c r="C37" s="97" t="s">
        <v>79</v>
      </c>
      <c r="D37" s="98"/>
      <c r="E37" s="58">
        <v>44377</v>
      </c>
      <c r="F37" s="67">
        <v>50</v>
      </c>
      <c r="G37" s="67"/>
      <c r="H37" s="60">
        <f t="shared" si="0"/>
        <v>50</v>
      </c>
      <c r="I37" s="68" t="s">
        <v>35</v>
      </c>
      <c r="J37" s="66">
        <v>50</v>
      </c>
      <c r="K37" s="66">
        <v>0.47</v>
      </c>
      <c r="L37" s="69" t="s">
        <v>128</v>
      </c>
      <c r="M37" s="70">
        <v>913.45</v>
      </c>
      <c r="N37" s="54" t="s">
        <v>58</v>
      </c>
      <c r="O37" s="73"/>
      <c r="P37" s="52">
        <f t="shared" si="2"/>
        <v>0</v>
      </c>
      <c r="Q37" s="12"/>
    </row>
    <row r="38" spans="1:17" ht="18" customHeight="1" x14ac:dyDescent="0.25">
      <c r="A38" s="25" t="s">
        <v>95</v>
      </c>
      <c r="B38" s="66" t="s">
        <v>129</v>
      </c>
      <c r="C38" s="95" t="s">
        <v>78</v>
      </c>
      <c r="D38" s="96"/>
      <c r="E38" s="58">
        <v>44377</v>
      </c>
      <c r="F38" s="67">
        <v>20</v>
      </c>
      <c r="G38" s="67"/>
      <c r="H38" s="60">
        <f t="shared" si="0"/>
        <v>20</v>
      </c>
      <c r="I38" s="68" t="s">
        <v>35</v>
      </c>
      <c r="J38" s="66">
        <v>50</v>
      </c>
      <c r="K38" s="66">
        <v>1.23</v>
      </c>
      <c r="L38" s="69">
        <v>450</v>
      </c>
      <c r="M38" s="70">
        <v>231.74</v>
      </c>
      <c r="N38" s="54" t="s">
        <v>58</v>
      </c>
      <c r="O38" s="73"/>
      <c r="P38" s="52">
        <f t="shared" si="2"/>
        <v>0</v>
      </c>
      <c r="Q38" s="12"/>
    </row>
    <row r="39" spans="1:17" ht="18" customHeight="1" x14ac:dyDescent="0.25">
      <c r="A39" s="25" t="s">
        <v>95</v>
      </c>
      <c r="B39" s="66" t="s">
        <v>129</v>
      </c>
      <c r="C39" s="97" t="s">
        <v>79</v>
      </c>
      <c r="D39" s="98"/>
      <c r="E39" s="58">
        <v>44377</v>
      </c>
      <c r="F39" s="67">
        <v>80</v>
      </c>
      <c r="G39" s="67"/>
      <c r="H39" s="60">
        <f t="shared" si="0"/>
        <v>80</v>
      </c>
      <c r="I39" s="68" t="s">
        <v>35</v>
      </c>
      <c r="J39" s="66">
        <v>50</v>
      </c>
      <c r="K39" s="66">
        <v>1.23</v>
      </c>
      <c r="L39" s="69" t="s">
        <v>130</v>
      </c>
      <c r="M39" s="70">
        <v>1326.55</v>
      </c>
      <c r="N39" s="54" t="s">
        <v>58</v>
      </c>
      <c r="O39" s="73"/>
      <c r="P39" s="52">
        <f t="shared" si="2"/>
        <v>0</v>
      </c>
      <c r="Q39" s="12"/>
    </row>
    <row r="40" spans="1:17" ht="18" customHeight="1" thickBot="1" x14ac:dyDescent="0.3">
      <c r="A40" s="86" t="s">
        <v>95</v>
      </c>
      <c r="B40" s="87" t="s">
        <v>131</v>
      </c>
      <c r="C40" s="151" t="s">
        <v>79</v>
      </c>
      <c r="D40" s="152"/>
      <c r="E40" s="88">
        <v>44377</v>
      </c>
      <c r="F40" s="89">
        <v>100</v>
      </c>
      <c r="G40" s="89"/>
      <c r="H40" s="89">
        <f t="shared" si="0"/>
        <v>100</v>
      </c>
      <c r="I40" s="90" t="s">
        <v>35</v>
      </c>
      <c r="J40" s="87">
        <v>55</v>
      </c>
      <c r="K40" s="87">
        <v>0.37</v>
      </c>
      <c r="L40" s="91" t="s">
        <v>132</v>
      </c>
      <c r="M40" s="92">
        <v>2411.67</v>
      </c>
      <c r="N40" s="93" t="s">
        <v>58</v>
      </c>
      <c r="O40" s="48"/>
      <c r="P40" s="94">
        <f t="shared" si="2"/>
        <v>0</v>
      </c>
      <c r="Q40" s="12" t="str">
        <f t="shared" si="3"/>
        <v xml:space="preserve"> </v>
      </c>
    </row>
    <row r="41" spans="1:17" ht="15.75" thickBot="1" x14ac:dyDescent="0.3">
      <c r="A41" s="27"/>
      <c r="B41" s="28"/>
      <c r="C41" s="29"/>
      <c r="D41" s="30"/>
      <c r="E41" s="30"/>
      <c r="F41" s="31"/>
      <c r="G41" s="31"/>
      <c r="H41" s="78">
        <f>SUM(H10:H40)</f>
        <v>3046</v>
      </c>
      <c r="I41" s="32"/>
      <c r="J41" s="28"/>
      <c r="K41" s="28"/>
      <c r="L41" s="29"/>
      <c r="M41" s="38"/>
      <c r="N41" s="34"/>
      <c r="O41" s="37"/>
      <c r="P41" s="38"/>
      <c r="Q41" s="12"/>
    </row>
    <row r="42" spans="1:17" ht="15.75" thickBot="1" x14ac:dyDescent="0.3">
      <c r="A42" s="50"/>
      <c r="B42" s="35"/>
      <c r="C42" s="35"/>
      <c r="D42" s="35"/>
      <c r="E42" s="35"/>
      <c r="F42" s="35"/>
      <c r="G42" s="35"/>
      <c r="H42" s="35"/>
      <c r="I42" s="35"/>
      <c r="J42" s="35"/>
      <c r="K42" s="153" t="s">
        <v>11</v>
      </c>
      <c r="L42" s="153"/>
      <c r="M42" s="38">
        <f>SUM(M10:M40)</f>
        <v>55704.78</v>
      </c>
      <c r="N42" s="36"/>
      <c r="O42" s="39" t="s">
        <v>12</v>
      </c>
      <c r="P42" s="33">
        <f>SUM(P10:P40)</f>
        <v>0</v>
      </c>
      <c r="Q42" s="12" t="str">
        <f>IF(P42&gt;M42,"prekročená cena","nižšia ako stanovená")</f>
        <v>nižšia ako stanovená</v>
      </c>
    </row>
    <row r="43" spans="1:17" ht="15.75" thickBot="1" x14ac:dyDescent="0.3">
      <c r="A43" s="147" t="s">
        <v>13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33">
        <f>P44-P42</f>
        <v>0</v>
      </c>
    </row>
    <row r="44" spans="1:17" ht="15.75" thickBot="1" x14ac:dyDescent="0.3">
      <c r="A44" s="147" t="s">
        <v>14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9"/>
      <c r="P44" s="33">
        <f>IF("nie"=MID(I52,1,3),P42,(P42*1.2))</f>
        <v>0</v>
      </c>
    </row>
    <row r="45" spans="1:17" x14ac:dyDescent="0.25">
      <c r="A45" s="136" t="s">
        <v>15</v>
      </c>
      <c r="B45" s="136"/>
      <c r="C45" s="136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7" x14ac:dyDescent="0.25">
      <c r="A46" s="150" t="s">
        <v>62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7" ht="15.75" customHeight="1" x14ac:dyDescent="0.25">
      <c r="A47" s="41" t="s">
        <v>55</v>
      </c>
      <c r="B47" s="41"/>
      <c r="C47" s="41"/>
      <c r="D47" s="41"/>
      <c r="E47" s="57"/>
      <c r="F47" s="41"/>
      <c r="G47" s="41"/>
      <c r="H47" s="42" t="s">
        <v>53</v>
      </c>
      <c r="I47" s="41"/>
      <c r="J47" s="41"/>
      <c r="K47" s="43"/>
      <c r="L47" s="43"/>
      <c r="M47" s="43"/>
      <c r="N47" s="43"/>
      <c r="O47" s="43"/>
      <c r="P47" s="43"/>
    </row>
    <row r="48" spans="1:17" ht="18.75" customHeight="1" x14ac:dyDescent="0.25">
      <c r="A48" s="138" t="s">
        <v>63</v>
      </c>
      <c r="B48" s="139"/>
      <c r="C48" s="139"/>
      <c r="D48" s="139"/>
      <c r="E48" s="139"/>
      <c r="F48" s="140"/>
      <c r="G48" s="137" t="s">
        <v>54</v>
      </c>
      <c r="H48" s="44" t="s">
        <v>16</v>
      </c>
      <c r="I48" s="133"/>
      <c r="J48" s="134"/>
      <c r="K48" s="134"/>
      <c r="L48" s="134"/>
      <c r="M48" s="134"/>
      <c r="N48" s="134"/>
      <c r="O48" s="134"/>
      <c r="P48" s="135"/>
    </row>
    <row r="49" spans="1:16" ht="18.75" customHeight="1" x14ac:dyDescent="0.25">
      <c r="A49" s="141"/>
      <c r="B49" s="142"/>
      <c r="C49" s="142"/>
      <c r="D49" s="142"/>
      <c r="E49" s="142"/>
      <c r="F49" s="143"/>
      <c r="G49" s="137"/>
      <c r="H49" s="44" t="s">
        <v>17</v>
      </c>
      <c r="I49" s="133"/>
      <c r="J49" s="134"/>
      <c r="K49" s="134"/>
      <c r="L49" s="134"/>
      <c r="M49" s="134"/>
      <c r="N49" s="134"/>
      <c r="O49" s="134"/>
      <c r="P49" s="135"/>
    </row>
    <row r="50" spans="1:16" ht="18.75" customHeight="1" x14ac:dyDescent="0.25">
      <c r="A50" s="141"/>
      <c r="B50" s="142"/>
      <c r="C50" s="142"/>
      <c r="D50" s="142"/>
      <c r="E50" s="142"/>
      <c r="F50" s="143"/>
      <c r="G50" s="137"/>
      <c r="H50" s="44" t="s">
        <v>18</v>
      </c>
      <c r="I50" s="133"/>
      <c r="J50" s="134"/>
      <c r="K50" s="134"/>
      <c r="L50" s="134"/>
      <c r="M50" s="134"/>
      <c r="N50" s="134"/>
      <c r="O50" s="134"/>
      <c r="P50" s="135"/>
    </row>
    <row r="51" spans="1:16" ht="18.75" customHeight="1" x14ac:dyDescent="0.25">
      <c r="A51" s="141"/>
      <c r="B51" s="142"/>
      <c r="C51" s="142"/>
      <c r="D51" s="142"/>
      <c r="E51" s="142"/>
      <c r="F51" s="143"/>
      <c r="G51" s="137"/>
      <c r="H51" s="44" t="s">
        <v>19</v>
      </c>
      <c r="I51" s="133"/>
      <c r="J51" s="134"/>
      <c r="K51" s="134"/>
      <c r="L51" s="134"/>
      <c r="M51" s="134"/>
      <c r="N51" s="134"/>
      <c r="O51" s="134"/>
      <c r="P51" s="135"/>
    </row>
    <row r="52" spans="1:16" ht="18.75" customHeight="1" x14ac:dyDescent="0.25">
      <c r="A52" s="141"/>
      <c r="B52" s="142"/>
      <c r="C52" s="142"/>
      <c r="D52" s="142"/>
      <c r="E52" s="142"/>
      <c r="F52" s="143"/>
      <c r="G52" s="137"/>
      <c r="H52" s="44" t="s">
        <v>20</v>
      </c>
      <c r="I52" s="133"/>
      <c r="J52" s="134"/>
      <c r="K52" s="134"/>
      <c r="L52" s="134"/>
      <c r="M52" s="134"/>
      <c r="N52" s="134"/>
      <c r="O52" s="134"/>
      <c r="P52" s="135"/>
    </row>
    <row r="53" spans="1:16" x14ac:dyDescent="0.25">
      <c r="A53" s="141"/>
      <c r="B53" s="142"/>
      <c r="C53" s="142"/>
      <c r="D53" s="142"/>
      <c r="E53" s="142"/>
      <c r="F53" s="14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x14ac:dyDescent="0.25">
      <c r="A54" s="141"/>
      <c r="B54" s="142"/>
      <c r="C54" s="142"/>
      <c r="D54" s="142"/>
      <c r="E54" s="142"/>
      <c r="F54" s="14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6" ht="30.75" customHeight="1" x14ac:dyDescent="0.25">
      <c r="A55" s="144"/>
      <c r="B55" s="145"/>
      <c r="C55" s="145"/>
      <c r="D55" s="145"/>
      <c r="E55" s="145"/>
      <c r="F55" s="146"/>
      <c r="G55" s="43"/>
      <c r="H55" s="23"/>
      <c r="I55" s="18"/>
      <c r="J55" s="23"/>
      <c r="K55" s="23" t="s">
        <v>21</v>
      </c>
      <c r="L55" s="23"/>
      <c r="M55" s="159"/>
      <c r="N55" s="160"/>
      <c r="O55" s="161"/>
      <c r="P55" s="23"/>
    </row>
    <row r="56" spans="1:16" x14ac:dyDescent="0.25">
      <c r="A56" s="43"/>
      <c r="B56" s="43"/>
      <c r="C56" s="43"/>
      <c r="D56" s="43"/>
      <c r="E56" s="43"/>
      <c r="F56" s="43"/>
      <c r="G56" s="43"/>
      <c r="H56" s="23"/>
      <c r="I56" s="23"/>
      <c r="J56" s="23"/>
      <c r="K56" s="23"/>
      <c r="L56" s="23"/>
      <c r="M56" s="23"/>
      <c r="N56" s="23"/>
      <c r="O56" s="23"/>
      <c r="P56" s="23"/>
    </row>
    <row r="57" spans="1:16" x14ac:dyDescent="0.25">
      <c r="A57" s="20"/>
      <c r="B57" s="20"/>
      <c r="C57" s="20"/>
      <c r="D57" s="20"/>
      <c r="E57" s="20"/>
      <c r="F57" s="20"/>
      <c r="G57" s="20"/>
      <c r="H57" s="23"/>
      <c r="I57" s="23"/>
      <c r="J57" s="23"/>
      <c r="K57" s="23"/>
      <c r="L57" s="23"/>
      <c r="M57" s="23"/>
      <c r="N57" s="23"/>
      <c r="O57" s="23"/>
      <c r="P57" s="23"/>
    </row>
  </sheetData>
  <sheetProtection algorithmName="SHA-512" hashValue="bP2VosvE34BhTnjOdK26Qmt5/XZj/51NNyNrzrUqB5VuBGaNgY+AT4R/cYo89F9dvKqoNkgrUSDfWs4m06jOvg==" saltValue="tUB1QyY4GnyFU9RNlwcLzg==" spinCount="100000" sheet="1" objects="1" scenarios="1" selectLockedCells="1"/>
  <protectedRanges>
    <protectedRange sqref="M55:O55" name="Rozsah3"/>
    <protectedRange sqref="I48:P52" name="Rozsah2"/>
    <protectedRange sqref="O10:O40" name="Rozsah1"/>
  </protectedRanges>
  <mergeCells count="63">
    <mergeCell ref="C24:D24"/>
    <mergeCell ref="C16:D16"/>
    <mergeCell ref="C29:D29"/>
    <mergeCell ref="A44:O44"/>
    <mergeCell ref="A46:P46"/>
    <mergeCell ref="C40:D40"/>
    <mergeCell ref="K42:L42"/>
    <mergeCell ref="A43:O43"/>
    <mergeCell ref="C30:D30"/>
    <mergeCell ref="C31:D31"/>
    <mergeCell ref="C32:D32"/>
    <mergeCell ref="C33:D33"/>
    <mergeCell ref="C34:D34"/>
    <mergeCell ref="C35:D35"/>
    <mergeCell ref="C36:D36"/>
    <mergeCell ref="C37:D37"/>
    <mergeCell ref="I52:P52"/>
    <mergeCell ref="A45:C45"/>
    <mergeCell ref="G48:G52"/>
    <mergeCell ref="I48:P48"/>
    <mergeCell ref="I49:P49"/>
    <mergeCell ref="I50:P50"/>
    <mergeCell ref="I51:P51"/>
    <mergeCell ref="A48:F55"/>
    <mergeCell ref="M55:O55"/>
    <mergeCell ref="O7:O9"/>
    <mergeCell ref="P7:P9"/>
    <mergeCell ref="C8:D9"/>
    <mergeCell ref="F8:F9"/>
    <mergeCell ref="G8:G9"/>
    <mergeCell ref="H8:H9"/>
    <mergeCell ref="N7:N9"/>
    <mergeCell ref="F7:H7"/>
    <mergeCell ref="E7:E9"/>
    <mergeCell ref="C22:D22"/>
    <mergeCell ref="C23:D23"/>
    <mergeCell ref="A1:M1"/>
    <mergeCell ref="C10:D10"/>
    <mergeCell ref="A6:B6"/>
    <mergeCell ref="B5:G5"/>
    <mergeCell ref="B7:B9"/>
    <mergeCell ref="M7:M9"/>
    <mergeCell ref="I7:I9"/>
    <mergeCell ref="J7:J9"/>
    <mergeCell ref="K7:K9"/>
    <mergeCell ref="L7:L9"/>
    <mergeCell ref="C7:D7"/>
    <mergeCell ref="C38:D38"/>
    <mergeCell ref="C39:D39"/>
    <mergeCell ref="C11:D11"/>
    <mergeCell ref="C25:D25"/>
    <mergeCell ref="C26:D26"/>
    <mergeCell ref="C27:D27"/>
    <mergeCell ref="C28:D28"/>
    <mergeCell ref="C12:D12"/>
    <mergeCell ref="C13:D13"/>
    <mergeCell ref="C14:D14"/>
    <mergeCell ref="C15:D15"/>
    <mergeCell ref="C17:D17"/>
    <mergeCell ref="C18:D18"/>
    <mergeCell ref="C19:D19"/>
    <mergeCell ref="C20:D20"/>
    <mergeCell ref="C21:D21"/>
  </mergeCell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8" t="s">
        <v>49</v>
      </c>
      <c r="M2" s="158"/>
    </row>
    <row r="3" spans="1:14" x14ac:dyDescent="0.25">
      <c r="A3" s="5" t="s">
        <v>23</v>
      </c>
      <c r="B3" s="155" t="s">
        <v>24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x14ac:dyDescent="0.25">
      <c r="A4" s="5" t="s">
        <v>25</v>
      </c>
      <c r="B4" s="155" t="s">
        <v>26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x14ac:dyDescent="0.25">
      <c r="A5" s="5" t="s">
        <v>6</v>
      </c>
      <c r="B5" s="155" t="s">
        <v>27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x14ac:dyDescent="0.25">
      <c r="A6" s="5" t="s">
        <v>0</v>
      </c>
      <c r="B6" s="155" t="s">
        <v>28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1:14" x14ac:dyDescent="0.25">
      <c r="A7" s="6" t="s">
        <v>29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25">
      <c r="A8" s="5" t="s">
        <v>10</v>
      </c>
      <c r="B8" s="155" t="s">
        <v>30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1:14" x14ac:dyDescent="0.25">
      <c r="A9" s="7" t="s">
        <v>31</v>
      </c>
      <c r="B9" s="155" t="s">
        <v>32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1:14" x14ac:dyDescent="0.25">
      <c r="A10" s="7" t="s">
        <v>33</v>
      </c>
      <c r="B10" s="155" t="s">
        <v>34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4" x14ac:dyDescent="0.25">
      <c r="A11" s="8" t="s">
        <v>35</v>
      </c>
      <c r="B11" s="155" t="s">
        <v>36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 x14ac:dyDescent="0.25">
      <c r="A12" s="9" t="s">
        <v>37</v>
      </c>
      <c r="B12" s="155" t="s">
        <v>38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1:14" ht="24" customHeight="1" x14ac:dyDescent="0.25">
      <c r="A13" s="8" t="s">
        <v>39</v>
      </c>
      <c r="B13" s="155" t="s">
        <v>40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14" spans="1:14" ht="16.5" customHeight="1" x14ac:dyDescent="0.25">
      <c r="A14" s="8" t="s">
        <v>3</v>
      </c>
      <c r="B14" s="155" t="s">
        <v>50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</row>
    <row r="15" spans="1:14" x14ac:dyDescent="0.25">
      <c r="A15" s="8" t="s">
        <v>41</v>
      </c>
      <c r="B15" s="155" t="s">
        <v>42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</row>
    <row r="16" spans="1:14" ht="38.25" x14ac:dyDescent="0.25">
      <c r="A16" s="10" t="s">
        <v>43</v>
      </c>
      <c r="B16" s="155" t="s">
        <v>44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spans="1:14" ht="28.5" customHeight="1" x14ac:dyDescent="0.25">
      <c r="A17" s="10" t="s">
        <v>45</v>
      </c>
      <c r="B17" s="155" t="s">
        <v>46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pans="1:14" ht="27" customHeight="1" x14ac:dyDescent="0.25">
      <c r="A18" s="11" t="s">
        <v>47</v>
      </c>
      <c r="B18" s="155" t="s">
        <v>48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</row>
    <row r="19" spans="1:14" ht="75" customHeight="1" x14ac:dyDescent="0.25">
      <c r="A19" s="45" t="s">
        <v>59</v>
      </c>
      <c r="B19" s="154" t="s">
        <v>60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2022-02-13T18:31:24Z</cp:lastPrinted>
  <dcterms:created xsi:type="dcterms:W3CDTF">2012-08-13T12:29:09Z</dcterms:created>
  <dcterms:modified xsi:type="dcterms:W3CDTF">2022-02-13T18:38:20Z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