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lohovaa.MUSENEC\Desktop\"/>
    </mc:Choice>
  </mc:AlternateContent>
  <xr:revisionPtr revIDLastSave="0" documentId="8_{E4FD42AC-5BA0-4BCB-9195-60B22DE214DE}" xr6:coauthVersionLast="47" xr6:coauthVersionMax="47" xr10:uidLastSave="{00000000-0000-0000-0000-000000000000}"/>
  <bookViews>
    <workbookView xWindow="-120" yWindow="-120" windowWidth="21840" windowHeight="13140" tabRatio="987" xr2:uid="{00000000-000D-0000-FFFF-FFFF00000000}"/>
  </bookViews>
  <sheets>
    <sheet name="Krycí list rozpočtu" sheetId="17" r:id="rId1"/>
    <sheet name="Rozpočet-Rekapitulácia" sheetId="18" r:id="rId2"/>
    <sheet name="SO 01 Parkovací dom-arch." sheetId="20" r:id="rId3"/>
    <sheet name="SO 01 02 Parkovací systém" sheetId="4" r:id="rId4"/>
    <sheet name="SO 01 02 PS -Počitacia tabuľa" sheetId="7" r:id="rId5"/>
    <sheet name="SO 01 04 Bleskozvod" sheetId="10" r:id="rId6"/>
    <sheet name="SO 01  05 Dopravné riešenie TDZ" sheetId="5" r:id="rId7"/>
    <sheet name="SO 01 05 Dopravné riešenie DDZ" sheetId="6" r:id="rId8"/>
    <sheet name="SO 02 Prípojka dažďovej kanal." sheetId="2" r:id="rId9"/>
    <sheet name="SO 03 El.prípojka NN" sheetId="9" r:id="rId10"/>
    <sheet name="SO 04 Vonkajšie osvetlenie" sheetId="8" r:id="rId11"/>
  </sheets>
  <definedNames>
    <definedName name="_xlnm._FilterDatabase" localSheetId="2" hidden="1">'SO 01 Parkovací dom-arch.'!#REF!</definedName>
    <definedName name="_xlnm._FilterDatabase" localSheetId="8" hidden="1">'SO 02 Prípojka dažďovej kanal.'!$H$1:$H$195</definedName>
    <definedName name="_xlnm.Print_Titles" localSheetId="0">'Krycí list rozpočtu'!$1:$3</definedName>
    <definedName name="_xlnm.Print_Titles" localSheetId="1">'Rozpočet-Rekapitulácia'!$10:$12</definedName>
    <definedName name="_xlnm.Print_Titles" localSheetId="4">'SO 01 02 PS -Počitacia tabuľa'!$10:$12</definedName>
    <definedName name="_xlnm.Print_Titles" localSheetId="5">'SO 01 04 Bleskozvod'!$10:$12</definedName>
    <definedName name="_xlnm.Print_Titles" localSheetId="2">'SO 01 Parkovací dom-arch.'!$1:$12</definedName>
    <definedName name="_xlnm.Print_Titles" localSheetId="9">'SO 03 El.prípojka NN'!$10:$12</definedName>
    <definedName name="_xlnm.Print_Titles" localSheetId="10">'SO 04 Vonkajšie osvetlenie'!$10:$12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" i="5" l="1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H15" i="18"/>
  <c r="H16" i="18"/>
  <c r="H17" i="18"/>
  <c r="H18" i="18"/>
  <c r="H19" i="18"/>
  <c r="H20" i="18"/>
  <c r="H21" i="18"/>
  <c r="H22" i="18"/>
  <c r="H14" i="18"/>
  <c r="G123" i="2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6" i="8"/>
  <c r="G78" i="8"/>
  <c r="G48" i="8"/>
  <c r="G88" i="8"/>
  <c r="G89" i="8"/>
  <c r="G90" i="8"/>
  <c r="G91" i="8"/>
  <c r="G92" i="8"/>
  <c r="G12" i="6"/>
  <c r="G50" i="10"/>
  <c r="G51" i="10"/>
  <c r="G52" i="10"/>
  <c r="G18" i="7"/>
  <c r="G16" i="7"/>
  <c r="G17" i="7"/>
  <c r="G15" i="7"/>
  <c r="G226" i="20" l="1"/>
  <c r="G228" i="20"/>
  <c r="G230" i="20"/>
  <c r="G234" i="20"/>
  <c r="G235" i="20"/>
  <c r="G236" i="20"/>
  <c r="G238" i="20"/>
  <c r="G224" i="20"/>
  <c r="G328" i="20"/>
  <c r="G15" i="4"/>
  <c r="G16" i="4"/>
  <c r="G19" i="4"/>
  <c r="G21" i="4"/>
  <c r="G22" i="4"/>
  <c r="G25" i="4"/>
  <c r="G26" i="4"/>
  <c r="G30" i="4"/>
  <c r="G31" i="4"/>
  <c r="G34" i="4"/>
  <c r="G36" i="4"/>
  <c r="G37" i="4"/>
  <c r="G38" i="4"/>
  <c r="G39" i="4"/>
  <c r="G40" i="4"/>
  <c r="G41" i="4"/>
  <c r="G42" i="4"/>
  <c r="G43" i="4"/>
  <c r="G44" i="4"/>
  <c r="G45" i="4"/>
  <c r="G46" i="4"/>
  <c r="G11" i="4"/>
  <c r="G13" i="6"/>
  <c r="G14" i="6"/>
  <c r="G15" i="6"/>
  <c r="G16" i="6"/>
  <c r="G17" i="6"/>
  <c r="G18" i="6"/>
  <c r="G19" i="6"/>
  <c r="G20" i="6"/>
  <c r="G21" i="6"/>
  <c r="G47" i="4" l="1"/>
  <c r="G22" i="6"/>
  <c r="G44" i="9"/>
  <c r="G45" i="9"/>
  <c r="G43" i="9"/>
  <c r="G34" i="9"/>
  <c r="G35" i="9"/>
  <c r="G36" i="9"/>
  <c r="G37" i="9"/>
  <c r="G38" i="9"/>
  <c r="G39" i="9"/>
  <c r="G40" i="9"/>
  <c r="G41" i="9"/>
  <c r="G33" i="9"/>
  <c r="G25" i="9"/>
  <c r="G26" i="9"/>
  <c r="G27" i="9"/>
  <c r="G28" i="9"/>
  <c r="G29" i="9"/>
  <c r="G31" i="9"/>
  <c r="G24" i="9"/>
  <c r="G16" i="9"/>
  <c r="G17" i="9"/>
  <c r="G18" i="9"/>
  <c r="G19" i="9"/>
  <c r="G20" i="9"/>
  <c r="G21" i="9"/>
  <c r="G22" i="9"/>
  <c r="G15" i="9"/>
  <c r="G42" i="9" l="1"/>
  <c r="G32" i="9"/>
  <c r="G23" i="9"/>
  <c r="G14" i="9"/>
  <c r="G121" i="2"/>
  <c r="G122" i="2"/>
  <c r="G124" i="2"/>
  <c r="G125" i="2"/>
  <c r="G12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00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62" i="2"/>
  <c r="G56" i="2"/>
  <c r="G57" i="2"/>
  <c r="G58" i="2"/>
  <c r="G55" i="2"/>
  <c r="G15" i="2"/>
  <c r="G16" i="2"/>
  <c r="G18" i="2"/>
  <c r="G19" i="2"/>
  <c r="G22" i="2"/>
  <c r="G23" i="2"/>
  <c r="G24" i="2"/>
  <c r="G25" i="2"/>
  <c r="G30" i="2"/>
  <c r="G31" i="2"/>
  <c r="G33" i="2"/>
  <c r="G39" i="2"/>
  <c r="G40" i="2"/>
  <c r="G41" i="2"/>
  <c r="G42" i="2"/>
  <c r="G43" i="2"/>
  <c r="G45" i="2"/>
  <c r="G46" i="2"/>
  <c r="G47" i="2"/>
  <c r="G48" i="2"/>
  <c r="G49" i="2"/>
  <c r="G50" i="2"/>
  <c r="G51" i="2"/>
  <c r="G13" i="2"/>
  <c r="G13" i="9" l="1"/>
  <c r="G332" i="20"/>
  <c r="G318" i="20"/>
  <c r="G336" i="20"/>
  <c r="G302" i="20"/>
  <c r="G303" i="20"/>
  <c r="G305" i="20"/>
  <c r="G307" i="20"/>
  <c r="G309" i="20"/>
  <c r="G311" i="20"/>
  <c r="G314" i="20"/>
  <c r="G315" i="20"/>
  <c r="G317" i="20"/>
  <c r="G322" i="20"/>
  <c r="G326" i="20"/>
  <c r="G330" i="20"/>
  <c r="G300" i="20"/>
  <c r="G297" i="20"/>
  <c r="G296" i="20"/>
  <c r="G288" i="20"/>
  <c r="G293" i="20"/>
  <c r="G283" i="20"/>
  <c r="G280" i="20"/>
  <c r="G279" i="20" s="1"/>
  <c r="G260" i="20"/>
  <c r="G262" i="20"/>
  <c r="G264" i="20"/>
  <c r="G266" i="20"/>
  <c r="G270" i="20"/>
  <c r="G271" i="20"/>
  <c r="G272" i="20"/>
  <c r="G273" i="20"/>
  <c r="G274" i="20"/>
  <c r="G275" i="20"/>
  <c r="G277" i="20"/>
  <c r="G278" i="20"/>
  <c r="G258" i="20"/>
  <c r="G244" i="20"/>
  <c r="G249" i="20"/>
  <c r="G251" i="20"/>
  <c r="G255" i="20"/>
  <c r="G240" i="20"/>
  <c r="G171" i="20"/>
  <c r="G173" i="20"/>
  <c r="G176" i="20"/>
  <c r="G179" i="20"/>
  <c r="G181" i="20"/>
  <c r="G183" i="20"/>
  <c r="G187" i="20"/>
  <c r="G191" i="20"/>
  <c r="G193" i="20"/>
  <c r="G195" i="20"/>
  <c r="G197" i="20"/>
  <c r="G199" i="20"/>
  <c r="G200" i="20"/>
  <c r="G202" i="20"/>
  <c r="G203" i="20"/>
  <c r="G205" i="20"/>
  <c r="G207" i="20"/>
  <c r="G209" i="20"/>
  <c r="G211" i="20"/>
  <c r="G213" i="20"/>
  <c r="G215" i="20"/>
  <c r="G217" i="20"/>
  <c r="G219" i="20"/>
  <c r="G221" i="20"/>
  <c r="G167" i="20"/>
  <c r="G132" i="20"/>
  <c r="G136" i="20"/>
  <c r="G140" i="20"/>
  <c r="G144" i="20"/>
  <c r="G146" i="20"/>
  <c r="G148" i="20"/>
  <c r="G150" i="20"/>
  <c r="G152" i="20"/>
  <c r="G153" i="20"/>
  <c r="G154" i="20"/>
  <c r="G155" i="20"/>
  <c r="G157" i="20"/>
  <c r="G159" i="20"/>
  <c r="G162" i="20"/>
  <c r="G164" i="20"/>
  <c r="G128" i="20"/>
  <c r="G17" i="20"/>
  <c r="G19" i="20"/>
  <c r="G23" i="20"/>
  <c r="G28" i="20"/>
  <c r="G35" i="20"/>
  <c r="G42" i="20"/>
  <c r="G44" i="20"/>
  <c r="G46" i="20"/>
  <c r="G47" i="20"/>
  <c r="G48" i="20"/>
  <c r="G52" i="20"/>
  <c r="G55" i="20"/>
  <c r="G56" i="20"/>
  <c r="G60" i="20"/>
  <c r="G61" i="20"/>
  <c r="G65" i="20"/>
  <c r="G69" i="20"/>
  <c r="G72" i="20"/>
  <c r="G74" i="20"/>
  <c r="G78" i="20"/>
  <c r="G80" i="20"/>
  <c r="G85" i="20"/>
  <c r="G88" i="20"/>
  <c r="G96" i="20"/>
  <c r="G100" i="20"/>
  <c r="G105" i="20"/>
  <c r="G110" i="20"/>
  <c r="G112" i="20"/>
  <c r="G114" i="20"/>
  <c r="G116" i="20"/>
  <c r="G123" i="20"/>
  <c r="G125" i="20"/>
  <c r="G15" i="20"/>
  <c r="G77" i="20" l="1"/>
  <c r="G127" i="20"/>
  <c r="G239" i="20"/>
  <c r="G257" i="20"/>
  <c r="G282" i="20"/>
  <c r="G14" i="20"/>
  <c r="G295" i="20"/>
  <c r="G223" i="20"/>
  <c r="G166" i="20"/>
  <c r="G299" i="20"/>
  <c r="G331" i="20"/>
  <c r="H13" i="18"/>
  <c r="H24" i="18"/>
  <c r="G281" i="20" l="1"/>
  <c r="G13" i="20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14" i="5"/>
  <c r="G34" i="5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33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15" i="10"/>
  <c r="G81" i="8"/>
  <c r="G82" i="8"/>
  <c r="G83" i="8"/>
  <c r="G84" i="8"/>
  <c r="G85" i="8"/>
  <c r="G86" i="8"/>
  <c r="G87" i="8"/>
  <c r="G80" i="8"/>
  <c r="G15" i="8"/>
  <c r="G79" i="8" l="1"/>
  <c r="G47" i="8"/>
  <c r="G14" i="10"/>
  <c r="G14" i="8"/>
  <c r="G32" i="10"/>
  <c r="G32" i="5"/>
  <c r="G338" i="20"/>
  <c r="G98" i="2"/>
  <c r="G12" i="5"/>
  <c r="G53" i="2"/>
  <c r="G60" i="2"/>
  <c r="G13" i="8" l="1"/>
  <c r="G51" i="5"/>
  <c r="G13" i="10"/>
  <c r="E126" i="2" l="1"/>
  <c r="G126" i="2" s="1"/>
  <c r="G11" i="2"/>
  <c r="E127" i="2" l="1"/>
  <c r="G127" i="2" s="1"/>
  <c r="G118" i="2" s="1"/>
  <c r="E95" i="2"/>
  <c r="G95" i="2" s="1"/>
  <c r="G93" i="2" l="1"/>
  <c r="G130" i="2" s="1"/>
</calcChain>
</file>

<file path=xl/sharedStrings.xml><?xml version="1.0" encoding="utf-8"?>
<sst xmlns="http://schemas.openxmlformats.org/spreadsheetml/2006/main" count="1941" uniqueCount="1110">
  <si>
    <t>EUR</t>
  </si>
  <si>
    <t>KCN</t>
  </si>
  <si>
    <t>Kód položky</t>
  </si>
  <si>
    <t>Názov</t>
  </si>
  <si>
    <t>MJ</t>
  </si>
  <si>
    <t>Jed.cen</t>
  </si>
  <si>
    <t>Cena celkom</t>
  </si>
  <si>
    <t/>
  </si>
  <si>
    <t>1</t>
  </si>
  <si>
    <t>Zemné práce</t>
  </si>
  <si>
    <t>001</t>
  </si>
  <si>
    <t>132201202</t>
  </si>
  <si>
    <t>kanal. vetva,pripojky=d200-123m, D110-60M,=183m*1,0 *1,8=330</t>
  </si>
  <si>
    <t>132201209</t>
  </si>
  <si>
    <t>Príplatok k cenám za lepivosť horniny</t>
  </si>
  <si>
    <t>133201102</t>
  </si>
  <si>
    <t>Hľbenie šach s preh.do 5 m a nalož.v hor.3 nad 100 m3</t>
  </si>
  <si>
    <t>kan.šachta-betonová=1,5*1,5*1,8*3ks=12,2</t>
  </si>
  <si>
    <t>133201109</t>
  </si>
  <si>
    <t xml:space="preserve">Príplatok k cenám za lepivosť horniny-  </t>
  </si>
  <si>
    <t>131201202</t>
  </si>
  <si>
    <t>Hľbenie jám pre VSAKOVACIE BLOKY=/10/4,2m/=11*6*3=198m3</t>
  </si>
  <si>
    <t>výkop ORL=5*3,5*3,34=60m3,</t>
  </si>
  <si>
    <t>jáma pre  žumpu obs. 13m3-5*4*3,5=70, spolu=328m3</t>
  </si>
  <si>
    <t>131201209</t>
  </si>
  <si>
    <t>Príplatok k cenám za lepivosť horniny 3</t>
  </si>
  <si>
    <t>151101102</t>
  </si>
  <si>
    <t>Zriad. paž. a rozopretia stien rýh pre podz ved. príložné hĺbky do 4 m</t>
  </si>
  <si>
    <t>kanal. vetva=,330*2=660</t>
  </si>
  <si>
    <t>151101112</t>
  </si>
  <si>
    <t>Odstran. paženia a rozop stien rýh pre podzemné vedenie príložné hĺbky do 4 m</t>
  </si>
  <si>
    <t>kan.šachta=/1,5*4*1,8/=7,8 x3ks =m2</t>
  </si>
  <si>
    <t xml:space="preserve"> jám pre vsak.bloky=/11+6/*2,4*2=82m2* 2ks=164m2</t>
  </si>
  <si>
    <t xml:space="preserve"> ORL=/5+3,5/*2*3,34=57m23,</t>
  </si>
  <si>
    <t>žumpa=/5+4,/*2*3,5=63,spolu=70</t>
  </si>
  <si>
    <t>151101201</t>
  </si>
  <si>
    <t>Zriad. paženia stien výkopu prílož.hĺbky do 4 m-.šachta, nádrž</t>
  </si>
  <si>
    <t>151101211</t>
  </si>
  <si>
    <t>Odstr. paženia stien výkopu s ulož.paž.do 3 m prílož hĺbky do 4 m-.šach.</t>
  </si>
  <si>
    <t>161101101</t>
  </si>
  <si>
    <t>Zvislé prem.výkopku bez nalož. z horniny 1 až 4,</t>
  </si>
  <si>
    <t>"vytl.kan.šachty=3,14*0,6*0,6=1,13*1,8*3ks=6,0</t>
  </si>
  <si>
    <t xml:space="preserve">vytl.pre  nadrž, obs. 13m3-3,6*2,6**3,5=33,, </t>
  </si>
  <si>
    <t>vytl. Vsakov. Bloky=10,*4,2*1,5=21,3</t>
  </si>
  <si>
    <t>vytlač.pre ORL=3,3*2,2*3,3=24*2 ks=48, spolu=108</t>
  </si>
  <si>
    <t>108+28=136+90=226</t>
  </si>
  <si>
    <t>162501102</t>
  </si>
  <si>
    <t>Vodor. premies.výk. po suchu z hor.1 až 4  do 3000 m</t>
  </si>
  <si>
    <t>167101102</t>
  </si>
  <si>
    <t>Nakladanie neuľahnut. výkopku z hornín 1 až 4 nad 100 m3=</t>
  </si>
  <si>
    <t>171101103</t>
  </si>
  <si>
    <t>Uloženie sypaniny do násypov zhutnených zo súdržnej horníny nad 96 do 100 % PS</t>
  </si>
  <si>
    <t>PC-SKLADKA</t>
  </si>
  <si>
    <t>Poplatok za skládku-zemina</t>
  </si>
  <si>
    <t>m3</t>
  </si>
  <si>
    <t>174101101</t>
  </si>
  <si>
    <t>Zásyp syp.so zhut. jám, šachiet, rýh,vytlač.-pies.lôž+šachty/ -zel.pás</t>
  </si>
  <si>
    <t>670-136=534*0,7=374</t>
  </si>
  <si>
    <t>175101101</t>
  </si>
  <si>
    <t>Obsyp potrubia sypaninou z vhod. hornín 1 až 4 bez prehod.sypaniny-534-374=160</t>
  </si>
  <si>
    <t>175101109</t>
  </si>
  <si>
    <t>Príplatok k cene za prehodenie sypaniny</t>
  </si>
  <si>
    <t>583371400</t>
  </si>
  <si>
    <t>STRKOPIESOK 0-16 -pod  vsakov. Bloky=10*14,2*0,1=14,2</t>
  </si>
  <si>
    <t xml:space="preserve">m3   </t>
  </si>
  <si>
    <t>STRKOPIESOK 0-16 -pod nadrž, obs. 13m3-3,6*2,6*0,15=1,5,,</t>
  </si>
  <si>
    <t>STRKOPIESOK 0-16 -pod ORL-3,5*2,4*0,15´=1,3</t>
  </si>
  <si>
    <t>STRKOPIESOK 0-16 -pod CESTOU- 15m*1,0*4=6</t>
  </si>
  <si>
    <t>181101102</t>
  </si>
  <si>
    <t>Úprava pláne v zárezoch v hornine 1 až 4 so zhutnením200*3/=600</t>
  </si>
  <si>
    <t>4</t>
  </si>
  <si>
    <t>Vodorovné konštrukcie</t>
  </si>
  <si>
    <t>451573111</t>
  </si>
  <si>
    <t>Lôžko pod potrubie, stoky a drob. objekty, v otvor.výkope z piesku a štrkopdo 63 mm</t>
  </si>
  <si>
    <t>kanal. vetva,, kanal.prípojky,=183*1,0*0,15=28</t>
  </si>
  <si>
    <t>583371010</t>
  </si>
  <si>
    <t>452386111</t>
  </si>
  <si>
    <t>Vyrovnávacie prstence z prostého betónu tr. B 7,5 (zn.0) pod poklopy a mreže, výšky do 100 mm</t>
  </si>
  <si>
    <t>8</t>
  </si>
  <si>
    <t>Rúrové vedenie-vonkajšia kanalizácia,vodovod</t>
  </si>
  <si>
    <t>831263195</t>
  </si>
  <si>
    <t>Príplatok k cene za zriadenie kanalizačnej prípojky DN od 100 do 300</t>
  </si>
  <si>
    <t>871373121</t>
  </si>
  <si>
    <t>Montáž potrubia z kanaliz. rúr z tvrdého PVC tesn. Gum. krúžkom v sklone do 20 % DN 200</t>
  </si>
  <si>
    <t>m</t>
  </si>
  <si>
    <t>8773353119</t>
  </si>
  <si>
    <t>Montáž tvaroviek na potrubie z rúr z tvrdého PVC tesn. gumovým krúžkom jednoosých DN 100</t>
  </si>
  <si>
    <t>8773353121</t>
  </si>
  <si>
    <t>Montáž tvaroviek na potrubie z rúr z tvrdého PVC tesn. gumovým krúžkom jednoosých DN 200</t>
  </si>
  <si>
    <t>286111210</t>
  </si>
  <si>
    <t>Rúrka odpadová hrdlová z PVC 110/3--5000mm,-60*1,1,=66</t>
  </si>
  <si>
    <t>2861103000</t>
  </si>
  <si>
    <t>Kanalizačné rúry PVC-U hladké s hrdlom 200x 4.5x5000,´-123*1,1=135:5=27</t>
  </si>
  <si>
    <t>ks</t>
  </si>
  <si>
    <t>286508640</t>
  </si>
  <si>
    <t>Presuvka kanalizačná šachtová PŠV PVC D 200</t>
  </si>
  <si>
    <t>286507820</t>
  </si>
  <si>
    <t>Odbočka kanalizačná PVC D 200/110 mm</t>
  </si>
  <si>
    <t>Odbočka kanalizačná PVC D 110/110 mm</t>
  </si>
  <si>
    <t>286507840</t>
  </si>
  <si>
    <t>Koleno kanalizačné PVC d200-30°</t>
  </si>
  <si>
    <t>Koleno kanalizačné PVC d110-45°</t>
  </si>
  <si>
    <t>286420180</t>
  </si>
  <si>
    <t>PVC-U  kanalizačné patkové  koleno  110/110°</t>
  </si>
  <si>
    <t>kus</t>
  </si>
  <si>
    <t>Presuvka kanalizačná hrdlová  PVC D110</t>
  </si>
  <si>
    <t>Presuvka kanalizačná hrdlová  PVC D200</t>
  </si>
  <si>
    <t>892351000</t>
  </si>
  <si>
    <t>Skúška tesnosti kanalizácie do D 200</t>
  </si>
  <si>
    <t>M</t>
  </si>
  <si>
    <t>PC13</t>
  </si>
  <si>
    <t>Geotextília profi ( vsakovcie objekty) - 42*2=84+14,2*2*1,5=84+43=127</t>
  </si>
  <si>
    <t>m2</t>
  </si>
  <si>
    <t>;</t>
  </si>
  <si>
    <t>PC12</t>
  </si>
  <si>
    <t>Montáž vsak. objektov 1- VO + opláštenie - vsaky (m3)-42*1,5=63</t>
  </si>
  <si>
    <t>PC4</t>
  </si>
  <si>
    <t>Vsakovací objekt  - -10*1,2=42M2, 32KS*3=96 BLOKOV</t>
  </si>
  <si>
    <t>PC10</t>
  </si>
  <si>
    <t>Vsakovací objekt  -Doprava - Nakladné auto (km)</t>
  </si>
  <si>
    <t>sub</t>
  </si>
  <si>
    <t>PC002</t>
  </si>
  <si>
    <t>Zhotovenie a osadenie kontrolnej plastovej šachty DN 400, na potrubí DN 200, poklop</t>
  </si>
  <si>
    <t>komp</t>
  </si>
  <si>
    <t>894118001</t>
  </si>
  <si>
    <t>Príplatok za každých ďalších 600 mm výšky vstupu šachty-</t>
  </si>
  <si>
    <t>894411121</t>
  </si>
  <si>
    <t>Zhotovenie šachiet kanaliz. s obložením dna betónom tr.-(zn.IV) DN n. 200-300</t>
  </si>
  <si>
    <t>894402111</t>
  </si>
  <si>
    <t>Osadenie betónových dielcov pre šachty skruží prechodových TBS 59/80/60/9</t>
  </si>
  <si>
    <t>894401211</t>
  </si>
  <si>
    <t>Osadenie betónových dielcov pre šachty rovných skruží TBS 29/100/9</t>
  </si>
  <si>
    <t>592243500</t>
  </si>
  <si>
    <t>Prefabrikát betónový-vstupná šachta TBS 7-100 Ms 29x100x9</t>
  </si>
  <si>
    <t>592243800</t>
  </si>
  <si>
    <t>Prefabrikát betónový-vstupná šachta TBS 15-100 Ms 60x100x9-konus</t>
  </si>
  <si>
    <t>552434420</t>
  </si>
  <si>
    <t>Poklop vstupná šachta D 600 D</t>
  </si>
  <si>
    <t>899103111</t>
  </si>
  <si>
    <t>Osadenie poklopov liatinových a oceľových vrátane rámov hmotn. nad 100 do 150 kg</t>
  </si>
  <si>
    <t>899502111</t>
  </si>
  <si>
    <t>Stúpadlá do šachiet liatinové zapustené-kapsové osadené pri murovaní a betónovaní</t>
  </si>
  <si>
    <t>899501411</t>
  </si>
  <si>
    <t>Stúpadlá do šachiet liatinové vidlicové alebo z betonárskej ocele s vysekaním otvoru v betóne</t>
  </si>
  <si>
    <t>99</t>
  </si>
  <si>
    <t>Presun hmôt HSV</t>
  </si>
  <si>
    <t>998276101</t>
  </si>
  <si>
    <t>Presun hmôt pre rúrové vedenie hĺbené z rúr z plast. hmôt alebo sklolamin. v otvorenom výkope</t>
  </si>
  <si>
    <t>801-05</t>
  </si>
  <si>
    <t>Kompetné konštrukcie</t>
  </si>
  <si>
    <t>Bet.kompetné konštr. Zn II,do 30 cm,podkl.beton-ORL</t>
  </si>
  <si>
    <t>4*3´12*0,15=1,8*2KS=3,6</t>
  </si>
  <si>
    <t>debnenie.kompetné konštr. Zn II-</t>
  </si>
  <si>
    <t>/4+3/*0,15*2=2,1 *2 KS=4,2m2</t>
  </si>
  <si>
    <t>Bet.kompetné konštr. Zn II,do 30 cm,podkl.beton-žumpa</t>
  </si>
  <si>
    <t>5*4*0,15=3,4</t>
  </si>
  <si>
    <t>/6,6+3,6/*2*0,15=3,1</t>
  </si>
  <si>
    <t>výstuž sieť KARI-KH 24</t>
  </si>
  <si>
    <t>t</t>
  </si>
  <si>
    <t>386942113</t>
  </si>
  <si>
    <t>Rôzne kompletné konštrukcie Montáž, dovoz  žumpy</t>
  </si>
  <si>
    <t>28692001702</t>
  </si>
  <si>
    <t>žumpa obs. 13m3,KL AN 13,  Klartec-s nádstavcom</t>
  </si>
  <si>
    <t>KLARTEC</t>
  </si>
  <si>
    <t>Odlučovač ropných látok KL 20/1 sII    ,-ORL, do 0,1mg/l</t>
  </si>
  <si>
    <t>Poklop liatinový DN 600, D400 kN k nádrže-2</t>
  </si>
  <si>
    <t>Doprava ORL</t>
  </si>
  <si>
    <t xml:space="preserve"> ORL KL20 -osadenie žeriavom a montáž </t>
  </si>
  <si>
    <t>vodotesnosti na stavbe /zabezpečenie vody a uzatváracích balónov</t>
  </si>
  <si>
    <t>721</t>
  </si>
  <si>
    <t>Zdravotech. vnútorná kanalizácia</t>
  </si>
  <si>
    <t xml:space="preserve">kanalizácia nad zemou </t>
  </si>
  <si>
    <t>721171109</t>
  </si>
  <si>
    <t>Potrubie z novodurových rúr TPD 5-177-67 odpadové hrdlové D 110x2,2-12*4=48m</t>
  </si>
  <si>
    <t>721171208</t>
  </si>
  <si>
    <t>Potrubie z rúr PE GEBERIT 110/4,3 odpadné zavesené-14*2=28, nad podlahou</t>
  </si>
  <si>
    <t>721194109</t>
  </si>
  <si>
    <t>Vyvedenie kan.výpustiek D110x2,3</t>
  </si>
  <si>
    <t>HL Hutterer</t>
  </si>
  <si>
    <t>Lapač strešných splavenín HL 660/2, D110, s mtz</t>
  </si>
  <si>
    <t>2862303000</t>
  </si>
  <si>
    <t>PVC-U čistiaca tvarovka kanalizačná s uzáverom 110</t>
  </si>
  <si>
    <t>721290111</t>
  </si>
  <si>
    <t>Ostatné - skúška tesnosti kanalizácie v objektoch vodou do DN 125</t>
  </si>
  <si>
    <t>998721101</t>
  </si>
  <si>
    <t>Presun hmôt pre vnútornú kanalizáciu v objektoch výšky do 6 m</t>
  </si>
  <si>
    <t>998721193</t>
  </si>
  <si>
    <t>Príplatok k cene za zväčšený presun nad vymedzenú najväčšiu dopravnú vzdialenosť do 500 m</t>
  </si>
  <si>
    <t>Množstvo</t>
  </si>
  <si>
    <t>5</t>
  </si>
  <si>
    <t xml:space="preserve">Inštalácia SW ParkIS - basic </t>
  </si>
  <si>
    <t>Inštalácia kamery EČV</t>
  </si>
  <si>
    <t>Nastavenie parametrov a oživenie systému</t>
  </si>
  <si>
    <t>Školenie administrátora</t>
  </si>
  <si>
    <t>Školenie obsluhy</t>
  </si>
  <si>
    <r>
      <rPr>
        <sz val="8"/>
        <rFont val="Calibri"/>
        <family val="2"/>
      </rPr>
      <t>2ks x 210 dní = 420 dní ( 7 mesiacov )</t>
    </r>
  </si>
  <si>
    <r>
      <rPr>
        <sz val="8"/>
        <rFont val="Calibri"/>
        <family val="2"/>
      </rPr>
      <t>10ks x 210 dní = 2100 dní ( 7 mesiacov )</t>
    </r>
  </si>
  <si>
    <t xml:space="preserve">ROZPOČET  </t>
  </si>
  <si>
    <t>Objednávateľ:   Mesto  Senec</t>
  </si>
  <si>
    <t>Č.</t>
  </si>
  <si>
    <t>Popis</t>
  </si>
  <si>
    <t>Množstvo celkom</t>
  </si>
  <si>
    <t>Cena jednotková</t>
  </si>
  <si>
    <t>2</t>
  </si>
  <si>
    <t>3</t>
  </si>
  <si>
    <t>6</t>
  </si>
  <si>
    <t>7</t>
  </si>
  <si>
    <t xml:space="preserve">Práce a dodávky M   </t>
  </si>
  <si>
    <t>36-M</t>
  </si>
  <si>
    <t xml:space="preserve">Montáž prevádzkových, meracích a regulačných zariadení   </t>
  </si>
  <si>
    <t>360410010</t>
  </si>
  <si>
    <t xml:space="preserve">Montáž -počitacia tabula- na výpočet obsadenosti parkoviska   </t>
  </si>
  <si>
    <t>405270000011</t>
  </si>
  <si>
    <t xml:space="preserve">Počítacia tabula  na výpočet obsadenosti parkoviska   </t>
  </si>
  <si>
    <t>998936201</t>
  </si>
  <si>
    <t xml:space="preserve">Presun hmôt pre montáž prevádzkových, meracích a regulač.zariadení v stavbe (objekte) výšky do 7 m   </t>
  </si>
  <si>
    <t>%</t>
  </si>
  <si>
    <t xml:space="preserve">Celkom   </t>
  </si>
  <si>
    <t xml:space="preserve">Spracoval:   </t>
  </si>
  <si>
    <t>21-M</t>
  </si>
  <si>
    <t xml:space="preserve">Elektromontáže   </t>
  </si>
  <si>
    <t>210010059</t>
  </si>
  <si>
    <t xml:space="preserve">Rúrka tuhá elektroinštalačná z PVC 25, uložená pevne   </t>
  </si>
  <si>
    <t>210010093</t>
  </si>
  <si>
    <t xml:space="preserve">Rúrka ohybná elektroinštalačná z HDPE, D 90 uložená voľne   </t>
  </si>
  <si>
    <t>210020306</t>
  </si>
  <si>
    <t xml:space="preserve">Káblový žľab, pozink. vrátane príslušenstva, 100/50 mm bez veka vrátane podpery   </t>
  </si>
  <si>
    <t>210010351</t>
  </si>
  <si>
    <t xml:space="preserve">Krabicová rozvodka z lisovaného izolantu vrátane ukončenia káblov a zapojenia vodičov typ 6455-11 do 4 m   </t>
  </si>
  <si>
    <t>210100001</t>
  </si>
  <si>
    <t xml:space="preserve">Ukončenie vodičov v rozvádzač. vrátane zapojenia a vodičovej koncovky do 2,5 mm2   </t>
  </si>
  <si>
    <t>210100002</t>
  </si>
  <si>
    <t xml:space="preserve">Ukončenie vodičov v rozvádzač. vrátane zapojenia a vodičovej koncovky do 6 mm2   </t>
  </si>
  <si>
    <t>210100003</t>
  </si>
  <si>
    <t xml:space="preserve">Ukončenie vodičov v rozvádzač. vrátane zapojenia a vodičovej koncovky do 16 mm2   </t>
  </si>
  <si>
    <t>210110095</t>
  </si>
  <si>
    <t xml:space="preserve">Spínače snímač pohybu do stropu   </t>
  </si>
  <si>
    <t>210190051</t>
  </si>
  <si>
    <t xml:space="preserve">Montáž rozvádzača skriňového, panelového za l pole - delený rozvádzač do váhy 200 kg   </t>
  </si>
  <si>
    <t>210201345</t>
  </si>
  <si>
    <t xml:space="preserve">Zapojenie svietidla IP66, LED, priemyselné na stožiar   </t>
  </si>
  <si>
    <t>210201871</t>
  </si>
  <si>
    <t xml:space="preserve">Montáž základového roštu pre uličné svietidlá 5-12m   </t>
  </si>
  <si>
    <t>210201961</t>
  </si>
  <si>
    <t xml:space="preserve">Montáž svietidla na stožiar  do 1,0 kg   </t>
  </si>
  <si>
    <t>210204002</t>
  </si>
  <si>
    <t xml:space="preserve">Osvetľovací stožiar sadový - oceľový   </t>
  </si>
  <si>
    <t>210204103</t>
  </si>
  <si>
    <t xml:space="preserve">Výložník oceľový jednoramenný - do hmotn. 35 kg   </t>
  </si>
  <si>
    <t>210204105</t>
  </si>
  <si>
    <t xml:space="preserve">Výložník oceľový dvojramenný - do hmotn.70 kg   </t>
  </si>
  <si>
    <t>210204201</t>
  </si>
  <si>
    <t xml:space="preserve">Elektrovýstroj stožiara pre 1 okruh   </t>
  </si>
  <si>
    <t>210204202</t>
  </si>
  <si>
    <t xml:space="preserve">Elektrovýstroj stožiara 2 okruhy   </t>
  </si>
  <si>
    <t>210220001</t>
  </si>
  <si>
    <t xml:space="preserve">Uzemňovacie vedenie na povrchu FeZn drôt zvodový O 8-10   </t>
  </si>
  <si>
    <t>210220020</t>
  </si>
  <si>
    <t xml:space="preserve">Uzemňovacie vedenie v zemi FeZn vrátane izolácie spojov   </t>
  </si>
  <si>
    <t>210220021</t>
  </si>
  <si>
    <t xml:space="preserve">Uzemňovacie vedenie v zemi FeZn vrátane izolácie spojov O 10 mm   </t>
  </si>
  <si>
    <t>210220243</t>
  </si>
  <si>
    <t xml:space="preserve">Svorka FeZn spojovacia SS   </t>
  </si>
  <si>
    <t>210220245</t>
  </si>
  <si>
    <t xml:space="preserve">Svorka FeZn pripojovacia SP   </t>
  </si>
  <si>
    <t>210220252</t>
  </si>
  <si>
    <t xml:space="preserve">Svorka FeZn odbočovacia spojovacia SR01-02   </t>
  </si>
  <si>
    <t>210220253</t>
  </si>
  <si>
    <t xml:space="preserve">Svorka FeZn uzemňovacia SR03   </t>
  </si>
  <si>
    <t>210452011</t>
  </si>
  <si>
    <t xml:space="preserve">Montáž elektrického vykurovacieho samoregulačného kábla   </t>
  </si>
  <si>
    <t>210452201</t>
  </si>
  <si>
    <t xml:space="preserve">Montáž vonkajšieho snímača pre elektrické vykurovacie káble a rohože   </t>
  </si>
  <si>
    <t>210800107</t>
  </si>
  <si>
    <t xml:space="preserve">Kábel medený uložený voľne CYKY 450/750 V 3x1,5   </t>
  </si>
  <si>
    <t>210800108</t>
  </si>
  <si>
    <t xml:space="preserve">Kábel medený uložený voľne CYKY 450/750 V 3x2,5   </t>
  </si>
  <si>
    <t>210800110</t>
  </si>
  <si>
    <t xml:space="preserve">Kábel medený uložený voľne CYKY 450/750 V 3x6   </t>
  </si>
  <si>
    <t>210800613</t>
  </si>
  <si>
    <t xml:space="preserve">Vodič medený uložený voľne H07V-K (CYA)  450/750 V 6   </t>
  </si>
  <si>
    <t>210800616</t>
  </si>
  <si>
    <t xml:space="preserve">Vodič medený uložený voľne H07V-K (CYA)  450/750 V 25   </t>
  </si>
  <si>
    <t>PPV</t>
  </si>
  <si>
    <t xml:space="preserve">Podiel pridružených výkonov   </t>
  </si>
  <si>
    <t>21-M-001</t>
  </si>
  <si>
    <t xml:space="preserve">Materiál pre elektromontáže   </t>
  </si>
  <si>
    <t>345710005900</t>
  </si>
  <si>
    <t xml:space="preserve">Rúrka ohybná dvojplášťová HDPE, KOPOFLEX BA KF 09090 BA, DN 90, KOPOS   </t>
  </si>
  <si>
    <t>345710001400</t>
  </si>
  <si>
    <t xml:space="preserve">Rúrka tuhá PVC-U, VRM DN 25   </t>
  </si>
  <si>
    <t>345710037400</t>
  </si>
  <si>
    <t xml:space="preserve">Príchytka pre rúrku z PVC CL 25   </t>
  </si>
  <si>
    <t>345750010100</t>
  </si>
  <si>
    <t xml:space="preserve">Žlab káblový 100/50 vr. príslušenstva   </t>
  </si>
  <si>
    <t>345410013000</t>
  </si>
  <si>
    <t xml:space="preserve">Krabica rozvodná PVC na stenu 6455-11 šxvxh 124x112x50 mm   </t>
  </si>
  <si>
    <t>404610002800</t>
  </si>
  <si>
    <t xml:space="preserve">Senzor pohybu LUXA S360 1010510 230VAC IP55 16m/360° biely   </t>
  </si>
  <si>
    <t>3450100123R</t>
  </si>
  <si>
    <t xml:space="preserve">Rozvádzač HR   </t>
  </si>
  <si>
    <t>348320000700</t>
  </si>
  <si>
    <t xml:space="preserve">Svietidlo VYRTYCH-VIPET-LED-8300-236-4K, 58W, IP44   </t>
  </si>
  <si>
    <t>348370004600</t>
  </si>
  <si>
    <t xml:space="preserve">Rošt základový ZR pre stožiar výšky 5-12 m   </t>
  </si>
  <si>
    <t>316720001100</t>
  </si>
  <si>
    <t xml:space="preserve">Stožiar St 260/60P   </t>
  </si>
  <si>
    <t>316720001900</t>
  </si>
  <si>
    <t xml:space="preserve">Stožiar St 260/60   </t>
  </si>
  <si>
    <t>316770001100</t>
  </si>
  <si>
    <t xml:space="preserve">Výložník V 1T - 10 - D   </t>
  </si>
  <si>
    <t>316770002900</t>
  </si>
  <si>
    <t xml:space="preserve">Výložník V 2T - 10 - D   </t>
  </si>
  <si>
    <t>345610004100</t>
  </si>
  <si>
    <t xml:space="preserve">Svorkovnica ROSA TB1   </t>
  </si>
  <si>
    <t>345610004101</t>
  </si>
  <si>
    <t xml:space="preserve">Svorkovnica ROSA TB2   </t>
  </si>
  <si>
    <t>354410054800</t>
  </si>
  <si>
    <t xml:space="preserve">Drôt bleskozvodový FeZn, d 10 mm   </t>
  </si>
  <si>
    <t>kg</t>
  </si>
  <si>
    <t>354410058800</t>
  </si>
  <si>
    <t xml:space="preserve">Pásovina uzemňovacia FeZn 30 x 4 mm   </t>
  </si>
  <si>
    <t>354410003400</t>
  </si>
  <si>
    <t xml:space="preserve">Svorka FeZn spojovacia označenie SS 2 skrutky s príložkou   </t>
  </si>
  <si>
    <t>354410004000</t>
  </si>
  <si>
    <t xml:space="preserve">Svorka FeZn pripájaca označenie SP 1   </t>
  </si>
  <si>
    <t>354410000600</t>
  </si>
  <si>
    <t xml:space="preserve">Svorka FeZn odbočovacia spojovacia označenie SR 02 (M8)   </t>
  </si>
  <si>
    <t>354410000900</t>
  </si>
  <si>
    <t xml:space="preserve">Svorka FeZn uzemňovacia označenie SR 03 A   </t>
  </si>
  <si>
    <t>341710012300</t>
  </si>
  <si>
    <t xml:space="preserve">Dvojžilový termokábel DEVIflex DTIP-10 ako hlavné vykurovanie v betónových alebo anhydridových DTIP 70m / 700W   </t>
  </si>
  <si>
    <t>341730000800</t>
  </si>
  <si>
    <t xml:space="preserve">Teplotno-vlhkostný snímač pre vonkajšie plochy   </t>
  </si>
  <si>
    <t>súb.</t>
  </si>
  <si>
    <t>341110000700</t>
  </si>
  <si>
    <t xml:space="preserve">Kábel medený CYKY-J 3x1,5 mm2   </t>
  </si>
  <si>
    <t>341110000800</t>
  </si>
  <si>
    <t xml:space="preserve">Kábel medený CYKY-J 3x2,5 mm2   </t>
  </si>
  <si>
    <t>341110001000</t>
  </si>
  <si>
    <t xml:space="preserve">Kábel medený CYKY-J 3x6 mm2   </t>
  </si>
  <si>
    <t>341310009100</t>
  </si>
  <si>
    <t xml:space="preserve">Vodič medený flexibilný H07V-K 6 mm2 zž   </t>
  </si>
  <si>
    <t xml:space="preserve">Ekvivalent CYA   </t>
  </si>
  <si>
    <t>341310009400</t>
  </si>
  <si>
    <t xml:space="preserve">Vodič medený flexibilný H07V-K 25 mm2 zž   </t>
  </si>
  <si>
    <t>PM</t>
  </si>
  <si>
    <t xml:space="preserve">Podružný materiál   </t>
  </si>
  <si>
    <t>46-M</t>
  </si>
  <si>
    <t xml:space="preserve">Zemné práce pri extr.mont.prácach   </t>
  </si>
  <si>
    <t>460050004</t>
  </si>
  <si>
    <t xml:space="preserve">Jama pre jednoduchý stožiar nepätkovaný dĺžky 6-8 m, v rovine,zásyp a zhutnenie,zemina tr.4   </t>
  </si>
  <si>
    <t>460080002</t>
  </si>
  <si>
    <t xml:space="preserve">Základ z prostého betónu s dopravou zmesi a betonážou do debnenia   </t>
  </si>
  <si>
    <t>5893232300</t>
  </si>
  <si>
    <t xml:space="preserve">Stožiarový základ komplet   </t>
  </si>
  <si>
    <t>460200154</t>
  </si>
  <si>
    <t xml:space="preserve">Hĺbenie káblovej ryhy ručne 35 cm širokej a 70 cm hlbokej, v zemine triedy 4   </t>
  </si>
  <si>
    <t>460490012</t>
  </si>
  <si>
    <t xml:space="preserve">Rozvinutie a uloženie výstražnej fólie z PVC do ryhy, šírka do 33 cm   </t>
  </si>
  <si>
    <t>283230008000</t>
  </si>
  <si>
    <t xml:space="preserve">Výstražná fóla PE, šxhr 300x0,1 mm, dĺ. 250 m, farba červená, HAGARD   </t>
  </si>
  <si>
    <t>460560154</t>
  </si>
  <si>
    <t xml:space="preserve">Ručný zásyp nezap. káblovej ryhy bez zhutn. zeminy, 35 cm širokej, 70 cm hlbokej v zemine tr. 4   </t>
  </si>
  <si>
    <t>HZS</t>
  </si>
  <si>
    <t xml:space="preserve">Hodinové zúčtovacie sadzby   </t>
  </si>
  <si>
    <t>HZS000111</t>
  </si>
  <si>
    <t>hod</t>
  </si>
  <si>
    <t xml:space="preserve">Vytýčenie káblového vedenia   </t>
  </si>
  <si>
    <t>HZS000112</t>
  </si>
  <si>
    <t xml:space="preserve">Práca montážnej plošiny   </t>
  </si>
  <si>
    <t>kpl</t>
  </si>
  <si>
    <t>HZS000113</t>
  </si>
  <si>
    <t xml:space="preserve">Revízia a vypracovanie OPaOS   </t>
  </si>
  <si>
    <t>210100252</t>
  </si>
  <si>
    <t xml:space="preserve">Ukončenie celoplastových káblov zmrašť. záklopkou alebo páskou do 4 x 25 mm2   </t>
  </si>
  <si>
    <t>210120103</t>
  </si>
  <si>
    <t xml:space="preserve">Poistka nožová veľkost 1 do 250 A 500 V   </t>
  </si>
  <si>
    <t>210194051</t>
  </si>
  <si>
    <t xml:space="preserve">Skriňa ER plastová, jednofázový, jednotarifná 1 odberateľ pre vonkajšie práce   </t>
  </si>
  <si>
    <t xml:space="preserve">Kábel medený uložený voľne CYKY-J 450/750 V 3x6   </t>
  </si>
  <si>
    <t>210902380</t>
  </si>
  <si>
    <t xml:space="preserve">Kábel hliníkový silový, uložený volne NAYY-J 4x16   </t>
  </si>
  <si>
    <t>345810007500</t>
  </si>
  <si>
    <t xml:space="preserve">Koncovka rozdeľovacia HCZ 4 4/35 zmraštiteľná 4x4-35mm2   </t>
  </si>
  <si>
    <t>345290005800</t>
  </si>
  <si>
    <t xml:space="preserve">Poistka nožová NV1C 4184210 40A 500V gG   </t>
  </si>
  <si>
    <t xml:space="preserve">Charakteristika pre všeobecné použitie, Cd/Pb free   </t>
  </si>
  <si>
    <t>357120000100</t>
  </si>
  <si>
    <t xml:space="preserve">Skriňa elektromerová RE 1.0-K403 (W) 25 A P0 (25 mm2/25 mm2) - TN-C-S   </t>
  </si>
  <si>
    <t>341110033900</t>
  </si>
  <si>
    <t xml:space="preserve">Kábel hliníkový NAYY-J 4x16 mm2   </t>
  </si>
  <si>
    <t xml:space="preserve">Ekvivalent 1-AYKY   </t>
  </si>
  <si>
    <t xml:space="preserve">Zemné práce vykonávané pri externých montážnych prácach   </t>
  </si>
  <si>
    <t>460070534</t>
  </si>
  <si>
    <t xml:space="preserve">Jama pre osadenie skrine RE/ER   </t>
  </si>
  <si>
    <t>460420372</t>
  </si>
  <si>
    <t xml:space="preserve">Zriad. káblového lôžka z piesku vrstvy 10 cm, krycími doskami na šírku 35 cm   </t>
  </si>
  <si>
    <t>583310000100</t>
  </si>
  <si>
    <t xml:space="preserve">Piesok   </t>
  </si>
  <si>
    <t>596110000200</t>
  </si>
  <si>
    <t xml:space="preserve">Doska krycia káblová DEKAB 300/2 PVC červená 1m   </t>
  </si>
  <si>
    <t xml:space="preserve">Zabezpečenie vypnutého stavu   </t>
  </si>
  <si>
    <t>210010149</t>
  </si>
  <si>
    <t xml:space="preserve">Rúrka ohybná elektroinštalačná z HDPE, D 40 uložená pevne   </t>
  </si>
  <si>
    <t>210220050</t>
  </si>
  <si>
    <t xml:space="preserve">Označenie zvodov číselnými štítkami   </t>
  </si>
  <si>
    <t>210220095</t>
  </si>
  <si>
    <t xml:space="preserve">Náter zvodového vodiča   </t>
  </si>
  <si>
    <t>210220101</t>
  </si>
  <si>
    <t xml:space="preserve">Podpery vedenia FeZn na plochú strechu PV21   </t>
  </si>
  <si>
    <t>210220107</t>
  </si>
  <si>
    <t xml:space="preserve">Podpery vedenia FeZn PV17 na zateplené fasády   </t>
  </si>
  <si>
    <t>210220241</t>
  </si>
  <si>
    <t xml:space="preserve">Svorka FeZn krížová SK a diagonálna krížová DKS   </t>
  </si>
  <si>
    <t>210220246</t>
  </si>
  <si>
    <t xml:space="preserve">Svorka FeZn na odkvapový žľab SO   </t>
  </si>
  <si>
    <t>210220247</t>
  </si>
  <si>
    <t xml:space="preserve">Svorka FeZn skúšobná SZ   </t>
  </si>
  <si>
    <t>210220260</t>
  </si>
  <si>
    <t xml:space="preserve">Ochranný uholník FeZn OU   </t>
  </si>
  <si>
    <t>210220261</t>
  </si>
  <si>
    <t xml:space="preserve">Držiak ochranného uholníka FeZn   DU-Z,D a DOU   </t>
  </si>
  <si>
    <t>345710005500</t>
  </si>
  <si>
    <t xml:space="preserve">Rúrka ohybná dvojplášťová HDPE, KOPOFLEX BA KF 09040 BA, DN 40, KOPOS   </t>
  </si>
  <si>
    <t>354410054700</t>
  </si>
  <si>
    <t xml:space="preserve">Drôt bleskozvodový FeZn, d 8 mm   </t>
  </si>
  <si>
    <t>354410064700</t>
  </si>
  <si>
    <t xml:space="preserve">Štítok orientačný na zvody   </t>
  </si>
  <si>
    <t>246170000500</t>
  </si>
  <si>
    <t xml:space="preserve">Lak asfaltový Konkor 500 protikorózny   </t>
  </si>
  <si>
    <t>354410035100</t>
  </si>
  <si>
    <t xml:space="preserve">Podpera vedenia FeZn na ploché strechy označenie PV 21 betonová   </t>
  </si>
  <si>
    <t>354410034000</t>
  </si>
  <si>
    <t xml:space="preserve">Podpera vedenia FeZn na zateplené fasády označenie PV 17-1   </t>
  </si>
  <si>
    <t>354410002500</t>
  </si>
  <si>
    <t xml:space="preserve">Svorka FeZn krížová označenie SK   </t>
  </si>
  <si>
    <t>354410004200</t>
  </si>
  <si>
    <t xml:space="preserve">Svorka FeZn odkvapová označenie SO   </t>
  </si>
  <si>
    <t>354410004300</t>
  </si>
  <si>
    <t xml:space="preserve">Svorka FeZn skúšobná označenie SZ   </t>
  </si>
  <si>
    <t>354410053300</t>
  </si>
  <si>
    <t xml:space="preserve">Uholník ochranný FeZn označenie OU 1,7 m   </t>
  </si>
  <si>
    <t>354410053800</t>
  </si>
  <si>
    <t xml:space="preserve">Držiak FeZn ochranného uholníka univerzálny s vrutom označenie DOU vr. 1   </t>
  </si>
  <si>
    <t xml:space="preserve">Príplatok za lešenie, motážnu plošinu - montáž zvodov   </t>
  </si>
  <si>
    <t xml:space="preserve">Revízna práva, vypracovanie OPaOS bleskozvodu a uzemnenia   </t>
  </si>
  <si>
    <t>Objekt:   Rekapitulácia</t>
  </si>
  <si>
    <t>Montáž</t>
  </si>
  <si>
    <t>9</t>
  </si>
  <si>
    <t>10</t>
  </si>
  <si>
    <t>11</t>
  </si>
  <si>
    <t xml:space="preserve">Rekapitulácia   </t>
  </si>
  <si>
    <t>943</t>
  </si>
  <si>
    <t>N01</t>
  </si>
  <si>
    <t>subor</t>
  </si>
  <si>
    <t>N02</t>
  </si>
  <si>
    <t>N04</t>
  </si>
  <si>
    <t>N051</t>
  </si>
  <si>
    <t>N052</t>
  </si>
  <si>
    <t>011</t>
  </si>
  <si>
    <t>N47</t>
  </si>
  <si>
    <t>N48</t>
  </si>
  <si>
    <t>N49</t>
  </si>
  <si>
    <t>N50</t>
  </si>
  <si>
    <t xml:space="preserve">Dočasné dopravné značenie   </t>
  </si>
  <si>
    <t>KRYCÍ LIST ROZPOČTU</t>
  </si>
  <si>
    <t>Názov stavby</t>
  </si>
  <si>
    <t>JKSO</t>
  </si>
  <si>
    <t>Názov objektu</t>
  </si>
  <si>
    <t>Rekapitulácia</t>
  </si>
  <si>
    <t>EČO</t>
  </si>
  <si>
    <t xml:space="preserve">   </t>
  </si>
  <si>
    <t>Miesto</t>
  </si>
  <si>
    <t>Senec</t>
  </si>
  <si>
    <t>IČO</t>
  </si>
  <si>
    <t>IČ DPH</t>
  </si>
  <si>
    <t>Objednávateľ</t>
  </si>
  <si>
    <t xml:space="preserve">Mesto  Senec   </t>
  </si>
  <si>
    <t>Projektant</t>
  </si>
  <si>
    <t>Zhotoviteľ</t>
  </si>
  <si>
    <t>Spracoval</t>
  </si>
  <si>
    <t>Rozpočet číslo</t>
  </si>
  <si>
    <t>Dňa</t>
  </si>
  <si>
    <t>CPV</t>
  </si>
  <si>
    <t>CPA</t>
  </si>
  <si>
    <t xml:space="preserve"> 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</si>
  <si>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</si>
  <si>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</si>
  <si>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</si>
  <si>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</si>
  <si>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</si>
  <si>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</si>
  <si>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 Rozpočtové náklady v</t>
  </si>
  <si>
    <t>A</t>
  </si>
  <si>
    <t>Základné rozp. náklady</t>
  </si>
  <si>
    <t>B</t>
  </si>
  <si>
    <t>Doplnkové náklady</t>
  </si>
  <si>
    <t>C</t>
  </si>
  <si>
    <t>Vedľajšie rozpočtové náklady</t>
  </si>
  <si>
    <t>HSV</t>
  </si>
  <si>
    <t>Dodávky</t>
  </si>
  <si>
    <t>Práca nadčas</t>
  </si>
  <si>
    <t>13</t>
  </si>
  <si>
    <t xml:space="preserve">GZS   </t>
  </si>
  <si>
    <t>Bez pevnej podl.</t>
  </si>
  <si>
    <t>14</t>
  </si>
  <si>
    <t xml:space="preserve">Projektové práce   </t>
  </si>
  <si>
    <t>PSV</t>
  </si>
  <si>
    <t>Kultúrna pamiatka</t>
  </si>
  <si>
    <t>15</t>
  </si>
  <si>
    <t xml:space="preserve">Sťažené podmienky   </t>
  </si>
  <si>
    <t>16</t>
  </si>
  <si>
    <t xml:space="preserve">Vplyv prostredia   </t>
  </si>
  <si>
    <t>"M"</t>
  </si>
  <si>
    <t>17</t>
  </si>
  <si>
    <t xml:space="preserve">Iné VRN   </t>
  </si>
  <si>
    <t>18</t>
  </si>
  <si>
    <t>VRN z rozpočtu</t>
  </si>
  <si>
    <t>ZRN (r. 1-6)</t>
  </si>
  <si>
    <t>12</t>
  </si>
  <si>
    <t>DN (r. 8-11)</t>
  </si>
  <si>
    <t>19</t>
  </si>
  <si>
    <t>VRN (r. 13-18)</t>
  </si>
  <si>
    <t>20</t>
  </si>
  <si>
    <t>21</t>
  </si>
  <si>
    <t>Kompl. činnosť</t>
  </si>
  <si>
    <t>22</t>
  </si>
  <si>
    <t>Ostatné náklady</t>
  </si>
  <si>
    <t>D</t>
  </si>
  <si>
    <t>Celkové náklady</t>
  </si>
  <si>
    <t>23</t>
  </si>
  <si>
    <t>Súčet 7, 12, 19-22</t>
  </si>
  <si>
    <t>Dátum a podpis</t>
  </si>
  <si>
    <t>Pečiatka</t>
  </si>
  <si>
    <t>24</t>
  </si>
  <si>
    <t>DPH</t>
  </si>
  <si>
    <t>% z</t>
  </si>
  <si>
    <t>25</t>
  </si>
  <si>
    <t>Cena s DPH (r. 23-24)</t>
  </si>
  <si>
    <t>E</t>
  </si>
  <si>
    <t>Prípočty a odpočty</t>
  </si>
  <si>
    <t>26</t>
  </si>
  <si>
    <t>Dodávky zadávateľa</t>
  </si>
  <si>
    <t>27</t>
  </si>
  <si>
    <t>Kĺzavá doložka</t>
  </si>
  <si>
    <t>28</t>
  </si>
  <si>
    <t>Zvýhodnenie + -</t>
  </si>
  <si>
    <t xml:space="preserve">Práce a dodávky HSV   </t>
  </si>
  <si>
    <t xml:space="preserve">Zemné práce   </t>
  </si>
  <si>
    <t xml:space="preserve">Zakladanie   </t>
  </si>
  <si>
    <t xml:space="preserve">Zvislé a kompletné konštrukcie   </t>
  </si>
  <si>
    <t xml:space="preserve">Vodorovné konštrukcie   </t>
  </si>
  <si>
    <t xml:space="preserve">Komunikácie   </t>
  </si>
  <si>
    <t xml:space="preserve">Úpravy povrchov, podlahy, osadenie   </t>
  </si>
  <si>
    <t xml:space="preserve">Ostatné konštrukcie a práce-búranie   </t>
  </si>
  <si>
    <t xml:space="preserve">Práce a dodávky PSV   </t>
  </si>
  <si>
    <t>711</t>
  </si>
  <si>
    <t xml:space="preserve">Izolácie proti vode a vlhkosti   </t>
  </si>
  <si>
    <t xml:space="preserve">Zdravotechnika - vnútorná kanalizácia   </t>
  </si>
  <si>
    <t>767</t>
  </si>
  <si>
    <t xml:space="preserve">Konštrukcie doplnkové kovové   </t>
  </si>
  <si>
    <t>777</t>
  </si>
  <si>
    <t xml:space="preserve">Podlahy syntetické   </t>
  </si>
  <si>
    <t>ROZPOČET S VÝKAZOM  VÝMER</t>
  </si>
  <si>
    <t>11310612.R</t>
  </si>
  <si>
    <t xml:space="preserve">Rozoberanie dlažby zo zatravňovacich dosiek,  -0,24000t   </t>
  </si>
  <si>
    <t xml:space="preserve">25,0*3,0*5   </t>
  </si>
  <si>
    <t>113307112</t>
  </si>
  <si>
    <t xml:space="preserve">Odstránenie podkladu v ploche do 200 m2 z kameniva ťaženého, hr.100- 200mm,  -0,24000t   </t>
  </si>
  <si>
    <t>122201101</t>
  </si>
  <si>
    <t xml:space="preserve">Odkopávka a prekopávka nezapažená v hornine 3, do 100 m3   </t>
  </si>
  <si>
    <t xml:space="preserve">"napojenie rampy na areálovú komunikaciu"  (7,0*3,50+2,0*2,0/2+4,5*2,5/2+1,30*4,0)*0,50   </t>
  </si>
  <si>
    <t xml:space="preserve">5,0*7,0*0,50   </t>
  </si>
  <si>
    <t xml:space="preserve">Súčet   </t>
  </si>
  <si>
    <t>131201103</t>
  </si>
  <si>
    <t xml:space="preserve">Výkop nezapaženej jamy v hornine 3, nad 1000 do 10000 m3   </t>
  </si>
  <si>
    <t xml:space="preserve">"na kotu -0,500" (0,90+1,25)/2*(63,50*19,0+8,50*1,0)+(0,90+1,25)/2*0,50/2*(63,40*2+19,0*2)   </t>
  </si>
  <si>
    <t xml:space="preserve">"na kotu -0,300" 1,00*4,5*11,0   </t>
  </si>
  <si>
    <t xml:space="preserve">"pre rampu"        (1,0+0,50)/2*8,90*5,20   </t>
  </si>
  <si>
    <t>132201101</t>
  </si>
  <si>
    <t xml:space="preserve">Výkop ryhy do šírky 600 mm v horn.3 do 100 m3   </t>
  </si>
  <si>
    <t xml:space="preserve">0,50*2,0*1,20*2   </t>
  </si>
  <si>
    <t xml:space="preserve">0,80*1,90*1,50*2   </t>
  </si>
  <si>
    <t xml:space="preserve">8,0*0,60*1,50   </t>
  </si>
  <si>
    <t xml:space="preserve">0,50*0,80*(10,0+6,70+7,0+1,70+3,10*2+0,60*2)   </t>
  </si>
  <si>
    <t xml:space="preserve">0,50*7,90*0,60+0,50*1,20*14,35+2*0,50*0,80*7,0   </t>
  </si>
  <si>
    <t>132201201</t>
  </si>
  <si>
    <t xml:space="preserve">Výkop ryhy šírky 600-2000mm horn.3 do 100m3   </t>
  </si>
  <si>
    <t xml:space="preserve">"prehlbenie dosky"   </t>
  </si>
  <si>
    <t xml:space="preserve">0,30*(1,80+1,20)/2*16,40*7   </t>
  </si>
  <si>
    <t xml:space="preserve">0,30*(2,10+1,80)/2*16,40*2+0,30*0,50*9,10   </t>
  </si>
  <si>
    <t xml:space="preserve">0,30*(0,50+0,80)/2*62,40*2+0,30*0,30/2*1,20*14+0,30*0,30*1,50*4+0,30*0,50*8,0   </t>
  </si>
  <si>
    <t xml:space="preserve">0,16*(1,10+0,80)/2*5,70*8*2   </t>
  </si>
  <si>
    <t xml:space="preserve">Príplatok k cenám za lepivosť pri hĺbení rýh š. nad 600 do 2 000 mm zapaž. i nezapažených, s urovnaním dna v hornine 3   </t>
  </si>
  <si>
    <t xml:space="preserve">43,86+112,9   </t>
  </si>
  <si>
    <t>133201101</t>
  </si>
  <si>
    <t xml:space="preserve">Výkop šachty zapaženej, hornina 3 do 100 m3   </t>
  </si>
  <si>
    <t xml:space="preserve">3*3,14*0,75*0,75*1,0   </t>
  </si>
  <si>
    <t>133201209</t>
  </si>
  <si>
    <t xml:space="preserve">Príplatok k cenám za lepivosť horniny tr.3   </t>
  </si>
  <si>
    <t>162201102</t>
  </si>
  <si>
    <t xml:space="preserve">Vodorovné premiestnenie výkopku z horniny 1-4 nad 20-50m   </t>
  </si>
  <si>
    <t>162501142</t>
  </si>
  <si>
    <t xml:space="preserve">Vodorovné premiestnenie výkopku po spevnenej ceste z horniny tr.1-4, nad 1000 do 10000 m3 na vzdialenosť do 3000 m   </t>
  </si>
  <si>
    <t xml:space="preserve">(36,16+1434,625+43,86+112,90+5,30)*1,30   </t>
  </si>
  <si>
    <t xml:space="preserve">"odpočet na zásypy"  -142,50*1,30   </t>
  </si>
  <si>
    <t>162501143</t>
  </si>
  <si>
    <t xml:space="preserve">Vodorovné premiestnenie výkopku po spevnenej ceste z horniny tr.1-4, nad 1000 do 10000 m3, príplatok k cene za každých ďalšich a začatých 1000 m   </t>
  </si>
  <si>
    <t xml:space="preserve">"odhad vzdialenosti"   </t>
  </si>
  <si>
    <t xml:space="preserve">1937,45*10   </t>
  </si>
  <si>
    <t xml:space="preserve">Nakladanie neuľahnutého výkopku z hornín tr.1-4 nad 100 do 1000 m3   </t>
  </si>
  <si>
    <t>171201202</t>
  </si>
  <si>
    <t xml:space="preserve">Uloženie sypaniny na skládky nad 100 do 1000 m3   </t>
  </si>
  <si>
    <t xml:space="preserve">(1,10*0,50+1,0*0,50/2)*(63,50*2+19,0*2)*1,30   </t>
  </si>
  <si>
    <t xml:space="preserve">1,0*0,50*(2*5,0+11,0)*1,30   </t>
  </si>
  <si>
    <t>171201203</t>
  </si>
  <si>
    <t xml:space="preserve">Uloženie sypaniny na skládky nad 1000 do 10000 m3   </t>
  </si>
  <si>
    <t>171209002</t>
  </si>
  <si>
    <t xml:space="preserve">Poplatok za skladovanie - zemina a kamenivo (17 05) ostatné-predbežná cena   </t>
  </si>
  <si>
    <t xml:space="preserve">(36,16+1434,625+43,86+112,90+5,30)*1,60   </t>
  </si>
  <si>
    <t xml:space="preserve">"odpočet na zásypy"  -142,50*1,60   </t>
  </si>
  <si>
    <t>174101002</t>
  </si>
  <si>
    <t xml:space="preserve">Zásyp   sypaninou so zhutnením jám, šachiet, rýh, zárezov alebo okolo objektov nad 100 do 1000 m3   </t>
  </si>
  <si>
    <t xml:space="preserve">(1,10*0,50+1,0*0,50/2)*(63,50*2+19,0*2)   </t>
  </si>
  <si>
    <t xml:space="preserve">1,0*0,50*(2*5,0+11,0)   </t>
  </si>
  <si>
    <t>175101201</t>
  </si>
  <si>
    <t xml:space="preserve">Obsyp objektov sypaninou z vhodných hornín 1 až 4 bez prehodenia sypaniny   </t>
  </si>
  <si>
    <t xml:space="preserve">"po obvode -medzi obrubniky"   </t>
  </si>
  <si>
    <t xml:space="preserve">0,75*(4,90+9,35+20,30+23,50+18,75)*0,25   </t>
  </si>
  <si>
    <t>181201105</t>
  </si>
  <si>
    <t xml:space="preserve">Dovoz zeminy -ornica   </t>
  </si>
  <si>
    <t xml:space="preserve">14,40*1,30   </t>
  </si>
  <si>
    <t>181301104</t>
  </si>
  <si>
    <t xml:space="preserve">Rozprestretie ornice v rovine, plocha do 500 m2, hr. do 250 mm   </t>
  </si>
  <si>
    <t xml:space="preserve">0,75*(4,90+9,35+20,30+23,50+18,75)   </t>
  </si>
  <si>
    <t>271571111.1</t>
  </si>
  <si>
    <t xml:space="preserve">Vankúše zhutnené pod dosku na rampe zo štrkopiesku  hr.300mm   </t>
  </si>
  <si>
    <t xml:space="preserve">"rampa" 0,30*(5,80*7,90+2*4,0*4,0/2-2*5,50*1,0/2)   </t>
  </si>
  <si>
    <t xml:space="preserve">Násypy  zhutnené pod základ.dosku  zo štrkopiesku  0-32mm hr.100mm   </t>
  </si>
  <si>
    <t xml:space="preserve">"pod základovú dosku"  0,10*(62,40*18,0+0,50*9,10+0,50*7,90)   </t>
  </si>
  <si>
    <t xml:space="preserve">0,10*(0,45-0,30)*(2*17,0*8+6,30*8*2)   </t>
  </si>
  <si>
    <t xml:space="preserve">0,10*(0,25-0,16)*2*6,0*16   </t>
  </si>
  <si>
    <t>271571111.3</t>
  </si>
  <si>
    <t xml:space="preserve">Násypy  zhutnené pod základ.dosku  zo štrkopiesku  0-32mm hr.150mm   </t>
  </si>
  <si>
    <t xml:space="preserve">"pod základovú dosku-rampa pre pešich "  0,15*(2*1,30*9,0+1,3*1,2+1,0*0,5+1,3*0,5)   </t>
  </si>
  <si>
    <t>273321511.1</t>
  </si>
  <si>
    <t xml:space="preserve">Betón základových dosiek, železový (bez výstuže),vodostavebný,s nizkym hydratačnym teplom,tr. C 30/37   </t>
  </si>
  <si>
    <t xml:space="preserve">0,30*(18,0*62,40+0,50*9,10+1,0*7,90)   </t>
  </si>
  <si>
    <t xml:space="preserve">0,04/2*1465,70   </t>
  </si>
  <si>
    <t>273321611.1</t>
  </si>
  <si>
    <t xml:space="preserve">Betón základových dosiek, železový (bez výstuže), tr. C 30/37   </t>
  </si>
  <si>
    <t xml:space="preserve">"rampa" 0,20*(5,80*7,90+2*4,0*4,0/2-2*5,50*1,0/2)   </t>
  </si>
  <si>
    <t xml:space="preserve">"schodisko s rampou"   0,18*(3,90*9,80+2,20*0,70)   </t>
  </si>
  <si>
    <t>273351215</t>
  </si>
  <si>
    <t xml:space="preserve">Debnenie stien základových dosiek, zhotovenie-dielce   </t>
  </si>
  <si>
    <t xml:space="preserve">0,60*(62,40*2+18,0*2+0,50*4)   </t>
  </si>
  <si>
    <t xml:space="preserve">0,20*(9,0*2+14,35+0,5*2)   </t>
  </si>
  <si>
    <t xml:space="preserve">0,15*(10,0*2+4,10*2+0,60*2)   </t>
  </si>
  <si>
    <t>273351216</t>
  </si>
  <si>
    <t xml:space="preserve">Debnenie stien základových dosiek, odstránenie-dielce   </t>
  </si>
  <si>
    <t>273361821</t>
  </si>
  <si>
    <t xml:space="preserve">Výstuž základových dosiek a murov z ocele 10505   </t>
  </si>
  <si>
    <t xml:space="preserve">"S.1a,b- S.5a,b ,  S6"    28,984   </t>
  </si>
  <si>
    <t>211362113.2</t>
  </si>
  <si>
    <t xml:space="preserve">Dištančne pásy AVI  DS15  h=150mm  dl.2000mm   </t>
  </si>
  <si>
    <t xml:space="preserve">"S.1a,b- S.5a,b ,  S6"    644,0   </t>
  </si>
  <si>
    <t>274271304</t>
  </si>
  <si>
    <t xml:space="preserve">Murivo základových pásov (m3) PREMAC 50x40x25 s betónovou výplňou C 16/20 hr. 400 mm   </t>
  </si>
  <si>
    <t xml:space="preserve">2*0,40*1,50*1,25   </t>
  </si>
  <si>
    <t>274321511</t>
  </si>
  <si>
    <t xml:space="preserve">Betón základových pásov, železový (bez výstuže), tr. C 30/37   </t>
  </si>
  <si>
    <t>275321511</t>
  </si>
  <si>
    <t xml:space="preserve">Betón základových pätiek, železový (bez výstuže), tr. C 30/37   </t>
  </si>
  <si>
    <t>274361821</t>
  </si>
  <si>
    <t xml:space="preserve">Výstuž základových pásov a patiek  z ocele 10505   </t>
  </si>
  <si>
    <t xml:space="preserve">"odhad" 3,50   </t>
  </si>
  <si>
    <t>311321511</t>
  </si>
  <si>
    <t xml:space="preserve">Betón nadzákladových múrov, železový (bez výstuže) tr. C 30/37   </t>
  </si>
  <si>
    <t xml:space="preserve">2,70*0,60*(7,0+2*1,40)   </t>
  </si>
  <si>
    <t xml:space="preserve">0,40*0,80*7,90*2   </t>
  </si>
  <si>
    <t>311351105</t>
  </si>
  <si>
    <t xml:space="preserve">Debnenie nadzákladových múrov, stien a priečok obojstranné zhotovenie-dielce   </t>
  </si>
  <si>
    <t xml:space="preserve">2*2,70*(7,0+2*1,40)   </t>
  </si>
  <si>
    <t xml:space="preserve">2*0,80*7,90*2   </t>
  </si>
  <si>
    <t>311351106</t>
  </si>
  <si>
    <t xml:space="preserve">Debnenie nadzákladových múrov, stien a priečok obojstranné odstránenie-dielce   </t>
  </si>
  <si>
    <t>312271303</t>
  </si>
  <si>
    <t xml:space="preserve">Murivo výplňové (m3) PREMAC 50x30x25 s betónovou výplňou hr. 30 cm   </t>
  </si>
  <si>
    <t xml:space="preserve">"1.NP"  0,30*0,75*(62,40+4,60*2+8,90+2*0,70+20,60+23,40+17,40)   </t>
  </si>
  <si>
    <t xml:space="preserve">0,30*1,50*(6,80*2+3,30+6,50+3,60+1,50)   </t>
  </si>
  <si>
    <t>311361825</t>
  </si>
  <si>
    <t xml:space="preserve">Výstuž pre murivo nosné PREMAC s betónovou výplňou z ocele 10505   </t>
  </si>
  <si>
    <t xml:space="preserve">"odhad"  3,70   </t>
  </si>
  <si>
    <t>331321610</t>
  </si>
  <si>
    <t xml:space="preserve">Betón stĺpov a pilierov hranatých, ťahadiel, rámových stojok, vzpier, železový (bez výstuže) tr. C 30/37   </t>
  </si>
  <si>
    <t xml:space="preserve">0,40*0,60*2,20*34+2*0,40*1,40*2,20   </t>
  </si>
  <si>
    <t>331351101</t>
  </si>
  <si>
    <t xml:space="preserve">Debnenie hranatých stĺpov prierezu pravouhlého štvoruholníka výšky do 4 m, zhotovenie-dielce   </t>
  </si>
  <si>
    <t xml:space="preserve">34*(0,60*2+0,40*2)*2,20+2*2,20*(1,40*2+0,40*2)   </t>
  </si>
  <si>
    <t>331351102</t>
  </si>
  <si>
    <t xml:space="preserve">Debnenie hranatých stĺpov prierezu pravouhlého štvoruholníka výšky do 4 m, odstránenie-dielce   </t>
  </si>
  <si>
    <t>332381568.1</t>
  </si>
  <si>
    <t xml:space="preserve">Stĺpy železobetónové, betónované do papierového debnenia TUBBOX, kruhové - prevedenie bez bubliniek d 500 mm, betón C 30/37, bez výstuže   </t>
  </si>
  <si>
    <t>332381902</t>
  </si>
  <si>
    <t xml:space="preserve">Odstránenie papierového debnenia TUBBOX zo stĺpov, hmotnosti debnenia nad 7 kg/m2     -0,013t   </t>
  </si>
  <si>
    <t>338171212</t>
  </si>
  <si>
    <t xml:space="preserve">Osadzovanie stĺpika pre pletivové panelové ploty s výškou do 2 m zabetónovaním do  otvorov   </t>
  </si>
  <si>
    <t>553510029300</t>
  </si>
  <si>
    <t xml:space="preserve">Stĺpik TANGEL 60x40mm, výška 1,50 m, poplastovaný na pozinkovanej oceli, pre panelový plotový systém,   </t>
  </si>
  <si>
    <t xml:space="preserve">Doporučená hĺbka ukotvenia stĺpika je závislá na spôsobe jeho kotvenia. Pre betónovú prímurovku min. 200 mm, pre betónové pätky min. 500 mm, pre odskoky treba počítať s dlhším stĺpikom   </t>
  </si>
  <si>
    <t>341361821</t>
  </si>
  <si>
    <t xml:space="preserve">Výstuž stien a priečok  a stlpov -10505   </t>
  </si>
  <si>
    <t xml:space="preserve">"odhad"  4,65   </t>
  </si>
  <si>
    <t>345321615</t>
  </si>
  <si>
    <t xml:space="preserve">Betón múrikov parapet., atik., schodisk., zábradl., železový (bez výstuže) tr.C 30/37   </t>
  </si>
  <si>
    <t xml:space="preserve">0,20*0,75*(61,80*2+5,20*2+17,40-2*1,75+24,20+21,20)   </t>
  </si>
  <si>
    <t>345351105</t>
  </si>
  <si>
    <t xml:space="preserve">Debnenie múrikov parapet., atik., zábradl., prelamovaných- zhotovenie   </t>
  </si>
  <si>
    <t xml:space="preserve">2*0,75*(61,80*2+5,20*2+17,40-2*1,75+24,20+21,20)   </t>
  </si>
  <si>
    <t>345351106</t>
  </si>
  <si>
    <t xml:space="preserve">Debnenie múrikov parapet., atik., zábradl., prelamovaných- odstránenie   </t>
  </si>
  <si>
    <t>411321414</t>
  </si>
  <si>
    <t xml:space="preserve">Betón stropov doskových a trámových, klenieb, škrupín, nosníkov, železový tr.C 30/37   </t>
  </si>
  <si>
    <t xml:space="preserve">"na kote +3,00"  0,30*(61,80*17,40+7,90*0,80+8,20*0,30)   </t>
  </si>
  <si>
    <t xml:space="preserve">0,04/2*1084,10   </t>
  </si>
  <si>
    <t>411321616.1</t>
  </si>
  <si>
    <t xml:space="preserve">Betón stropov v sklone -rampa, železový, tr.C 30/37   </t>
  </si>
  <si>
    <t xml:space="preserve">"rampy"               0,30*(5,50*1,75*2+7,40*23,50)+0,20*0,70*(24,20+21,20)   </t>
  </si>
  <si>
    <t>411351101</t>
  </si>
  <si>
    <t xml:space="preserve">Debnenie stropov doskovych zhotovenie-dielce   </t>
  </si>
  <si>
    <t xml:space="preserve">"na kote +3,00" (61,80*17,40+7,90*0,80+8,20*0,30)-0,40*(17,40*8+4,5*2+7,5*32)-0,60*(7,0+2*1,40)   </t>
  </si>
  <si>
    <t>411351102</t>
  </si>
  <si>
    <t xml:space="preserve">Debnenie stropov doskových odstránenie-dielce   </t>
  </si>
  <si>
    <t>411354101</t>
  </si>
  <si>
    <t xml:space="preserve">Debnenie stropov škrupín valcových alebo žliabk., alebo priamkovo zakrivených (konoidov) zhotovenie-rampy   </t>
  </si>
  <si>
    <t xml:space="preserve">"rampy"             (5,50*1,75*2+7,40*23,50)   </t>
  </si>
  <si>
    <t>411354102</t>
  </si>
  <si>
    <t xml:space="preserve">Debnenie stropov škrupín valcových alebo žliabk., alebo priamkovo zakrivených (konoidov) odstránenie   </t>
  </si>
  <si>
    <t>411354175</t>
  </si>
  <si>
    <t xml:space="preserve">Podporná konštrukcia stropov pre zaťaženie do 20 kpa zhotovenie   </t>
  </si>
  <si>
    <t>411354176</t>
  </si>
  <si>
    <t xml:space="preserve">Podporná konštrukcia stropov pre zaťaženie do 20 kpa odstránenie   </t>
  </si>
  <si>
    <t>411355321</t>
  </si>
  <si>
    <t xml:space="preserve">Montáž debnenia čela dosky svorkou Doka uloženej na bet. alebo žb. stene vrátane debniacej dosky   </t>
  </si>
  <si>
    <t xml:space="preserve">(61,80*2+17,40+4,50*2+2*5,40*2+2*1,75+2*0,80)+(24,20+21,20+7,40)   </t>
  </si>
  <si>
    <t>411355331</t>
  </si>
  <si>
    <t xml:space="preserve">Demontáž debnenia čela dosky svorkou Doka uloženej na bet. alebo žb. stene vrátane debniacej dosky   </t>
  </si>
  <si>
    <t>411355302</t>
  </si>
  <si>
    <t xml:space="preserve">Denný prenájom ručného systému svorky Doka na debnenie čela dosky uloženej na bet. alebo žb. stene, pre hr. stropu nad 200 mm do 300 mm   </t>
  </si>
  <si>
    <t xml:space="preserve">229,50*10   </t>
  </si>
  <si>
    <t>411361821</t>
  </si>
  <si>
    <t xml:space="preserve">Výstuž stropov 10505   </t>
  </si>
  <si>
    <t xml:space="preserve">"odhad"  28,00   </t>
  </si>
  <si>
    <t>411362113.1</t>
  </si>
  <si>
    <t xml:space="preserve">Dištančne pásy AVI  DS18  h=180mm  dl.2000mm   </t>
  </si>
  <si>
    <t>411362540.R</t>
  </si>
  <si>
    <t xml:space="preserve">Montáž šmykoveho trnu stropných doskách priemeru 18 - 25 mm   </t>
  </si>
  <si>
    <t xml:space="preserve">(2,50+8,0)/0,25   </t>
  </si>
  <si>
    <t>589580056711</t>
  </si>
  <si>
    <t xml:space="preserve">Šmykový trn , D 22/300 mm+puzdro 16/220mm   </t>
  </si>
  <si>
    <t>411362821</t>
  </si>
  <si>
    <t xml:space="preserve">Výstuž stropných  dosiek-rampa a lávky a súvisiace konštrukcie (bezp.steny,prievlaky a  pod.), 10505   </t>
  </si>
  <si>
    <t xml:space="preserve">"odhad"  7,50+1,80   </t>
  </si>
  <si>
    <t>413321616</t>
  </si>
  <si>
    <t xml:space="preserve">Betón nosníkov, železový tr. C 30/37   </t>
  </si>
  <si>
    <t xml:space="preserve">0,50*0,40*(17,40*8+4,70*2+7,50*32)   </t>
  </si>
  <si>
    <t>413351107</t>
  </si>
  <si>
    <t xml:space="preserve">Debnenie nosníka zhotovenie-dielce   </t>
  </si>
  <si>
    <t xml:space="preserve">(2*0,50+0,40)*(17,40*8+4,70*2+7,50*32)   </t>
  </si>
  <si>
    <t>413351108</t>
  </si>
  <si>
    <t xml:space="preserve">Debnenie nosníka odstránenie-dielce   </t>
  </si>
  <si>
    <t>413351217</t>
  </si>
  <si>
    <t xml:space="preserve">Podporná konštrukcia nosníkov do 30 kpa - zhotovenie   </t>
  </si>
  <si>
    <t xml:space="preserve">0,40*(17,40*8+4,70*2+7,50*32)   </t>
  </si>
  <si>
    <t>413351218</t>
  </si>
  <si>
    <t xml:space="preserve">Podporná konštrukcia nosníkov do 30 kpa - odstránenie   </t>
  </si>
  <si>
    <t>413361821</t>
  </si>
  <si>
    <t xml:space="preserve">Výstuž  nosníkov a trámov, bez rozdielu tvaru a uloženia, 10505   </t>
  </si>
  <si>
    <t xml:space="preserve">"odhad"  14,90   </t>
  </si>
  <si>
    <t>430321313</t>
  </si>
  <si>
    <t xml:space="preserve">Schodiskové konštrukcie, betón železový tr. C 30/37   </t>
  </si>
  <si>
    <t xml:space="preserve">0,15*0,30/2*1,20*4+1,0*1,20*0,60*2   </t>
  </si>
  <si>
    <t>434351141</t>
  </si>
  <si>
    <t xml:space="preserve">Debnenie stupňov na podstupňovej doske  pôdorysne priamočiarych zhotovenie   </t>
  </si>
  <si>
    <t xml:space="preserve">4*1,20*0,15   </t>
  </si>
  <si>
    <t>434351142</t>
  </si>
  <si>
    <t xml:space="preserve">Debnenie stupňov na podstupňovej doske  pôdorysne priamočiarych odstránenie   </t>
  </si>
  <si>
    <t>564661111</t>
  </si>
  <si>
    <t xml:space="preserve">Podklad z kameniva hrubého drveného veľ. 63-125 mm s rozprestretím a zhutnením, po zhutnení hr. 200 mm   </t>
  </si>
  <si>
    <t xml:space="preserve">"napojenie rampy na areálovú komunikaciu"  7,0*3,50+2,0*2,0/2+4,5*2,5/2+1,30*4,0   </t>
  </si>
  <si>
    <t>564730211</t>
  </si>
  <si>
    <t xml:space="preserve">Podklad alebo kryt z kameniva hrubého drveného veľ. 16-32 mm s rozprestretím a zhutnením hr. 100 mm   </t>
  </si>
  <si>
    <t>581130215</t>
  </si>
  <si>
    <t xml:space="preserve">Kryt cementobetónový cestných komunikácií skupiny CB II pre TDZ II, III a IV, hr. 200 mm   </t>
  </si>
  <si>
    <t>597962124</t>
  </si>
  <si>
    <t xml:space="preserve">Montáž uzavretého žľabu BG, BGU-Z, BGZ-S, SV 100, do lôžka z betónu prostého tr.C 25/30   </t>
  </si>
  <si>
    <t xml:space="preserve">"1.NP"  2*61,50   </t>
  </si>
  <si>
    <t xml:space="preserve">"rampy"  7,0+8,0   </t>
  </si>
  <si>
    <t>592270016000</t>
  </si>
  <si>
    <t xml:space="preserve">Odvodňovací žľab plytký BGF-Z SV G NW 200, dĺžky 1 m, výšky 100 mm, bez spádu, betónový s liatinovou hranou, HYDRO BG   </t>
  </si>
  <si>
    <t>592270017300</t>
  </si>
  <si>
    <t xml:space="preserve">Mriežkový rošt BG-SV NW 200, lxšxhr 1000x247x25 mm, rozmer štrbiny MW 30x10 mm, trieda C 250, s rýchlouzáverom, pozinkovaná oceľ, pre žľaby s ochrannou hranou, HYDRO BG   </t>
  </si>
  <si>
    <t>592270024100</t>
  </si>
  <si>
    <t xml:space="preserve">Odvodňovací žľab univerzálny BGU-Z SV G NW 200, č. 0, dĺžky 1 m, výšky 210 mm, bez spádu, betónový s liatinovou hranou, HYDRO BG   </t>
  </si>
  <si>
    <t xml:space="preserve">7,0+8,0   </t>
  </si>
  <si>
    <t>627452145</t>
  </si>
  <si>
    <t xml:space="preserve">Šparovanie krycích dosiek  oporných múrov silikonom   </t>
  </si>
  <si>
    <t xml:space="preserve">"1.NP"  (62,40+4,60*2+8,90+2*0,70+20,60+23,40+17,40)/0,50*0,45   </t>
  </si>
  <si>
    <t xml:space="preserve">(6,80*2+3,30+6,50+3,60+1,50)/0,50*0,45   </t>
  </si>
  <si>
    <t>631313611</t>
  </si>
  <si>
    <t xml:space="preserve">Mazanina z betónu prostého (m3) tr. C 16/20 hr.nad 80 do 120 mm   </t>
  </si>
  <si>
    <t>631316033</t>
  </si>
  <si>
    <t xml:space="preserve">Mazanina z betónu spádová s polypropylénovými vláknami  (m3) tr.C25/30 hr.  od 0 do 600mm-rampa pre pešich   </t>
  </si>
  <si>
    <t xml:space="preserve">0,30/2*5,0*1,50+0,30*1,5*3,30+(0,30+0,60)/2*1,50*5,0+0,60*2,70*1,50   </t>
  </si>
  <si>
    <t>648922441</t>
  </si>
  <si>
    <t xml:space="preserve">Osadenie zákrytových dosiek betonových hr. 35mm dľžky-500 mm do flexu   </t>
  </si>
  <si>
    <t xml:space="preserve">"1.NP"  (62,40+4,60*2+8,90+2*0,70+20,60+23,40+17,40)   </t>
  </si>
  <si>
    <t xml:space="preserve">(6,80*2+3,30+6,50+3,60+1,50)   </t>
  </si>
  <si>
    <t>5951030109</t>
  </si>
  <si>
    <t xml:space="preserve">Zákrytová striežka  múriková hladká  500x350x35mm sivá-EKO BLOK   </t>
  </si>
  <si>
    <t xml:space="preserve">171,80*2*1,03   </t>
  </si>
  <si>
    <t>916561112</t>
  </si>
  <si>
    <t xml:space="preserve">Osadenie záhonového alebo parkového obrubníka betón., do lôžka z bet. pros. tr. C 16/20 s bočnou oporou   </t>
  </si>
  <si>
    <t xml:space="preserve">0,75+5,65+2,85+19,0+24,25+18,75+0,75   </t>
  </si>
  <si>
    <t>592170001800</t>
  </si>
  <si>
    <t xml:space="preserve">Obrubník PREMAC parkový, lxšxv 1000x50x200 mm, sivá   </t>
  </si>
  <si>
    <t xml:space="preserve">72 * 1,01   </t>
  </si>
  <si>
    <t>917862112</t>
  </si>
  <si>
    <t xml:space="preserve">Osadenie chodník. obrubníka betónového stojatého do lôžka z betónu prosteho tr. C 16/20 s bočnou oporou   </t>
  </si>
  <si>
    <t xml:space="preserve">"napojenie rampy na areálovú komunikaciu"  3,50+11,0   </t>
  </si>
  <si>
    <t>592170004100</t>
  </si>
  <si>
    <t xml:space="preserve">Obrubník SEMMELROCK cestný, oblúkový, vonkajší polomer 2 m, lxšxv 780x150x250 mm, sivá   </t>
  </si>
  <si>
    <t xml:space="preserve">14,5 * 1,01   </t>
  </si>
  <si>
    <t>941941031</t>
  </si>
  <si>
    <t xml:space="preserve">Montáž lešenia ľahkého pracovného radového s podlahami šírky od 0,80 do 1,00 m, výšky do 10 m   </t>
  </si>
  <si>
    <t xml:space="preserve">3,0*(62,0*2+35,0+10,0)   </t>
  </si>
  <si>
    <t xml:space="preserve">2*15,0*3,0   </t>
  </si>
  <si>
    <t>941941191</t>
  </si>
  <si>
    <t xml:space="preserve">Príplatok za prvý a každý ďalší i začatý mesiac použitia lešenia ľahkého pracovného radového s podlahami šírky od 0,80 do 1,00 m, výšky do 10 m   </t>
  </si>
  <si>
    <t>941941831</t>
  </si>
  <si>
    <t xml:space="preserve">Demontáž lešenia ľahkého pracovného radového s podlahami šírky nad 0,80 do 1,00 m, výšky do 10 m   </t>
  </si>
  <si>
    <t>941955001</t>
  </si>
  <si>
    <t xml:space="preserve">Lešenie ľahké pracovné pomocné, s výškou lešeňovej podlahy do 1,20 m   </t>
  </si>
  <si>
    <t>95290141.R</t>
  </si>
  <si>
    <t xml:space="preserve">Vyčistenie ostatných objektov - parkovacich domov  akejkoľvek výšky   </t>
  </si>
  <si>
    <t>979081111</t>
  </si>
  <si>
    <t xml:space="preserve">Odvoz sutiny a vybúraných hmôt na skládku do 1 km   </t>
  </si>
  <si>
    <t>979081121</t>
  </si>
  <si>
    <t xml:space="preserve">Odvoz sutiny a vybúraných hmôt na skládku za každý ďalší 1 km   </t>
  </si>
  <si>
    <t xml:space="preserve">90,0*20   </t>
  </si>
  <si>
    <t>979087212</t>
  </si>
  <si>
    <t xml:space="preserve">Nakladanie na dopravné prostriedky pre vodorovnú dopravu sutiny   </t>
  </si>
  <si>
    <t>979089012</t>
  </si>
  <si>
    <t xml:space="preserve">Poplatok za skladovanie - betón, tehly, dlaždice (17 01 ), ostatné   </t>
  </si>
  <si>
    <t>711113141</t>
  </si>
  <si>
    <t xml:space="preserve">Izolácia proti zemnej vlhkosti a povrchovej vodeI AQUAFIN 2K hr. 2 mm na ploche zvislej   </t>
  </si>
  <si>
    <t xml:space="preserve">"na stienky z DT 30"   </t>
  </si>
  <si>
    <t xml:space="preserve">"1.NP"  0,80*(62,40+4,60*2+8,90+2*0,70+20,60+23,40+17,40)   </t>
  </si>
  <si>
    <t xml:space="preserve">0,80*(6,80*2+3,30+6,50+3,60+1,50)   </t>
  </si>
  <si>
    <t>711142101</t>
  </si>
  <si>
    <t xml:space="preserve">Izolácia proti zemnej vlhkosti s protiradonovou odolnosťou FONDALINE S šírka 2 m zvislá   </t>
  </si>
  <si>
    <t xml:space="preserve">"1.NP"  1,0*(62,40+4,60*2+8,90+2*0,70+20,60+23,40+17,40)   </t>
  </si>
  <si>
    <t xml:space="preserve">1,0*(6,80*2+3,30+6,50+3,60+1,50)   </t>
  </si>
  <si>
    <t>6288000640</t>
  </si>
  <si>
    <t xml:space="preserve">Fondaline S  nopová fólia proti vlhkosti s radónovou ochranou   </t>
  </si>
  <si>
    <t xml:space="preserve">171,5 * 1,1   </t>
  </si>
  <si>
    <t>721213018</t>
  </si>
  <si>
    <t xml:space="preserve">Montáž podlahového vpustu s zvislým odtokom pre kanalizačné potrubie pod stropom DN 110   </t>
  </si>
  <si>
    <t>286630026100</t>
  </si>
  <si>
    <t xml:space="preserve">Podlahový vpust HL310(0,5 l/s), vertikálny odtok DN 110, mriežka Quadra 115x115 mm, Klick-Klack, rám 121x121 mm, zápachová uzávierka Primus,   </t>
  </si>
  <si>
    <t xml:space="preserve">Podlahový vpust DN50/75/110 zvislý s izolačným tanierom, protizápachovým uzáverom PRIMUS, skrátiteľný nadstavec 10 - 80 mm / Nerezový rámik KLICK - KLACK 121 x 121 mm a nerezová vtoková mriežka 115 x 115 mm "QUADRA", ako aj stavebný ochranný rámik. Stavebná krytka je súčasťou dodávky.   </t>
  </si>
  <si>
    <t>767163105</t>
  </si>
  <si>
    <t xml:space="preserve">Montáž zábradlia nerezové z trubiek vodorovne 3x , na  rampu pre imobilných, kotvenie zboku   </t>
  </si>
  <si>
    <t xml:space="preserve">6,50*2+3,30+6,5*2+0,50+1,30   </t>
  </si>
  <si>
    <t>553520000700</t>
  </si>
  <si>
    <t xml:space="preserve">Zábradlie nerezové,horizontálna výplň nerez z trubiek,vo výške250,750 a 900 mm, kotvenie bočné -predbežná cena   </t>
  </si>
  <si>
    <t>76722212.R</t>
  </si>
  <si>
    <t xml:space="preserve">Montáž zábradlí  na pristupovej lavke z  nerez ocele ,kotvenie kotviacimi skrutkami na chem.kotvy, s hmotnosťou 1m zábradlia nad 20 do 40 kg  - pol.3   </t>
  </si>
  <si>
    <t xml:space="preserve">4*5,70   </t>
  </si>
  <si>
    <t>553520002104</t>
  </si>
  <si>
    <t xml:space="preserve">Nerezové zábradlie pristupovej lávky v.1,00m ,rám z jakl.profilu ,výplň pásovina,madlo-jakl.profil,kotv.platňa 150/200/8mm s chem.kotvou-pol.3 - predbežná cena   </t>
  </si>
  <si>
    <t>76722212.R1</t>
  </si>
  <si>
    <t xml:space="preserve">Montáž zábradlí  exterierových na opornom mure-2.NP z profilovej ocele ,kotvenie kotviacimi skrutkami na chem.kotvy, s hmotnosťou 1m zábradlia  do 20 kg -pol.1   </t>
  </si>
  <si>
    <t xml:space="preserve">4,80*2+18,55+28,50+11,05+17,20+61,60+25,0+22,0   </t>
  </si>
  <si>
    <t>553520002105</t>
  </si>
  <si>
    <t xml:space="preserve">Ocelové zábradlie exterierové na opornom mure v.400mm ,rám z jakl.profilu 50/50/4,0mm,výplň jakl.profil2x20/20mm,madlo-jakl.profil,kotv.platňa 150/200/8mm s chem.kotvou,farba  RAL 6005 -pol.1-predbežná cena   </t>
  </si>
  <si>
    <t>767914110</t>
  </si>
  <si>
    <t xml:space="preserve">Montáž oplotenia rámového, na oceľové stĺpiky, vo výške do 1,0 m   </t>
  </si>
  <si>
    <t xml:space="preserve">"1.NP" (62,40+4,60*2+8,90+2*0,70+20,60+23,40+17,40)   </t>
  </si>
  <si>
    <t>553510027200</t>
  </si>
  <si>
    <t xml:space="preserve">Panel GAMA 2D PVC, veľkosť oka 200x50 mm, vxl 0,63x2,50 m,hr.dratu -vertikal.5mm a horizontal 6mm, poplastovaný na pozinkovanej oceli RAL 6005, pre panelový plotový systém,   </t>
  </si>
  <si>
    <t>553510001000</t>
  </si>
  <si>
    <t xml:space="preserve">Montážne príslušenstvo oplotenia -Prichytka k stlpu RAL 6005   </t>
  </si>
  <si>
    <t xml:space="preserve">1 bal. = 2ks - pri odskokoch   </t>
  </si>
  <si>
    <t>767995228</t>
  </si>
  <si>
    <t xml:space="preserve">Dodávka  a montáž -nerezová lanková sieť  X-TEND ,velkosť oka MW200,priemer lanka 2mm,nerez AISI 316,kotviace a napinacie komponenty   </t>
  </si>
  <si>
    <t>kompl</t>
  </si>
  <si>
    <t>767995103</t>
  </si>
  <si>
    <t xml:space="preserve">Montáž ostatných atypických kovových stavebných doplnkových konštrukcií nad 10 do 20 kg   </t>
  </si>
  <si>
    <t xml:space="preserve">"OK na uchytenie ocel.siete"  (4,0*10+3,6*4+5,0*6+1,5*4+68*0,20)*3,55   </t>
  </si>
  <si>
    <t xml:space="preserve">68*0,15*0,15*0,01*8000,0   </t>
  </si>
  <si>
    <t>767995355</t>
  </si>
  <si>
    <t xml:space="preserve">Výroba doplnku stavebného atypického o hmotnosti od 10,01 do 20,0 kg stupňa zložitosti 1  s  pozinkovanim   </t>
  </si>
  <si>
    <t>141110005300</t>
  </si>
  <si>
    <t xml:space="preserve">Rúra oceľová bezšvová hladká kruhová d 51 mm, hr. steny 3,2 mm, ozn. 11 353.0.   </t>
  </si>
  <si>
    <t xml:space="preserve">"OK na uchytenie ocel.siete"  (4,0*10+3,6*4+5,0*6+1,5*4+68*0,20)*1,05   </t>
  </si>
  <si>
    <t>136110001000</t>
  </si>
  <si>
    <t xml:space="preserve">Plech oceľový hrubý 10x1000x2000 mm, ozn. 10 004.0, podľa EN S185   </t>
  </si>
  <si>
    <t xml:space="preserve">68*0,15*0,15*0,01*8,0*1,10   </t>
  </si>
  <si>
    <t>998767201</t>
  </si>
  <si>
    <t xml:space="preserve">Presun hmôt pre kovové stavebné doplnkové konštrukcie v objektoch výšky do 6 m   </t>
  </si>
  <si>
    <t>77753101.R1</t>
  </si>
  <si>
    <t xml:space="preserve">Polyuretánový podlahový system hr. 3 mm Sikafloor 326, penetrácia Sikafloor 161, 1x stierka s kremičitým pieskom Sikafloor 263 , uzatvárací náter Sikafloor 264 -skladba Sikafloor Multidur EB24-system OS8   </t>
  </si>
  <si>
    <t xml:space="preserve">17,40*61,80-0,40*0,60*34-2*0,60*1,10-7,0*0,30   </t>
  </si>
  <si>
    <t xml:space="preserve">7,50*6,50+2*3,0*3,0/2+1,5*1,3+1,50*(5,0+2,70+3,30+5,0+2,70*1,80)   </t>
  </si>
  <si>
    <t>77753102.R1</t>
  </si>
  <si>
    <t xml:space="preserve">Polyuretánový podlahový  system hr. 4 mm Sikafloor 376 a 377, penetrácia Sikafloor 161, 2x stierka s kremičitým pieskom, uzatvárací náter Sikafloor 359- skladba Sikafloor Multiflex PB-52 UV-system OS 11a   </t>
  </si>
  <si>
    <t xml:space="preserve">"2.NP"  17,00*61,40+2*5,70*1,75+7,0*23,50   </t>
  </si>
  <si>
    <t xml:space="preserve">Presun hmôt HSV   </t>
  </si>
  <si>
    <t>998022021</t>
  </si>
  <si>
    <t xml:space="preserve">Presun hmôt pre haly 802, 811 zvislá konštr.monolitická výšky do 20 m   </t>
  </si>
  <si>
    <t>Hĺbenie rýh šírky nad 600 do 2000 mm v hornine 3 nad 100 do 1000 m3</t>
  </si>
  <si>
    <t>Celkom celkom</t>
  </si>
  <si>
    <t xml:space="preserve">Montáž slučky  </t>
  </si>
  <si>
    <t xml:space="preserve">SER27 </t>
  </si>
  <si>
    <t>SER8</t>
  </si>
  <si>
    <t>SER9</t>
  </si>
  <si>
    <t>SER10</t>
  </si>
  <si>
    <t>SER20</t>
  </si>
  <si>
    <t>SER6</t>
  </si>
  <si>
    <t xml:space="preserve">ROZPOČET S VÝKAZOM  VÝMER </t>
  </si>
  <si>
    <t xml:space="preserve">č. </t>
  </si>
  <si>
    <t>Kód položy</t>
  </si>
  <si>
    <t>Jedn. cena</t>
  </si>
  <si>
    <t>čísla boxov        plast biely</t>
  </si>
  <si>
    <t>V10a parkovacie boxy     plast biely</t>
  </si>
  <si>
    <t>V6a priechod pre chodcov          plast biely</t>
  </si>
  <si>
    <t>V9a šípky          plast biely</t>
  </si>
  <si>
    <t>Piktogram INVALID         plast biely</t>
  </si>
  <si>
    <t>Predznačenie</t>
  </si>
  <si>
    <t>1. NP</t>
  </si>
  <si>
    <t>Predznačenie plochy   priechod,čisla,piktogram</t>
  </si>
  <si>
    <t>IP18 dopravná značka  reflexnosť R2,500x700mm</t>
  </si>
  <si>
    <t>IP16+E15 dopravná značka    reflexnosť  R2,500x700mm</t>
  </si>
  <si>
    <t>E13 dopravná značka  reflaxnosť R2,500x300mm</t>
  </si>
  <si>
    <t xml:space="preserve">B24 dopravná značka     reflexnosť R2,rozmer 700  </t>
  </si>
  <si>
    <t xml:space="preserve">tyč pozink </t>
  </si>
  <si>
    <t>krytka sĺtpika</t>
  </si>
  <si>
    <t>objímka na DZ</t>
  </si>
  <si>
    <t>VO úchyt</t>
  </si>
  <si>
    <t>Montáž DZ</t>
  </si>
  <si>
    <t>2. NP</t>
  </si>
  <si>
    <t>V10 parkovací box  plast biely</t>
  </si>
  <si>
    <t xml:space="preserve">V2b prerušovaná čiara "rampa"   plast biely </t>
  </si>
  <si>
    <t>čísla boxov    plast biely</t>
  </si>
  <si>
    <t>Piktogram INVALID  plast biely</t>
  </si>
  <si>
    <t>V6a priechod pre chodcov   plast biely</t>
  </si>
  <si>
    <t>Predznačenie plochy     priechod,čisla,piktogram</t>
  </si>
  <si>
    <t>IP18 dopravná značka  reflexnosť  R2,rozmer 500x700</t>
  </si>
  <si>
    <t>IP16 dopravná značka reflaxnosť R2,rozmer 500x700</t>
  </si>
  <si>
    <t>tyč pozink</t>
  </si>
  <si>
    <t>osadenie tyče betonaž</t>
  </si>
  <si>
    <t>osadenie tyče garáž</t>
  </si>
  <si>
    <t>Z2c roh     reflexný pozink.</t>
  </si>
  <si>
    <t>krytka stĺpika</t>
  </si>
  <si>
    <t>Dopravné náklady</t>
  </si>
  <si>
    <t>Prenájom DDZ zvačšený rozmer</t>
  </si>
  <si>
    <t>Prenájom DDZ základny rozmer</t>
  </si>
  <si>
    <t>Podstavec</t>
  </si>
  <si>
    <t>Montáž DZ základný rozmer</t>
  </si>
  <si>
    <t>Demontáž DZ základný rozmer</t>
  </si>
  <si>
    <t xml:space="preserve">Montáž DZ zvačšený rozmer </t>
  </si>
  <si>
    <t xml:space="preserve">Demontáž DZ zvačšený rozmer </t>
  </si>
  <si>
    <t>Osadenie podstavca</t>
  </si>
  <si>
    <t>demontáž podstavca</t>
  </si>
  <si>
    <t xml:space="preserve">Dopravné náklady </t>
  </si>
  <si>
    <r>
      <rPr>
        <sz val="8"/>
        <rFont val="Times New Roman"/>
        <family val="1"/>
      </rPr>
      <t>TC</t>
    </r>
  </si>
  <si>
    <r>
      <rPr>
        <sz val="8"/>
        <rFont val="Times New Roman"/>
        <family val="1"/>
      </rPr>
      <t>Kontrolný stojan</t>
    </r>
  </si>
  <si>
    <t>Parkovací stojan, Linux, snímač kariet Mifare,</t>
  </si>
  <si>
    <t>dvojriadkový displej, automatické hlasové správy, VoIP</t>
  </si>
  <si>
    <t>hlasová komunikácia, riadenie závor, TCP/IP</t>
  </si>
  <si>
    <t>TSE</t>
  </si>
  <si>
    <t>Server</t>
  </si>
  <si>
    <t>AGM1</t>
  </si>
  <si>
    <t>Automatická závora 1,2 sec</t>
  </si>
  <si>
    <t>Automatická závora, čas pohybu ramena 1,2 sek, plynulý</t>
  </si>
  <si>
    <t>a tichý chod, životnsť 5 000 000 cyklov</t>
  </si>
  <si>
    <t>OKP 3100</t>
  </si>
  <si>
    <t>Ostrov kovový pozinkovaný 4000 x 450</t>
  </si>
  <si>
    <t>Slúži na upevnenie závor a parkovacích stojanov</t>
  </si>
  <si>
    <t>TMZR</t>
  </si>
  <si>
    <t>Mechanika zalamovacieho ramena závory</t>
  </si>
  <si>
    <t>TDV</t>
  </si>
  <si>
    <t>Vehicle Detector</t>
  </si>
  <si>
    <t>Detektor vozidla, rôzne stupne nastavenia indukčnosti,</t>
  </si>
  <si>
    <t>displej</t>
  </si>
  <si>
    <t>TSD</t>
  </si>
  <si>
    <t>Indukčná slučka</t>
  </si>
  <si>
    <t>PISB</t>
  </si>
  <si>
    <t>SW ParkIS</t>
  </si>
  <si>
    <t>SW PARKIS - Basis - obsahuje: monitoring zariadení a</t>
  </si>
  <si>
    <t>parkoviska, prehľady, administrácia, logy, správa kariet,</t>
  </si>
  <si>
    <t>štatistika</t>
  </si>
  <si>
    <t>TLPR</t>
  </si>
  <si>
    <t>Kamera pre rozpoznanie ECV Triton</t>
  </si>
  <si>
    <t>PC klient</t>
  </si>
  <si>
    <t>Používa sa ako manuálna pokladňa alebo obslužné PC pre</t>
  </si>
  <si>
    <t>ParkIS</t>
  </si>
  <si>
    <t>EVCS1</t>
  </si>
  <si>
    <t>SW rozpoznavania ECV 3xx</t>
  </si>
  <si>
    <t>do 300 vozidiel denne</t>
  </si>
  <si>
    <t>Mifare karty s potlacou 4/4 PL</t>
  </si>
  <si>
    <t>SER2</t>
  </si>
  <si>
    <t>Montáž parkovacieho stojana</t>
  </si>
  <si>
    <t>SER4</t>
  </si>
  <si>
    <t>Montáž automatickej závory</t>
  </si>
  <si>
    <t>SER15</t>
  </si>
  <si>
    <t>Montáž detektora</t>
  </si>
  <si>
    <t>SER5</t>
  </si>
  <si>
    <t>Celkom</t>
  </si>
  <si>
    <t>bm</t>
  </si>
  <si>
    <t>m²</t>
  </si>
  <si>
    <r>
      <t xml:space="preserve">Z2c roh   reflexný,pozink.plech                                                                                                   </t>
    </r>
    <r>
      <rPr>
        <vertAlign val="subscript"/>
        <sz val="8"/>
        <rFont val="Arial ce"/>
        <charset val="238"/>
      </rPr>
      <t>62</t>
    </r>
  </si>
  <si>
    <t>dní</t>
  </si>
  <si>
    <t>Stavba:  Záchytné parkovisko - Parkovací dom - Železničná - I.etapa</t>
  </si>
  <si>
    <t xml:space="preserve">Parkovací systém   </t>
  </si>
  <si>
    <t xml:space="preserve">Počítacia tabuľa   </t>
  </si>
  <si>
    <t>Stavba:   Záchytné parkovisko - Parkovací dom - Železničná - I.etapa</t>
  </si>
  <si>
    <t xml:space="preserve">Spracoval:  </t>
  </si>
  <si>
    <t xml:space="preserve">Zhotoviteľ:  </t>
  </si>
  <si>
    <t xml:space="preserve">Zhotoviteľ:   </t>
  </si>
  <si>
    <t>Stavba:    Záchytné parkovisko - Parkovací dom - Železničná - I.etapa</t>
  </si>
  <si>
    <t xml:space="preserve">Zhotoviteľ: </t>
  </si>
  <si>
    <t>SO 02</t>
  </si>
  <si>
    <t>SO 03</t>
  </si>
  <si>
    <t>SO 04</t>
  </si>
  <si>
    <t>P.č.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</si>
  <si>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</si>
  <si>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</si>
  <si>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</si>
  <si>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</si>
  <si>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</si>
  <si>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</si>
  <si>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</si>
  <si>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</si>
  <si>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</si>
  <si>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</si>
  <si>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</si>
  <si>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</si>
  <si>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</si>
  <si>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</si>
  <si>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</si>
  <si>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</si>
  <si>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</si>
  <si>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</si>
  <si>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</si>
  <si>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</si>
  <si>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</si>
  <si>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</si>
  <si>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</si>
  <si>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</si>
  <si>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</si>
  <si>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</si>
  <si>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65</t>
  </si>
  <si>
    <t>66</t>
  </si>
  <si>
    <t>67</t>
  </si>
  <si>
    <t>68</t>
  </si>
  <si>
    <t>69</t>
  </si>
  <si>
    <t>70</t>
  </si>
  <si>
    <t>72</t>
  </si>
  <si>
    <t>74</t>
  </si>
  <si>
    <t>76</t>
  </si>
  <si>
    <t>77</t>
  </si>
  <si>
    <t xml:space="preserve">Kanalizačné skruže priemer 1000 mm na vstupný kom in KL 30/1 sll </t>
  </si>
  <si>
    <t>330+12+328=670</t>
  </si>
  <si>
    <t>Štrkopiesok 0-8 B,obsyp potrubia, DN 100, =60*1,*0,5= 30, Štrkopiesok 0-8 B,obsyp potrubia, DN,200, =123*1,0*0,45=55,3,spolu=85,3</t>
  </si>
  <si>
    <t>29</t>
  </si>
  <si>
    <t>40</t>
  </si>
  <si>
    <t>63</t>
  </si>
  <si>
    <t>64</t>
  </si>
  <si>
    <t>75</t>
  </si>
  <si>
    <t>Záchytné parkovisko - Parkovací dom - Železničná - I.etapa</t>
  </si>
  <si>
    <t>12ks x 210 dní = 2520 dní ( 7 mesiacov )</t>
  </si>
  <si>
    <t xml:space="preserve">Arch Levels s r. o.,Kráľová pri Senci   </t>
  </si>
  <si>
    <t>SO 01 04</t>
  </si>
  <si>
    <t xml:space="preserve">Vonkajšie osvetlenie   </t>
  </si>
  <si>
    <t>SO 01 05</t>
  </si>
  <si>
    <t>SO 01 01</t>
  </si>
  <si>
    <t xml:space="preserve">Elektrická prípojka NN   </t>
  </si>
  <si>
    <t>SO 01 02</t>
  </si>
  <si>
    <t xml:space="preserve">Parkovací dom - Architektúra </t>
  </si>
  <si>
    <t xml:space="preserve">Bleskozvod, uzemnenie   </t>
  </si>
  <si>
    <t xml:space="preserve">Dopravné riešenie -Trvalé dopravné značenie  </t>
  </si>
  <si>
    <t xml:space="preserve">Prípojka dažďovej kanalizácie, ORL, vsak   </t>
  </si>
  <si>
    <t>Objekt:   SO 01 Parkovaci dom - architektúra</t>
  </si>
  <si>
    <t>Objekt:  SO 02  Prípojka daždovej kanalizácie, ORL, vsak</t>
  </si>
  <si>
    <t>Objekt:   SO 04 Vonkajšie osvetlenie</t>
  </si>
  <si>
    <t>Objekt:   SO 03 Elektrická prípojka NN</t>
  </si>
  <si>
    <t>Objekt:  SO 01 04  Bleskozvod, uzemnenie</t>
  </si>
  <si>
    <t>Objekt:  SO 01 02 Parkovací systém</t>
  </si>
  <si>
    <t>Objekt: SO 01 02  Parkovací systém -Počítacia tabuľa</t>
  </si>
  <si>
    <t>Objekt:  SO 01 05 Dopravné riešenie - Trvalé dopravné značenie (TDZ)</t>
  </si>
  <si>
    <t>Objekt:   SO 01 05 Dopravné riešenie - Dočasné dopravné značenie  (DDZ)</t>
  </si>
  <si>
    <t>Miesto:   Senec, Železničná ul.</t>
  </si>
  <si>
    <t xml:space="preserve">Dátum:   </t>
  </si>
  <si>
    <t xml:space="preserve">Dátum:  </t>
  </si>
  <si>
    <t>Miesto:  Senec, Železničná ul.</t>
  </si>
  <si>
    <t xml:space="preserve">Stavebné úpravy, vŕtanie do betónu   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</si>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</sst>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0.000"/>
    <numFmt numFmtId="165" formatCode="0.0000"/>
    <numFmt numFmtId="166" formatCode="#,##0.000"/>
    <numFmt numFmtId="167" formatCode="0.00000"/>
    <numFmt numFmtId="168" formatCode="#,##0.00000"/>
    <numFmt numFmtId="169" formatCode="#"/>
    <numFmt numFmtId="170" formatCode="#,##0.000;\-#,##0.000"/>
    <numFmt numFmtId="171" formatCode="0.00%;\-0.00%"/>
    <numFmt numFmtId="172" formatCode="#,##0.000\ _E_U_R"/>
    <numFmt numFmtId="174" formatCode="#,##0.00_ ;\-#,##0.00\ "/>
    <numFmt numFmtId="175" formatCode="#,##0.000_ ;\-#,##0.000\ "/>
  </numFmts>
  <fonts count="64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charset val="238"/>
    </font>
    <font>
      <b/>
      <sz val="10"/>
      <name val="Arial"/>
      <family val="2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"/>
      <family val="1"/>
    </font>
    <font>
      <sz val="8"/>
      <name val="Calibri"/>
      <family val="2"/>
    </font>
    <font>
      <sz val="8"/>
      <name val="Calibri"/>
      <family val="2"/>
      <charset val="238"/>
    </font>
    <font>
      <sz val="7"/>
      <name val="Calibri"/>
      <family val="2"/>
      <charset val="238"/>
    </font>
    <font>
      <sz val="9"/>
      <name val="Calibri"/>
      <family val="2"/>
      <charset val="238"/>
    </font>
    <font>
      <b/>
      <sz val="11"/>
      <name val="Calibri"/>
      <family val="2"/>
      <charset val="238"/>
    </font>
    <font>
      <sz val="6"/>
      <name val="Calibri"/>
      <family val="2"/>
      <charset val="238"/>
    </font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i/>
      <sz val="8"/>
      <color indexed="12"/>
      <name val="Arial CE"/>
      <charset val="238"/>
    </font>
    <font>
      <b/>
      <sz val="11"/>
      <name val="Arial CE"/>
      <charset val="238"/>
    </font>
    <font>
      <i/>
      <sz val="7"/>
      <name val="Arial CE"/>
      <charset val="238"/>
    </font>
    <font>
      <b/>
      <sz val="14"/>
      <color indexed="10"/>
      <name val="Arial CE"/>
      <charset val="238"/>
    </font>
    <font>
      <b/>
      <sz val="18"/>
      <color indexed="10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10"/>
      <name val="Arial CE"/>
      <charset val="238"/>
    </font>
    <font>
      <sz val="8"/>
      <color indexed="63"/>
      <name val="Arial CE"/>
      <charset val="238"/>
    </font>
    <font>
      <sz val="8"/>
      <color indexed="61"/>
      <name val="Arial CE"/>
      <charset val="238"/>
    </font>
    <font>
      <sz val="8"/>
      <color indexed="20"/>
      <name val="Arial CE"/>
      <charset val="238"/>
    </font>
    <font>
      <sz val="8"/>
      <name val="Calibri"/>
      <family val="2"/>
      <charset val="238"/>
      <scheme val="minor"/>
    </font>
    <font>
      <sz val="11"/>
      <name val="Arial ce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Arial CE"/>
      <charset val="238"/>
    </font>
    <font>
      <sz val="8"/>
      <color rgb="FF000000"/>
      <name val="Arial CE"/>
      <charset val="238"/>
    </font>
    <font>
      <b/>
      <sz val="8"/>
      <color indexed="18"/>
      <name val="Arial CE"/>
      <charset val="238"/>
    </font>
    <font>
      <sz val="6"/>
      <name val="Arial ce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Times New Roman"/>
      <family val="1"/>
    </font>
    <font>
      <sz val="8"/>
      <color rgb="FF000000"/>
      <name val="Times New Roman"/>
      <family val="1"/>
      <charset val="238"/>
    </font>
    <font>
      <vertAlign val="subscript"/>
      <sz val="8"/>
      <name val="Arial ce"/>
      <charset val="238"/>
    </font>
    <font>
      <sz val="11"/>
      <name val="MS Sans Serif"/>
      <charset val="1"/>
    </font>
    <font>
      <b/>
      <sz val="9"/>
      <color indexed="1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6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7" fillId="0" borderId="0"/>
    <xf numFmtId="0" fontId="26" fillId="0" borderId="0" applyAlignment="0">
      <alignment vertical="top"/>
      <protection locked="0"/>
    </xf>
    <xf numFmtId="0" fontId="26" fillId="0" borderId="0" applyAlignment="0">
      <alignment vertical="top" wrapText="1"/>
      <protection locked="0"/>
    </xf>
    <xf numFmtId="43" fontId="58" fillId="0" borderId="0" applyFont="0" applyFill="0" applyBorder="0" applyAlignment="0" applyProtection="0"/>
  </cellStyleXfs>
  <cellXfs count="688">
    <xf numFmtId="0" fontId="0" fillId="0" borderId="0" xfId="0"/>
    <xf numFmtId="0" fontId="2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vertical="center"/>
    </xf>
    <xf numFmtId="0" fontId="3" fillId="0" borderId="0" xfId="1" applyFont="1"/>
    <xf numFmtId="0" fontId="8" fillId="0" borderId="0" xfId="1" applyFont="1"/>
    <xf numFmtId="0" fontId="9" fillId="0" borderId="0" xfId="1" applyFont="1" applyAlignment="1">
      <alignment vertical="center"/>
    </xf>
    <xf numFmtId="0" fontId="10" fillId="0" borderId="0" xfId="1" applyFont="1"/>
    <xf numFmtId="0" fontId="11" fillId="0" borderId="0" xfId="1" applyFont="1"/>
    <xf numFmtId="0" fontId="14" fillId="0" borderId="0" xfId="1" applyFont="1"/>
    <xf numFmtId="0" fontId="16" fillId="0" borderId="0" xfId="1" applyFont="1"/>
    <xf numFmtId="0" fontId="2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7" fillId="0" borderId="0" xfId="2" applyAlignment="1">
      <alignment horizontal="left" vertical="top"/>
    </xf>
    <xf numFmtId="0" fontId="17" fillId="0" borderId="0" xfId="2" applyAlignment="1">
      <alignment vertical="top" wrapText="1"/>
    </xf>
    <xf numFmtId="0" fontId="17" fillId="0" borderId="0" xfId="2" applyAlignment="1">
      <alignment horizontal="left" vertical="top" wrapText="1"/>
    </xf>
    <xf numFmtId="0" fontId="26" fillId="0" borderId="0" xfId="3" applyAlignment="1">
      <alignment horizontal="left" vertical="top"/>
      <protection locked="0"/>
    </xf>
    <xf numFmtId="0" fontId="28" fillId="0" borderId="0" xfId="3" applyFont="1" applyAlignment="1" applyProtection="1">
      <alignment horizontal="left"/>
    </xf>
    <xf numFmtId="0" fontId="15" fillId="0" borderId="0" xfId="3" applyFont="1" applyAlignment="1" applyProtection="1">
      <alignment horizontal="left"/>
    </xf>
    <xf numFmtId="0" fontId="28" fillId="0" borderId="0" xfId="3" applyFont="1" applyAlignment="1" applyProtection="1">
      <alignment horizontal="left" vertical="center"/>
    </xf>
    <xf numFmtId="0" fontId="29" fillId="0" borderId="0" xfId="3" applyFont="1" applyAlignment="1" applyProtection="1">
      <alignment horizontal="left"/>
    </xf>
    <xf numFmtId="0" fontId="30" fillId="0" borderId="0" xfId="3" applyFont="1" applyAlignment="1" applyProtection="1">
      <alignment horizontal="left"/>
    </xf>
    <xf numFmtId="0" fontId="29" fillId="0" borderId="0" xfId="3" applyFont="1" applyAlignment="1" applyProtection="1">
      <alignment horizontal="left" vertical="top" wrapText="1"/>
    </xf>
    <xf numFmtId="170" fontId="29" fillId="0" borderId="0" xfId="3" applyNumberFormat="1" applyFont="1" applyAlignment="1" applyProtection="1">
      <alignment horizontal="right" vertical="top"/>
    </xf>
    <xf numFmtId="0" fontId="15" fillId="0" borderId="0" xfId="3" applyFont="1" applyAlignment="1" applyProtection="1">
      <alignment horizontal="left" vertical="top" wrapText="1"/>
    </xf>
    <xf numFmtId="170" fontId="15" fillId="0" borderId="0" xfId="3" applyNumberFormat="1" applyFont="1" applyAlignment="1" applyProtection="1">
      <alignment horizontal="right" vertical="top"/>
    </xf>
    <xf numFmtId="0" fontId="31" fillId="2" borderId="1" xfId="3" applyFont="1" applyFill="1" applyBorder="1" applyAlignment="1" applyProtection="1">
      <alignment horizontal="center" vertical="center" wrapText="1"/>
    </xf>
    <xf numFmtId="37" fontId="32" fillId="0" borderId="0" xfId="3" applyNumberFormat="1" applyFont="1" applyAlignment="1">
      <alignment horizontal="center"/>
      <protection locked="0"/>
    </xf>
    <xf numFmtId="0" fontId="32" fillId="0" borderId="0" xfId="3" applyFont="1" applyAlignment="1">
      <alignment horizontal="left" wrapText="1"/>
      <protection locked="0"/>
    </xf>
    <xf numFmtId="170" fontId="32" fillId="0" borderId="0" xfId="3" applyNumberFormat="1" applyFont="1" applyAlignment="1">
      <alignment horizontal="right"/>
      <protection locked="0"/>
    </xf>
    <xf numFmtId="37" fontId="33" fillId="0" borderId="0" xfId="3" applyNumberFormat="1" applyFont="1" applyAlignment="1">
      <alignment horizontal="center"/>
      <protection locked="0"/>
    </xf>
    <xf numFmtId="0" fontId="33" fillId="0" borderId="0" xfId="3" applyFont="1" applyAlignment="1">
      <alignment horizontal="left" wrapText="1"/>
      <protection locked="0"/>
    </xf>
    <xf numFmtId="170" fontId="33" fillId="0" borderId="0" xfId="3" applyNumberFormat="1" applyFont="1" applyAlignment="1">
      <alignment horizontal="right"/>
      <protection locked="0"/>
    </xf>
    <xf numFmtId="37" fontId="29" fillId="0" borderId="1" xfId="3" applyNumberFormat="1" applyFont="1" applyBorder="1" applyAlignment="1">
      <alignment horizontal="center"/>
      <protection locked="0"/>
    </xf>
    <xf numFmtId="0" fontId="29" fillId="0" borderId="1" xfId="3" applyFont="1" applyBorder="1" applyAlignment="1">
      <alignment horizontal="left" wrapText="1"/>
      <protection locked="0"/>
    </xf>
    <xf numFmtId="170" fontId="29" fillId="0" borderId="1" xfId="3" applyNumberFormat="1" applyFont="1" applyBorder="1" applyAlignment="1">
      <alignment horizontal="right"/>
      <protection locked="0"/>
    </xf>
    <xf numFmtId="37" fontId="34" fillId="0" borderId="1" xfId="3" applyNumberFormat="1" applyFont="1" applyBorder="1" applyAlignment="1">
      <alignment horizontal="center"/>
      <protection locked="0"/>
    </xf>
    <xf numFmtId="0" fontId="34" fillId="0" borderId="1" xfId="3" applyFont="1" applyBorder="1" applyAlignment="1">
      <alignment horizontal="left" wrapText="1"/>
      <protection locked="0"/>
    </xf>
    <xf numFmtId="170" fontId="34" fillId="0" borderId="1" xfId="3" applyNumberFormat="1" applyFont="1" applyBorder="1" applyAlignment="1">
      <alignment horizontal="right"/>
      <protection locked="0"/>
    </xf>
    <xf numFmtId="37" fontId="35" fillId="0" borderId="0" xfId="3" applyNumberFormat="1" applyFont="1" applyAlignment="1">
      <alignment horizontal="center"/>
      <protection locked="0"/>
    </xf>
    <xf numFmtId="0" fontId="35" fillId="0" borderId="0" xfId="3" applyFont="1" applyAlignment="1">
      <alignment horizontal="left" wrapText="1"/>
      <protection locked="0"/>
    </xf>
    <xf numFmtId="170" fontId="35" fillId="0" borderId="0" xfId="3" applyNumberFormat="1" applyFont="1" applyAlignment="1">
      <alignment horizontal="right"/>
      <protection locked="0"/>
    </xf>
    <xf numFmtId="37" fontId="26" fillId="0" borderId="0" xfId="3" applyNumberFormat="1" applyAlignment="1">
      <alignment horizontal="center" vertical="top"/>
      <protection locked="0"/>
    </xf>
    <xf numFmtId="0" fontId="26" fillId="0" borderId="0" xfId="3" applyAlignment="1">
      <alignment horizontal="left" vertical="top" wrapText="1"/>
      <protection locked="0"/>
    </xf>
    <xf numFmtId="170" fontId="26" fillId="0" borderId="0" xfId="3" applyNumberFormat="1" applyAlignment="1">
      <alignment horizontal="right" vertical="top"/>
      <protection locked="0"/>
    </xf>
    <xf numFmtId="37" fontId="36" fillId="0" borderId="0" xfId="3" applyNumberFormat="1" applyFont="1" applyAlignment="1">
      <alignment horizontal="center" vertical="center"/>
      <protection locked="0"/>
    </xf>
    <xf numFmtId="0" fontId="36" fillId="0" borderId="0" xfId="3" applyFont="1" applyAlignment="1">
      <alignment horizontal="left" vertical="center" wrapText="1"/>
      <protection locked="0"/>
    </xf>
    <xf numFmtId="0" fontId="29" fillId="0" borderId="0" xfId="3" applyFont="1" applyAlignment="1" applyProtection="1">
      <alignment horizontal="center" vertical="top" wrapText="1"/>
    </xf>
    <xf numFmtId="0" fontId="29" fillId="2" borderId="1" xfId="3" applyFont="1" applyFill="1" applyBorder="1" applyAlignment="1" applyProtection="1">
      <alignment horizontal="center" vertical="center" wrapText="1"/>
    </xf>
    <xf numFmtId="0" fontId="32" fillId="0" borderId="0" xfId="3" applyFont="1" applyAlignment="1">
      <alignment horizontal="center" wrapText="1"/>
      <protection locked="0"/>
    </xf>
    <xf numFmtId="37" fontId="29" fillId="0" borderId="1" xfId="3" applyNumberFormat="1" applyFont="1" applyBorder="1" applyAlignment="1">
      <alignment horizontal="center" vertical="center"/>
      <protection locked="0"/>
    </xf>
    <xf numFmtId="0" fontId="29" fillId="0" borderId="1" xfId="3" applyFont="1" applyBorder="1" applyAlignment="1">
      <alignment horizontal="center" vertical="center" wrapText="1"/>
      <protection locked="0"/>
    </xf>
    <xf numFmtId="0" fontId="29" fillId="0" borderId="1" xfId="3" applyFont="1" applyBorder="1" applyAlignment="1">
      <alignment horizontal="left" vertical="center" wrapText="1"/>
      <protection locked="0"/>
    </xf>
    <xf numFmtId="0" fontId="35" fillId="0" borderId="0" xfId="3" applyFont="1" applyAlignment="1">
      <alignment horizontal="center" wrapText="1"/>
      <protection locked="0"/>
    </xf>
    <xf numFmtId="0" fontId="26" fillId="0" borderId="0" xfId="3" applyAlignment="1">
      <alignment horizontal="center" vertical="top" wrapText="1"/>
      <protection locked="0"/>
    </xf>
    <xf numFmtId="0" fontId="26" fillId="0" borderId="2" xfId="3" applyBorder="1" applyAlignment="1" applyProtection="1">
      <alignment horizontal="left"/>
    </xf>
    <xf numFmtId="0" fontId="26" fillId="0" borderId="3" xfId="3" applyBorder="1" applyAlignment="1" applyProtection="1">
      <alignment horizontal="left"/>
    </xf>
    <xf numFmtId="0" fontId="26" fillId="0" borderId="4" xfId="3" applyBorder="1" applyAlignment="1" applyProtection="1">
      <alignment horizontal="left"/>
    </xf>
    <xf numFmtId="0" fontId="26" fillId="0" borderId="5" xfId="3" applyBorder="1" applyAlignment="1" applyProtection="1">
      <alignment horizontal="left"/>
    </xf>
    <xf numFmtId="0" fontId="26" fillId="0" borderId="6" xfId="3" applyBorder="1" applyAlignment="1" applyProtection="1">
      <alignment horizontal="left"/>
    </xf>
    <xf numFmtId="0" fontId="26" fillId="0" borderId="0" xfId="3" applyAlignment="1" applyProtection="1">
      <alignment horizontal="left"/>
    </xf>
    <xf numFmtId="0" fontId="38" fillId="0" borderId="0" xfId="3" applyFont="1" applyAlignment="1" applyProtection="1">
      <alignment horizontal="left"/>
    </xf>
    <xf numFmtId="0" fontId="26" fillId="0" borderId="7" xfId="3" applyBorder="1" applyAlignment="1" applyProtection="1">
      <alignment horizontal="left"/>
    </xf>
    <xf numFmtId="0" fontId="26" fillId="0" borderId="8" xfId="3" applyBorder="1" applyAlignment="1" applyProtection="1">
      <alignment horizontal="left"/>
    </xf>
    <xf numFmtId="0" fontId="26" fillId="0" borderId="9" xfId="3" applyBorder="1" applyAlignment="1" applyProtection="1">
      <alignment horizontal="left"/>
    </xf>
    <xf numFmtId="0" fontId="26" fillId="0" borderId="10" xfId="3" applyBorder="1" applyAlignment="1" applyProtection="1">
      <alignment horizontal="left"/>
    </xf>
    <xf numFmtId="0" fontId="39" fillId="0" borderId="2" xfId="3" applyFont="1" applyBorder="1" applyAlignment="1" applyProtection="1">
      <alignment horizontal="left" vertical="center"/>
    </xf>
    <xf numFmtId="0" fontId="39" fillId="0" borderId="3" xfId="3" applyFont="1" applyBorder="1" applyAlignment="1" applyProtection="1">
      <alignment horizontal="left" vertical="center"/>
    </xf>
    <xf numFmtId="0" fontId="39" fillId="0" borderId="5" xfId="3" applyFont="1" applyBorder="1" applyAlignment="1" applyProtection="1">
      <alignment horizontal="left" vertical="center"/>
    </xf>
    <xf numFmtId="0" fontId="39" fillId="0" borderId="6" xfId="3" applyFont="1" applyBorder="1" applyAlignment="1" applyProtection="1">
      <alignment horizontal="left" vertical="center"/>
    </xf>
    <xf numFmtId="0" fontId="29" fillId="0" borderId="11" xfId="3" applyFont="1" applyBorder="1" applyAlignment="1" applyProtection="1">
      <alignment horizontal="left" vertical="center"/>
    </xf>
    <xf numFmtId="0" fontId="39" fillId="0" borderId="12" xfId="3" applyFont="1" applyBorder="1" applyAlignment="1" applyProtection="1">
      <alignment horizontal="left" vertical="center"/>
    </xf>
    <xf numFmtId="0" fontId="39" fillId="0" borderId="7" xfId="3" applyFont="1" applyBorder="1" applyAlignment="1" applyProtection="1">
      <alignment horizontal="left" vertical="center"/>
    </xf>
    <xf numFmtId="0" fontId="29" fillId="0" borderId="13" xfId="3" applyFont="1" applyBorder="1" applyAlignment="1" applyProtection="1">
      <alignment horizontal="left" vertical="center"/>
    </xf>
    <xf numFmtId="0" fontId="39" fillId="0" borderId="14" xfId="3" applyFont="1" applyBorder="1" applyAlignment="1" applyProtection="1">
      <alignment horizontal="left" vertical="center"/>
    </xf>
    <xf numFmtId="0" fontId="29" fillId="0" borderId="15" xfId="3" applyFont="1" applyBorder="1" applyAlignment="1" applyProtection="1">
      <alignment horizontal="left" vertical="center"/>
    </xf>
    <xf numFmtId="0" fontId="39" fillId="0" borderId="17" xfId="3" applyFont="1" applyBorder="1" applyAlignment="1" applyProtection="1">
      <alignment horizontal="left" vertical="center"/>
    </xf>
    <xf numFmtId="0" fontId="29" fillId="0" borderId="18" xfId="3" applyFont="1" applyBorder="1" applyAlignment="1" applyProtection="1">
      <alignment horizontal="left" vertical="center"/>
    </xf>
    <xf numFmtId="0" fontId="29" fillId="0" borderId="19" xfId="3" applyFont="1" applyBorder="1" applyAlignment="1" applyProtection="1">
      <alignment horizontal="left" vertical="center"/>
    </xf>
    <xf numFmtId="0" fontId="39" fillId="0" borderId="20" xfId="3" applyFont="1" applyBorder="1" applyAlignment="1" applyProtection="1">
      <alignment horizontal="left" vertical="center"/>
    </xf>
    <xf numFmtId="0" fontId="39" fillId="0" borderId="6" xfId="3" applyFont="1" applyBorder="1" applyAlignment="1" applyProtection="1">
      <alignment horizontal="left" vertical="top"/>
    </xf>
    <xf numFmtId="0" fontId="39" fillId="0" borderId="0" xfId="3" applyFont="1" applyAlignment="1" applyProtection="1">
      <alignment horizontal="left" vertical="top"/>
    </xf>
    <xf numFmtId="0" fontId="29" fillId="0" borderId="18" xfId="3" applyFont="1" applyBorder="1" applyAlignment="1" applyProtection="1">
      <alignment horizontal="left" vertical="center" wrapText="1"/>
    </xf>
    <xf numFmtId="0" fontId="39" fillId="0" borderId="7" xfId="3" applyFont="1" applyBorder="1" applyAlignment="1" applyProtection="1">
      <alignment horizontal="left" vertical="top"/>
    </xf>
    <xf numFmtId="0" fontId="29" fillId="0" borderId="0" xfId="3" applyFont="1" applyAlignment="1" applyProtection="1">
      <alignment horizontal="left" vertical="top"/>
    </xf>
    <xf numFmtId="0" fontId="39" fillId="0" borderId="11" xfId="3" applyFont="1" applyBorder="1" applyAlignment="1" applyProtection="1">
      <alignment horizontal="left" vertical="center"/>
    </xf>
    <xf numFmtId="0" fontId="39" fillId="0" borderId="0" xfId="3" applyFont="1" applyAlignment="1" applyProtection="1">
      <alignment horizontal="left" wrapText="1"/>
    </xf>
    <xf numFmtId="0" fontId="39" fillId="0" borderId="15" xfId="3" applyFont="1" applyBorder="1" applyAlignment="1" applyProtection="1">
      <alignment horizontal="left" vertical="center"/>
    </xf>
    <xf numFmtId="0" fontId="39" fillId="0" borderId="8" xfId="3" applyFont="1" applyBorder="1" applyAlignment="1" applyProtection="1">
      <alignment horizontal="left" vertical="center"/>
    </xf>
    <xf numFmtId="0" fontId="39" fillId="0" borderId="9" xfId="3" applyFont="1" applyBorder="1" applyAlignment="1" applyProtection="1">
      <alignment horizontal="left" vertical="center"/>
    </xf>
    <xf numFmtId="0" fontId="39" fillId="0" borderId="10" xfId="3" applyFont="1" applyBorder="1" applyAlignment="1" applyProtection="1">
      <alignment horizontal="left" vertical="center"/>
    </xf>
    <xf numFmtId="0" fontId="39" fillId="0" borderId="21" xfId="3" applyFont="1" applyBorder="1" applyAlignment="1" applyProtection="1">
      <alignment horizontal="left" vertical="center"/>
    </xf>
    <xf numFmtId="0" fontId="39" fillId="0" borderId="22" xfId="3" applyFont="1" applyBorder="1" applyAlignment="1" applyProtection="1">
      <alignment horizontal="left" vertical="center"/>
    </xf>
    <xf numFmtId="0" fontId="41" fillId="0" borderId="22" xfId="3" applyFont="1" applyBorder="1" applyAlignment="1" applyProtection="1">
      <alignment horizontal="left" vertical="center"/>
    </xf>
    <xf numFmtId="0" fontId="39" fillId="0" borderId="23" xfId="3" applyFont="1" applyBorder="1" applyAlignment="1" applyProtection="1">
      <alignment horizontal="left" vertical="center"/>
    </xf>
    <xf numFmtId="0" fontId="39" fillId="0" borderId="24" xfId="3" applyFont="1" applyBorder="1" applyAlignment="1" applyProtection="1">
      <alignment horizontal="left" vertical="center"/>
    </xf>
    <xf numFmtId="0" fontId="39" fillId="0" borderId="25" xfId="3" applyFont="1" applyBorder="1" applyAlignment="1" applyProtection="1">
      <alignment horizontal="left" vertical="center"/>
    </xf>
    <xf numFmtId="0" fontId="39" fillId="0" borderId="26" xfId="3" applyFont="1" applyBorder="1" applyAlignment="1" applyProtection="1">
      <alignment horizontal="left" vertical="center"/>
    </xf>
    <xf numFmtId="0" fontId="39" fillId="0" borderId="27" xfId="3" applyFont="1" applyBorder="1" applyAlignment="1" applyProtection="1">
      <alignment horizontal="left" vertical="center"/>
    </xf>
    <xf numFmtId="0" fontId="39" fillId="0" borderId="28" xfId="3" applyFont="1" applyBorder="1" applyAlignment="1" applyProtection="1">
      <alignment horizontal="left" vertical="center"/>
    </xf>
    <xf numFmtId="0" fontId="39" fillId="0" borderId="29" xfId="3" applyFont="1" applyBorder="1" applyAlignment="1" applyProtection="1">
      <alignment horizontal="left" vertical="center"/>
    </xf>
    <xf numFmtId="37" fontId="26" fillId="0" borderId="30" xfId="3" applyNumberFormat="1" applyBorder="1" applyAlignment="1" applyProtection="1">
      <alignment horizontal="right" vertical="center"/>
    </xf>
    <xf numFmtId="37" fontId="26" fillId="0" borderId="31" xfId="3" applyNumberFormat="1" applyBorder="1" applyAlignment="1" applyProtection="1">
      <alignment horizontal="right" vertical="center"/>
    </xf>
    <xf numFmtId="37" fontId="1" fillId="0" borderId="32" xfId="3" applyNumberFormat="1" applyFont="1" applyBorder="1" applyAlignment="1" applyProtection="1">
      <alignment horizontal="right" vertical="center"/>
    </xf>
    <xf numFmtId="39" fontId="1" fillId="0" borderId="33" xfId="3" applyNumberFormat="1" applyFont="1" applyBorder="1" applyAlignment="1" applyProtection="1">
      <alignment horizontal="right" vertical="center"/>
    </xf>
    <xf numFmtId="37" fontId="26" fillId="0" borderId="32" xfId="3" applyNumberFormat="1" applyBorder="1" applyAlignment="1" applyProtection="1">
      <alignment horizontal="right" vertical="center"/>
    </xf>
    <xf numFmtId="37" fontId="26" fillId="0" borderId="33" xfId="3" applyNumberFormat="1" applyBorder="1" applyAlignment="1" applyProtection="1">
      <alignment horizontal="right" vertical="center"/>
    </xf>
    <xf numFmtId="37" fontId="1" fillId="0" borderId="31" xfId="3" applyNumberFormat="1" applyFont="1" applyBorder="1" applyAlignment="1" applyProtection="1">
      <alignment horizontal="right" vertical="center"/>
    </xf>
    <xf numFmtId="37" fontId="26" fillId="0" borderId="9" xfId="3" applyNumberFormat="1" applyBorder="1" applyAlignment="1" applyProtection="1">
      <alignment horizontal="right" vertical="center"/>
    </xf>
    <xf numFmtId="39" fontId="1" fillId="0" borderId="31" xfId="3" applyNumberFormat="1" applyFont="1" applyBorder="1" applyAlignment="1" applyProtection="1">
      <alignment horizontal="right" vertical="center"/>
    </xf>
    <xf numFmtId="37" fontId="26" fillId="0" borderId="34" xfId="3" applyNumberFormat="1" applyBorder="1" applyAlignment="1" applyProtection="1">
      <alignment horizontal="right" vertical="center"/>
    </xf>
    <xf numFmtId="0" fontId="41" fillId="0" borderId="22" xfId="3" applyFont="1" applyBorder="1" applyAlignment="1" applyProtection="1">
      <alignment horizontal="left" vertical="center" wrapText="1"/>
    </xf>
    <xf numFmtId="0" fontId="42" fillId="0" borderId="24" xfId="3" applyFont="1" applyBorder="1" applyAlignment="1" applyProtection="1">
      <alignment horizontal="left" vertical="center"/>
    </xf>
    <xf numFmtId="0" fontId="42" fillId="0" borderId="26" xfId="3" applyFont="1" applyBorder="1" applyAlignment="1" applyProtection="1">
      <alignment horizontal="left" vertical="center"/>
    </xf>
    <xf numFmtId="0" fontId="41" fillId="0" borderId="27" xfId="3" applyFont="1" applyBorder="1" applyAlignment="1" applyProtection="1">
      <alignment horizontal="left" vertical="center"/>
    </xf>
    <xf numFmtId="0" fontId="41" fillId="0" borderId="25" xfId="3" applyFont="1" applyBorder="1" applyAlignment="1" applyProtection="1">
      <alignment horizontal="left" vertical="center"/>
    </xf>
    <xf numFmtId="0" fontId="41" fillId="0" borderId="29" xfId="3" applyFont="1" applyBorder="1" applyAlignment="1" applyProtection="1">
      <alignment horizontal="left" vertical="center"/>
    </xf>
    <xf numFmtId="0" fontId="41" fillId="0" borderId="26" xfId="3" applyFont="1" applyBorder="1" applyAlignment="1" applyProtection="1">
      <alignment horizontal="left" vertical="center"/>
    </xf>
    <xf numFmtId="0" fontId="41" fillId="0" borderId="28" xfId="3" applyFont="1" applyBorder="1" applyAlignment="1" applyProtection="1">
      <alignment horizontal="left" vertical="center"/>
    </xf>
    <xf numFmtId="0" fontId="39" fillId="0" borderId="35" xfId="3" applyFont="1" applyBorder="1" applyAlignment="1" applyProtection="1">
      <alignment horizontal="center" vertical="center"/>
    </xf>
    <xf numFmtId="0" fontId="43" fillId="0" borderId="36" xfId="3" applyFont="1" applyBorder="1" applyAlignment="1" applyProtection="1">
      <alignment horizontal="left" vertical="center"/>
    </xf>
    <xf numFmtId="0" fontId="39" fillId="0" borderId="37" xfId="3" applyFont="1" applyBorder="1" applyAlignment="1" applyProtection="1">
      <alignment horizontal="left" vertical="center"/>
    </xf>
    <xf numFmtId="0" fontId="39" fillId="0" borderId="38" xfId="3" applyFont="1" applyBorder="1" applyAlignment="1" applyProtection="1">
      <alignment horizontal="left" vertical="center"/>
    </xf>
    <xf numFmtId="39" fontId="1" fillId="0" borderId="39" xfId="3" applyNumberFormat="1" applyFont="1" applyBorder="1" applyAlignment="1" applyProtection="1">
      <alignment horizontal="right" vertical="center"/>
    </xf>
    <xf numFmtId="0" fontId="39" fillId="0" borderId="40" xfId="3" applyFont="1" applyBorder="1" applyAlignment="1" applyProtection="1">
      <alignment horizontal="left" vertical="center"/>
    </xf>
    <xf numFmtId="0" fontId="39" fillId="0" borderId="39" xfId="3" applyFont="1" applyBorder="1" applyAlignment="1" applyProtection="1">
      <alignment horizontal="left" vertical="center"/>
    </xf>
    <xf numFmtId="0" fontId="39" fillId="0" borderId="41" xfId="3" applyFont="1" applyBorder="1" applyAlignment="1" applyProtection="1">
      <alignment horizontal="left" vertical="center"/>
    </xf>
    <xf numFmtId="39" fontId="26" fillId="0" borderId="39" xfId="3" applyNumberFormat="1" applyBorder="1" applyAlignment="1" applyProtection="1">
      <alignment horizontal="right" vertical="center"/>
    </xf>
    <xf numFmtId="37" fontId="26" fillId="0" borderId="42" xfId="3" applyNumberFormat="1" applyBorder="1" applyAlignment="1" applyProtection="1">
      <alignment horizontal="right" vertical="center"/>
    </xf>
    <xf numFmtId="0" fontId="29" fillId="0" borderId="39" xfId="3" applyFont="1" applyBorder="1" applyAlignment="1" applyProtection="1">
      <alignment horizontal="left" vertical="center"/>
    </xf>
    <xf numFmtId="0" fontId="39" fillId="0" borderId="42" xfId="3" applyFont="1" applyBorder="1" applyAlignment="1" applyProtection="1">
      <alignment horizontal="left" vertical="center"/>
    </xf>
    <xf numFmtId="171" fontId="29" fillId="0" borderId="38" xfId="3" applyNumberFormat="1" applyFont="1" applyBorder="1" applyAlignment="1" applyProtection="1">
      <alignment horizontal="right" vertical="center"/>
    </xf>
    <xf numFmtId="0" fontId="39" fillId="0" borderId="43" xfId="3" applyFont="1" applyBorder="1" applyAlignment="1" applyProtection="1">
      <alignment horizontal="left" vertical="center"/>
    </xf>
    <xf numFmtId="0" fontId="39" fillId="0" borderId="44" xfId="3" applyFont="1" applyBorder="1" applyAlignment="1" applyProtection="1">
      <alignment horizontal="left" vertical="center"/>
    </xf>
    <xf numFmtId="0" fontId="39" fillId="0" borderId="45" xfId="3" applyFont="1" applyBorder="1" applyAlignment="1" applyProtection="1">
      <alignment horizontal="center" vertical="center"/>
    </xf>
    <xf numFmtId="39" fontId="1" fillId="0" borderId="21" xfId="3" applyNumberFormat="1" applyFont="1" applyBorder="1" applyAlignment="1" applyProtection="1">
      <alignment horizontal="right" vertical="center"/>
    </xf>
    <xf numFmtId="0" fontId="43" fillId="0" borderId="39" xfId="3" applyFont="1" applyBorder="1" applyAlignment="1" applyProtection="1">
      <alignment horizontal="left" vertical="center"/>
    </xf>
    <xf numFmtId="39" fontId="26" fillId="0" borderId="21" xfId="3" applyNumberFormat="1" applyBorder="1" applyAlignment="1" applyProtection="1">
      <alignment horizontal="right" vertical="center"/>
    </xf>
    <xf numFmtId="37" fontId="26" fillId="0" borderId="23" xfId="3" applyNumberFormat="1" applyBorder="1" applyAlignment="1" applyProtection="1">
      <alignment horizontal="right" vertical="center"/>
    </xf>
    <xf numFmtId="0" fontId="39" fillId="0" borderId="46" xfId="3" applyFont="1" applyBorder="1" applyAlignment="1" applyProtection="1">
      <alignment horizontal="center" vertical="center"/>
    </xf>
    <xf numFmtId="0" fontId="39" fillId="0" borderId="33" xfId="3" applyFont="1" applyBorder="1" applyAlignment="1" applyProtection="1">
      <alignment horizontal="left" vertical="center"/>
    </xf>
    <xf numFmtId="0" fontId="39" fillId="0" borderId="31" xfId="3" applyFont="1" applyBorder="1" applyAlignment="1" applyProtection="1">
      <alignment horizontal="left" vertical="center"/>
    </xf>
    <xf numFmtId="0" fontId="39" fillId="0" borderId="32" xfId="3" applyFont="1" applyBorder="1" applyAlignment="1" applyProtection="1">
      <alignment horizontal="left" vertical="center"/>
    </xf>
    <xf numFmtId="39" fontId="1" fillId="0" borderId="47" xfId="3" applyNumberFormat="1" applyFont="1" applyBorder="1" applyAlignment="1" applyProtection="1">
      <alignment horizontal="right" vertical="center"/>
    </xf>
    <xf numFmtId="39" fontId="1" fillId="0" borderId="22" xfId="3" applyNumberFormat="1" applyFont="1" applyBorder="1" applyAlignment="1" applyProtection="1">
      <alignment horizontal="right" vertical="center"/>
    </xf>
    <xf numFmtId="37" fontId="1" fillId="0" borderId="9" xfId="3" applyNumberFormat="1" applyFont="1" applyBorder="1" applyAlignment="1" applyProtection="1">
      <alignment horizontal="right" vertical="center"/>
    </xf>
    <xf numFmtId="0" fontId="41" fillId="0" borderId="2" xfId="3" applyFont="1" applyBorder="1" applyAlignment="1" applyProtection="1">
      <alignment horizontal="left" vertical="top"/>
    </xf>
    <xf numFmtId="0" fontId="39" fillId="0" borderId="48" xfId="3" applyFont="1" applyBorder="1" applyAlignment="1" applyProtection="1">
      <alignment horizontal="left" vertical="center"/>
    </xf>
    <xf numFmtId="0" fontId="39" fillId="0" borderId="49" xfId="3" applyFont="1" applyBorder="1" applyAlignment="1" applyProtection="1">
      <alignment horizontal="left" vertical="center"/>
    </xf>
    <xf numFmtId="0" fontId="39" fillId="0" borderId="50" xfId="3" applyFont="1" applyBorder="1" applyAlignment="1" applyProtection="1">
      <alignment horizontal="left" vertical="center"/>
    </xf>
    <xf numFmtId="0" fontId="39" fillId="0" borderId="51" xfId="3" applyFont="1" applyBorder="1" applyAlignment="1" applyProtection="1">
      <alignment horizontal="left" vertical="center"/>
    </xf>
    <xf numFmtId="0" fontId="39" fillId="0" borderId="52" xfId="3" applyFont="1" applyBorder="1" applyAlignment="1" applyProtection="1">
      <alignment horizontal="left"/>
    </xf>
    <xf numFmtId="0" fontId="39" fillId="0" borderId="43" xfId="3" applyFont="1" applyBorder="1" applyAlignment="1" applyProtection="1">
      <alignment horizontal="left"/>
    </xf>
    <xf numFmtId="2" fontId="29" fillId="0" borderId="42" xfId="3" applyNumberFormat="1" applyFont="1" applyBorder="1" applyAlignment="1" applyProtection="1">
      <alignment horizontal="right" vertical="center"/>
    </xf>
    <xf numFmtId="0" fontId="29" fillId="0" borderId="28" xfId="3" applyFont="1" applyBorder="1" applyAlignment="1" applyProtection="1">
      <alignment horizontal="left" vertical="center"/>
    </xf>
    <xf numFmtId="39" fontId="29" fillId="0" borderId="42" xfId="3" applyNumberFormat="1" applyFont="1" applyBorder="1" applyAlignment="1" applyProtection="1">
      <alignment horizontal="left" vertical="center"/>
    </xf>
    <xf numFmtId="39" fontId="1" fillId="0" borderId="43" xfId="3" applyNumberFormat="1" applyFont="1" applyBorder="1" applyAlignment="1" applyProtection="1">
      <alignment horizontal="right" vertical="center"/>
    </xf>
    <xf numFmtId="0" fontId="39" fillId="0" borderId="53" xfId="3" applyFont="1" applyBorder="1" applyAlignment="1" applyProtection="1">
      <alignment horizontal="left" vertical="center"/>
    </xf>
    <xf numFmtId="0" fontId="44" fillId="0" borderId="54" xfId="3" applyFont="1" applyBorder="1" applyAlignment="1" applyProtection="1">
      <alignment horizontal="left" vertical="top"/>
    </xf>
    <xf numFmtId="0" fontId="39" fillId="0" borderId="55" xfId="3" applyFont="1" applyBorder="1" applyAlignment="1" applyProtection="1">
      <alignment horizontal="left" vertical="center"/>
    </xf>
    <xf numFmtId="0" fontId="39" fillId="0" borderId="36" xfId="3" applyFont="1" applyBorder="1" applyAlignment="1" applyProtection="1">
      <alignment horizontal="left" vertical="center"/>
    </xf>
    <xf numFmtId="0" fontId="45" fillId="0" borderId="35" xfId="3" applyFont="1" applyBorder="1" applyAlignment="1" applyProtection="1">
      <alignment horizontal="center" vertical="center"/>
    </xf>
    <xf numFmtId="37" fontId="30" fillId="0" borderId="39" xfId="3" applyNumberFormat="1" applyFont="1" applyBorder="1" applyAlignment="1" applyProtection="1">
      <alignment horizontal="right" vertical="center"/>
    </xf>
    <xf numFmtId="0" fontId="45" fillId="0" borderId="41" xfId="3" applyFont="1" applyBorder="1" applyAlignment="1" applyProtection="1">
      <alignment horizontal="left" vertical="center"/>
    </xf>
    <xf numFmtId="0" fontId="45" fillId="0" borderId="0" xfId="3" applyFont="1" applyAlignment="1" applyProtection="1">
      <alignment horizontal="left" vertical="center"/>
    </xf>
    <xf numFmtId="39" fontId="30" fillId="0" borderId="42" xfId="3" applyNumberFormat="1" applyFont="1" applyBorder="1" applyAlignment="1" applyProtection="1">
      <alignment horizontal="right" vertical="center"/>
    </xf>
    <xf numFmtId="39" fontId="30" fillId="0" borderId="39" xfId="3" applyNumberFormat="1" applyFont="1" applyBorder="1" applyAlignment="1" applyProtection="1">
      <alignment horizontal="right" vertical="center"/>
    </xf>
    <xf numFmtId="0" fontId="41" fillId="0" borderId="6" xfId="3" applyFont="1" applyBorder="1" applyAlignment="1" applyProtection="1">
      <alignment horizontal="left" vertical="top"/>
    </xf>
    <xf numFmtId="0" fontId="26" fillId="0" borderId="0" xfId="3" applyAlignment="1" applyProtection="1">
      <alignment horizontal="left" vertical="center"/>
    </xf>
    <xf numFmtId="39" fontId="46" fillId="0" borderId="19" xfId="3" applyNumberFormat="1" applyFont="1" applyBorder="1" applyAlignment="1" applyProtection="1">
      <alignment horizontal="right" vertical="center"/>
    </xf>
    <xf numFmtId="0" fontId="26" fillId="0" borderId="25" xfId="3" applyBorder="1" applyAlignment="1" applyProtection="1">
      <alignment horizontal="left" vertical="center"/>
    </xf>
    <xf numFmtId="0" fontId="41" fillId="0" borderId="54" xfId="3" applyFont="1" applyBorder="1" applyAlignment="1" applyProtection="1">
      <alignment horizontal="left" vertical="top"/>
    </xf>
    <xf numFmtId="0" fontId="45" fillId="0" borderId="36" xfId="3" applyFont="1" applyBorder="1" applyAlignment="1" applyProtection="1">
      <alignment horizontal="left" vertical="center"/>
    </xf>
    <xf numFmtId="0" fontId="45" fillId="0" borderId="51" xfId="3" applyFont="1" applyBorder="1" applyAlignment="1" applyProtection="1">
      <alignment horizontal="left" vertical="center"/>
    </xf>
    <xf numFmtId="0" fontId="39" fillId="0" borderId="8" xfId="3" applyFont="1" applyBorder="1" applyAlignment="1" applyProtection="1">
      <alignment horizontal="left"/>
    </xf>
    <xf numFmtId="0" fontId="39" fillId="0" borderId="56" xfId="3" applyFont="1" applyBorder="1" applyAlignment="1" applyProtection="1">
      <alignment horizontal="left" vertical="center"/>
    </xf>
    <xf numFmtId="0" fontId="39" fillId="0" borderId="47" xfId="3" applyFont="1" applyBorder="1" applyAlignment="1" applyProtection="1">
      <alignment horizontal="left"/>
    </xf>
    <xf numFmtId="0" fontId="39" fillId="0" borderId="16" xfId="3" applyFont="1" applyBorder="1" applyAlignment="1" applyProtection="1">
      <alignment horizontal="left" vertical="center"/>
    </xf>
    <xf numFmtId="0" fontId="39" fillId="0" borderId="34" xfId="3" applyFont="1" applyBorder="1" applyAlignment="1" applyProtection="1">
      <alignment horizontal="left" vertical="center"/>
    </xf>
    <xf numFmtId="0" fontId="40" fillId="0" borderId="0" xfId="3" applyFont="1" applyAlignment="1" applyProtection="1">
      <alignment horizontal="left"/>
    </xf>
    <xf numFmtId="37" fontId="29" fillId="0" borderId="0" xfId="3" applyNumberFormat="1" applyFont="1" applyAlignment="1" applyProtection="1">
      <alignment horizontal="right" vertical="top"/>
    </xf>
    <xf numFmtId="37" fontId="32" fillId="0" borderId="0" xfId="3" applyNumberFormat="1" applyFont="1" applyAlignment="1">
      <alignment horizontal="right"/>
      <protection locked="0"/>
    </xf>
    <xf numFmtId="37" fontId="33" fillId="0" borderId="0" xfId="3" applyNumberFormat="1" applyFont="1" applyAlignment="1">
      <alignment horizontal="right"/>
      <protection locked="0"/>
    </xf>
    <xf numFmtId="37" fontId="29" fillId="0" borderId="1" xfId="3" applyNumberFormat="1" applyFont="1" applyBorder="1" applyAlignment="1">
      <alignment horizontal="right"/>
      <protection locked="0"/>
    </xf>
    <xf numFmtId="37" fontId="47" fillId="0" borderId="0" xfId="3" applyNumberFormat="1" applyFont="1" applyAlignment="1">
      <alignment horizontal="right"/>
      <protection locked="0"/>
    </xf>
    <xf numFmtId="0" fontId="47" fillId="0" borderId="0" xfId="3" applyFont="1" applyAlignment="1">
      <alignment horizontal="left" wrapText="1"/>
      <protection locked="0"/>
    </xf>
    <xf numFmtId="37" fontId="48" fillId="0" borderId="0" xfId="3" applyNumberFormat="1" applyFont="1" applyAlignment="1">
      <alignment horizontal="right"/>
      <protection locked="0"/>
    </xf>
    <xf numFmtId="0" fontId="48" fillId="0" borderId="0" xfId="3" applyFont="1" applyAlignment="1">
      <alignment horizontal="left" wrapText="1"/>
      <protection locked="0"/>
    </xf>
    <xf numFmtId="37" fontId="49" fillId="0" borderId="0" xfId="3" applyNumberFormat="1" applyFont="1" applyAlignment="1">
      <alignment horizontal="right"/>
      <protection locked="0"/>
    </xf>
    <xf numFmtId="0" fontId="49" fillId="0" borderId="0" xfId="3" applyFont="1" applyAlignment="1">
      <alignment horizontal="left" wrapText="1"/>
      <protection locked="0"/>
    </xf>
    <xf numFmtId="37" fontId="34" fillId="0" borderId="1" xfId="3" applyNumberFormat="1" applyFont="1" applyBorder="1" applyAlignment="1">
      <alignment horizontal="right"/>
      <protection locked="0"/>
    </xf>
    <xf numFmtId="37" fontId="36" fillId="0" borderId="0" xfId="3" applyNumberFormat="1" applyFont="1" applyAlignment="1">
      <alignment horizontal="right" vertical="center"/>
      <protection locked="0"/>
    </xf>
    <xf numFmtId="37" fontId="35" fillId="0" borderId="0" xfId="3" applyNumberFormat="1" applyFont="1" applyAlignment="1">
      <alignment horizontal="right"/>
      <protection locked="0"/>
    </xf>
    <xf numFmtId="37" fontId="26" fillId="0" borderId="0" xfId="3" applyNumberFormat="1" applyAlignment="1">
      <alignment horizontal="right" vertical="top"/>
      <protection locked="0"/>
    </xf>
    <xf numFmtId="0" fontId="39" fillId="0" borderId="0" xfId="3" applyFont="1" applyAlignment="1" applyProtection="1">
      <alignment horizontal="left" vertical="center"/>
    </xf>
    <xf numFmtId="0" fontId="29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horizontal="left"/>
    </xf>
    <xf numFmtId="0" fontId="29" fillId="0" borderId="0" xfId="3" applyFont="1" applyAlignment="1" applyProtection="1">
      <alignment horizontal="left"/>
    </xf>
    <xf numFmtId="0" fontId="15" fillId="0" borderId="0" xfId="3" applyFont="1" applyAlignment="1" applyProtection="1">
      <alignment horizontal="left"/>
    </xf>
    <xf numFmtId="0" fontId="29" fillId="0" borderId="0" xfId="3" applyFont="1" applyAlignment="1" applyProtection="1">
      <alignment horizontal="left"/>
    </xf>
    <xf numFmtId="0" fontId="21" fillId="0" borderId="0" xfId="2" applyFont="1" applyAlignment="1">
      <alignment horizontal="left" vertical="top" wrapText="1" indent="2"/>
    </xf>
    <xf numFmtId="0" fontId="21" fillId="0" borderId="0" xfId="2" applyFont="1" applyAlignment="1">
      <alignment horizontal="left" vertical="top" wrapText="1" indent="6"/>
    </xf>
    <xf numFmtId="0" fontId="17" fillId="0" borderId="0" xfId="2" applyAlignment="1">
      <alignment horizontal="left" vertical="top" wrapText="1" indent="14"/>
    </xf>
    <xf numFmtId="39" fontId="32" fillId="0" borderId="0" xfId="3" applyNumberFormat="1" applyFont="1" applyAlignment="1">
      <alignment horizontal="right"/>
      <protection locked="0"/>
    </xf>
    <xf numFmtId="39" fontId="35" fillId="0" borderId="0" xfId="3" applyNumberFormat="1" applyFont="1" applyAlignment="1">
      <alignment horizontal="right"/>
      <protection locked="0"/>
    </xf>
    <xf numFmtId="39" fontId="26" fillId="0" borderId="0" xfId="3" applyNumberFormat="1" applyAlignment="1">
      <alignment horizontal="right" vertical="top"/>
      <protection locked="0"/>
    </xf>
    <xf numFmtId="39" fontId="33" fillId="0" borderId="0" xfId="3" applyNumberFormat="1" applyFont="1" applyAlignment="1">
      <alignment horizontal="right"/>
      <protection locked="0"/>
    </xf>
    <xf numFmtId="39" fontId="29" fillId="0" borderId="1" xfId="3" applyNumberFormat="1" applyFont="1" applyBorder="1" applyAlignment="1">
      <alignment horizontal="right"/>
      <protection locked="0"/>
    </xf>
    <xf numFmtId="0" fontId="15" fillId="0" borderId="0" xfId="3" applyFont="1" applyAlignment="1" applyProtection="1">
      <alignment vertical="center"/>
    </xf>
    <xf numFmtId="0" fontId="15" fillId="0" borderId="0" xfId="3" applyFont="1" applyAlignment="1" applyProtection="1">
      <alignment vertical="center" wrapText="1"/>
    </xf>
    <xf numFmtId="0" fontId="31" fillId="2" borderId="0" xfId="3" applyFont="1" applyFill="1" applyBorder="1" applyAlignment="1" applyProtection="1">
      <alignment horizontal="center" vertical="center" wrapText="1"/>
    </xf>
    <xf numFmtId="0" fontId="2" fillId="0" borderId="0" xfId="1" applyFont="1" applyBorder="1"/>
    <xf numFmtId="0" fontId="4" fillId="0" borderId="0" xfId="1" applyFont="1" applyBorder="1"/>
    <xf numFmtId="0" fontId="3" fillId="0" borderId="0" xfId="1" applyFont="1" applyBorder="1"/>
    <xf numFmtId="0" fontId="8" fillId="0" borderId="0" xfId="1" applyFont="1" applyBorder="1"/>
    <xf numFmtId="0" fontId="9" fillId="0" borderId="0" xfId="1" applyFont="1" applyBorder="1" applyAlignment="1">
      <alignment vertical="center"/>
    </xf>
    <xf numFmtId="0" fontId="11" fillId="0" borderId="0" xfId="1" applyFont="1" applyBorder="1"/>
    <xf numFmtId="0" fontId="14" fillId="0" borderId="0" xfId="1" applyFont="1" applyBorder="1"/>
    <xf numFmtId="0" fontId="15" fillId="0" borderId="0" xfId="3" applyFont="1" applyBorder="1" applyAlignment="1">
      <alignment horizontal="left" wrapText="1"/>
      <protection locked="0"/>
    </xf>
    <xf numFmtId="49" fontId="51" fillId="0" borderId="0" xfId="1" applyNumberFormat="1" applyFont="1" applyBorder="1" applyAlignment="1">
      <alignment horizontal="center" vertical="center"/>
    </xf>
    <xf numFmtId="49" fontId="51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9" fillId="0" borderId="57" xfId="3" applyFont="1" applyBorder="1" applyAlignment="1">
      <alignment horizontal="left" wrapText="1"/>
      <protection locked="0"/>
    </xf>
    <xf numFmtId="49" fontId="35" fillId="0" borderId="0" xfId="1" applyNumberFormat="1" applyFont="1" applyBorder="1" applyAlignment="1">
      <alignment vertical="center"/>
    </xf>
    <xf numFmtId="0" fontId="29" fillId="0" borderId="0" xfId="3" applyFont="1" applyAlignment="1" applyProtection="1"/>
    <xf numFmtId="0" fontId="29" fillId="0" borderId="0" xfId="3" applyFont="1" applyAlignment="1" applyProtection="1">
      <alignment horizontal="center"/>
    </xf>
    <xf numFmtId="0" fontId="52" fillId="0" borderId="0" xfId="2" applyFont="1" applyAlignment="1">
      <alignment horizontal="left" vertical="top"/>
    </xf>
    <xf numFmtId="0" fontId="17" fillId="0" borderId="0" xfId="2" applyBorder="1" applyAlignment="1">
      <alignment horizontal="left" vertical="top"/>
    </xf>
    <xf numFmtId="0" fontId="17" fillId="0" borderId="0" xfId="2" applyBorder="1" applyAlignment="1">
      <alignment horizontal="left" wrapText="1"/>
    </xf>
    <xf numFmtId="0" fontId="18" fillId="0" borderId="0" xfId="2" applyFont="1" applyBorder="1" applyAlignment="1">
      <alignment vertical="top" wrapText="1"/>
    </xf>
    <xf numFmtId="0" fontId="17" fillId="0" borderId="57" xfId="2" applyBorder="1" applyAlignment="1">
      <alignment horizontal="left" vertical="top"/>
    </xf>
    <xf numFmtId="0" fontId="17" fillId="0" borderId="0" xfId="2" applyFill="1" applyBorder="1" applyAlignment="1">
      <alignment horizontal="left" vertical="top"/>
    </xf>
    <xf numFmtId="0" fontId="17" fillId="0" borderId="0" xfId="2" applyFill="1" applyBorder="1" applyAlignment="1">
      <alignment vertical="top" wrapText="1"/>
    </xf>
    <xf numFmtId="0" fontId="54" fillId="0" borderId="57" xfId="2" applyFont="1" applyBorder="1" applyAlignment="1">
      <alignment horizontal="center" vertical="center"/>
    </xf>
    <xf numFmtId="0" fontId="17" fillId="0" borderId="0" xfId="2" applyFill="1" applyAlignment="1">
      <alignment horizontal="left" vertical="top"/>
    </xf>
    <xf numFmtId="0" fontId="17" fillId="0" borderId="0" xfId="2" applyAlignment="1">
      <alignment horizontal="center" vertical="top"/>
    </xf>
    <xf numFmtId="0" fontId="21" fillId="0" borderId="0" xfId="2" applyFont="1" applyAlignment="1">
      <alignment vertical="top" wrapText="1"/>
    </xf>
    <xf numFmtId="0" fontId="17" fillId="0" borderId="0" xfId="2" applyAlignment="1">
      <alignment vertical="center" wrapText="1"/>
    </xf>
    <xf numFmtId="0" fontId="24" fillId="0" borderId="0" xfId="2" applyFont="1" applyAlignment="1">
      <alignment vertical="top" wrapText="1"/>
    </xf>
    <xf numFmtId="0" fontId="25" fillId="0" borderId="0" xfId="2" applyFont="1" applyAlignment="1">
      <alignment vertical="center" wrapText="1"/>
    </xf>
    <xf numFmtId="0" fontId="22" fillId="0" borderId="0" xfId="2" applyFont="1" applyAlignment="1">
      <alignment vertical="center" wrapText="1"/>
    </xf>
    <xf numFmtId="0" fontId="17" fillId="0" borderId="0" xfId="2" applyAlignment="1">
      <alignment wrapText="1"/>
    </xf>
    <xf numFmtId="0" fontId="23" fillId="0" borderId="0" xfId="2" applyFont="1" applyAlignment="1">
      <alignment vertical="top" wrapText="1"/>
    </xf>
    <xf numFmtId="0" fontId="21" fillId="0" borderId="0" xfId="2" applyFont="1" applyBorder="1" applyAlignment="1">
      <alignment vertical="top" wrapText="1"/>
    </xf>
    <xf numFmtId="0" fontId="30" fillId="0" borderId="0" xfId="3" applyFont="1" applyBorder="1" applyAlignment="1" applyProtection="1">
      <alignment horizontal="left"/>
    </xf>
    <xf numFmtId="0" fontId="17" fillId="0" borderId="0" xfId="2" applyBorder="1" applyAlignment="1">
      <alignment horizontal="left" vertical="top" wrapText="1" indent="14"/>
    </xf>
    <xf numFmtId="0" fontId="21" fillId="0" borderId="0" xfId="2" applyFont="1" applyBorder="1" applyAlignment="1">
      <alignment vertical="center" wrapText="1"/>
    </xf>
    <xf numFmtId="0" fontId="17" fillId="0" borderId="0" xfId="2" applyBorder="1" applyAlignment="1">
      <alignment wrapText="1"/>
    </xf>
    <xf numFmtId="0" fontId="20" fillId="0" borderId="0" xfId="2" applyFont="1" applyBorder="1" applyAlignment="1">
      <alignment vertical="top" wrapText="1"/>
    </xf>
    <xf numFmtId="0" fontId="17" fillId="0" borderId="0" xfId="2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17" fillId="0" borderId="0" xfId="2" applyAlignment="1">
      <alignment horizontal="center" vertical="top" wrapText="1"/>
    </xf>
    <xf numFmtId="0" fontId="21" fillId="0" borderId="0" xfId="2" applyFont="1" applyAlignment="1">
      <alignment horizontal="center" vertical="top" wrapText="1"/>
    </xf>
    <xf numFmtId="0" fontId="29" fillId="0" borderId="57" xfId="2" applyFont="1" applyBorder="1" applyAlignment="1">
      <alignment horizontal="center" vertical="center" wrapText="1"/>
    </xf>
    <xf numFmtId="0" fontId="57" fillId="0" borderId="0" xfId="2" applyFont="1" applyBorder="1" applyAlignment="1">
      <alignment horizontal="center" vertical="center" wrapText="1"/>
    </xf>
    <xf numFmtId="0" fontId="29" fillId="0" borderId="57" xfId="3" applyFont="1" applyBorder="1" applyAlignment="1">
      <alignment horizontal="center" vertical="center" wrapText="1"/>
      <protection locked="0"/>
    </xf>
    <xf numFmtId="0" fontId="29" fillId="0" borderId="0" xfId="2" applyFont="1" applyAlignment="1">
      <alignment horizontal="right" vertical="center" wrapText="1"/>
    </xf>
    <xf numFmtId="170" fontId="29" fillId="0" borderId="0" xfId="3" applyNumberFormat="1" applyFont="1" applyAlignment="1" applyProtection="1">
      <alignment horizontal="center" vertical="top"/>
    </xf>
    <xf numFmtId="0" fontId="17" fillId="0" borderId="0" xfId="2" applyBorder="1" applyAlignment="1">
      <alignment horizontal="center" wrapText="1"/>
    </xf>
    <xf numFmtId="0" fontId="17" fillId="0" borderId="0" xfId="2" applyAlignment="1">
      <alignment horizontal="center" wrapText="1"/>
    </xf>
    <xf numFmtId="164" fontId="29" fillId="0" borderId="0" xfId="3" applyNumberFormat="1" applyFont="1" applyAlignment="1" applyProtection="1">
      <alignment horizontal="left"/>
    </xf>
    <xf numFmtId="164" fontId="29" fillId="0" borderId="0" xfId="3" applyNumberFormat="1" applyFont="1" applyAlignment="1" applyProtection="1">
      <alignment horizontal="right" vertical="top"/>
    </xf>
    <xf numFmtId="164" fontId="17" fillId="0" borderId="0" xfId="2" applyNumberFormat="1" applyAlignment="1">
      <alignment horizontal="left" vertical="top"/>
    </xf>
    <xf numFmtId="164" fontId="29" fillId="0" borderId="0" xfId="3" applyNumberFormat="1" applyFont="1" applyAlignment="1" applyProtection="1">
      <alignment horizontal="right"/>
    </xf>
    <xf numFmtId="164" fontId="17" fillId="0" borderId="0" xfId="2" applyNumberFormat="1" applyBorder="1" applyAlignment="1">
      <alignment horizontal="right" vertical="top"/>
    </xf>
    <xf numFmtId="164" fontId="17" fillId="0" borderId="0" xfId="2" applyNumberFormat="1" applyFill="1" applyBorder="1" applyAlignment="1">
      <alignment horizontal="right" vertical="top"/>
    </xf>
    <xf numFmtId="164" fontId="17" fillId="0" borderId="0" xfId="2" applyNumberFormat="1" applyAlignment="1">
      <alignment horizontal="right" vertical="top"/>
    </xf>
    <xf numFmtId="164" fontId="17" fillId="0" borderId="0" xfId="2" applyNumberFormat="1" applyFill="1" applyAlignment="1">
      <alignment horizontal="right" vertical="top"/>
    </xf>
    <xf numFmtId="0" fontId="29" fillId="0" borderId="0" xfId="3" applyFont="1" applyAlignment="1" applyProtection="1">
      <alignment horizontal="right"/>
    </xf>
    <xf numFmtId="0" fontId="17" fillId="0" borderId="0" xfId="2" applyBorder="1" applyAlignment="1">
      <alignment horizontal="right" vertical="top"/>
    </xf>
    <xf numFmtId="0" fontId="17" fillId="0" borderId="0" xfId="2" applyFill="1" applyBorder="1" applyAlignment="1">
      <alignment horizontal="right" vertical="top"/>
    </xf>
    <xf numFmtId="0" fontId="17" fillId="0" borderId="0" xfId="2" applyAlignment="1">
      <alignment horizontal="right" vertical="top"/>
    </xf>
    <xf numFmtId="0" fontId="17" fillId="0" borderId="0" xfId="2" applyFill="1" applyAlignment="1">
      <alignment horizontal="right" vertical="top"/>
    </xf>
    <xf numFmtId="164" fontId="30" fillId="0" borderId="0" xfId="3" applyNumberFormat="1" applyFont="1" applyAlignment="1" applyProtection="1">
      <alignment horizontal="left"/>
    </xf>
    <xf numFmtId="164" fontId="31" fillId="2" borderId="1" xfId="3" applyNumberFormat="1" applyFont="1" applyFill="1" applyBorder="1" applyAlignment="1" applyProtection="1">
      <alignment horizontal="center" vertical="center" wrapText="1"/>
    </xf>
    <xf numFmtId="164" fontId="32" fillId="0" borderId="0" xfId="3" applyNumberFormat="1" applyFont="1" applyAlignment="1">
      <alignment horizontal="right"/>
      <protection locked="0"/>
    </xf>
    <xf numFmtId="164" fontId="33" fillId="0" borderId="0" xfId="3" applyNumberFormat="1" applyFont="1" applyAlignment="1">
      <alignment horizontal="right"/>
      <protection locked="0"/>
    </xf>
    <xf numFmtId="164" fontId="26" fillId="0" borderId="0" xfId="3" applyNumberFormat="1" applyAlignment="1">
      <alignment horizontal="right" vertical="top"/>
      <protection locked="0"/>
    </xf>
    <xf numFmtId="172" fontId="29" fillId="0" borderId="0" xfId="3" applyNumberFormat="1" applyFont="1" applyAlignment="1" applyProtection="1">
      <alignment horizontal="right" vertical="top"/>
    </xf>
    <xf numFmtId="172" fontId="29" fillId="0" borderId="0" xfId="3" applyNumberFormat="1" applyFont="1" applyAlignment="1" applyProtection="1">
      <alignment horizontal="right"/>
    </xf>
    <xf numFmtId="172" fontId="9" fillId="0" borderId="0" xfId="1" applyNumberFormat="1" applyFont="1" applyAlignment="1">
      <alignment horizontal="right" vertical="center"/>
    </xf>
    <xf numFmtId="172" fontId="4" fillId="0" borderId="0" xfId="1" applyNumberFormat="1" applyFont="1" applyBorder="1" applyAlignment="1">
      <alignment horizontal="right" vertical="center"/>
    </xf>
    <xf numFmtId="172" fontId="3" fillId="0" borderId="0" xfId="1" applyNumberFormat="1" applyFont="1" applyBorder="1" applyAlignment="1">
      <alignment horizontal="right"/>
    </xf>
    <xf numFmtId="172" fontId="6" fillId="0" borderId="0" xfId="1" applyNumberFormat="1" applyFont="1" applyBorder="1" applyAlignment="1">
      <alignment horizontal="right" vertical="center"/>
    </xf>
    <xf numFmtId="172" fontId="51" fillId="0" borderId="0" xfId="1" applyNumberFormat="1" applyFont="1" applyBorder="1" applyAlignment="1">
      <alignment horizontal="right" vertical="center"/>
    </xf>
    <xf numFmtId="172" fontId="14" fillId="0" borderId="0" xfId="1" applyNumberFormat="1" applyFont="1" applyBorder="1" applyAlignment="1">
      <alignment horizontal="right"/>
    </xf>
    <xf numFmtId="172" fontId="14" fillId="0" borderId="0" xfId="1" applyNumberFormat="1" applyFont="1" applyAlignment="1">
      <alignment horizontal="right" vertical="center"/>
    </xf>
    <xf numFmtId="172" fontId="14" fillId="0" borderId="0" xfId="1" applyNumberFormat="1" applyFont="1" applyAlignment="1">
      <alignment horizontal="right"/>
    </xf>
    <xf numFmtId="0" fontId="15" fillId="0" borderId="0" xfId="3" applyFont="1" applyBorder="1" applyAlignment="1">
      <alignment horizontal="right" wrapText="1"/>
      <protection locked="0"/>
    </xf>
    <xf numFmtId="2" fontId="3" fillId="0" borderId="0" xfId="1" applyNumberFormat="1" applyFont="1" applyBorder="1" applyAlignment="1">
      <alignment horizontal="right"/>
    </xf>
    <xf numFmtId="2" fontId="6" fillId="0" borderId="0" xfId="1" applyNumberFormat="1" applyFont="1" applyBorder="1" applyAlignment="1">
      <alignment horizontal="right" vertical="center"/>
    </xf>
    <xf numFmtId="2" fontId="51" fillId="0" borderId="0" xfId="1" applyNumberFormat="1" applyFont="1" applyBorder="1" applyAlignment="1" applyProtection="1">
      <alignment horizontal="right" vertical="center"/>
      <protection locked="0"/>
    </xf>
    <xf numFmtId="2" fontId="14" fillId="0" borderId="0" xfId="1" applyNumberFormat="1" applyFont="1" applyBorder="1" applyAlignment="1">
      <alignment horizontal="right"/>
    </xf>
    <xf numFmtId="2" fontId="14" fillId="0" borderId="0" xfId="1" applyNumberFormat="1" applyFont="1" applyAlignment="1">
      <alignment horizontal="right" vertical="center"/>
    </xf>
    <xf numFmtId="2" fontId="14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10" fillId="0" borderId="0" xfId="1" applyFont="1" applyAlignment="1">
      <alignment horizontal="right"/>
    </xf>
    <xf numFmtId="0" fontId="3" fillId="0" borderId="0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4" fillId="0" borderId="0" xfId="1" applyFont="1" applyBorder="1" applyAlignment="1">
      <alignment horizontal="right" vertical="center"/>
    </xf>
    <xf numFmtId="0" fontId="8" fillId="0" borderId="0" xfId="1" applyFont="1" applyAlignment="1">
      <alignment horizontal="right"/>
    </xf>
    <xf numFmtId="168" fontId="4" fillId="0" borderId="0" xfId="1" applyNumberFormat="1" applyFont="1" applyBorder="1" applyAlignment="1" applyProtection="1">
      <alignment horizontal="right" vertical="center"/>
      <protection locked="0"/>
    </xf>
    <xf numFmtId="165" fontId="3" fillId="0" borderId="0" xfId="1" applyNumberFormat="1" applyFont="1" applyBorder="1" applyAlignment="1">
      <alignment horizontal="right"/>
    </xf>
    <xf numFmtId="0" fontId="4" fillId="0" borderId="0" xfId="1" applyFont="1" applyBorder="1" applyAlignment="1">
      <alignment horizontal="right" vertical="center" wrapText="1"/>
    </xf>
    <xf numFmtId="164" fontId="3" fillId="0" borderId="0" xfId="1" applyNumberFormat="1" applyFont="1" applyBorder="1" applyAlignment="1">
      <alignment horizontal="right"/>
    </xf>
    <xf numFmtId="164" fontId="7" fillId="0" borderId="0" xfId="1" applyNumberFormat="1" applyFont="1" applyBorder="1" applyAlignment="1">
      <alignment horizontal="right"/>
    </xf>
    <xf numFmtId="165" fontId="6" fillId="0" borderId="0" xfId="1" applyNumberFormat="1" applyFont="1" applyBorder="1" applyAlignment="1">
      <alignment horizontal="right"/>
    </xf>
    <xf numFmtId="165" fontId="3" fillId="0" borderId="0" xfId="1" applyNumberFormat="1" applyFont="1" applyBorder="1" applyAlignment="1" applyProtection="1">
      <alignment horizontal="right" vertical="center"/>
      <protection locked="0"/>
    </xf>
    <xf numFmtId="165" fontId="14" fillId="0" borderId="0" xfId="1" applyNumberFormat="1" applyFont="1" applyBorder="1" applyAlignment="1">
      <alignment horizontal="right"/>
    </xf>
    <xf numFmtId="165" fontId="14" fillId="0" borderId="0" xfId="1" applyNumberFormat="1" applyFont="1" applyAlignment="1">
      <alignment horizontal="right" vertical="center"/>
    </xf>
    <xf numFmtId="165" fontId="14" fillId="0" borderId="0" xfId="1" applyNumberFormat="1" applyFont="1" applyAlignment="1">
      <alignment horizontal="right"/>
    </xf>
    <xf numFmtId="0" fontId="4" fillId="0" borderId="0" xfId="1" applyFont="1" applyAlignment="1">
      <alignment horizontal="right"/>
    </xf>
    <xf numFmtId="164" fontId="9" fillId="0" borderId="0" xfId="1" applyNumberFormat="1" applyFont="1" applyAlignment="1">
      <alignment horizontal="right" vertical="center"/>
    </xf>
    <xf numFmtId="0" fontId="8" fillId="0" borderId="0" xfId="1" applyFont="1" applyBorder="1" applyAlignment="1">
      <alignment horizontal="right"/>
    </xf>
    <xf numFmtId="0" fontId="11" fillId="0" borderId="0" xfId="1" applyFont="1" applyBorder="1" applyAlignment="1">
      <alignment horizontal="center"/>
    </xf>
    <xf numFmtId="0" fontId="11" fillId="0" borderId="0" xfId="1" applyFont="1" applyAlignment="1">
      <alignment horizontal="center"/>
    </xf>
    <xf numFmtId="2" fontId="2" fillId="0" borderId="0" xfId="1" applyNumberFormat="1" applyFont="1" applyAlignment="1">
      <alignment horizontal="right"/>
    </xf>
    <xf numFmtId="2" fontId="29" fillId="0" borderId="0" xfId="3" applyNumberFormat="1" applyFont="1" applyAlignment="1" applyProtection="1">
      <alignment horizontal="right"/>
    </xf>
    <xf numFmtId="2" fontId="4" fillId="0" borderId="0" xfId="1" applyNumberFormat="1" applyFont="1" applyAlignment="1">
      <alignment horizontal="right" vertical="center" wrapText="1"/>
    </xf>
    <xf numFmtId="2" fontId="29" fillId="0" borderId="0" xfId="3" applyNumberFormat="1" applyFont="1" applyAlignment="1" applyProtection="1">
      <alignment horizontal="right" vertical="top"/>
    </xf>
    <xf numFmtId="2" fontId="3" fillId="0" borderId="0" xfId="1" applyNumberFormat="1" applyFont="1" applyAlignment="1">
      <alignment horizontal="right"/>
    </xf>
    <xf numFmtId="2" fontId="7" fillId="0" borderId="0" xfId="1" applyNumberFormat="1" applyFont="1" applyAlignment="1">
      <alignment horizontal="right"/>
    </xf>
    <xf numFmtId="2" fontId="10" fillId="0" borderId="0" xfId="1" applyNumberFormat="1" applyFont="1" applyAlignment="1">
      <alignment horizontal="right"/>
    </xf>
    <xf numFmtId="2" fontId="9" fillId="0" borderId="0" xfId="1" applyNumberFormat="1" applyFont="1" applyAlignment="1">
      <alignment horizontal="right" vertical="center"/>
    </xf>
    <xf numFmtId="2" fontId="31" fillId="2" borderId="1" xfId="3" applyNumberFormat="1" applyFont="1" applyFill="1" applyBorder="1" applyAlignment="1" applyProtection="1">
      <alignment horizontal="center" vertical="center" wrapText="1"/>
    </xf>
    <xf numFmtId="2" fontId="4" fillId="0" borderId="0" xfId="1" applyNumberFormat="1" applyFont="1" applyBorder="1" applyAlignment="1" applyProtection="1">
      <alignment horizontal="right" vertical="center"/>
      <protection locked="0"/>
    </xf>
    <xf numFmtId="2" fontId="4" fillId="0" borderId="0" xfId="1" applyNumberFormat="1" applyFont="1" applyBorder="1" applyAlignment="1">
      <alignment horizontal="right" vertical="center"/>
    </xf>
    <xf numFmtId="2" fontId="2" fillId="0" borderId="0" xfId="1" applyNumberFormat="1" applyFont="1" applyBorder="1" applyAlignment="1">
      <alignment horizontal="right"/>
    </xf>
    <xf numFmtId="2" fontId="7" fillId="0" borderId="0" xfId="1" applyNumberFormat="1" applyFont="1" applyBorder="1" applyAlignment="1">
      <alignment horizontal="right"/>
    </xf>
    <xf numFmtId="2" fontId="6" fillId="0" borderId="0" xfId="1" applyNumberFormat="1" applyFont="1" applyBorder="1" applyAlignment="1">
      <alignment horizontal="right"/>
    </xf>
    <xf numFmtId="2" fontId="51" fillId="0" borderId="0" xfId="1" applyNumberFormat="1" applyFont="1" applyBorder="1" applyAlignment="1">
      <alignment horizontal="right" vertical="center"/>
    </xf>
    <xf numFmtId="164" fontId="29" fillId="0" borderId="0" xfId="3" applyNumberFormat="1" applyFont="1" applyAlignment="1" applyProtection="1">
      <alignment vertical="center"/>
    </xf>
    <xf numFmtId="0" fontId="17" fillId="0" borderId="0" xfId="2" applyBorder="1" applyAlignment="1">
      <alignment horizontal="center" vertical="top"/>
    </xf>
    <xf numFmtId="0" fontId="17" fillId="0" borderId="0" xfId="2" applyFill="1" applyBorder="1" applyAlignment="1">
      <alignment horizontal="center" vertical="top"/>
    </xf>
    <xf numFmtId="0" fontId="17" fillId="0" borderId="0" xfId="2" applyFill="1" applyAlignment="1">
      <alignment horizontal="center" vertical="top"/>
    </xf>
    <xf numFmtId="164" fontId="29" fillId="0" borderId="0" xfId="3" applyNumberFormat="1" applyFont="1" applyAlignment="1" applyProtection="1">
      <alignment horizontal="right" vertical="center"/>
    </xf>
    <xf numFmtId="164" fontId="29" fillId="0" borderId="0" xfId="3" applyNumberFormat="1" applyFont="1" applyBorder="1" applyAlignment="1" applyProtection="1">
      <alignment horizontal="right" vertical="center"/>
    </xf>
    <xf numFmtId="164" fontId="29" fillId="2" borderId="57" xfId="3" applyNumberFormat="1" applyFont="1" applyFill="1" applyBorder="1" applyAlignment="1" applyProtection="1">
      <alignment horizontal="center" vertical="center" wrapText="1"/>
    </xf>
    <xf numFmtId="164" fontId="54" fillId="0" borderId="0" xfId="2" applyNumberFormat="1" applyFont="1" applyBorder="1" applyAlignment="1">
      <alignment horizontal="right" vertical="center" wrapText="1"/>
    </xf>
    <xf numFmtId="164" fontId="55" fillId="0" borderId="0" xfId="3" applyNumberFormat="1" applyFont="1" applyAlignment="1">
      <alignment horizontal="right" vertical="center" wrapText="1"/>
      <protection locked="0"/>
    </xf>
    <xf numFmtId="164" fontId="54" fillId="0" borderId="0" xfId="2" applyNumberFormat="1" applyFont="1" applyAlignment="1">
      <alignment horizontal="right" vertical="center" wrapText="1"/>
    </xf>
    <xf numFmtId="164" fontId="29" fillId="0" borderId="0" xfId="2" applyNumberFormat="1" applyFont="1" applyAlignment="1">
      <alignment horizontal="right" vertical="center" wrapText="1"/>
    </xf>
    <xf numFmtId="164" fontId="54" fillId="0" borderId="0" xfId="2" applyNumberFormat="1" applyFont="1" applyAlignment="1">
      <alignment horizontal="right" vertical="center"/>
    </xf>
    <xf numFmtId="2" fontId="53" fillId="0" borderId="0" xfId="2" applyNumberFormat="1" applyFont="1" applyAlignment="1">
      <alignment horizontal="center" vertical="center" wrapText="1"/>
    </xf>
    <xf numFmtId="2" fontId="53" fillId="0" borderId="0" xfId="2" applyNumberFormat="1" applyFont="1" applyAlignment="1">
      <alignment horizontal="right" vertical="center" wrapText="1"/>
    </xf>
    <xf numFmtId="0" fontId="53" fillId="0" borderId="0" xfId="2" applyFont="1" applyAlignment="1">
      <alignment horizontal="right" vertical="center" wrapText="1"/>
    </xf>
    <xf numFmtId="2" fontId="53" fillId="0" borderId="0" xfId="2" applyNumberFormat="1" applyFont="1" applyBorder="1" applyAlignment="1">
      <alignment horizontal="right" vertical="center" wrapText="1"/>
    </xf>
    <xf numFmtId="0" fontId="53" fillId="0" borderId="0" xfId="2" applyFont="1" applyBorder="1" applyAlignment="1">
      <alignment horizontal="right" vertical="center" wrapText="1"/>
    </xf>
    <xf numFmtId="2" fontId="29" fillId="0" borderId="0" xfId="2" applyNumberFormat="1" applyFont="1" applyBorder="1" applyAlignment="1">
      <alignment horizontal="right" vertical="center" wrapText="1"/>
    </xf>
    <xf numFmtId="0" fontId="53" fillId="0" borderId="0" xfId="2" applyFont="1" applyBorder="1" applyAlignment="1">
      <alignment horizontal="right" vertical="center"/>
    </xf>
    <xf numFmtId="0" fontId="35" fillId="0" borderId="0" xfId="2" applyFont="1" applyAlignment="1">
      <alignment horizontal="right" vertical="center" wrapText="1"/>
    </xf>
    <xf numFmtId="2" fontId="56" fillId="0" borderId="0" xfId="2" applyNumberFormat="1" applyFont="1" applyAlignment="1">
      <alignment horizontal="right" vertical="center" wrapText="1"/>
    </xf>
    <xf numFmtId="2" fontId="29" fillId="0" borderId="0" xfId="2" applyNumberFormat="1" applyFont="1" applyAlignment="1">
      <alignment horizontal="right" vertical="center" wrapText="1"/>
    </xf>
    <xf numFmtId="2" fontId="53" fillId="0" borderId="0" xfId="2" applyNumberFormat="1" applyFont="1" applyAlignment="1">
      <alignment horizontal="right" vertical="center"/>
    </xf>
    <xf numFmtId="0" fontId="53" fillId="0" borderId="0" xfId="2" applyFont="1" applyAlignment="1">
      <alignment horizontal="right" vertical="center"/>
    </xf>
    <xf numFmtId="164" fontId="17" fillId="0" borderId="0" xfId="2" applyNumberFormat="1" applyAlignment="1">
      <alignment vertical="top" wrapText="1"/>
    </xf>
    <xf numFmtId="164" fontId="17" fillId="0" borderId="0" xfId="2" applyNumberFormat="1" applyBorder="1" applyAlignment="1">
      <alignment wrapText="1"/>
    </xf>
    <xf numFmtId="164" fontId="22" fillId="0" borderId="0" xfId="2" applyNumberFormat="1" applyFont="1" applyAlignment="1">
      <alignment vertical="center" wrapText="1"/>
    </xf>
    <xf numFmtId="164" fontId="17" fillId="0" borderId="0" xfId="2" applyNumberFormat="1" applyAlignment="1">
      <alignment wrapText="1"/>
    </xf>
    <xf numFmtId="164" fontId="17" fillId="0" borderId="0" xfId="2" applyNumberFormat="1" applyAlignment="1">
      <alignment vertical="center" wrapText="1"/>
    </xf>
    <xf numFmtId="164" fontId="25" fillId="0" borderId="0" xfId="2" applyNumberFormat="1" applyFont="1" applyAlignment="1">
      <alignment vertical="center" wrapText="1"/>
    </xf>
    <xf numFmtId="164" fontId="21" fillId="0" borderId="0" xfId="2" applyNumberFormat="1" applyFont="1" applyAlignment="1">
      <alignment vertical="top" wrapText="1"/>
    </xf>
    <xf numFmtId="2" fontId="17" fillId="0" borderId="0" xfId="2" applyNumberFormat="1" applyAlignment="1">
      <alignment vertical="top" wrapText="1"/>
    </xf>
    <xf numFmtId="2" fontId="21" fillId="0" borderId="0" xfId="2" applyNumberFormat="1" applyFont="1" applyBorder="1" applyAlignment="1">
      <alignment horizontal="right" vertical="top" wrapText="1" indent="1"/>
    </xf>
    <xf numFmtId="2" fontId="25" fillId="0" borderId="0" xfId="2" applyNumberFormat="1" applyFont="1" applyAlignment="1">
      <alignment vertical="center" wrapText="1"/>
    </xf>
    <xf numFmtId="2" fontId="21" fillId="0" borderId="0" xfId="2" applyNumberFormat="1" applyFont="1" applyAlignment="1">
      <alignment vertical="top" wrapText="1"/>
    </xf>
    <xf numFmtId="2" fontId="17" fillId="0" borderId="0" xfId="2" applyNumberFormat="1" applyAlignment="1">
      <alignment horizontal="left" vertical="top"/>
    </xf>
    <xf numFmtId="2" fontId="17" fillId="0" borderId="0" xfId="2" applyNumberFormat="1" applyAlignment="1">
      <alignment horizontal="right" vertical="top" wrapText="1"/>
    </xf>
    <xf numFmtId="2" fontId="17" fillId="0" borderId="0" xfId="2" applyNumberFormat="1" applyBorder="1" applyAlignment="1">
      <alignment horizontal="right" wrapText="1"/>
    </xf>
    <xf numFmtId="2" fontId="25" fillId="0" borderId="0" xfId="2" applyNumberFormat="1" applyFont="1" applyAlignment="1">
      <alignment horizontal="right" vertical="center" wrapText="1"/>
    </xf>
    <xf numFmtId="2" fontId="21" fillId="0" borderId="0" xfId="2" applyNumberFormat="1" applyFont="1" applyAlignment="1">
      <alignment horizontal="right" vertical="top" wrapText="1"/>
    </xf>
    <xf numFmtId="2" fontId="17" fillId="0" borderId="0" xfId="2" applyNumberFormat="1" applyAlignment="1">
      <alignment horizontal="right" vertical="top"/>
    </xf>
    <xf numFmtId="2" fontId="17" fillId="0" borderId="0" xfId="2" applyNumberFormat="1" applyBorder="1" applyAlignment="1">
      <alignment horizontal="right" vertical="top"/>
    </xf>
    <xf numFmtId="2" fontId="17" fillId="0" borderId="0" xfId="2" applyNumberFormat="1" applyFill="1" applyBorder="1" applyAlignment="1">
      <alignment horizontal="right" vertical="top"/>
    </xf>
    <xf numFmtId="39" fontId="15" fillId="0" borderId="0" xfId="3" applyNumberFormat="1" applyFont="1" applyAlignment="1" applyProtection="1">
      <alignment horizontal="left"/>
    </xf>
    <xf numFmtId="39" fontId="29" fillId="0" borderId="0" xfId="3" applyNumberFormat="1" applyFont="1" applyAlignment="1" applyProtection="1">
      <alignment horizontal="left"/>
    </xf>
    <xf numFmtId="39" fontId="29" fillId="0" borderId="0" xfId="3" applyNumberFormat="1" applyFont="1" applyAlignment="1" applyProtection="1">
      <alignment horizontal="right" vertical="top"/>
    </xf>
    <xf numFmtId="39" fontId="30" fillId="0" borderId="0" xfId="3" applyNumberFormat="1" applyFont="1" applyAlignment="1" applyProtection="1">
      <alignment horizontal="left"/>
    </xf>
    <xf numFmtId="39" fontId="31" fillId="2" borderId="1" xfId="3" applyNumberFormat="1" applyFont="1" applyFill="1" applyBorder="1" applyAlignment="1" applyProtection="1">
      <alignment horizontal="center" vertical="center" wrapText="1"/>
    </xf>
    <xf numFmtId="39" fontId="26" fillId="0" borderId="0" xfId="3" applyNumberFormat="1" applyAlignment="1">
      <alignment horizontal="left" vertical="top"/>
      <protection locked="0"/>
    </xf>
    <xf numFmtId="164" fontId="15" fillId="0" borderId="0" xfId="3" applyNumberFormat="1" applyFont="1" applyAlignment="1" applyProtection="1">
      <alignment horizontal="left"/>
    </xf>
    <xf numFmtId="0" fontId="54" fillId="0" borderId="57" xfId="2" applyFont="1" applyBorder="1" applyAlignment="1">
      <alignment horizontal="left" vertical="top"/>
    </xf>
    <xf numFmtId="0" fontId="29" fillId="0" borderId="57" xfId="2" applyFont="1" applyBorder="1" applyAlignment="1">
      <alignment horizontal="left" vertical="top" wrapText="1"/>
    </xf>
    <xf numFmtId="0" fontId="29" fillId="0" borderId="57" xfId="2" applyFont="1" applyBorder="1" applyAlignment="1">
      <alignment vertical="top" wrapText="1"/>
    </xf>
    <xf numFmtId="0" fontId="29" fillId="0" borderId="57" xfId="2" applyFont="1" applyBorder="1" applyAlignment="1">
      <alignment horizontal="center" vertical="top" wrapText="1"/>
    </xf>
    <xf numFmtId="164" fontId="54" fillId="0" borderId="57" xfId="2" applyNumberFormat="1" applyFont="1" applyBorder="1" applyAlignment="1">
      <alignment horizontal="right" vertical="top" shrinkToFit="1"/>
    </xf>
    <xf numFmtId="0" fontId="54" fillId="0" borderId="57" xfId="2" applyFont="1" applyBorder="1" applyAlignment="1">
      <alignment horizontal="left" wrapText="1"/>
    </xf>
    <xf numFmtId="164" fontId="29" fillId="0" borderId="57" xfId="2" applyNumberFormat="1" applyFont="1" applyBorder="1" applyAlignment="1">
      <alignment horizontal="right" vertical="top" wrapText="1"/>
    </xf>
    <xf numFmtId="0" fontId="54" fillId="0" borderId="57" xfId="2" applyFont="1" applyBorder="1" applyAlignment="1">
      <alignment horizontal="center" vertical="top" wrapText="1"/>
    </xf>
    <xf numFmtId="164" fontId="54" fillId="0" borderId="57" xfId="2" applyNumberFormat="1" applyFont="1" applyBorder="1" applyAlignment="1">
      <alignment horizontal="right" vertical="top" wrapText="1"/>
    </xf>
    <xf numFmtId="0" fontId="54" fillId="0" borderId="57" xfId="2" applyFont="1" applyBorder="1" applyAlignment="1">
      <alignment vertical="top" wrapText="1"/>
    </xf>
    <xf numFmtId="0" fontId="53" fillId="0" borderId="57" xfId="2" applyFont="1" applyBorder="1" applyAlignment="1">
      <alignment horizontal="center" vertical="center"/>
    </xf>
    <xf numFmtId="0" fontId="29" fillId="2" borderId="57" xfId="3" applyFont="1" applyFill="1" applyBorder="1" applyAlignment="1" applyProtection="1">
      <alignment horizontal="center" vertical="center" wrapText="1"/>
    </xf>
    <xf numFmtId="2" fontId="29" fillId="2" borderId="57" xfId="3" applyNumberFormat="1" applyFont="1" applyFill="1" applyBorder="1" applyAlignment="1" applyProtection="1">
      <alignment horizontal="center" vertical="center" wrapText="1"/>
    </xf>
    <xf numFmtId="0" fontId="53" fillId="0" borderId="57" xfId="2" applyFont="1" applyBorder="1" applyAlignment="1">
      <alignment horizontal="left" vertical="top"/>
    </xf>
    <xf numFmtId="0" fontId="29" fillId="0" borderId="57" xfId="2" applyFont="1" applyBorder="1" applyAlignment="1">
      <alignment vertical="top"/>
    </xf>
    <xf numFmtId="164" fontId="29" fillId="2" borderId="1" xfId="3" applyNumberFormat="1" applyFont="1" applyFill="1" applyBorder="1" applyAlignment="1" applyProtection="1">
      <alignment horizontal="center" vertical="center" wrapText="1"/>
    </xf>
    <xf numFmtId="2" fontId="29" fillId="2" borderId="1" xfId="3" applyNumberFormat="1" applyFont="1" applyFill="1" applyBorder="1" applyAlignment="1" applyProtection="1">
      <alignment horizontal="center" vertical="center" wrapText="1"/>
    </xf>
    <xf numFmtId="2" fontId="29" fillId="0" borderId="0" xfId="2" applyNumberFormat="1" applyFont="1" applyAlignment="1">
      <alignment horizontal="right" vertical="top" wrapText="1"/>
    </xf>
    <xf numFmtId="2" fontId="46" fillId="0" borderId="0" xfId="2" applyNumberFormat="1" applyFont="1" applyAlignment="1">
      <alignment horizontal="right" vertical="top" wrapText="1"/>
    </xf>
    <xf numFmtId="174" fontId="26" fillId="0" borderId="0" xfId="3" applyNumberFormat="1" applyAlignment="1">
      <alignment horizontal="left" vertical="top"/>
      <protection locked="0"/>
    </xf>
    <xf numFmtId="39" fontId="29" fillId="0" borderId="0" xfId="3" applyNumberFormat="1" applyFont="1" applyBorder="1" applyAlignment="1">
      <alignment horizontal="right"/>
      <protection locked="0"/>
    </xf>
    <xf numFmtId="174" fontId="62" fillId="0" borderId="0" xfId="3" applyNumberFormat="1" applyFont="1" applyAlignment="1">
      <alignment horizontal="left" vertical="top"/>
      <protection locked="0"/>
    </xf>
    <xf numFmtId="0" fontId="29" fillId="0" borderId="0" xfId="3" applyFont="1" applyAlignment="1" applyProtection="1"/>
    <xf numFmtId="2" fontId="29" fillId="2" borderId="21" xfId="3" applyNumberFormat="1" applyFont="1" applyFill="1" applyBorder="1" applyAlignment="1" applyProtection="1">
      <alignment horizontal="center" vertical="center" wrapText="1"/>
    </xf>
    <xf numFmtId="2" fontId="29" fillId="0" borderId="0" xfId="2" applyNumberFormat="1" applyFont="1" applyAlignment="1">
      <alignment horizontal="left" vertical="top" wrapText="1"/>
    </xf>
    <xf numFmtId="2" fontId="46" fillId="0" borderId="0" xfId="2" applyNumberFormat="1" applyFont="1" applyAlignment="1">
      <alignment horizontal="left" vertical="top" wrapText="1"/>
    </xf>
    <xf numFmtId="4" fontId="33" fillId="0" borderId="0" xfId="3" applyNumberFormat="1" applyFont="1" applyAlignment="1">
      <alignment horizontal="right" wrapText="1"/>
      <protection locked="0"/>
    </xf>
    <xf numFmtId="1" fontId="17" fillId="0" borderId="0" xfId="2" applyNumberFormat="1" applyBorder="1" applyAlignment="1">
      <alignment horizontal="left" vertical="top"/>
    </xf>
    <xf numFmtId="0" fontId="31" fillId="2" borderId="58" xfId="3" applyFont="1" applyFill="1" applyBorder="1" applyAlignment="1" applyProtection="1">
      <alignment horizontal="center" vertical="center" wrapText="1"/>
    </xf>
    <xf numFmtId="2" fontId="11" fillId="0" borderId="0" xfId="1" applyNumberFormat="1" applyFont="1" applyBorder="1"/>
    <xf numFmtId="4" fontId="3" fillId="0" borderId="0" xfId="1" applyNumberFormat="1" applyFont="1" applyBorder="1"/>
    <xf numFmtId="39" fontId="29" fillId="0" borderId="0" xfId="3" applyNumberFormat="1" applyFont="1" applyBorder="1" applyAlignment="1">
      <alignment horizontal="right" vertical="center"/>
      <protection locked="0"/>
    </xf>
    <xf numFmtId="49" fontId="15" fillId="0" borderId="0" xfId="3" applyNumberFormat="1" applyFont="1" applyAlignment="1" applyProtection="1">
      <alignment horizontal="left"/>
    </xf>
    <xf numFmtId="37" fontId="29" fillId="0" borderId="57" xfId="3" applyNumberFormat="1" applyFont="1" applyBorder="1" applyAlignment="1">
      <alignment horizontal="center"/>
      <protection locked="0"/>
    </xf>
    <xf numFmtId="170" fontId="29" fillId="0" borderId="57" xfId="3" applyNumberFormat="1" applyFont="1" applyBorder="1" applyAlignment="1">
      <alignment horizontal="right"/>
      <protection locked="0"/>
    </xf>
    <xf numFmtId="0" fontId="13" fillId="0" borderId="57" xfId="2" applyFont="1" applyBorder="1" applyAlignment="1">
      <alignment horizontal="center" vertical="top" wrapText="1"/>
    </xf>
    <xf numFmtId="164" fontId="60" fillId="0" borderId="57" xfId="2" applyNumberFormat="1" applyFont="1" applyBorder="1" applyAlignment="1">
      <alignment horizontal="right" wrapText="1"/>
    </xf>
    <xf numFmtId="4" fontId="29" fillId="0" borderId="57" xfId="2" applyNumberFormat="1" applyFont="1" applyBorder="1" applyAlignment="1">
      <alignment horizontal="right" vertical="top" wrapText="1"/>
    </xf>
    <xf numFmtId="164" fontId="54" fillId="0" borderId="57" xfId="2" applyNumberFormat="1" applyFont="1" applyBorder="1" applyAlignment="1">
      <alignment horizontal="right" wrapText="1"/>
    </xf>
    <xf numFmtId="0" fontId="13" fillId="0" borderId="57" xfId="2" applyFont="1" applyBorder="1" applyAlignment="1">
      <alignment vertical="top" wrapText="1"/>
    </xf>
    <xf numFmtId="0" fontId="60" fillId="0" borderId="57" xfId="2" applyFont="1" applyBorder="1" applyAlignment="1">
      <alignment vertical="top" wrapText="1"/>
    </xf>
    <xf numFmtId="0" fontId="60" fillId="0" borderId="57" xfId="2" applyFont="1" applyBorder="1" applyAlignment="1">
      <alignment horizontal="center" vertical="top" wrapText="1"/>
    </xf>
    <xf numFmtId="0" fontId="60" fillId="0" borderId="57" xfId="2" applyFont="1" applyBorder="1" applyAlignment="1">
      <alignment horizontal="center" vertical="top"/>
    </xf>
    <xf numFmtId="0" fontId="54" fillId="0" borderId="57" xfId="2" applyFont="1" applyBorder="1" applyAlignment="1">
      <alignment horizontal="center" vertical="top"/>
    </xf>
    <xf numFmtId="0" fontId="15" fillId="0" borderId="1" xfId="3" applyFont="1" applyBorder="1" applyAlignment="1">
      <alignment horizontal="left" wrapText="1"/>
      <protection locked="0"/>
    </xf>
    <xf numFmtId="0" fontId="15" fillId="0" borderId="1" xfId="3" applyFont="1" applyBorder="1" applyAlignment="1">
      <alignment horizontal="right" wrapText="1"/>
      <protection locked="0"/>
    </xf>
    <xf numFmtId="49" fontId="12" fillId="0" borderId="1" xfId="1" applyNumberFormat="1" applyFont="1" applyBorder="1" applyAlignment="1">
      <alignment horizontal="center" vertical="center"/>
    </xf>
    <xf numFmtId="49" fontId="12" fillId="0" borderId="1" xfId="1" applyNumberFormat="1" applyFont="1" applyBorder="1" applyAlignment="1">
      <alignment vertical="center"/>
    </xf>
    <xf numFmtId="49" fontId="15" fillId="0" borderId="1" xfId="1" applyNumberFormat="1" applyFont="1" applyBorder="1" applyAlignment="1">
      <alignment horizontal="center" vertical="center"/>
    </xf>
    <xf numFmtId="49" fontId="15" fillId="0" borderId="1" xfId="1" applyNumberFormat="1" applyFont="1" applyBorder="1" applyAlignment="1">
      <alignment vertical="center"/>
    </xf>
    <xf numFmtId="168" fontId="15" fillId="0" borderId="1" xfId="1" applyNumberFormat="1" applyFont="1" applyBorder="1" applyAlignment="1" applyProtection="1">
      <alignment horizontal="right" vertical="center"/>
      <protection locked="0"/>
    </xf>
    <xf numFmtId="169" fontId="15" fillId="0" borderId="1" xfId="1" applyNumberFormat="1" applyFont="1" applyBorder="1" applyAlignment="1">
      <alignment horizontal="center" vertical="center"/>
    </xf>
    <xf numFmtId="169" fontId="15" fillId="0" borderId="1" xfId="1" applyNumberFormat="1" applyFont="1" applyBorder="1" applyAlignment="1">
      <alignment horizontal="left" vertical="center"/>
    </xf>
    <xf numFmtId="169" fontId="15" fillId="0" borderId="1" xfId="1" applyNumberFormat="1" applyFont="1" applyBorder="1" applyAlignment="1">
      <alignment horizontal="left" vertical="center" wrapText="1"/>
    </xf>
    <xf numFmtId="169" fontId="12" fillId="0" borderId="1" xfId="1" applyNumberFormat="1" applyFont="1" applyBorder="1" applyAlignment="1">
      <alignment horizontal="center" vertical="center"/>
    </xf>
    <xf numFmtId="169" fontId="12" fillId="0" borderId="1" xfId="1" applyNumberFormat="1" applyFont="1" applyBorder="1" applyAlignment="1">
      <alignment horizontal="left" vertical="center"/>
    </xf>
    <xf numFmtId="169" fontId="12" fillId="0" borderId="1" xfId="1" applyNumberFormat="1" applyFont="1" applyBorder="1" applyAlignment="1">
      <alignment horizontal="left" vertical="center" wrapText="1"/>
    </xf>
    <xf numFmtId="165" fontId="15" fillId="0" borderId="1" xfId="1" applyNumberFormat="1" applyFont="1" applyBorder="1" applyAlignment="1" applyProtection="1">
      <alignment horizontal="right" vertical="center"/>
      <protection locked="0"/>
    </xf>
    <xf numFmtId="168" fontId="4" fillId="0" borderId="1" xfId="1" applyNumberFormat="1" applyFont="1" applyBorder="1" applyAlignment="1" applyProtection="1">
      <alignment horizontal="right" vertical="center"/>
      <protection locked="0"/>
    </xf>
    <xf numFmtId="166" fontId="15" fillId="0" borderId="1" xfId="1" applyNumberFormat="1" applyFont="1" applyBorder="1" applyAlignment="1">
      <alignment horizontal="right" vertical="center"/>
    </xf>
    <xf numFmtId="167" fontId="15" fillId="0" borderId="1" xfId="1" applyNumberFormat="1" applyFont="1" applyBorder="1" applyAlignment="1" applyProtection="1">
      <alignment horizontal="right" vertical="center"/>
      <protection locked="0"/>
    </xf>
    <xf numFmtId="49" fontId="15" fillId="0" borderId="60" xfId="1" applyNumberFormat="1" applyFont="1" applyBorder="1" applyAlignment="1">
      <alignment horizontal="center" vertical="center"/>
    </xf>
    <xf numFmtId="49" fontId="15" fillId="0" borderId="60" xfId="1" applyNumberFormat="1" applyFont="1" applyBorder="1" applyAlignment="1">
      <alignment vertical="center"/>
    </xf>
    <xf numFmtId="168" fontId="15" fillId="0" borderId="60" xfId="1" applyNumberFormat="1" applyFont="1" applyBorder="1" applyAlignment="1" applyProtection="1">
      <alignment horizontal="right" vertical="center"/>
      <protection locked="0"/>
    </xf>
    <xf numFmtId="49" fontId="15" fillId="0" borderId="1" xfId="1" applyNumberFormat="1" applyFont="1" applyBorder="1" applyAlignment="1">
      <alignment vertical="center" wrapText="1"/>
    </xf>
    <xf numFmtId="49" fontId="15" fillId="0" borderId="60" xfId="1" applyNumberFormat="1" applyFont="1" applyBorder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15" fillId="0" borderId="1" xfId="3" applyFont="1" applyBorder="1" applyAlignment="1">
      <alignment horizontal="center" wrapText="1"/>
      <protection locked="0"/>
    </xf>
    <xf numFmtId="0" fontId="3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49" fontId="35" fillId="0" borderId="0" xfId="1" applyNumberFormat="1" applyFont="1" applyBorder="1" applyAlignment="1">
      <alignment horizontal="center" vertical="center"/>
    </xf>
    <xf numFmtId="0" fontId="14" fillId="0" borderId="0" xfId="1" applyFont="1" applyBorder="1" applyAlignment="1">
      <alignment horizont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center"/>
    </xf>
    <xf numFmtId="49" fontId="12" fillId="0" borderId="1" xfId="1" applyNumberFormat="1" applyFont="1" applyBorder="1" applyAlignment="1">
      <alignment vertical="center" wrapText="1"/>
    </xf>
    <xf numFmtId="170" fontId="29" fillId="0" borderId="0" xfId="3" applyNumberFormat="1" applyFont="1" applyAlignment="1" applyProtection="1">
      <alignment vertical="top"/>
    </xf>
    <xf numFmtId="172" fontId="31" fillId="2" borderId="1" xfId="3" applyNumberFormat="1" applyFont="1" applyFill="1" applyBorder="1" applyAlignment="1" applyProtection="1">
      <alignment vertical="center" wrapText="1"/>
    </xf>
    <xf numFmtId="0" fontId="3" fillId="0" borderId="0" xfId="1" applyFont="1" applyBorder="1" applyAlignment="1"/>
    <xf numFmtId="0" fontId="14" fillId="0" borderId="0" xfId="1" applyFont="1" applyBorder="1" applyAlignment="1"/>
    <xf numFmtId="0" fontId="14" fillId="0" borderId="0" xfId="1" applyFont="1" applyAlignment="1"/>
    <xf numFmtId="49" fontId="12" fillId="0" borderId="21" xfId="1" applyNumberFormat="1" applyFont="1" applyBorder="1" applyAlignment="1">
      <alignment horizontal="center" vertical="center"/>
    </xf>
    <xf numFmtId="49" fontId="12" fillId="0" borderId="22" xfId="1" applyNumberFormat="1" applyFont="1" applyBorder="1" applyAlignment="1">
      <alignment vertical="center"/>
    </xf>
    <xf numFmtId="49" fontId="12" fillId="0" borderId="22" xfId="1" applyNumberFormat="1" applyFont="1" applyBorder="1" applyAlignment="1">
      <alignment vertical="center" wrapText="1"/>
    </xf>
    <xf numFmtId="49" fontId="12" fillId="0" borderId="22" xfId="1" applyNumberFormat="1" applyFont="1" applyBorder="1" applyAlignment="1">
      <alignment horizontal="center" vertical="center"/>
    </xf>
    <xf numFmtId="0" fontId="15" fillId="0" borderId="21" xfId="3" applyFont="1" applyBorder="1" applyAlignment="1">
      <alignment horizontal="left" wrapText="1"/>
      <protection locked="0"/>
    </xf>
    <xf numFmtId="0" fontId="15" fillId="0" borderId="22" xfId="3" applyFont="1" applyBorder="1" applyAlignment="1">
      <alignment horizontal="left" wrapText="1"/>
      <protection locked="0"/>
    </xf>
    <xf numFmtId="0" fontId="15" fillId="0" borderId="22" xfId="3" applyFont="1" applyBorder="1" applyAlignment="1">
      <alignment horizontal="center" wrapText="1"/>
      <protection locked="0"/>
    </xf>
    <xf numFmtId="0" fontId="15" fillId="0" borderId="22" xfId="3" applyFont="1" applyBorder="1" applyAlignment="1">
      <alignment horizontal="right" wrapText="1"/>
      <protection locked="0"/>
    </xf>
    <xf numFmtId="0" fontId="15" fillId="0" borderId="23" xfId="3" applyFont="1" applyBorder="1" applyAlignment="1">
      <alignment horizontal="right" wrapText="1"/>
      <protection locked="0"/>
    </xf>
    <xf numFmtId="0" fontId="15" fillId="0" borderId="2" xfId="3" applyFont="1" applyBorder="1" applyAlignment="1">
      <alignment horizontal="left" wrapText="1"/>
      <protection locked="0"/>
    </xf>
    <xf numFmtId="0" fontId="15" fillId="0" borderId="3" xfId="3" applyFont="1" applyBorder="1" applyAlignment="1">
      <alignment horizontal="left" wrapText="1"/>
      <protection locked="0"/>
    </xf>
    <xf numFmtId="0" fontId="15" fillId="0" borderId="3" xfId="3" applyFont="1" applyBorder="1" applyAlignment="1">
      <alignment horizontal="center" wrapText="1"/>
      <protection locked="0"/>
    </xf>
    <xf numFmtId="0" fontId="15" fillId="0" borderId="3" xfId="3" applyFont="1" applyBorder="1" applyAlignment="1">
      <alignment horizontal="right" wrapText="1"/>
      <protection locked="0"/>
    </xf>
    <xf numFmtId="0" fontId="15" fillId="0" borderId="5" xfId="3" applyFont="1" applyBorder="1" applyAlignment="1">
      <alignment horizontal="right" wrapText="1"/>
      <protection locked="0"/>
    </xf>
    <xf numFmtId="0" fontId="15" fillId="0" borderId="8" xfId="3" applyFont="1" applyBorder="1" applyAlignment="1">
      <alignment horizontal="left" wrapText="1"/>
      <protection locked="0"/>
    </xf>
    <xf numFmtId="0" fontId="15" fillId="0" borderId="9" xfId="3" applyFont="1" applyBorder="1" applyAlignment="1">
      <alignment horizontal="left" wrapText="1"/>
      <protection locked="0"/>
    </xf>
    <xf numFmtId="0" fontId="15" fillId="0" borderId="9" xfId="3" applyFont="1" applyBorder="1" applyAlignment="1">
      <alignment horizontal="center" wrapText="1"/>
      <protection locked="0"/>
    </xf>
    <xf numFmtId="0" fontId="15" fillId="0" borderId="9" xfId="3" applyFont="1" applyBorder="1" applyAlignment="1">
      <alignment horizontal="right" wrapText="1"/>
      <protection locked="0"/>
    </xf>
    <xf numFmtId="0" fontId="15" fillId="0" borderId="10" xfId="3" applyFont="1" applyBorder="1" applyAlignment="1">
      <alignment horizontal="right" wrapText="1"/>
      <protection locked="0"/>
    </xf>
    <xf numFmtId="0" fontId="15" fillId="0" borderId="6" xfId="3" applyFont="1" applyBorder="1" applyAlignment="1">
      <alignment horizontal="left" wrapText="1"/>
      <protection locked="0"/>
    </xf>
    <xf numFmtId="0" fontId="15" fillId="0" borderId="0" xfId="3" applyFont="1" applyBorder="1" applyAlignment="1">
      <alignment horizontal="center" wrapText="1"/>
      <protection locked="0"/>
    </xf>
    <xf numFmtId="0" fontId="15" fillId="0" borderId="7" xfId="3" applyFont="1" applyBorder="1" applyAlignment="1">
      <alignment horizontal="right" wrapText="1"/>
      <protection locked="0"/>
    </xf>
    <xf numFmtId="49" fontId="15" fillId="0" borderId="21" xfId="1" applyNumberFormat="1" applyFont="1" applyBorder="1" applyAlignment="1">
      <alignment horizontal="center" vertical="center"/>
    </xf>
    <xf numFmtId="49" fontId="15" fillId="0" borderId="22" xfId="1" applyNumberFormat="1" applyFont="1" applyBorder="1" applyAlignment="1">
      <alignment vertical="center"/>
    </xf>
    <xf numFmtId="49" fontId="15" fillId="0" borderId="22" xfId="1" applyNumberFormat="1" applyFont="1" applyBorder="1" applyAlignment="1">
      <alignment vertical="center" wrapText="1"/>
    </xf>
    <xf numFmtId="49" fontId="15" fillId="0" borderId="22" xfId="1" applyNumberFormat="1" applyFont="1" applyBorder="1" applyAlignment="1">
      <alignment horizontal="center" vertical="center"/>
    </xf>
    <xf numFmtId="168" fontId="15" fillId="0" borderId="22" xfId="1" applyNumberFormat="1" applyFont="1" applyBorder="1" applyAlignment="1" applyProtection="1">
      <alignment horizontal="right" vertical="center"/>
      <protection locked="0"/>
    </xf>
    <xf numFmtId="168" fontId="15" fillId="0" borderId="23" xfId="1" applyNumberFormat="1" applyFont="1" applyBorder="1" applyAlignment="1" applyProtection="1">
      <alignment horizontal="right" vertical="center"/>
      <protection locked="0"/>
    </xf>
    <xf numFmtId="169" fontId="15" fillId="0" borderId="21" xfId="1" applyNumberFormat="1" applyFont="1" applyBorder="1" applyAlignment="1">
      <alignment horizontal="center" vertical="center"/>
    </xf>
    <xf numFmtId="169" fontId="15" fillId="0" borderId="22" xfId="1" applyNumberFormat="1" applyFont="1" applyBorder="1" applyAlignment="1">
      <alignment horizontal="left" vertical="center"/>
    </xf>
    <xf numFmtId="169" fontId="15" fillId="0" borderId="22" xfId="1" applyNumberFormat="1" applyFont="1" applyBorder="1" applyAlignment="1">
      <alignment horizontal="left" vertical="center" wrapText="1"/>
    </xf>
    <xf numFmtId="169" fontId="15" fillId="0" borderId="22" xfId="1" applyNumberFormat="1" applyFont="1" applyBorder="1" applyAlignment="1">
      <alignment horizontal="center" vertical="center"/>
    </xf>
    <xf numFmtId="165" fontId="15" fillId="0" borderId="22" xfId="1" applyNumberFormat="1" applyFont="1" applyBorder="1" applyAlignment="1" applyProtection="1">
      <alignment horizontal="right" vertical="center"/>
      <protection locked="0"/>
    </xf>
    <xf numFmtId="166" fontId="15" fillId="0" borderId="23" xfId="1" applyNumberFormat="1" applyFont="1" applyBorder="1" applyAlignment="1">
      <alignment horizontal="right" vertical="center"/>
    </xf>
    <xf numFmtId="169" fontId="15" fillId="0" borderId="2" xfId="1" applyNumberFormat="1" applyFont="1" applyBorder="1" applyAlignment="1">
      <alignment horizontal="center" vertical="center"/>
    </xf>
    <xf numFmtId="169" fontId="15" fillId="0" borderId="3" xfId="1" applyNumberFormat="1" applyFont="1" applyBorder="1" applyAlignment="1">
      <alignment horizontal="left" vertical="center"/>
    </xf>
    <xf numFmtId="169" fontId="15" fillId="0" borderId="3" xfId="1" applyNumberFormat="1" applyFont="1" applyBorder="1" applyAlignment="1">
      <alignment horizontal="left" vertical="center" wrapText="1"/>
    </xf>
    <xf numFmtId="169" fontId="15" fillId="0" borderId="3" xfId="1" applyNumberFormat="1" applyFont="1" applyBorder="1" applyAlignment="1">
      <alignment horizontal="center" vertical="center"/>
    </xf>
    <xf numFmtId="165" fontId="15" fillId="0" borderId="3" xfId="1" applyNumberFormat="1" applyFont="1" applyBorder="1" applyAlignment="1" applyProtection="1">
      <alignment horizontal="right" vertical="center"/>
      <protection locked="0"/>
    </xf>
    <xf numFmtId="166" fontId="15" fillId="0" borderId="5" xfId="1" applyNumberFormat="1" applyFont="1" applyBorder="1" applyAlignment="1">
      <alignment horizontal="right" vertical="center"/>
    </xf>
    <xf numFmtId="0" fontId="30" fillId="0" borderId="0" xfId="3" applyFont="1" applyAlignment="1" applyProtection="1">
      <alignment horizontal="center"/>
    </xf>
    <xf numFmtId="0" fontId="33" fillId="0" borderId="0" xfId="3" applyFont="1" applyAlignment="1">
      <alignment horizontal="center" wrapText="1"/>
      <protection locked="0"/>
    </xf>
    <xf numFmtId="0" fontId="29" fillId="0" borderId="1" xfId="3" applyFont="1" applyBorder="1" applyAlignment="1">
      <alignment horizontal="center" wrapText="1"/>
      <protection locked="0"/>
    </xf>
    <xf numFmtId="0" fontId="47" fillId="0" borderId="0" xfId="3" applyFont="1" applyAlignment="1">
      <alignment horizontal="center" wrapText="1"/>
      <protection locked="0"/>
    </xf>
    <xf numFmtId="0" fontId="48" fillId="0" borderId="0" xfId="3" applyFont="1" applyAlignment="1">
      <alignment horizontal="center" wrapText="1"/>
      <protection locked="0"/>
    </xf>
    <xf numFmtId="0" fontId="49" fillId="0" borderId="0" xfId="3" applyFont="1" applyAlignment="1">
      <alignment horizontal="center" wrapText="1"/>
      <protection locked="0"/>
    </xf>
    <xf numFmtId="0" fontId="34" fillId="0" borderId="1" xfId="3" applyFont="1" applyBorder="1" applyAlignment="1">
      <alignment horizontal="center" wrapText="1"/>
      <protection locked="0"/>
    </xf>
    <xf numFmtId="0" fontId="36" fillId="0" borderId="0" xfId="3" applyFont="1" applyAlignment="1">
      <alignment horizontal="center" vertical="center" wrapText="1"/>
      <protection locked="0"/>
    </xf>
    <xf numFmtId="49" fontId="4" fillId="0" borderId="1" xfId="1" applyNumberFormat="1" applyFont="1" applyBorder="1" applyAlignment="1">
      <alignment horizontal="center" vertical="center"/>
    </xf>
    <xf numFmtId="0" fontId="63" fillId="0" borderId="1" xfId="3" applyFont="1" applyBorder="1" applyAlignment="1">
      <alignment horizontal="left" wrapText="1"/>
      <protection locked="0"/>
    </xf>
    <xf numFmtId="165" fontId="4" fillId="0" borderId="1" xfId="1" applyNumberFormat="1" applyFont="1" applyBorder="1" applyAlignment="1">
      <alignment horizontal="right" vertical="center"/>
    </xf>
    <xf numFmtId="39" fontId="63" fillId="0" borderId="1" xfId="3" applyNumberFormat="1" applyFont="1" applyBorder="1" applyAlignment="1">
      <alignment horizontal="right"/>
      <protection locked="0"/>
    </xf>
    <xf numFmtId="0" fontId="4" fillId="0" borderId="21" xfId="1" applyFont="1" applyBorder="1"/>
    <xf numFmtId="165" fontId="4" fillId="0" borderId="22" xfId="1" applyNumberFormat="1" applyFont="1" applyBorder="1" applyAlignment="1" applyProtection="1">
      <alignment horizontal="right" vertical="center"/>
      <protection locked="0"/>
    </xf>
    <xf numFmtId="165" fontId="4" fillId="0" borderId="23" xfId="1" applyNumberFormat="1" applyFont="1" applyBorder="1" applyAlignment="1" applyProtection="1">
      <alignment horizontal="right" vertical="center"/>
      <protection locked="0"/>
    </xf>
    <xf numFmtId="49" fontId="4" fillId="0" borderId="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 wrapText="1"/>
    </xf>
    <xf numFmtId="165" fontId="4" fillId="0" borderId="1" xfId="1" applyNumberFormat="1" applyFont="1" applyBorder="1" applyAlignment="1" applyProtection="1">
      <alignment horizontal="right" vertical="center"/>
      <protection locked="0"/>
    </xf>
    <xf numFmtId="0" fontId="63" fillId="0" borderId="1" xfId="3" applyFont="1" applyBorder="1" applyAlignment="1">
      <alignment horizontal="center" wrapText="1"/>
      <protection locked="0"/>
    </xf>
    <xf numFmtId="0" fontId="63" fillId="0" borderId="1" xfId="3" applyFont="1" applyBorder="1" applyAlignment="1">
      <alignment horizontal="right" wrapText="1"/>
      <protection locked="0"/>
    </xf>
    <xf numFmtId="49" fontId="28" fillId="0" borderId="1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172" fontId="4" fillId="0" borderId="0" xfId="1" applyNumberFormat="1" applyFont="1" applyBorder="1" applyAlignment="1">
      <alignment horizontal="right"/>
    </xf>
    <xf numFmtId="4" fontId="4" fillId="0" borderId="0" xfId="1" applyNumberFormat="1" applyFont="1" applyBorder="1" applyAlignment="1">
      <alignment horizontal="right"/>
    </xf>
    <xf numFmtId="0" fontId="20" fillId="0" borderId="0" xfId="2" applyFont="1" applyAlignment="1">
      <alignment vertical="top" wrapText="1"/>
    </xf>
    <xf numFmtId="39" fontId="29" fillId="0" borderId="0" xfId="3" applyNumberFormat="1" applyFont="1" applyAlignment="1" applyProtection="1">
      <alignment horizontal="left" vertical="center"/>
    </xf>
    <xf numFmtId="39" fontId="15" fillId="0" borderId="0" xfId="3" applyNumberFormat="1" applyFont="1" applyAlignment="1" applyProtection="1">
      <alignment horizontal="left" vertical="center"/>
    </xf>
    <xf numFmtId="0" fontId="41" fillId="0" borderId="47" xfId="3" applyFont="1" applyBorder="1" applyAlignment="1" applyProtection="1">
      <alignment horizontal="left" vertical="center"/>
    </xf>
    <xf numFmtId="0" fontId="41" fillId="0" borderId="9" xfId="3" applyFont="1" applyBorder="1" applyAlignment="1" applyProtection="1">
      <alignment horizontal="left" vertical="center"/>
    </xf>
    <xf numFmtId="0" fontId="29" fillId="0" borderId="13" xfId="3" applyFont="1" applyBorder="1" applyAlignment="1" applyProtection="1">
      <alignment horizontal="left" vertical="center" wrapText="1"/>
    </xf>
    <xf numFmtId="0" fontId="29" fillId="0" borderId="0" xfId="3" applyFont="1" applyAlignment="1" applyProtection="1">
      <alignment horizontal="left" vertical="center" wrapText="1"/>
    </xf>
    <xf numFmtId="0" fontId="29" fillId="0" borderId="14" xfId="3" applyFont="1" applyBorder="1" applyAlignment="1" applyProtection="1">
      <alignment horizontal="left" vertical="center" wrapText="1"/>
    </xf>
    <xf numFmtId="0" fontId="39" fillId="0" borderId="0" xfId="3" applyFont="1" applyAlignment="1" applyProtection="1">
      <alignment horizontal="left" vertical="center"/>
    </xf>
    <xf numFmtId="0" fontId="29" fillId="0" borderId="15" xfId="3" applyFont="1" applyBorder="1" applyAlignment="1" applyProtection="1">
      <alignment horizontal="left" vertical="center" wrapText="1"/>
    </xf>
    <xf numFmtId="0" fontId="29" fillId="0" borderId="16" xfId="3" applyFont="1" applyBorder="1" applyAlignment="1" applyProtection="1">
      <alignment horizontal="center" vertical="center"/>
    </xf>
    <xf numFmtId="0" fontId="29" fillId="0" borderId="17" xfId="3" applyFont="1" applyBorder="1" applyAlignment="1" applyProtection="1">
      <alignment horizontal="center" vertical="center"/>
    </xf>
    <xf numFmtId="0" fontId="29" fillId="0" borderId="19" xfId="3" applyFont="1" applyBorder="1" applyAlignment="1" applyProtection="1">
      <alignment horizontal="left" vertical="center" wrapText="1"/>
    </xf>
    <xf numFmtId="0" fontId="29" fillId="0" borderId="20" xfId="3" applyFont="1" applyBorder="1" applyAlignment="1" applyProtection="1">
      <alignment horizontal="center" vertical="center"/>
    </xf>
    <xf numFmtId="14" fontId="39" fillId="0" borderId="19" xfId="3" applyNumberFormat="1" applyFont="1" applyBorder="1" applyAlignment="1" applyProtection="1">
      <alignment horizontal="left" vertical="center" wrapText="1"/>
    </xf>
    <xf numFmtId="0" fontId="39" fillId="0" borderId="20" xfId="3" applyFont="1" applyBorder="1" applyAlignment="1" applyProtection="1">
      <alignment horizontal="center" vertical="center" wrapText="1"/>
    </xf>
    <xf numFmtId="0" fontId="43" fillId="0" borderId="0" xfId="3" applyFont="1" applyAlignment="1" applyProtection="1">
      <alignment horizontal="left" vertical="center"/>
    </xf>
    <xf numFmtId="0" fontId="40" fillId="0" borderId="11" xfId="3" applyFont="1" applyBorder="1" applyAlignment="1" applyProtection="1">
      <alignment horizontal="left" vertical="center" wrapText="1"/>
    </xf>
    <xf numFmtId="0" fontId="40" fillId="0" borderId="4" xfId="3" applyFont="1" applyBorder="1" applyAlignment="1" applyProtection="1">
      <alignment horizontal="left" vertical="center" wrapText="1"/>
    </xf>
    <xf numFmtId="0" fontId="40" fillId="0" borderId="12" xfId="3" applyFont="1" applyBorder="1" applyAlignment="1" applyProtection="1">
      <alignment horizontal="left" vertical="center" wrapText="1"/>
    </xf>
    <xf numFmtId="0" fontId="40" fillId="0" borderId="13" xfId="3" applyFont="1" applyBorder="1" applyAlignment="1" applyProtection="1">
      <alignment horizontal="left" vertical="center" wrapText="1"/>
    </xf>
    <xf numFmtId="0" fontId="40" fillId="0" borderId="0" xfId="3" applyFont="1" applyAlignment="1" applyProtection="1">
      <alignment horizontal="left" vertical="center" wrapText="1"/>
    </xf>
    <xf numFmtId="0" fontId="40" fillId="0" borderId="14" xfId="3" applyFont="1" applyBorder="1" applyAlignment="1" applyProtection="1">
      <alignment horizontal="left" vertical="center" wrapText="1"/>
    </xf>
    <xf numFmtId="0" fontId="40" fillId="0" borderId="15" xfId="3" applyFont="1" applyBorder="1" applyAlignment="1" applyProtection="1">
      <alignment horizontal="left" vertical="center" wrapText="1"/>
    </xf>
    <xf numFmtId="0" fontId="40" fillId="0" borderId="16" xfId="3" applyFont="1" applyBorder="1" applyAlignment="1" applyProtection="1">
      <alignment horizontal="left" vertical="center" wrapText="1"/>
    </xf>
    <xf numFmtId="0" fontId="40" fillId="0" borderId="17" xfId="3" applyFont="1" applyBorder="1" applyAlignment="1" applyProtection="1">
      <alignment horizontal="left" vertical="center" wrapText="1"/>
    </xf>
    <xf numFmtId="0" fontId="30" fillId="0" borderId="0" xfId="3" applyFont="1" applyAlignment="1" applyProtection="1">
      <alignment horizontal="left" vertical="center" wrapText="1"/>
    </xf>
    <xf numFmtId="0" fontId="29" fillId="0" borderId="11" xfId="3" applyFont="1" applyBorder="1" applyAlignment="1" applyProtection="1">
      <alignment horizontal="left" vertical="center" wrapText="1"/>
    </xf>
    <xf numFmtId="0" fontId="29" fillId="0" borderId="4" xfId="3" applyFont="1" applyBorder="1" applyAlignment="1" applyProtection="1">
      <alignment horizontal="left" vertical="center" wrapText="1"/>
    </xf>
    <xf numFmtId="0" fontId="29" fillId="0" borderId="12" xfId="3" applyFont="1" applyBorder="1" applyAlignment="1" applyProtection="1">
      <alignment horizontal="left" vertical="center" wrapText="1"/>
    </xf>
    <xf numFmtId="0" fontId="37" fillId="0" borderId="0" xfId="3" applyFont="1" applyAlignment="1" applyProtection="1">
      <alignment horizontal="center" vertical="center"/>
    </xf>
    <xf numFmtId="0" fontId="15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horizontal="left" vertical="center" wrapText="1"/>
    </xf>
    <xf numFmtId="0" fontId="27" fillId="0" borderId="0" xfId="3" applyFont="1" applyAlignment="1" applyProtection="1">
      <alignment horizontal="center" vertical="center"/>
    </xf>
    <xf numFmtId="0" fontId="29" fillId="0" borderId="0" xfId="3" applyFont="1" applyAlignment="1" applyProtection="1">
      <alignment horizontal="left"/>
    </xf>
    <xf numFmtId="0" fontId="29" fillId="0" borderId="0" xfId="3" applyFont="1" applyAlignment="1" applyProtection="1">
      <alignment horizontal="center" vertical="center"/>
    </xf>
    <xf numFmtId="39" fontId="29" fillId="0" borderId="0" xfId="3" applyNumberFormat="1" applyFont="1" applyAlignment="1" applyProtection="1">
      <alignment horizontal="center" vertical="center"/>
    </xf>
    <xf numFmtId="0" fontId="27" fillId="0" borderId="0" xfId="3" applyFont="1" applyAlignment="1" applyProtection="1">
      <alignment horizontal="center" vertical="center" wrapText="1"/>
    </xf>
    <xf numFmtId="0" fontId="19" fillId="0" borderId="0" xfId="2" applyFont="1" applyAlignment="1">
      <alignment horizontal="left" vertical="top" wrapText="1" indent="1"/>
    </xf>
    <xf numFmtId="0" fontId="17" fillId="0" borderId="0" xfId="2" applyAlignment="1">
      <alignment horizontal="left" vertical="top" wrapText="1" indent="1"/>
    </xf>
    <xf numFmtId="0" fontId="17" fillId="0" borderId="0" xfId="2" applyFill="1" applyBorder="1" applyAlignment="1">
      <alignment horizontal="left" vertical="top" wrapText="1"/>
    </xf>
    <xf numFmtId="0" fontId="18" fillId="0" borderId="0" xfId="2" applyFont="1" applyFill="1" applyBorder="1" applyAlignment="1">
      <alignment horizontal="left" vertical="top" wrapText="1"/>
    </xf>
    <xf numFmtId="14" fontId="29" fillId="0" borderId="0" xfId="3" applyNumberFormat="1" applyFont="1" applyAlignment="1" applyProtection="1">
      <alignment horizontal="left"/>
    </xf>
    <xf numFmtId="0" fontId="29" fillId="0" borderId="0" xfId="3" applyFont="1" applyAlignment="1" applyProtection="1">
      <alignment horizontal="left" wrapText="1"/>
    </xf>
    <xf numFmtId="0" fontId="27" fillId="0" borderId="0" xfId="3" applyFont="1" applyAlignment="1" applyProtection="1">
      <alignment horizontal="center"/>
    </xf>
    <xf numFmtId="0" fontId="21" fillId="0" borderId="0" xfId="2" applyFont="1" applyAlignment="1">
      <alignment horizontal="left" vertical="top" wrapText="1" indent="6"/>
    </xf>
    <xf numFmtId="0" fontId="22" fillId="0" borderId="0" xfId="2" applyFont="1" applyAlignment="1">
      <alignment horizontal="left" vertical="top" wrapText="1" indent="27"/>
    </xf>
    <xf numFmtId="0" fontId="29" fillId="0" borderId="0" xfId="3" applyFont="1" applyAlignment="1" applyProtection="1"/>
    <xf numFmtId="0" fontId="17" fillId="0" borderId="0" xfId="2" applyAlignment="1">
      <alignment horizontal="left" vertical="top" wrapText="1"/>
    </xf>
    <xf numFmtId="175" fontId="29" fillId="0" borderId="1" xfId="5" applyNumberFormat="1" applyFont="1" applyBorder="1" applyAlignment="1" applyProtection="1">
      <alignment horizontal="right" vertical="center"/>
      <protection locked="0"/>
    </xf>
    <xf numFmtId="175" fontId="29" fillId="0" borderId="1" xfId="3" applyNumberFormat="1" applyFont="1" applyBorder="1" applyAlignment="1">
      <alignment horizontal="right"/>
      <protection locked="0"/>
    </xf>
    <xf numFmtId="175" fontId="33" fillId="0" borderId="0" xfId="3" applyNumberFormat="1" applyFont="1" applyAlignment="1">
      <alignment horizontal="right"/>
      <protection locked="0"/>
    </xf>
    <xf numFmtId="175" fontId="34" fillId="0" borderId="1" xfId="3" applyNumberFormat="1" applyFont="1" applyBorder="1" applyAlignment="1">
      <alignment horizontal="right"/>
      <protection locked="0"/>
    </xf>
    <xf numFmtId="174" fontId="32" fillId="0" borderId="0" xfId="3" applyNumberFormat="1" applyFont="1" applyAlignment="1">
      <alignment horizontal="right"/>
      <protection locked="0"/>
    </xf>
    <xf numFmtId="174" fontId="33" fillId="0" borderId="0" xfId="3" applyNumberFormat="1" applyFont="1" applyAlignment="1">
      <alignment horizontal="right"/>
      <protection locked="0"/>
    </xf>
    <xf numFmtId="174" fontId="29" fillId="0" borderId="1" xfId="3" applyNumberFormat="1" applyFont="1" applyBorder="1" applyAlignment="1">
      <alignment horizontal="right"/>
      <protection locked="0"/>
    </xf>
    <xf numFmtId="174" fontId="34" fillId="0" borderId="1" xfId="3" applyNumberFormat="1" applyFont="1" applyBorder="1" applyAlignment="1">
      <alignment horizontal="right"/>
      <protection locked="0"/>
    </xf>
    <xf numFmtId="174" fontId="35" fillId="0" borderId="0" xfId="3" applyNumberFormat="1" applyFont="1" applyAlignment="1">
      <alignment horizontal="right"/>
      <protection locked="0"/>
    </xf>
    <xf numFmtId="174" fontId="26" fillId="0" borderId="0" xfId="3" applyNumberFormat="1" applyAlignment="1">
      <alignment horizontal="right" vertical="top"/>
      <protection locked="0"/>
    </xf>
    <xf numFmtId="166" fontId="29" fillId="0" borderId="57" xfId="3" applyNumberFormat="1" applyFont="1" applyBorder="1" applyAlignment="1">
      <alignment horizontal="right" vertical="center" wrapText="1"/>
      <protection locked="0"/>
    </xf>
    <xf numFmtId="166" fontId="54" fillId="0" borderId="57" xfId="2" applyNumberFormat="1" applyFont="1" applyBorder="1" applyAlignment="1">
      <alignment horizontal="right" vertical="center"/>
    </xf>
    <xf numFmtId="166" fontId="29" fillId="0" borderId="57" xfId="2" applyNumberFormat="1" applyFont="1" applyBorder="1" applyAlignment="1">
      <alignment horizontal="right" vertical="center" wrapText="1"/>
    </xf>
    <xf numFmtId="166" fontId="29" fillId="0" borderId="0" xfId="2" applyNumberFormat="1" applyFont="1" applyBorder="1" applyAlignment="1">
      <alignment horizontal="right" vertical="center" wrapText="1"/>
    </xf>
    <xf numFmtId="166" fontId="35" fillId="0" borderId="0" xfId="3" applyNumberFormat="1" applyFont="1" applyAlignment="1">
      <alignment horizontal="right"/>
      <protection locked="0"/>
    </xf>
    <xf numFmtId="4" fontId="32" fillId="0" borderId="0" xfId="3" applyNumberFormat="1" applyFont="1" applyAlignment="1">
      <alignment horizontal="right" vertical="center" wrapText="1"/>
      <protection locked="0"/>
    </xf>
    <xf numFmtId="4" fontId="32" fillId="0" borderId="0" xfId="3" applyNumberFormat="1" applyFont="1" applyAlignment="1">
      <alignment horizontal="right" wrapText="1"/>
      <protection locked="0"/>
    </xf>
    <xf numFmtId="4" fontId="29" fillId="0" borderId="0" xfId="2" applyNumberFormat="1" applyFont="1" applyBorder="1" applyAlignment="1">
      <alignment horizontal="right" vertical="center" wrapText="1"/>
    </xf>
    <xf numFmtId="4" fontId="29" fillId="0" borderId="57" xfId="3" applyNumberFormat="1" applyFont="1" applyBorder="1" applyAlignment="1">
      <alignment horizontal="right" vertical="center" wrapText="1"/>
      <protection locked="0"/>
    </xf>
    <xf numFmtId="4" fontId="29" fillId="0" borderId="57" xfId="2" applyNumberFormat="1" applyFont="1" applyBorder="1" applyAlignment="1">
      <alignment horizontal="right" vertical="center" wrapText="1"/>
    </xf>
    <xf numFmtId="4" fontId="57" fillId="0" borderId="0" xfId="2" applyNumberFormat="1" applyFont="1" applyBorder="1" applyAlignment="1">
      <alignment horizontal="right" vertical="center" wrapText="1"/>
    </xf>
    <xf numFmtId="4" fontId="32" fillId="0" borderId="0" xfId="3" applyNumberFormat="1" applyFont="1" applyAlignment="1">
      <alignment horizontal="left" wrapText="1"/>
      <protection locked="0"/>
    </xf>
    <xf numFmtId="4" fontId="29" fillId="0" borderId="0" xfId="3" applyNumberFormat="1" applyFont="1" applyBorder="1" applyAlignment="1">
      <alignment horizontal="right" vertical="center" wrapText="1"/>
      <protection locked="0"/>
    </xf>
    <xf numFmtId="4" fontId="35" fillId="0" borderId="0" xfId="3" applyNumberFormat="1" applyFont="1" applyAlignment="1">
      <alignment horizontal="right"/>
      <protection locked="0"/>
    </xf>
    <xf numFmtId="4" fontId="53" fillId="0" borderId="0" xfId="2" applyNumberFormat="1" applyFont="1" applyAlignment="1">
      <alignment horizontal="right" vertical="center" wrapText="1"/>
    </xf>
    <xf numFmtId="4" fontId="23" fillId="0" borderId="0" xfId="2" applyNumberFormat="1" applyFont="1" applyAlignment="1">
      <alignment horizontal="right" vertical="center" wrapText="1"/>
    </xf>
    <xf numFmtId="4" fontId="29" fillId="0" borderId="57" xfId="2" applyNumberFormat="1" applyFont="1" applyBorder="1" applyAlignment="1">
      <alignment horizontal="right" vertical="center" wrapText="1" indent="1"/>
    </xf>
    <xf numFmtId="4" fontId="29" fillId="0" borderId="57" xfId="2" applyNumberFormat="1" applyFont="1" applyBorder="1" applyAlignment="1">
      <alignment horizontal="right" vertical="top" wrapText="1" indent="1"/>
    </xf>
    <xf numFmtId="4" fontId="29" fillId="0" borderId="0" xfId="2" applyNumberFormat="1" applyFont="1" applyBorder="1" applyAlignment="1">
      <alignment horizontal="left" vertical="center" wrapText="1"/>
    </xf>
    <xf numFmtId="4" fontId="29" fillId="0" borderId="0" xfId="2" applyNumberFormat="1" applyFont="1" applyAlignment="1">
      <alignment horizontal="right" vertical="center" wrapText="1"/>
    </xf>
    <xf numFmtId="166" fontId="29" fillId="0" borderId="57" xfId="2" applyNumberFormat="1" applyFont="1" applyBorder="1" applyAlignment="1">
      <alignment vertical="top" wrapText="1"/>
    </xf>
    <xf numFmtId="166" fontId="29" fillId="0" borderId="1" xfId="3" applyNumberFormat="1" applyFont="1" applyBorder="1" applyAlignment="1">
      <alignment horizontal="right"/>
      <protection locked="0"/>
    </xf>
    <xf numFmtId="166" fontId="33" fillId="0" borderId="0" xfId="3" applyNumberFormat="1" applyFont="1" applyAlignment="1">
      <alignment horizontal="right"/>
      <protection locked="0"/>
    </xf>
    <xf numFmtId="166" fontId="34" fillId="0" borderId="1" xfId="3" applyNumberFormat="1" applyFont="1" applyBorder="1" applyAlignment="1">
      <alignment horizontal="right"/>
      <protection locked="0"/>
    </xf>
    <xf numFmtId="166" fontId="36" fillId="0" borderId="0" xfId="3" applyNumberFormat="1" applyFont="1" applyAlignment="1">
      <alignment horizontal="right" vertical="center"/>
      <protection locked="0"/>
    </xf>
    <xf numFmtId="174" fontId="36" fillId="0" borderId="0" xfId="3" applyNumberFormat="1" applyFont="1" applyAlignment="1">
      <alignment horizontal="right" vertical="center"/>
      <protection locked="0"/>
    </xf>
    <xf numFmtId="4" fontId="4" fillId="0" borderId="1" xfId="1" applyNumberFormat="1" applyFont="1" applyBorder="1" applyAlignment="1">
      <alignment horizontal="right" vertical="center"/>
    </xf>
    <xf numFmtId="4" fontId="63" fillId="0" borderId="1" xfId="3" applyNumberFormat="1" applyFont="1" applyBorder="1" applyAlignment="1">
      <alignment horizontal="right"/>
      <protection locked="0"/>
    </xf>
    <xf numFmtId="4" fontId="15" fillId="0" borderId="1" xfId="3" applyNumberFormat="1" applyFont="1" applyBorder="1" applyAlignment="1">
      <alignment horizontal="right" wrapText="1"/>
      <protection locked="0"/>
    </xf>
    <xf numFmtId="4" fontId="12" fillId="0" borderId="22" xfId="1" applyNumberFormat="1" applyFont="1" applyBorder="1" applyAlignment="1" applyProtection="1">
      <alignment horizontal="right" vertical="center"/>
      <protection locked="0"/>
    </xf>
    <xf numFmtId="4" fontId="15" fillId="0" borderId="22" xfId="3" applyNumberFormat="1" applyFont="1" applyBorder="1" applyAlignment="1">
      <alignment horizontal="right" wrapText="1"/>
      <protection locked="0"/>
    </xf>
    <xf numFmtId="4" fontId="15" fillId="0" borderId="3" xfId="3" applyNumberFormat="1" applyFont="1" applyBorder="1" applyAlignment="1">
      <alignment horizontal="right" wrapText="1"/>
      <protection locked="0"/>
    </xf>
    <xf numFmtId="4" fontId="15" fillId="0" borderId="9" xfId="3" applyNumberFormat="1" applyFont="1" applyBorder="1" applyAlignment="1">
      <alignment horizontal="right" wrapText="1"/>
      <protection locked="0"/>
    </xf>
    <xf numFmtId="4" fontId="15" fillId="0" borderId="0" xfId="3" applyNumberFormat="1" applyFont="1" applyBorder="1" applyAlignment="1">
      <alignment horizontal="right" wrapText="1"/>
      <protection locked="0"/>
    </xf>
    <xf numFmtId="4" fontId="4" fillId="0" borderId="1" xfId="1" applyNumberFormat="1" applyFont="1" applyBorder="1" applyAlignment="1" applyProtection="1">
      <alignment horizontal="right" vertical="center"/>
      <protection locked="0"/>
    </xf>
    <xf numFmtId="4" fontId="63" fillId="0" borderId="1" xfId="3" applyNumberFormat="1" applyFont="1" applyBorder="1" applyAlignment="1">
      <alignment horizontal="right" wrapText="1"/>
      <protection locked="0"/>
    </xf>
    <xf numFmtId="4" fontId="15" fillId="0" borderId="1" xfId="1" applyNumberFormat="1" applyFont="1" applyBorder="1" applyAlignment="1" applyProtection="1">
      <alignment horizontal="right" vertical="center"/>
      <protection locked="0"/>
    </xf>
    <xf numFmtId="4" fontId="15" fillId="0" borderId="1" xfId="1" applyNumberFormat="1" applyFont="1" applyBorder="1" applyAlignment="1">
      <alignment horizontal="right" vertical="center"/>
    </xf>
    <xf numFmtId="4" fontId="15" fillId="0" borderId="22" xfId="1" applyNumberFormat="1" applyFont="1" applyBorder="1" applyAlignment="1" applyProtection="1">
      <alignment horizontal="right" vertical="center"/>
      <protection locked="0"/>
    </xf>
    <xf numFmtId="4" fontId="15" fillId="0" borderId="22" xfId="1" applyNumberFormat="1" applyFont="1" applyBorder="1" applyAlignment="1">
      <alignment horizontal="right" vertical="center"/>
    </xf>
    <xf numFmtId="4" fontId="12" fillId="0" borderId="1" xfId="1" applyNumberFormat="1" applyFont="1" applyBorder="1" applyAlignment="1">
      <alignment horizontal="right" vertical="center"/>
    </xf>
    <xf numFmtId="4" fontId="12" fillId="0" borderId="1" xfId="1" applyNumberFormat="1" applyFont="1" applyBorder="1" applyAlignment="1" applyProtection="1">
      <alignment horizontal="right" vertical="center"/>
      <protection locked="0"/>
    </xf>
    <xf numFmtId="4" fontId="15" fillId="0" borderId="3" xfId="1" applyNumberFormat="1" applyFont="1" applyBorder="1" applyAlignment="1">
      <alignment horizontal="right" vertical="center"/>
    </xf>
    <xf numFmtId="4" fontId="63" fillId="0" borderId="1" xfId="3" applyNumberFormat="1" applyFont="1" applyBorder="1" applyAlignment="1">
      <alignment horizontal="left" wrapText="1"/>
      <protection locked="0"/>
    </xf>
    <xf numFmtId="4" fontId="15" fillId="0" borderId="60" xfId="1" applyNumberFormat="1" applyFont="1" applyBorder="1" applyAlignment="1" applyProtection="1">
      <alignment horizontal="right" vertical="center"/>
      <protection locked="0"/>
    </xf>
    <xf numFmtId="4" fontId="15" fillId="0" borderId="60" xfId="1" applyNumberFormat="1" applyFont="1" applyBorder="1" applyAlignment="1">
      <alignment horizontal="right" vertical="center"/>
    </xf>
    <xf numFmtId="4" fontId="4" fillId="0" borderId="0" xfId="1" applyNumberFormat="1" applyFont="1" applyBorder="1" applyAlignment="1">
      <alignment horizontal="right" vertical="center"/>
    </xf>
    <xf numFmtId="4" fontId="4" fillId="0" borderId="0" xfId="1" applyNumberFormat="1" applyFont="1" applyBorder="1" applyAlignment="1" applyProtection="1">
      <alignment horizontal="right" vertical="center"/>
      <protection locked="0"/>
    </xf>
    <xf numFmtId="166" fontId="4" fillId="0" borderId="1" xfId="1" applyNumberFormat="1" applyFont="1" applyBorder="1" applyAlignment="1">
      <alignment vertical="center"/>
    </xf>
    <xf numFmtId="166" fontId="15" fillId="0" borderId="1" xfId="3" applyNumberFormat="1" applyFont="1" applyBorder="1" applyAlignment="1">
      <alignment wrapText="1"/>
      <protection locked="0"/>
    </xf>
    <xf numFmtId="166" fontId="12" fillId="0" borderId="22" xfId="1" applyNumberFormat="1" applyFont="1" applyBorder="1" applyAlignment="1">
      <alignment vertical="center"/>
    </xf>
    <xf numFmtId="166" fontId="15" fillId="0" borderId="22" xfId="3" applyNumberFormat="1" applyFont="1" applyBorder="1" applyAlignment="1">
      <alignment wrapText="1"/>
      <protection locked="0"/>
    </xf>
    <xf numFmtId="166" fontId="15" fillId="0" borderId="3" xfId="3" applyNumberFormat="1" applyFont="1" applyBorder="1" applyAlignment="1">
      <alignment wrapText="1"/>
      <protection locked="0"/>
    </xf>
    <xf numFmtId="166" fontId="15" fillId="0" borderId="9" xfId="3" applyNumberFormat="1" applyFont="1" applyBorder="1" applyAlignment="1">
      <alignment wrapText="1"/>
      <protection locked="0"/>
    </xf>
    <xf numFmtId="166" fontId="15" fillId="0" borderId="0" xfId="3" applyNumberFormat="1" applyFont="1" applyBorder="1" applyAlignment="1">
      <alignment wrapText="1"/>
      <protection locked="0"/>
    </xf>
    <xf numFmtId="166" fontId="63" fillId="0" borderId="1" xfId="3" applyNumberFormat="1" applyFont="1" applyBorder="1" applyAlignment="1">
      <alignment wrapText="1"/>
      <protection locked="0"/>
    </xf>
    <xf numFmtId="166" fontId="15" fillId="0" borderId="1" xfId="1" applyNumberFormat="1" applyFont="1" applyBorder="1" applyAlignment="1">
      <alignment vertical="center"/>
    </xf>
    <xf numFmtId="166" fontId="15" fillId="0" borderId="22" xfId="1" applyNumberFormat="1" applyFont="1" applyBorder="1" applyAlignment="1">
      <alignment vertical="center"/>
    </xf>
    <xf numFmtId="166" fontId="12" fillId="0" borderId="1" xfId="1" applyNumberFormat="1" applyFont="1" applyBorder="1" applyAlignment="1">
      <alignment vertical="center"/>
    </xf>
    <xf numFmtId="166" fontId="15" fillId="0" borderId="3" xfId="1" applyNumberFormat="1" applyFont="1" applyBorder="1" applyAlignment="1">
      <alignment vertical="center"/>
    </xf>
    <xf numFmtId="166" fontId="15" fillId="0" borderId="60" xfId="1" applyNumberFormat="1" applyFont="1" applyBorder="1" applyAlignment="1">
      <alignment vertical="center"/>
    </xf>
    <xf numFmtId="166" fontId="4" fillId="0" borderId="0" xfId="1" applyNumberFormat="1" applyFont="1" applyBorder="1" applyAlignment="1">
      <alignment vertical="center"/>
    </xf>
    <xf numFmtId="166" fontId="4" fillId="0" borderId="0" xfId="1" applyNumberFormat="1" applyFont="1" applyBorder="1" applyAlignment="1"/>
    <xf numFmtId="4" fontId="32" fillId="0" borderId="0" xfId="3" applyNumberFormat="1" applyFont="1" applyAlignment="1">
      <alignment horizontal="right"/>
      <protection locked="0"/>
    </xf>
    <xf numFmtId="4" fontId="29" fillId="0" borderId="1" xfId="3" applyNumberFormat="1" applyFont="1" applyBorder="1" applyAlignment="1">
      <alignment horizontal="right" vertical="center"/>
      <protection locked="0"/>
    </xf>
    <xf numFmtId="4" fontId="26" fillId="0" borderId="0" xfId="3" applyNumberFormat="1" applyAlignment="1">
      <alignment horizontal="left" vertical="top"/>
      <protection locked="0"/>
    </xf>
    <xf numFmtId="166" fontId="47" fillId="0" borderId="0" xfId="3" applyNumberFormat="1" applyFont="1" applyAlignment="1">
      <alignment horizontal="right"/>
      <protection locked="0"/>
    </xf>
    <xf numFmtId="166" fontId="48" fillId="0" borderId="0" xfId="3" applyNumberFormat="1" applyFont="1" applyAlignment="1">
      <alignment horizontal="right"/>
      <protection locked="0"/>
    </xf>
    <xf numFmtId="166" fontId="49" fillId="0" borderId="0" xfId="3" applyNumberFormat="1" applyFont="1" applyAlignment="1">
      <alignment horizontal="right"/>
      <protection locked="0"/>
    </xf>
    <xf numFmtId="166" fontId="32" fillId="0" borderId="0" xfId="3" applyNumberFormat="1" applyFont="1" applyAlignment="1">
      <alignment horizontal="right"/>
      <protection locked="0"/>
    </xf>
    <xf numFmtId="4" fontId="33" fillId="0" borderId="0" xfId="3" applyNumberFormat="1" applyFont="1" applyAlignment="1">
      <alignment horizontal="right"/>
      <protection locked="0"/>
    </xf>
    <xf numFmtId="4" fontId="29" fillId="0" borderId="21" xfId="3" applyNumberFormat="1" applyFont="1" applyBorder="1" applyAlignment="1">
      <alignment horizontal="right"/>
      <protection locked="0"/>
    </xf>
    <xf numFmtId="4" fontId="29" fillId="0" borderId="57" xfId="3" applyNumberFormat="1" applyFont="1" applyBorder="1" applyAlignment="1">
      <alignment horizontal="right"/>
      <protection locked="0"/>
    </xf>
    <xf numFmtId="4" fontId="47" fillId="0" borderId="0" xfId="3" applyNumberFormat="1" applyFont="1" applyAlignment="1">
      <alignment horizontal="right"/>
      <protection locked="0"/>
    </xf>
    <xf numFmtId="4" fontId="29" fillId="0" borderId="0" xfId="3" applyNumberFormat="1" applyFont="1" applyBorder="1" applyAlignment="1">
      <alignment horizontal="right"/>
      <protection locked="0"/>
    </xf>
    <xf numFmtId="4" fontId="48" fillId="0" borderId="0" xfId="3" applyNumberFormat="1" applyFont="1" applyAlignment="1">
      <alignment horizontal="right"/>
      <protection locked="0"/>
    </xf>
    <xf numFmtId="4" fontId="49" fillId="0" borderId="0" xfId="3" applyNumberFormat="1" applyFont="1" applyAlignment="1">
      <alignment horizontal="right"/>
      <protection locked="0"/>
    </xf>
    <xf numFmtId="4" fontId="29" fillId="0" borderId="1" xfId="3" applyNumberFormat="1" applyFont="1" applyBorder="1" applyAlignment="1">
      <alignment horizontal="right"/>
      <protection locked="0"/>
    </xf>
    <xf numFmtId="4" fontId="29" fillId="0" borderId="59" xfId="3" applyNumberFormat="1" applyFont="1" applyBorder="1" applyAlignment="1">
      <alignment horizontal="right"/>
      <protection locked="0"/>
    </xf>
    <xf numFmtId="4" fontId="29" fillId="0" borderId="58" xfId="3" applyNumberFormat="1" applyFont="1" applyBorder="1" applyAlignment="1">
      <alignment horizontal="right"/>
      <protection locked="0"/>
    </xf>
    <xf numFmtId="4" fontId="34" fillId="0" borderId="1" xfId="3" applyNumberFormat="1" applyFont="1" applyBorder="1" applyAlignment="1">
      <alignment horizontal="right"/>
      <protection locked="0"/>
    </xf>
    <xf numFmtId="4" fontId="36" fillId="0" borderId="0" xfId="3" applyNumberFormat="1" applyFont="1" applyAlignment="1">
      <alignment horizontal="right" vertical="center"/>
      <protection locked="0"/>
    </xf>
    <xf numFmtId="4" fontId="47" fillId="0" borderId="0" xfId="3" applyNumberFormat="1" applyFont="1" applyBorder="1" applyAlignment="1">
      <alignment horizontal="right"/>
      <protection locked="0"/>
    </xf>
    <xf numFmtId="4" fontId="26" fillId="0" borderId="0" xfId="3" applyNumberFormat="1" applyAlignment="1">
      <alignment horizontal="right" vertical="top"/>
      <protection locked="0"/>
    </xf>
    <xf numFmtId="4" fontId="60" fillId="0" borderId="57" xfId="2" applyNumberFormat="1" applyFont="1" applyBorder="1" applyAlignment="1">
      <alignment horizontal="right" wrapText="1"/>
    </xf>
    <xf numFmtId="4" fontId="54" fillId="0" borderId="57" xfId="2" applyNumberFormat="1" applyFont="1" applyBorder="1" applyAlignment="1">
      <alignment horizontal="right" vertical="top" shrinkToFit="1"/>
    </xf>
    <xf numFmtId="4" fontId="54" fillId="0" borderId="57" xfId="2" applyNumberFormat="1" applyFont="1" applyBorder="1" applyAlignment="1">
      <alignment horizontal="right" wrapText="1"/>
    </xf>
    <xf numFmtId="4" fontId="54" fillId="0" borderId="57" xfId="2" applyNumberFormat="1" applyFont="1" applyBorder="1" applyAlignment="1">
      <alignment horizontal="right" vertical="top" wrapText="1"/>
    </xf>
    <xf numFmtId="175" fontId="32" fillId="0" borderId="0" xfId="3" applyNumberFormat="1" applyFont="1" applyAlignment="1">
      <alignment horizontal="right"/>
      <protection locked="0"/>
    </xf>
    <xf numFmtId="175" fontId="36" fillId="0" borderId="0" xfId="3" applyNumberFormat="1" applyFont="1" applyAlignment="1">
      <alignment horizontal="right" vertical="center"/>
      <protection locked="0"/>
    </xf>
    <xf numFmtId="175" fontId="35" fillId="0" borderId="0" xfId="3" applyNumberFormat="1" applyFont="1" applyAlignment="1">
      <alignment horizontal="right"/>
      <protection locked="0"/>
    </xf>
    <xf numFmtId="175" fontId="26" fillId="0" borderId="0" xfId="3" applyNumberFormat="1" applyAlignment="1">
      <alignment horizontal="right" vertical="top"/>
      <protection locked="0"/>
    </xf>
    <xf numFmtId="174" fontId="34" fillId="0" borderId="58" xfId="3" applyNumberFormat="1" applyFont="1" applyBorder="1" applyAlignment="1">
      <alignment horizontal="right"/>
      <protection locked="0"/>
    </xf>
    <xf numFmtId="174" fontId="34" fillId="0" borderId="21" xfId="3" applyNumberFormat="1" applyFont="1" applyBorder="1" applyAlignment="1">
      <alignment horizontal="right"/>
      <protection locked="0"/>
    </xf>
    <xf numFmtId="174" fontId="34" fillId="0" borderId="57" xfId="3" applyNumberFormat="1" applyFont="1" applyBorder="1" applyAlignment="1">
      <alignment horizontal="right"/>
      <protection locked="0"/>
    </xf>
    <xf numFmtId="174" fontId="34" fillId="0" borderId="0" xfId="3" applyNumberFormat="1" applyFont="1" applyBorder="1" applyAlignment="1">
      <alignment horizontal="right"/>
      <protection locked="0"/>
    </xf>
    <xf numFmtId="174" fontId="29" fillId="0" borderId="21" xfId="3" applyNumberFormat="1" applyFont="1" applyBorder="1" applyAlignment="1">
      <alignment horizontal="right"/>
      <protection locked="0"/>
    </xf>
    <xf numFmtId="174" fontId="29" fillId="0" borderId="57" xfId="3" applyNumberFormat="1" applyFont="1" applyBorder="1" applyAlignment="1">
      <alignment horizontal="right"/>
      <protection locked="0"/>
    </xf>
  </cellXfs>
  <cellStyles count="6">
    <cellStyle name="Čiarka" xfId="5" builtinId="3"/>
    <cellStyle name="Normálna" xfId="0" builtinId="0"/>
    <cellStyle name="Normálna 2" xfId="1" xr:uid="{00000000-0005-0000-0000-000001000000}"/>
    <cellStyle name="Normálna 2 2" xfId="4" xr:uid="{00000000-0005-0000-0000-000002000000}"/>
    <cellStyle name="Normálna 3" xfId="2" xr:uid="{00000000-0005-0000-0000-000003000000}"/>
    <cellStyle name="Normáln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8"/>
  <sheetViews>
    <sheetView showGridLines="0" tabSelected="1" zoomScaleNormal="100" workbookViewId="0">
      <pane ySplit="3" topLeftCell="A4" activePane="bottomLeft" state="frozenSplit"/>
      <selection pane="bottomLeft" activeCell="E27" sqref="E27"/>
    </sheetView>
  </sheetViews>
  <sheetFormatPr defaultColWidth="9" defaultRowHeight="12" customHeight="1"/>
  <cols>
    <col min="1" max="1" width="2.5703125" style="17" customWidth="1"/>
    <col min="2" max="2" width="2.140625" style="17" customWidth="1"/>
    <col min="3" max="3" width="3.28515625" style="17" customWidth="1"/>
    <col min="4" max="4" width="10" style="17" customWidth="1"/>
    <col min="5" max="5" width="12.7109375" style="17" customWidth="1"/>
    <col min="6" max="6" width="0.42578125" style="17" customWidth="1"/>
    <col min="7" max="7" width="2.7109375" style="17" customWidth="1"/>
    <col min="8" max="8" width="2.5703125" style="17" customWidth="1"/>
    <col min="9" max="9" width="10.5703125" style="17" customWidth="1"/>
    <col min="10" max="10" width="13.85546875" style="17" customWidth="1"/>
    <col min="11" max="11" width="0.5703125" style="17" customWidth="1"/>
    <col min="12" max="12" width="2.5703125" style="17" customWidth="1"/>
    <col min="13" max="13" width="3.140625" style="17" customWidth="1"/>
    <col min="14" max="14" width="7.7109375" style="17" customWidth="1"/>
    <col min="15" max="15" width="3.7109375" style="17" customWidth="1"/>
    <col min="16" max="16" width="13.140625" style="17" customWidth="1"/>
    <col min="17" max="17" width="6.42578125" style="17" customWidth="1"/>
    <col min="18" max="18" width="12.42578125" style="17" customWidth="1"/>
    <col min="19" max="19" width="0.42578125" style="17" customWidth="1"/>
    <col min="20" max="20" width="9" style="17"/>
    <col min="21" max="21" width="11.85546875" style="17" customWidth="1"/>
    <col min="22" max="256" width="9" style="17"/>
    <col min="257" max="257" width="2.5703125" style="17" customWidth="1"/>
    <col min="258" max="258" width="2.140625" style="17" customWidth="1"/>
    <col min="259" max="259" width="3.28515625" style="17" customWidth="1"/>
    <col min="260" max="260" width="10" style="17" customWidth="1"/>
    <col min="261" max="261" width="12.7109375" style="17" customWidth="1"/>
    <col min="262" max="262" width="0.42578125" style="17" customWidth="1"/>
    <col min="263" max="263" width="2.7109375" style="17" customWidth="1"/>
    <col min="264" max="264" width="2.5703125" style="17" customWidth="1"/>
    <col min="265" max="265" width="10.5703125" style="17" customWidth="1"/>
    <col min="266" max="266" width="13.85546875" style="17" customWidth="1"/>
    <col min="267" max="267" width="0.5703125" style="17" customWidth="1"/>
    <col min="268" max="268" width="2.5703125" style="17" customWidth="1"/>
    <col min="269" max="269" width="3.140625" style="17" customWidth="1"/>
    <col min="270" max="270" width="7.7109375" style="17" customWidth="1"/>
    <col min="271" max="271" width="3.7109375" style="17" customWidth="1"/>
    <col min="272" max="272" width="13.140625" style="17" customWidth="1"/>
    <col min="273" max="273" width="6.42578125" style="17" customWidth="1"/>
    <col min="274" max="274" width="12.42578125" style="17" customWidth="1"/>
    <col min="275" max="275" width="0.42578125" style="17" customWidth="1"/>
    <col min="276" max="512" width="9" style="17"/>
    <col min="513" max="513" width="2.5703125" style="17" customWidth="1"/>
    <col min="514" max="514" width="2.140625" style="17" customWidth="1"/>
    <col min="515" max="515" width="3.28515625" style="17" customWidth="1"/>
    <col min="516" max="516" width="10" style="17" customWidth="1"/>
    <col min="517" max="517" width="12.7109375" style="17" customWidth="1"/>
    <col min="518" max="518" width="0.42578125" style="17" customWidth="1"/>
    <col min="519" max="519" width="2.7109375" style="17" customWidth="1"/>
    <col min="520" max="520" width="2.5703125" style="17" customWidth="1"/>
    <col min="521" max="521" width="10.5703125" style="17" customWidth="1"/>
    <col min="522" max="522" width="13.85546875" style="17" customWidth="1"/>
    <col min="523" max="523" width="0.5703125" style="17" customWidth="1"/>
    <col min="524" max="524" width="2.5703125" style="17" customWidth="1"/>
    <col min="525" max="525" width="3.140625" style="17" customWidth="1"/>
    <col min="526" max="526" width="7.7109375" style="17" customWidth="1"/>
    <col min="527" max="527" width="3.7109375" style="17" customWidth="1"/>
    <col min="528" max="528" width="13.140625" style="17" customWidth="1"/>
    <col min="529" max="529" width="6.42578125" style="17" customWidth="1"/>
    <col min="530" max="530" width="12.42578125" style="17" customWidth="1"/>
    <col min="531" max="531" width="0.42578125" style="17" customWidth="1"/>
    <col min="532" max="768" width="9" style="17"/>
    <col min="769" max="769" width="2.5703125" style="17" customWidth="1"/>
    <col min="770" max="770" width="2.140625" style="17" customWidth="1"/>
    <col min="771" max="771" width="3.28515625" style="17" customWidth="1"/>
    <col min="772" max="772" width="10" style="17" customWidth="1"/>
    <col min="773" max="773" width="12.7109375" style="17" customWidth="1"/>
    <col min="774" max="774" width="0.42578125" style="17" customWidth="1"/>
    <col min="775" max="775" width="2.7109375" style="17" customWidth="1"/>
    <col min="776" max="776" width="2.5703125" style="17" customWidth="1"/>
    <col min="777" max="777" width="10.5703125" style="17" customWidth="1"/>
    <col min="778" max="778" width="13.85546875" style="17" customWidth="1"/>
    <col min="779" max="779" width="0.5703125" style="17" customWidth="1"/>
    <col min="780" max="780" width="2.5703125" style="17" customWidth="1"/>
    <col min="781" max="781" width="3.140625" style="17" customWidth="1"/>
    <col min="782" max="782" width="7.7109375" style="17" customWidth="1"/>
    <col min="783" max="783" width="3.7109375" style="17" customWidth="1"/>
    <col min="784" max="784" width="13.140625" style="17" customWidth="1"/>
    <col min="785" max="785" width="6.42578125" style="17" customWidth="1"/>
    <col min="786" max="786" width="12.42578125" style="17" customWidth="1"/>
    <col min="787" max="787" width="0.42578125" style="17" customWidth="1"/>
    <col min="788" max="1024" width="9" style="17"/>
    <col min="1025" max="1025" width="2.5703125" style="17" customWidth="1"/>
    <col min="1026" max="1026" width="2.140625" style="17" customWidth="1"/>
    <col min="1027" max="1027" width="3.28515625" style="17" customWidth="1"/>
    <col min="1028" max="1028" width="10" style="17" customWidth="1"/>
    <col min="1029" max="1029" width="12.7109375" style="17" customWidth="1"/>
    <col min="1030" max="1030" width="0.42578125" style="17" customWidth="1"/>
    <col min="1031" max="1031" width="2.7109375" style="17" customWidth="1"/>
    <col min="1032" max="1032" width="2.5703125" style="17" customWidth="1"/>
    <col min="1033" max="1033" width="10.5703125" style="17" customWidth="1"/>
    <col min="1034" max="1034" width="13.85546875" style="17" customWidth="1"/>
    <col min="1035" max="1035" width="0.5703125" style="17" customWidth="1"/>
    <col min="1036" max="1036" width="2.5703125" style="17" customWidth="1"/>
    <col min="1037" max="1037" width="3.140625" style="17" customWidth="1"/>
    <col min="1038" max="1038" width="7.7109375" style="17" customWidth="1"/>
    <col min="1039" max="1039" width="3.7109375" style="17" customWidth="1"/>
    <col min="1040" max="1040" width="13.140625" style="17" customWidth="1"/>
    <col min="1041" max="1041" width="6.42578125" style="17" customWidth="1"/>
    <col min="1042" max="1042" width="12.42578125" style="17" customWidth="1"/>
    <col min="1043" max="1043" width="0.42578125" style="17" customWidth="1"/>
    <col min="1044" max="1280" width="9" style="17"/>
    <col min="1281" max="1281" width="2.5703125" style="17" customWidth="1"/>
    <col min="1282" max="1282" width="2.140625" style="17" customWidth="1"/>
    <col min="1283" max="1283" width="3.28515625" style="17" customWidth="1"/>
    <col min="1284" max="1284" width="10" style="17" customWidth="1"/>
    <col min="1285" max="1285" width="12.7109375" style="17" customWidth="1"/>
    <col min="1286" max="1286" width="0.42578125" style="17" customWidth="1"/>
    <col min="1287" max="1287" width="2.7109375" style="17" customWidth="1"/>
    <col min="1288" max="1288" width="2.5703125" style="17" customWidth="1"/>
    <col min="1289" max="1289" width="10.5703125" style="17" customWidth="1"/>
    <col min="1290" max="1290" width="13.85546875" style="17" customWidth="1"/>
    <col min="1291" max="1291" width="0.5703125" style="17" customWidth="1"/>
    <col min="1292" max="1292" width="2.5703125" style="17" customWidth="1"/>
    <col min="1293" max="1293" width="3.140625" style="17" customWidth="1"/>
    <col min="1294" max="1294" width="7.7109375" style="17" customWidth="1"/>
    <col min="1295" max="1295" width="3.7109375" style="17" customWidth="1"/>
    <col min="1296" max="1296" width="13.140625" style="17" customWidth="1"/>
    <col min="1297" max="1297" width="6.42578125" style="17" customWidth="1"/>
    <col min="1298" max="1298" width="12.42578125" style="17" customWidth="1"/>
    <col min="1299" max="1299" width="0.42578125" style="17" customWidth="1"/>
    <col min="1300" max="1536" width="9" style="17"/>
    <col min="1537" max="1537" width="2.5703125" style="17" customWidth="1"/>
    <col min="1538" max="1538" width="2.140625" style="17" customWidth="1"/>
    <col min="1539" max="1539" width="3.28515625" style="17" customWidth="1"/>
    <col min="1540" max="1540" width="10" style="17" customWidth="1"/>
    <col min="1541" max="1541" width="12.7109375" style="17" customWidth="1"/>
    <col min="1542" max="1542" width="0.42578125" style="17" customWidth="1"/>
    <col min="1543" max="1543" width="2.7109375" style="17" customWidth="1"/>
    <col min="1544" max="1544" width="2.5703125" style="17" customWidth="1"/>
    <col min="1545" max="1545" width="10.5703125" style="17" customWidth="1"/>
    <col min="1546" max="1546" width="13.85546875" style="17" customWidth="1"/>
    <col min="1547" max="1547" width="0.5703125" style="17" customWidth="1"/>
    <col min="1548" max="1548" width="2.5703125" style="17" customWidth="1"/>
    <col min="1549" max="1549" width="3.140625" style="17" customWidth="1"/>
    <col min="1550" max="1550" width="7.7109375" style="17" customWidth="1"/>
    <col min="1551" max="1551" width="3.7109375" style="17" customWidth="1"/>
    <col min="1552" max="1552" width="13.140625" style="17" customWidth="1"/>
    <col min="1553" max="1553" width="6.42578125" style="17" customWidth="1"/>
    <col min="1554" max="1554" width="12.42578125" style="17" customWidth="1"/>
    <col min="1555" max="1555" width="0.42578125" style="17" customWidth="1"/>
    <col min="1556" max="1792" width="9" style="17"/>
    <col min="1793" max="1793" width="2.5703125" style="17" customWidth="1"/>
    <col min="1794" max="1794" width="2.140625" style="17" customWidth="1"/>
    <col min="1795" max="1795" width="3.28515625" style="17" customWidth="1"/>
    <col min="1796" max="1796" width="10" style="17" customWidth="1"/>
    <col min="1797" max="1797" width="12.7109375" style="17" customWidth="1"/>
    <col min="1798" max="1798" width="0.42578125" style="17" customWidth="1"/>
    <col min="1799" max="1799" width="2.7109375" style="17" customWidth="1"/>
    <col min="1800" max="1800" width="2.5703125" style="17" customWidth="1"/>
    <col min="1801" max="1801" width="10.5703125" style="17" customWidth="1"/>
    <col min="1802" max="1802" width="13.85546875" style="17" customWidth="1"/>
    <col min="1803" max="1803" width="0.5703125" style="17" customWidth="1"/>
    <col min="1804" max="1804" width="2.5703125" style="17" customWidth="1"/>
    <col min="1805" max="1805" width="3.140625" style="17" customWidth="1"/>
    <col min="1806" max="1806" width="7.7109375" style="17" customWidth="1"/>
    <col min="1807" max="1807" width="3.7109375" style="17" customWidth="1"/>
    <col min="1808" max="1808" width="13.140625" style="17" customWidth="1"/>
    <col min="1809" max="1809" width="6.42578125" style="17" customWidth="1"/>
    <col min="1810" max="1810" width="12.42578125" style="17" customWidth="1"/>
    <col min="1811" max="1811" width="0.42578125" style="17" customWidth="1"/>
    <col min="1812" max="2048" width="9" style="17"/>
    <col min="2049" max="2049" width="2.5703125" style="17" customWidth="1"/>
    <col min="2050" max="2050" width="2.140625" style="17" customWidth="1"/>
    <col min="2051" max="2051" width="3.28515625" style="17" customWidth="1"/>
    <col min="2052" max="2052" width="10" style="17" customWidth="1"/>
    <col min="2053" max="2053" width="12.7109375" style="17" customWidth="1"/>
    <col min="2054" max="2054" width="0.42578125" style="17" customWidth="1"/>
    <col min="2055" max="2055" width="2.7109375" style="17" customWidth="1"/>
    <col min="2056" max="2056" width="2.5703125" style="17" customWidth="1"/>
    <col min="2057" max="2057" width="10.5703125" style="17" customWidth="1"/>
    <col min="2058" max="2058" width="13.85546875" style="17" customWidth="1"/>
    <col min="2059" max="2059" width="0.5703125" style="17" customWidth="1"/>
    <col min="2060" max="2060" width="2.5703125" style="17" customWidth="1"/>
    <col min="2061" max="2061" width="3.140625" style="17" customWidth="1"/>
    <col min="2062" max="2062" width="7.7109375" style="17" customWidth="1"/>
    <col min="2063" max="2063" width="3.7109375" style="17" customWidth="1"/>
    <col min="2064" max="2064" width="13.140625" style="17" customWidth="1"/>
    <col min="2065" max="2065" width="6.42578125" style="17" customWidth="1"/>
    <col min="2066" max="2066" width="12.42578125" style="17" customWidth="1"/>
    <col min="2067" max="2067" width="0.42578125" style="17" customWidth="1"/>
    <col min="2068" max="2304" width="9" style="17"/>
    <col min="2305" max="2305" width="2.5703125" style="17" customWidth="1"/>
    <col min="2306" max="2306" width="2.140625" style="17" customWidth="1"/>
    <col min="2307" max="2307" width="3.28515625" style="17" customWidth="1"/>
    <col min="2308" max="2308" width="10" style="17" customWidth="1"/>
    <col min="2309" max="2309" width="12.7109375" style="17" customWidth="1"/>
    <col min="2310" max="2310" width="0.42578125" style="17" customWidth="1"/>
    <col min="2311" max="2311" width="2.7109375" style="17" customWidth="1"/>
    <col min="2312" max="2312" width="2.5703125" style="17" customWidth="1"/>
    <col min="2313" max="2313" width="10.5703125" style="17" customWidth="1"/>
    <col min="2314" max="2314" width="13.85546875" style="17" customWidth="1"/>
    <col min="2315" max="2315" width="0.5703125" style="17" customWidth="1"/>
    <col min="2316" max="2316" width="2.5703125" style="17" customWidth="1"/>
    <col min="2317" max="2317" width="3.140625" style="17" customWidth="1"/>
    <col min="2318" max="2318" width="7.7109375" style="17" customWidth="1"/>
    <col min="2319" max="2319" width="3.7109375" style="17" customWidth="1"/>
    <col min="2320" max="2320" width="13.140625" style="17" customWidth="1"/>
    <col min="2321" max="2321" width="6.42578125" style="17" customWidth="1"/>
    <col min="2322" max="2322" width="12.42578125" style="17" customWidth="1"/>
    <col min="2323" max="2323" width="0.42578125" style="17" customWidth="1"/>
    <col min="2324" max="2560" width="9" style="17"/>
    <col min="2561" max="2561" width="2.5703125" style="17" customWidth="1"/>
    <col min="2562" max="2562" width="2.140625" style="17" customWidth="1"/>
    <col min="2563" max="2563" width="3.28515625" style="17" customWidth="1"/>
    <col min="2564" max="2564" width="10" style="17" customWidth="1"/>
    <col min="2565" max="2565" width="12.7109375" style="17" customWidth="1"/>
    <col min="2566" max="2566" width="0.42578125" style="17" customWidth="1"/>
    <col min="2567" max="2567" width="2.7109375" style="17" customWidth="1"/>
    <col min="2568" max="2568" width="2.5703125" style="17" customWidth="1"/>
    <col min="2569" max="2569" width="10.5703125" style="17" customWidth="1"/>
    <col min="2570" max="2570" width="13.85546875" style="17" customWidth="1"/>
    <col min="2571" max="2571" width="0.5703125" style="17" customWidth="1"/>
    <col min="2572" max="2572" width="2.5703125" style="17" customWidth="1"/>
    <col min="2573" max="2573" width="3.140625" style="17" customWidth="1"/>
    <col min="2574" max="2574" width="7.7109375" style="17" customWidth="1"/>
    <col min="2575" max="2575" width="3.7109375" style="17" customWidth="1"/>
    <col min="2576" max="2576" width="13.140625" style="17" customWidth="1"/>
    <col min="2577" max="2577" width="6.42578125" style="17" customWidth="1"/>
    <col min="2578" max="2578" width="12.42578125" style="17" customWidth="1"/>
    <col min="2579" max="2579" width="0.42578125" style="17" customWidth="1"/>
    <col min="2580" max="2816" width="9" style="17"/>
    <col min="2817" max="2817" width="2.5703125" style="17" customWidth="1"/>
    <col min="2818" max="2818" width="2.140625" style="17" customWidth="1"/>
    <col min="2819" max="2819" width="3.28515625" style="17" customWidth="1"/>
    <col min="2820" max="2820" width="10" style="17" customWidth="1"/>
    <col min="2821" max="2821" width="12.7109375" style="17" customWidth="1"/>
    <col min="2822" max="2822" width="0.42578125" style="17" customWidth="1"/>
    <col min="2823" max="2823" width="2.7109375" style="17" customWidth="1"/>
    <col min="2824" max="2824" width="2.5703125" style="17" customWidth="1"/>
    <col min="2825" max="2825" width="10.5703125" style="17" customWidth="1"/>
    <col min="2826" max="2826" width="13.85546875" style="17" customWidth="1"/>
    <col min="2827" max="2827" width="0.5703125" style="17" customWidth="1"/>
    <col min="2828" max="2828" width="2.5703125" style="17" customWidth="1"/>
    <col min="2829" max="2829" width="3.140625" style="17" customWidth="1"/>
    <col min="2830" max="2830" width="7.7109375" style="17" customWidth="1"/>
    <col min="2831" max="2831" width="3.7109375" style="17" customWidth="1"/>
    <col min="2832" max="2832" width="13.140625" style="17" customWidth="1"/>
    <col min="2833" max="2833" width="6.42578125" style="17" customWidth="1"/>
    <col min="2834" max="2834" width="12.42578125" style="17" customWidth="1"/>
    <col min="2835" max="2835" width="0.42578125" style="17" customWidth="1"/>
    <col min="2836" max="3072" width="9" style="17"/>
    <col min="3073" max="3073" width="2.5703125" style="17" customWidth="1"/>
    <col min="3074" max="3074" width="2.140625" style="17" customWidth="1"/>
    <col min="3075" max="3075" width="3.28515625" style="17" customWidth="1"/>
    <col min="3076" max="3076" width="10" style="17" customWidth="1"/>
    <col min="3077" max="3077" width="12.7109375" style="17" customWidth="1"/>
    <col min="3078" max="3078" width="0.42578125" style="17" customWidth="1"/>
    <col min="3079" max="3079" width="2.7109375" style="17" customWidth="1"/>
    <col min="3080" max="3080" width="2.5703125" style="17" customWidth="1"/>
    <col min="3081" max="3081" width="10.5703125" style="17" customWidth="1"/>
    <col min="3082" max="3082" width="13.85546875" style="17" customWidth="1"/>
    <col min="3083" max="3083" width="0.5703125" style="17" customWidth="1"/>
    <col min="3084" max="3084" width="2.5703125" style="17" customWidth="1"/>
    <col min="3085" max="3085" width="3.140625" style="17" customWidth="1"/>
    <col min="3086" max="3086" width="7.7109375" style="17" customWidth="1"/>
    <col min="3087" max="3087" width="3.7109375" style="17" customWidth="1"/>
    <col min="3088" max="3088" width="13.140625" style="17" customWidth="1"/>
    <col min="3089" max="3089" width="6.42578125" style="17" customWidth="1"/>
    <col min="3090" max="3090" width="12.42578125" style="17" customWidth="1"/>
    <col min="3091" max="3091" width="0.42578125" style="17" customWidth="1"/>
    <col min="3092" max="3328" width="9" style="17"/>
    <col min="3329" max="3329" width="2.5703125" style="17" customWidth="1"/>
    <col min="3330" max="3330" width="2.140625" style="17" customWidth="1"/>
    <col min="3331" max="3331" width="3.28515625" style="17" customWidth="1"/>
    <col min="3332" max="3332" width="10" style="17" customWidth="1"/>
    <col min="3333" max="3333" width="12.7109375" style="17" customWidth="1"/>
    <col min="3334" max="3334" width="0.42578125" style="17" customWidth="1"/>
    <col min="3335" max="3335" width="2.7109375" style="17" customWidth="1"/>
    <col min="3336" max="3336" width="2.5703125" style="17" customWidth="1"/>
    <col min="3337" max="3337" width="10.5703125" style="17" customWidth="1"/>
    <col min="3338" max="3338" width="13.85546875" style="17" customWidth="1"/>
    <col min="3339" max="3339" width="0.5703125" style="17" customWidth="1"/>
    <col min="3340" max="3340" width="2.5703125" style="17" customWidth="1"/>
    <col min="3341" max="3341" width="3.140625" style="17" customWidth="1"/>
    <col min="3342" max="3342" width="7.7109375" style="17" customWidth="1"/>
    <col min="3343" max="3343" width="3.7109375" style="17" customWidth="1"/>
    <col min="3344" max="3344" width="13.140625" style="17" customWidth="1"/>
    <col min="3345" max="3345" width="6.42578125" style="17" customWidth="1"/>
    <col min="3346" max="3346" width="12.42578125" style="17" customWidth="1"/>
    <col min="3347" max="3347" width="0.42578125" style="17" customWidth="1"/>
    <col min="3348" max="3584" width="9" style="17"/>
    <col min="3585" max="3585" width="2.5703125" style="17" customWidth="1"/>
    <col min="3586" max="3586" width="2.140625" style="17" customWidth="1"/>
    <col min="3587" max="3587" width="3.28515625" style="17" customWidth="1"/>
    <col min="3588" max="3588" width="10" style="17" customWidth="1"/>
    <col min="3589" max="3589" width="12.7109375" style="17" customWidth="1"/>
    <col min="3590" max="3590" width="0.42578125" style="17" customWidth="1"/>
    <col min="3591" max="3591" width="2.7109375" style="17" customWidth="1"/>
    <col min="3592" max="3592" width="2.5703125" style="17" customWidth="1"/>
    <col min="3593" max="3593" width="10.5703125" style="17" customWidth="1"/>
    <col min="3594" max="3594" width="13.85546875" style="17" customWidth="1"/>
    <col min="3595" max="3595" width="0.5703125" style="17" customWidth="1"/>
    <col min="3596" max="3596" width="2.5703125" style="17" customWidth="1"/>
    <col min="3597" max="3597" width="3.140625" style="17" customWidth="1"/>
    <col min="3598" max="3598" width="7.7109375" style="17" customWidth="1"/>
    <col min="3599" max="3599" width="3.7109375" style="17" customWidth="1"/>
    <col min="3600" max="3600" width="13.140625" style="17" customWidth="1"/>
    <col min="3601" max="3601" width="6.42578125" style="17" customWidth="1"/>
    <col min="3602" max="3602" width="12.42578125" style="17" customWidth="1"/>
    <col min="3603" max="3603" width="0.42578125" style="17" customWidth="1"/>
    <col min="3604" max="3840" width="9" style="17"/>
    <col min="3841" max="3841" width="2.5703125" style="17" customWidth="1"/>
    <col min="3842" max="3842" width="2.140625" style="17" customWidth="1"/>
    <col min="3843" max="3843" width="3.28515625" style="17" customWidth="1"/>
    <col min="3844" max="3844" width="10" style="17" customWidth="1"/>
    <col min="3845" max="3845" width="12.7109375" style="17" customWidth="1"/>
    <col min="3846" max="3846" width="0.42578125" style="17" customWidth="1"/>
    <col min="3847" max="3847" width="2.7109375" style="17" customWidth="1"/>
    <col min="3848" max="3848" width="2.5703125" style="17" customWidth="1"/>
    <col min="3849" max="3849" width="10.5703125" style="17" customWidth="1"/>
    <col min="3850" max="3850" width="13.85546875" style="17" customWidth="1"/>
    <col min="3851" max="3851" width="0.5703125" style="17" customWidth="1"/>
    <col min="3852" max="3852" width="2.5703125" style="17" customWidth="1"/>
    <col min="3853" max="3853" width="3.140625" style="17" customWidth="1"/>
    <col min="3854" max="3854" width="7.7109375" style="17" customWidth="1"/>
    <col min="3855" max="3855" width="3.7109375" style="17" customWidth="1"/>
    <col min="3856" max="3856" width="13.140625" style="17" customWidth="1"/>
    <col min="3857" max="3857" width="6.42578125" style="17" customWidth="1"/>
    <col min="3858" max="3858" width="12.42578125" style="17" customWidth="1"/>
    <col min="3859" max="3859" width="0.42578125" style="17" customWidth="1"/>
    <col min="3860" max="4096" width="9" style="17"/>
    <col min="4097" max="4097" width="2.5703125" style="17" customWidth="1"/>
    <col min="4098" max="4098" width="2.140625" style="17" customWidth="1"/>
    <col min="4099" max="4099" width="3.28515625" style="17" customWidth="1"/>
    <col min="4100" max="4100" width="10" style="17" customWidth="1"/>
    <col min="4101" max="4101" width="12.7109375" style="17" customWidth="1"/>
    <col min="4102" max="4102" width="0.42578125" style="17" customWidth="1"/>
    <col min="4103" max="4103" width="2.7109375" style="17" customWidth="1"/>
    <col min="4104" max="4104" width="2.5703125" style="17" customWidth="1"/>
    <col min="4105" max="4105" width="10.5703125" style="17" customWidth="1"/>
    <col min="4106" max="4106" width="13.85546875" style="17" customWidth="1"/>
    <col min="4107" max="4107" width="0.5703125" style="17" customWidth="1"/>
    <col min="4108" max="4108" width="2.5703125" style="17" customWidth="1"/>
    <col min="4109" max="4109" width="3.140625" style="17" customWidth="1"/>
    <col min="4110" max="4110" width="7.7109375" style="17" customWidth="1"/>
    <col min="4111" max="4111" width="3.7109375" style="17" customWidth="1"/>
    <col min="4112" max="4112" width="13.140625" style="17" customWidth="1"/>
    <col min="4113" max="4113" width="6.42578125" style="17" customWidth="1"/>
    <col min="4114" max="4114" width="12.42578125" style="17" customWidth="1"/>
    <col min="4115" max="4115" width="0.42578125" style="17" customWidth="1"/>
    <col min="4116" max="4352" width="9" style="17"/>
    <col min="4353" max="4353" width="2.5703125" style="17" customWidth="1"/>
    <col min="4354" max="4354" width="2.140625" style="17" customWidth="1"/>
    <col min="4355" max="4355" width="3.28515625" style="17" customWidth="1"/>
    <col min="4356" max="4356" width="10" style="17" customWidth="1"/>
    <col min="4357" max="4357" width="12.7109375" style="17" customWidth="1"/>
    <col min="4358" max="4358" width="0.42578125" style="17" customWidth="1"/>
    <col min="4359" max="4359" width="2.7109375" style="17" customWidth="1"/>
    <col min="4360" max="4360" width="2.5703125" style="17" customWidth="1"/>
    <col min="4361" max="4361" width="10.5703125" style="17" customWidth="1"/>
    <col min="4362" max="4362" width="13.85546875" style="17" customWidth="1"/>
    <col min="4363" max="4363" width="0.5703125" style="17" customWidth="1"/>
    <col min="4364" max="4364" width="2.5703125" style="17" customWidth="1"/>
    <col min="4365" max="4365" width="3.140625" style="17" customWidth="1"/>
    <col min="4366" max="4366" width="7.7109375" style="17" customWidth="1"/>
    <col min="4367" max="4367" width="3.7109375" style="17" customWidth="1"/>
    <col min="4368" max="4368" width="13.140625" style="17" customWidth="1"/>
    <col min="4369" max="4369" width="6.42578125" style="17" customWidth="1"/>
    <col min="4370" max="4370" width="12.42578125" style="17" customWidth="1"/>
    <col min="4371" max="4371" width="0.42578125" style="17" customWidth="1"/>
    <col min="4372" max="4608" width="9" style="17"/>
    <col min="4609" max="4609" width="2.5703125" style="17" customWidth="1"/>
    <col min="4610" max="4610" width="2.140625" style="17" customWidth="1"/>
    <col min="4611" max="4611" width="3.28515625" style="17" customWidth="1"/>
    <col min="4612" max="4612" width="10" style="17" customWidth="1"/>
    <col min="4613" max="4613" width="12.7109375" style="17" customWidth="1"/>
    <col min="4614" max="4614" width="0.42578125" style="17" customWidth="1"/>
    <col min="4615" max="4615" width="2.7109375" style="17" customWidth="1"/>
    <col min="4616" max="4616" width="2.5703125" style="17" customWidth="1"/>
    <col min="4617" max="4617" width="10.5703125" style="17" customWidth="1"/>
    <col min="4618" max="4618" width="13.85546875" style="17" customWidth="1"/>
    <col min="4619" max="4619" width="0.5703125" style="17" customWidth="1"/>
    <col min="4620" max="4620" width="2.5703125" style="17" customWidth="1"/>
    <col min="4621" max="4621" width="3.140625" style="17" customWidth="1"/>
    <col min="4622" max="4622" width="7.7109375" style="17" customWidth="1"/>
    <col min="4623" max="4623" width="3.7109375" style="17" customWidth="1"/>
    <col min="4624" max="4624" width="13.140625" style="17" customWidth="1"/>
    <col min="4625" max="4625" width="6.42578125" style="17" customWidth="1"/>
    <col min="4626" max="4626" width="12.42578125" style="17" customWidth="1"/>
    <col min="4627" max="4627" width="0.42578125" style="17" customWidth="1"/>
    <col min="4628" max="4864" width="9" style="17"/>
    <col min="4865" max="4865" width="2.5703125" style="17" customWidth="1"/>
    <col min="4866" max="4866" width="2.140625" style="17" customWidth="1"/>
    <col min="4867" max="4867" width="3.28515625" style="17" customWidth="1"/>
    <col min="4868" max="4868" width="10" style="17" customWidth="1"/>
    <col min="4869" max="4869" width="12.7109375" style="17" customWidth="1"/>
    <col min="4870" max="4870" width="0.42578125" style="17" customWidth="1"/>
    <col min="4871" max="4871" width="2.7109375" style="17" customWidth="1"/>
    <col min="4872" max="4872" width="2.5703125" style="17" customWidth="1"/>
    <col min="4873" max="4873" width="10.5703125" style="17" customWidth="1"/>
    <col min="4874" max="4874" width="13.85546875" style="17" customWidth="1"/>
    <col min="4875" max="4875" width="0.5703125" style="17" customWidth="1"/>
    <col min="4876" max="4876" width="2.5703125" style="17" customWidth="1"/>
    <col min="4877" max="4877" width="3.140625" style="17" customWidth="1"/>
    <col min="4878" max="4878" width="7.7109375" style="17" customWidth="1"/>
    <col min="4879" max="4879" width="3.7109375" style="17" customWidth="1"/>
    <col min="4880" max="4880" width="13.140625" style="17" customWidth="1"/>
    <col min="4881" max="4881" width="6.42578125" style="17" customWidth="1"/>
    <col min="4882" max="4882" width="12.42578125" style="17" customWidth="1"/>
    <col min="4883" max="4883" width="0.42578125" style="17" customWidth="1"/>
    <col min="4884" max="5120" width="9" style="17"/>
    <col min="5121" max="5121" width="2.5703125" style="17" customWidth="1"/>
    <col min="5122" max="5122" width="2.140625" style="17" customWidth="1"/>
    <col min="5123" max="5123" width="3.28515625" style="17" customWidth="1"/>
    <col min="5124" max="5124" width="10" style="17" customWidth="1"/>
    <col min="5125" max="5125" width="12.7109375" style="17" customWidth="1"/>
    <col min="5126" max="5126" width="0.42578125" style="17" customWidth="1"/>
    <col min="5127" max="5127" width="2.7109375" style="17" customWidth="1"/>
    <col min="5128" max="5128" width="2.5703125" style="17" customWidth="1"/>
    <col min="5129" max="5129" width="10.5703125" style="17" customWidth="1"/>
    <col min="5130" max="5130" width="13.85546875" style="17" customWidth="1"/>
    <col min="5131" max="5131" width="0.5703125" style="17" customWidth="1"/>
    <col min="5132" max="5132" width="2.5703125" style="17" customWidth="1"/>
    <col min="5133" max="5133" width="3.140625" style="17" customWidth="1"/>
    <col min="5134" max="5134" width="7.7109375" style="17" customWidth="1"/>
    <col min="5135" max="5135" width="3.7109375" style="17" customWidth="1"/>
    <col min="5136" max="5136" width="13.140625" style="17" customWidth="1"/>
    <col min="5137" max="5137" width="6.42578125" style="17" customWidth="1"/>
    <col min="5138" max="5138" width="12.42578125" style="17" customWidth="1"/>
    <col min="5139" max="5139" width="0.42578125" style="17" customWidth="1"/>
    <col min="5140" max="5376" width="9" style="17"/>
    <col min="5377" max="5377" width="2.5703125" style="17" customWidth="1"/>
    <col min="5378" max="5378" width="2.140625" style="17" customWidth="1"/>
    <col min="5379" max="5379" width="3.28515625" style="17" customWidth="1"/>
    <col min="5380" max="5380" width="10" style="17" customWidth="1"/>
    <col min="5381" max="5381" width="12.7109375" style="17" customWidth="1"/>
    <col min="5382" max="5382" width="0.42578125" style="17" customWidth="1"/>
    <col min="5383" max="5383" width="2.7109375" style="17" customWidth="1"/>
    <col min="5384" max="5384" width="2.5703125" style="17" customWidth="1"/>
    <col min="5385" max="5385" width="10.5703125" style="17" customWidth="1"/>
    <col min="5386" max="5386" width="13.85546875" style="17" customWidth="1"/>
    <col min="5387" max="5387" width="0.5703125" style="17" customWidth="1"/>
    <col min="5388" max="5388" width="2.5703125" style="17" customWidth="1"/>
    <col min="5389" max="5389" width="3.140625" style="17" customWidth="1"/>
    <col min="5390" max="5390" width="7.7109375" style="17" customWidth="1"/>
    <col min="5391" max="5391" width="3.7109375" style="17" customWidth="1"/>
    <col min="5392" max="5392" width="13.140625" style="17" customWidth="1"/>
    <col min="5393" max="5393" width="6.42578125" style="17" customWidth="1"/>
    <col min="5394" max="5394" width="12.42578125" style="17" customWidth="1"/>
    <col min="5395" max="5395" width="0.42578125" style="17" customWidth="1"/>
    <col min="5396" max="5632" width="9" style="17"/>
    <col min="5633" max="5633" width="2.5703125" style="17" customWidth="1"/>
    <col min="5634" max="5634" width="2.140625" style="17" customWidth="1"/>
    <col min="5635" max="5635" width="3.28515625" style="17" customWidth="1"/>
    <col min="5636" max="5636" width="10" style="17" customWidth="1"/>
    <col min="5637" max="5637" width="12.7109375" style="17" customWidth="1"/>
    <col min="5638" max="5638" width="0.42578125" style="17" customWidth="1"/>
    <col min="5639" max="5639" width="2.7109375" style="17" customWidth="1"/>
    <col min="5640" max="5640" width="2.5703125" style="17" customWidth="1"/>
    <col min="5641" max="5641" width="10.5703125" style="17" customWidth="1"/>
    <col min="5642" max="5642" width="13.85546875" style="17" customWidth="1"/>
    <col min="5643" max="5643" width="0.5703125" style="17" customWidth="1"/>
    <col min="5644" max="5644" width="2.5703125" style="17" customWidth="1"/>
    <col min="5645" max="5645" width="3.140625" style="17" customWidth="1"/>
    <col min="5646" max="5646" width="7.7109375" style="17" customWidth="1"/>
    <col min="5647" max="5647" width="3.7109375" style="17" customWidth="1"/>
    <col min="5648" max="5648" width="13.140625" style="17" customWidth="1"/>
    <col min="5649" max="5649" width="6.42578125" style="17" customWidth="1"/>
    <col min="5650" max="5650" width="12.42578125" style="17" customWidth="1"/>
    <col min="5651" max="5651" width="0.42578125" style="17" customWidth="1"/>
    <col min="5652" max="5888" width="9" style="17"/>
    <col min="5889" max="5889" width="2.5703125" style="17" customWidth="1"/>
    <col min="5890" max="5890" width="2.140625" style="17" customWidth="1"/>
    <col min="5891" max="5891" width="3.28515625" style="17" customWidth="1"/>
    <col min="5892" max="5892" width="10" style="17" customWidth="1"/>
    <col min="5893" max="5893" width="12.7109375" style="17" customWidth="1"/>
    <col min="5894" max="5894" width="0.42578125" style="17" customWidth="1"/>
    <col min="5895" max="5895" width="2.7109375" style="17" customWidth="1"/>
    <col min="5896" max="5896" width="2.5703125" style="17" customWidth="1"/>
    <col min="5897" max="5897" width="10.5703125" style="17" customWidth="1"/>
    <col min="5898" max="5898" width="13.85546875" style="17" customWidth="1"/>
    <col min="5899" max="5899" width="0.5703125" style="17" customWidth="1"/>
    <col min="5900" max="5900" width="2.5703125" style="17" customWidth="1"/>
    <col min="5901" max="5901" width="3.140625" style="17" customWidth="1"/>
    <col min="5902" max="5902" width="7.7109375" style="17" customWidth="1"/>
    <col min="5903" max="5903" width="3.7109375" style="17" customWidth="1"/>
    <col min="5904" max="5904" width="13.140625" style="17" customWidth="1"/>
    <col min="5905" max="5905" width="6.42578125" style="17" customWidth="1"/>
    <col min="5906" max="5906" width="12.42578125" style="17" customWidth="1"/>
    <col min="5907" max="5907" width="0.42578125" style="17" customWidth="1"/>
    <col min="5908" max="6144" width="9" style="17"/>
    <col min="6145" max="6145" width="2.5703125" style="17" customWidth="1"/>
    <col min="6146" max="6146" width="2.140625" style="17" customWidth="1"/>
    <col min="6147" max="6147" width="3.28515625" style="17" customWidth="1"/>
    <col min="6148" max="6148" width="10" style="17" customWidth="1"/>
    <col min="6149" max="6149" width="12.7109375" style="17" customWidth="1"/>
    <col min="6150" max="6150" width="0.42578125" style="17" customWidth="1"/>
    <col min="6151" max="6151" width="2.7109375" style="17" customWidth="1"/>
    <col min="6152" max="6152" width="2.5703125" style="17" customWidth="1"/>
    <col min="6153" max="6153" width="10.5703125" style="17" customWidth="1"/>
    <col min="6154" max="6154" width="13.85546875" style="17" customWidth="1"/>
    <col min="6155" max="6155" width="0.5703125" style="17" customWidth="1"/>
    <col min="6156" max="6156" width="2.5703125" style="17" customWidth="1"/>
    <col min="6157" max="6157" width="3.140625" style="17" customWidth="1"/>
    <col min="6158" max="6158" width="7.7109375" style="17" customWidth="1"/>
    <col min="6159" max="6159" width="3.7109375" style="17" customWidth="1"/>
    <col min="6160" max="6160" width="13.140625" style="17" customWidth="1"/>
    <col min="6161" max="6161" width="6.42578125" style="17" customWidth="1"/>
    <col min="6162" max="6162" width="12.42578125" style="17" customWidth="1"/>
    <col min="6163" max="6163" width="0.42578125" style="17" customWidth="1"/>
    <col min="6164" max="6400" width="9" style="17"/>
    <col min="6401" max="6401" width="2.5703125" style="17" customWidth="1"/>
    <col min="6402" max="6402" width="2.140625" style="17" customWidth="1"/>
    <col min="6403" max="6403" width="3.28515625" style="17" customWidth="1"/>
    <col min="6404" max="6404" width="10" style="17" customWidth="1"/>
    <col min="6405" max="6405" width="12.7109375" style="17" customWidth="1"/>
    <col min="6406" max="6406" width="0.42578125" style="17" customWidth="1"/>
    <col min="6407" max="6407" width="2.7109375" style="17" customWidth="1"/>
    <col min="6408" max="6408" width="2.5703125" style="17" customWidth="1"/>
    <col min="6409" max="6409" width="10.5703125" style="17" customWidth="1"/>
    <col min="6410" max="6410" width="13.85546875" style="17" customWidth="1"/>
    <col min="6411" max="6411" width="0.5703125" style="17" customWidth="1"/>
    <col min="6412" max="6412" width="2.5703125" style="17" customWidth="1"/>
    <col min="6413" max="6413" width="3.140625" style="17" customWidth="1"/>
    <col min="6414" max="6414" width="7.7109375" style="17" customWidth="1"/>
    <col min="6415" max="6415" width="3.7109375" style="17" customWidth="1"/>
    <col min="6416" max="6416" width="13.140625" style="17" customWidth="1"/>
    <col min="6417" max="6417" width="6.42578125" style="17" customWidth="1"/>
    <col min="6418" max="6418" width="12.42578125" style="17" customWidth="1"/>
    <col min="6419" max="6419" width="0.42578125" style="17" customWidth="1"/>
    <col min="6420" max="6656" width="9" style="17"/>
    <col min="6657" max="6657" width="2.5703125" style="17" customWidth="1"/>
    <col min="6658" max="6658" width="2.140625" style="17" customWidth="1"/>
    <col min="6659" max="6659" width="3.28515625" style="17" customWidth="1"/>
    <col min="6660" max="6660" width="10" style="17" customWidth="1"/>
    <col min="6661" max="6661" width="12.7109375" style="17" customWidth="1"/>
    <col min="6662" max="6662" width="0.42578125" style="17" customWidth="1"/>
    <col min="6663" max="6663" width="2.7109375" style="17" customWidth="1"/>
    <col min="6664" max="6664" width="2.5703125" style="17" customWidth="1"/>
    <col min="6665" max="6665" width="10.5703125" style="17" customWidth="1"/>
    <col min="6666" max="6666" width="13.85546875" style="17" customWidth="1"/>
    <col min="6667" max="6667" width="0.5703125" style="17" customWidth="1"/>
    <col min="6668" max="6668" width="2.5703125" style="17" customWidth="1"/>
    <col min="6669" max="6669" width="3.140625" style="17" customWidth="1"/>
    <col min="6670" max="6670" width="7.7109375" style="17" customWidth="1"/>
    <col min="6671" max="6671" width="3.7109375" style="17" customWidth="1"/>
    <col min="6672" max="6672" width="13.140625" style="17" customWidth="1"/>
    <col min="6673" max="6673" width="6.42578125" style="17" customWidth="1"/>
    <col min="6674" max="6674" width="12.42578125" style="17" customWidth="1"/>
    <col min="6675" max="6675" width="0.42578125" style="17" customWidth="1"/>
    <col min="6676" max="6912" width="9" style="17"/>
    <col min="6913" max="6913" width="2.5703125" style="17" customWidth="1"/>
    <col min="6914" max="6914" width="2.140625" style="17" customWidth="1"/>
    <col min="6915" max="6915" width="3.28515625" style="17" customWidth="1"/>
    <col min="6916" max="6916" width="10" style="17" customWidth="1"/>
    <col min="6917" max="6917" width="12.7109375" style="17" customWidth="1"/>
    <col min="6918" max="6918" width="0.42578125" style="17" customWidth="1"/>
    <col min="6919" max="6919" width="2.7109375" style="17" customWidth="1"/>
    <col min="6920" max="6920" width="2.5703125" style="17" customWidth="1"/>
    <col min="6921" max="6921" width="10.5703125" style="17" customWidth="1"/>
    <col min="6922" max="6922" width="13.85546875" style="17" customWidth="1"/>
    <col min="6923" max="6923" width="0.5703125" style="17" customWidth="1"/>
    <col min="6924" max="6924" width="2.5703125" style="17" customWidth="1"/>
    <col min="6925" max="6925" width="3.140625" style="17" customWidth="1"/>
    <col min="6926" max="6926" width="7.7109375" style="17" customWidth="1"/>
    <col min="6927" max="6927" width="3.7109375" style="17" customWidth="1"/>
    <col min="6928" max="6928" width="13.140625" style="17" customWidth="1"/>
    <col min="6929" max="6929" width="6.42578125" style="17" customWidth="1"/>
    <col min="6930" max="6930" width="12.42578125" style="17" customWidth="1"/>
    <col min="6931" max="6931" width="0.42578125" style="17" customWidth="1"/>
    <col min="6932" max="7168" width="9" style="17"/>
    <col min="7169" max="7169" width="2.5703125" style="17" customWidth="1"/>
    <col min="7170" max="7170" width="2.140625" style="17" customWidth="1"/>
    <col min="7171" max="7171" width="3.28515625" style="17" customWidth="1"/>
    <col min="7172" max="7172" width="10" style="17" customWidth="1"/>
    <col min="7173" max="7173" width="12.7109375" style="17" customWidth="1"/>
    <col min="7174" max="7174" width="0.42578125" style="17" customWidth="1"/>
    <col min="7175" max="7175" width="2.7109375" style="17" customWidth="1"/>
    <col min="7176" max="7176" width="2.5703125" style="17" customWidth="1"/>
    <col min="7177" max="7177" width="10.5703125" style="17" customWidth="1"/>
    <col min="7178" max="7178" width="13.85546875" style="17" customWidth="1"/>
    <col min="7179" max="7179" width="0.5703125" style="17" customWidth="1"/>
    <col min="7180" max="7180" width="2.5703125" style="17" customWidth="1"/>
    <col min="7181" max="7181" width="3.140625" style="17" customWidth="1"/>
    <col min="7182" max="7182" width="7.7109375" style="17" customWidth="1"/>
    <col min="7183" max="7183" width="3.7109375" style="17" customWidth="1"/>
    <col min="7184" max="7184" width="13.140625" style="17" customWidth="1"/>
    <col min="7185" max="7185" width="6.42578125" style="17" customWidth="1"/>
    <col min="7186" max="7186" width="12.42578125" style="17" customWidth="1"/>
    <col min="7187" max="7187" width="0.42578125" style="17" customWidth="1"/>
    <col min="7188" max="7424" width="9" style="17"/>
    <col min="7425" max="7425" width="2.5703125" style="17" customWidth="1"/>
    <col min="7426" max="7426" width="2.140625" style="17" customWidth="1"/>
    <col min="7427" max="7427" width="3.28515625" style="17" customWidth="1"/>
    <col min="7428" max="7428" width="10" style="17" customWidth="1"/>
    <col min="7429" max="7429" width="12.7109375" style="17" customWidth="1"/>
    <col min="7430" max="7430" width="0.42578125" style="17" customWidth="1"/>
    <col min="7431" max="7431" width="2.7109375" style="17" customWidth="1"/>
    <col min="7432" max="7432" width="2.5703125" style="17" customWidth="1"/>
    <col min="7433" max="7433" width="10.5703125" style="17" customWidth="1"/>
    <col min="7434" max="7434" width="13.85546875" style="17" customWidth="1"/>
    <col min="7435" max="7435" width="0.5703125" style="17" customWidth="1"/>
    <col min="7436" max="7436" width="2.5703125" style="17" customWidth="1"/>
    <col min="7437" max="7437" width="3.140625" style="17" customWidth="1"/>
    <col min="7438" max="7438" width="7.7109375" style="17" customWidth="1"/>
    <col min="7439" max="7439" width="3.7109375" style="17" customWidth="1"/>
    <col min="7440" max="7440" width="13.140625" style="17" customWidth="1"/>
    <col min="7441" max="7441" width="6.42578125" style="17" customWidth="1"/>
    <col min="7442" max="7442" width="12.42578125" style="17" customWidth="1"/>
    <col min="7443" max="7443" width="0.42578125" style="17" customWidth="1"/>
    <col min="7444" max="7680" width="9" style="17"/>
    <col min="7681" max="7681" width="2.5703125" style="17" customWidth="1"/>
    <col min="7682" max="7682" width="2.140625" style="17" customWidth="1"/>
    <col min="7683" max="7683" width="3.28515625" style="17" customWidth="1"/>
    <col min="7684" max="7684" width="10" style="17" customWidth="1"/>
    <col min="7685" max="7685" width="12.7109375" style="17" customWidth="1"/>
    <col min="7686" max="7686" width="0.42578125" style="17" customWidth="1"/>
    <col min="7687" max="7687" width="2.7109375" style="17" customWidth="1"/>
    <col min="7688" max="7688" width="2.5703125" style="17" customWidth="1"/>
    <col min="7689" max="7689" width="10.5703125" style="17" customWidth="1"/>
    <col min="7690" max="7690" width="13.85546875" style="17" customWidth="1"/>
    <col min="7691" max="7691" width="0.5703125" style="17" customWidth="1"/>
    <col min="7692" max="7692" width="2.5703125" style="17" customWidth="1"/>
    <col min="7693" max="7693" width="3.140625" style="17" customWidth="1"/>
    <col min="7694" max="7694" width="7.7109375" style="17" customWidth="1"/>
    <col min="7695" max="7695" width="3.7109375" style="17" customWidth="1"/>
    <col min="7696" max="7696" width="13.140625" style="17" customWidth="1"/>
    <col min="7697" max="7697" width="6.42578125" style="17" customWidth="1"/>
    <col min="7698" max="7698" width="12.42578125" style="17" customWidth="1"/>
    <col min="7699" max="7699" width="0.42578125" style="17" customWidth="1"/>
    <col min="7700" max="7936" width="9" style="17"/>
    <col min="7937" max="7937" width="2.5703125" style="17" customWidth="1"/>
    <col min="7938" max="7938" width="2.140625" style="17" customWidth="1"/>
    <col min="7939" max="7939" width="3.28515625" style="17" customWidth="1"/>
    <col min="7940" max="7940" width="10" style="17" customWidth="1"/>
    <col min="7941" max="7941" width="12.7109375" style="17" customWidth="1"/>
    <col min="7942" max="7942" width="0.42578125" style="17" customWidth="1"/>
    <col min="7943" max="7943" width="2.7109375" style="17" customWidth="1"/>
    <col min="7944" max="7944" width="2.5703125" style="17" customWidth="1"/>
    <col min="7945" max="7945" width="10.5703125" style="17" customWidth="1"/>
    <col min="7946" max="7946" width="13.85546875" style="17" customWidth="1"/>
    <col min="7947" max="7947" width="0.5703125" style="17" customWidth="1"/>
    <col min="7948" max="7948" width="2.5703125" style="17" customWidth="1"/>
    <col min="7949" max="7949" width="3.140625" style="17" customWidth="1"/>
    <col min="7950" max="7950" width="7.7109375" style="17" customWidth="1"/>
    <col min="7951" max="7951" width="3.7109375" style="17" customWidth="1"/>
    <col min="7952" max="7952" width="13.140625" style="17" customWidth="1"/>
    <col min="7953" max="7953" width="6.42578125" style="17" customWidth="1"/>
    <col min="7954" max="7954" width="12.42578125" style="17" customWidth="1"/>
    <col min="7955" max="7955" width="0.42578125" style="17" customWidth="1"/>
    <col min="7956" max="8192" width="9" style="17"/>
    <col min="8193" max="8193" width="2.5703125" style="17" customWidth="1"/>
    <col min="8194" max="8194" width="2.140625" style="17" customWidth="1"/>
    <col min="8195" max="8195" width="3.28515625" style="17" customWidth="1"/>
    <col min="8196" max="8196" width="10" style="17" customWidth="1"/>
    <col min="8197" max="8197" width="12.7109375" style="17" customWidth="1"/>
    <col min="8198" max="8198" width="0.42578125" style="17" customWidth="1"/>
    <col min="8199" max="8199" width="2.7109375" style="17" customWidth="1"/>
    <col min="8200" max="8200" width="2.5703125" style="17" customWidth="1"/>
    <col min="8201" max="8201" width="10.5703125" style="17" customWidth="1"/>
    <col min="8202" max="8202" width="13.85546875" style="17" customWidth="1"/>
    <col min="8203" max="8203" width="0.5703125" style="17" customWidth="1"/>
    <col min="8204" max="8204" width="2.5703125" style="17" customWidth="1"/>
    <col min="8205" max="8205" width="3.140625" style="17" customWidth="1"/>
    <col min="8206" max="8206" width="7.7109375" style="17" customWidth="1"/>
    <col min="8207" max="8207" width="3.7109375" style="17" customWidth="1"/>
    <col min="8208" max="8208" width="13.140625" style="17" customWidth="1"/>
    <col min="8209" max="8209" width="6.42578125" style="17" customWidth="1"/>
    <col min="8210" max="8210" width="12.42578125" style="17" customWidth="1"/>
    <col min="8211" max="8211" width="0.42578125" style="17" customWidth="1"/>
    <col min="8212" max="8448" width="9" style="17"/>
    <col min="8449" max="8449" width="2.5703125" style="17" customWidth="1"/>
    <col min="8450" max="8450" width="2.140625" style="17" customWidth="1"/>
    <col min="8451" max="8451" width="3.28515625" style="17" customWidth="1"/>
    <col min="8452" max="8452" width="10" style="17" customWidth="1"/>
    <col min="8453" max="8453" width="12.7109375" style="17" customWidth="1"/>
    <col min="8454" max="8454" width="0.42578125" style="17" customWidth="1"/>
    <col min="8455" max="8455" width="2.7109375" style="17" customWidth="1"/>
    <col min="8456" max="8456" width="2.5703125" style="17" customWidth="1"/>
    <col min="8457" max="8457" width="10.5703125" style="17" customWidth="1"/>
    <col min="8458" max="8458" width="13.85546875" style="17" customWidth="1"/>
    <col min="8459" max="8459" width="0.5703125" style="17" customWidth="1"/>
    <col min="8460" max="8460" width="2.5703125" style="17" customWidth="1"/>
    <col min="8461" max="8461" width="3.140625" style="17" customWidth="1"/>
    <col min="8462" max="8462" width="7.7109375" style="17" customWidth="1"/>
    <col min="8463" max="8463" width="3.7109375" style="17" customWidth="1"/>
    <col min="8464" max="8464" width="13.140625" style="17" customWidth="1"/>
    <col min="8465" max="8465" width="6.42578125" style="17" customWidth="1"/>
    <col min="8466" max="8466" width="12.42578125" style="17" customWidth="1"/>
    <col min="8467" max="8467" width="0.42578125" style="17" customWidth="1"/>
    <col min="8468" max="8704" width="9" style="17"/>
    <col min="8705" max="8705" width="2.5703125" style="17" customWidth="1"/>
    <col min="8706" max="8706" width="2.140625" style="17" customWidth="1"/>
    <col min="8707" max="8707" width="3.28515625" style="17" customWidth="1"/>
    <col min="8708" max="8708" width="10" style="17" customWidth="1"/>
    <col min="8709" max="8709" width="12.7109375" style="17" customWidth="1"/>
    <col min="8710" max="8710" width="0.42578125" style="17" customWidth="1"/>
    <col min="8711" max="8711" width="2.7109375" style="17" customWidth="1"/>
    <col min="8712" max="8712" width="2.5703125" style="17" customWidth="1"/>
    <col min="8713" max="8713" width="10.5703125" style="17" customWidth="1"/>
    <col min="8714" max="8714" width="13.85546875" style="17" customWidth="1"/>
    <col min="8715" max="8715" width="0.5703125" style="17" customWidth="1"/>
    <col min="8716" max="8716" width="2.5703125" style="17" customWidth="1"/>
    <col min="8717" max="8717" width="3.140625" style="17" customWidth="1"/>
    <col min="8718" max="8718" width="7.7109375" style="17" customWidth="1"/>
    <col min="8719" max="8719" width="3.7109375" style="17" customWidth="1"/>
    <col min="8720" max="8720" width="13.140625" style="17" customWidth="1"/>
    <col min="8721" max="8721" width="6.42578125" style="17" customWidth="1"/>
    <col min="8722" max="8722" width="12.42578125" style="17" customWidth="1"/>
    <col min="8723" max="8723" width="0.42578125" style="17" customWidth="1"/>
    <col min="8724" max="8960" width="9" style="17"/>
    <col min="8961" max="8961" width="2.5703125" style="17" customWidth="1"/>
    <col min="8962" max="8962" width="2.140625" style="17" customWidth="1"/>
    <col min="8963" max="8963" width="3.28515625" style="17" customWidth="1"/>
    <col min="8964" max="8964" width="10" style="17" customWidth="1"/>
    <col min="8965" max="8965" width="12.7109375" style="17" customWidth="1"/>
    <col min="8966" max="8966" width="0.42578125" style="17" customWidth="1"/>
    <col min="8967" max="8967" width="2.7109375" style="17" customWidth="1"/>
    <col min="8968" max="8968" width="2.5703125" style="17" customWidth="1"/>
    <col min="8969" max="8969" width="10.5703125" style="17" customWidth="1"/>
    <col min="8970" max="8970" width="13.85546875" style="17" customWidth="1"/>
    <col min="8971" max="8971" width="0.5703125" style="17" customWidth="1"/>
    <col min="8972" max="8972" width="2.5703125" style="17" customWidth="1"/>
    <col min="8973" max="8973" width="3.140625" style="17" customWidth="1"/>
    <col min="8974" max="8974" width="7.7109375" style="17" customWidth="1"/>
    <col min="8975" max="8975" width="3.7109375" style="17" customWidth="1"/>
    <col min="8976" max="8976" width="13.140625" style="17" customWidth="1"/>
    <col min="8977" max="8977" width="6.42578125" style="17" customWidth="1"/>
    <col min="8978" max="8978" width="12.42578125" style="17" customWidth="1"/>
    <col min="8979" max="8979" width="0.42578125" style="17" customWidth="1"/>
    <col min="8980" max="9216" width="9" style="17"/>
    <col min="9217" max="9217" width="2.5703125" style="17" customWidth="1"/>
    <col min="9218" max="9218" width="2.140625" style="17" customWidth="1"/>
    <col min="9219" max="9219" width="3.28515625" style="17" customWidth="1"/>
    <col min="9220" max="9220" width="10" style="17" customWidth="1"/>
    <col min="9221" max="9221" width="12.7109375" style="17" customWidth="1"/>
    <col min="9222" max="9222" width="0.42578125" style="17" customWidth="1"/>
    <col min="9223" max="9223" width="2.7109375" style="17" customWidth="1"/>
    <col min="9224" max="9224" width="2.5703125" style="17" customWidth="1"/>
    <col min="9225" max="9225" width="10.5703125" style="17" customWidth="1"/>
    <col min="9226" max="9226" width="13.85546875" style="17" customWidth="1"/>
    <col min="9227" max="9227" width="0.5703125" style="17" customWidth="1"/>
    <col min="9228" max="9228" width="2.5703125" style="17" customWidth="1"/>
    <col min="9229" max="9229" width="3.140625" style="17" customWidth="1"/>
    <col min="9230" max="9230" width="7.7109375" style="17" customWidth="1"/>
    <col min="9231" max="9231" width="3.7109375" style="17" customWidth="1"/>
    <col min="9232" max="9232" width="13.140625" style="17" customWidth="1"/>
    <col min="9233" max="9233" width="6.42578125" style="17" customWidth="1"/>
    <col min="9234" max="9234" width="12.42578125" style="17" customWidth="1"/>
    <col min="9235" max="9235" width="0.42578125" style="17" customWidth="1"/>
    <col min="9236" max="9472" width="9" style="17"/>
    <col min="9473" max="9473" width="2.5703125" style="17" customWidth="1"/>
    <col min="9474" max="9474" width="2.140625" style="17" customWidth="1"/>
    <col min="9475" max="9475" width="3.28515625" style="17" customWidth="1"/>
    <col min="9476" max="9476" width="10" style="17" customWidth="1"/>
    <col min="9477" max="9477" width="12.7109375" style="17" customWidth="1"/>
    <col min="9478" max="9478" width="0.42578125" style="17" customWidth="1"/>
    <col min="9479" max="9479" width="2.7109375" style="17" customWidth="1"/>
    <col min="9480" max="9480" width="2.5703125" style="17" customWidth="1"/>
    <col min="9481" max="9481" width="10.5703125" style="17" customWidth="1"/>
    <col min="9482" max="9482" width="13.85546875" style="17" customWidth="1"/>
    <col min="9483" max="9483" width="0.5703125" style="17" customWidth="1"/>
    <col min="9484" max="9484" width="2.5703125" style="17" customWidth="1"/>
    <col min="9485" max="9485" width="3.140625" style="17" customWidth="1"/>
    <col min="9486" max="9486" width="7.7109375" style="17" customWidth="1"/>
    <col min="9487" max="9487" width="3.7109375" style="17" customWidth="1"/>
    <col min="9488" max="9488" width="13.140625" style="17" customWidth="1"/>
    <col min="9489" max="9489" width="6.42578125" style="17" customWidth="1"/>
    <col min="9490" max="9490" width="12.42578125" style="17" customWidth="1"/>
    <col min="9491" max="9491" width="0.42578125" style="17" customWidth="1"/>
    <col min="9492" max="9728" width="9" style="17"/>
    <col min="9729" max="9729" width="2.5703125" style="17" customWidth="1"/>
    <col min="9730" max="9730" width="2.140625" style="17" customWidth="1"/>
    <col min="9731" max="9731" width="3.28515625" style="17" customWidth="1"/>
    <col min="9732" max="9732" width="10" style="17" customWidth="1"/>
    <col min="9733" max="9733" width="12.7109375" style="17" customWidth="1"/>
    <col min="9734" max="9734" width="0.42578125" style="17" customWidth="1"/>
    <col min="9735" max="9735" width="2.7109375" style="17" customWidth="1"/>
    <col min="9736" max="9736" width="2.5703125" style="17" customWidth="1"/>
    <col min="9737" max="9737" width="10.5703125" style="17" customWidth="1"/>
    <col min="9738" max="9738" width="13.85546875" style="17" customWidth="1"/>
    <col min="9739" max="9739" width="0.5703125" style="17" customWidth="1"/>
    <col min="9740" max="9740" width="2.5703125" style="17" customWidth="1"/>
    <col min="9741" max="9741" width="3.140625" style="17" customWidth="1"/>
    <col min="9742" max="9742" width="7.7109375" style="17" customWidth="1"/>
    <col min="9743" max="9743" width="3.7109375" style="17" customWidth="1"/>
    <col min="9744" max="9744" width="13.140625" style="17" customWidth="1"/>
    <col min="9745" max="9745" width="6.42578125" style="17" customWidth="1"/>
    <col min="9746" max="9746" width="12.42578125" style="17" customWidth="1"/>
    <col min="9747" max="9747" width="0.42578125" style="17" customWidth="1"/>
    <col min="9748" max="9984" width="9" style="17"/>
    <col min="9985" max="9985" width="2.5703125" style="17" customWidth="1"/>
    <col min="9986" max="9986" width="2.140625" style="17" customWidth="1"/>
    <col min="9987" max="9987" width="3.28515625" style="17" customWidth="1"/>
    <col min="9988" max="9988" width="10" style="17" customWidth="1"/>
    <col min="9989" max="9989" width="12.7109375" style="17" customWidth="1"/>
    <col min="9990" max="9990" width="0.42578125" style="17" customWidth="1"/>
    <col min="9991" max="9991" width="2.7109375" style="17" customWidth="1"/>
    <col min="9992" max="9992" width="2.5703125" style="17" customWidth="1"/>
    <col min="9993" max="9993" width="10.5703125" style="17" customWidth="1"/>
    <col min="9994" max="9994" width="13.85546875" style="17" customWidth="1"/>
    <col min="9995" max="9995" width="0.5703125" style="17" customWidth="1"/>
    <col min="9996" max="9996" width="2.5703125" style="17" customWidth="1"/>
    <col min="9997" max="9997" width="3.140625" style="17" customWidth="1"/>
    <col min="9998" max="9998" width="7.7109375" style="17" customWidth="1"/>
    <col min="9999" max="9999" width="3.7109375" style="17" customWidth="1"/>
    <col min="10000" max="10000" width="13.140625" style="17" customWidth="1"/>
    <col min="10001" max="10001" width="6.42578125" style="17" customWidth="1"/>
    <col min="10002" max="10002" width="12.42578125" style="17" customWidth="1"/>
    <col min="10003" max="10003" width="0.42578125" style="17" customWidth="1"/>
    <col min="10004" max="10240" width="9" style="17"/>
    <col min="10241" max="10241" width="2.5703125" style="17" customWidth="1"/>
    <col min="10242" max="10242" width="2.140625" style="17" customWidth="1"/>
    <col min="10243" max="10243" width="3.28515625" style="17" customWidth="1"/>
    <col min="10244" max="10244" width="10" style="17" customWidth="1"/>
    <col min="10245" max="10245" width="12.7109375" style="17" customWidth="1"/>
    <col min="10246" max="10246" width="0.42578125" style="17" customWidth="1"/>
    <col min="10247" max="10247" width="2.7109375" style="17" customWidth="1"/>
    <col min="10248" max="10248" width="2.5703125" style="17" customWidth="1"/>
    <col min="10249" max="10249" width="10.5703125" style="17" customWidth="1"/>
    <col min="10250" max="10250" width="13.85546875" style="17" customWidth="1"/>
    <col min="10251" max="10251" width="0.5703125" style="17" customWidth="1"/>
    <col min="10252" max="10252" width="2.5703125" style="17" customWidth="1"/>
    <col min="10253" max="10253" width="3.140625" style="17" customWidth="1"/>
    <col min="10254" max="10254" width="7.7109375" style="17" customWidth="1"/>
    <col min="10255" max="10255" width="3.7109375" style="17" customWidth="1"/>
    <col min="10256" max="10256" width="13.140625" style="17" customWidth="1"/>
    <col min="10257" max="10257" width="6.42578125" style="17" customWidth="1"/>
    <col min="10258" max="10258" width="12.42578125" style="17" customWidth="1"/>
    <col min="10259" max="10259" width="0.42578125" style="17" customWidth="1"/>
    <col min="10260" max="10496" width="9" style="17"/>
    <col min="10497" max="10497" width="2.5703125" style="17" customWidth="1"/>
    <col min="10498" max="10498" width="2.140625" style="17" customWidth="1"/>
    <col min="10499" max="10499" width="3.28515625" style="17" customWidth="1"/>
    <col min="10500" max="10500" width="10" style="17" customWidth="1"/>
    <col min="10501" max="10501" width="12.7109375" style="17" customWidth="1"/>
    <col min="10502" max="10502" width="0.42578125" style="17" customWidth="1"/>
    <col min="10503" max="10503" width="2.7109375" style="17" customWidth="1"/>
    <col min="10504" max="10504" width="2.5703125" style="17" customWidth="1"/>
    <col min="10505" max="10505" width="10.5703125" style="17" customWidth="1"/>
    <col min="10506" max="10506" width="13.85546875" style="17" customWidth="1"/>
    <col min="10507" max="10507" width="0.5703125" style="17" customWidth="1"/>
    <col min="10508" max="10508" width="2.5703125" style="17" customWidth="1"/>
    <col min="10509" max="10509" width="3.140625" style="17" customWidth="1"/>
    <col min="10510" max="10510" width="7.7109375" style="17" customWidth="1"/>
    <col min="10511" max="10511" width="3.7109375" style="17" customWidth="1"/>
    <col min="10512" max="10512" width="13.140625" style="17" customWidth="1"/>
    <col min="10513" max="10513" width="6.42578125" style="17" customWidth="1"/>
    <col min="10514" max="10514" width="12.42578125" style="17" customWidth="1"/>
    <col min="10515" max="10515" width="0.42578125" style="17" customWidth="1"/>
    <col min="10516" max="10752" width="9" style="17"/>
    <col min="10753" max="10753" width="2.5703125" style="17" customWidth="1"/>
    <col min="10754" max="10754" width="2.140625" style="17" customWidth="1"/>
    <col min="10755" max="10755" width="3.28515625" style="17" customWidth="1"/>
    <col min="10756" max="10756" width="10" style="17" customWidth="1"/>
    <col min="10757" max="10757" width="12.7109375" style="17" customWidth="1"/>
    <col min="10758" max="10758" width="0.42578125" style="17" customWidth="1"/>
    <col min="10759" max="10759" width="2.7109375" style="17" customWidth="1"/>
    <col min="10760" max="10760" width="2.5703125" style="17" customWidth="1"/>
    <col min="10761" max="10761" width="10.5703125" style="17" customWidth="1"/>
    <col min="10762" max="10762" width="13.85546875" style="17" customWidth="1"/>
    <col min="10763" max="10763" width="0.5703125" style="17" customWidth="1"/>
    <col min="10764" max="10764" width="2.5703125" style="17" customWidth="1"/>
    <col min="10765" max="10765" width="3.140625" style="17" customWidth="1"/>
    <col min="10766" max="10766" width="7.7109375" style="17" customWidth="1"/>
    <col min="10767" max="10767" width="3.7109375" style="17" customWidth="1"/>
    <col min="10768" max="10768" width="13.140625" style="17" customWidth="1"/>
    <col min="10769" max="10769" width="6.42578125" style="17" customWidth="1"/>
    <col min="10770" max="10770" width="12.42578125" style="17" customWidth="1"/>
    <col min="10771" max="10771" width="0.42578125" style="17" customWidth="1"/>
    <col min="10772" max="11008" width="9" style="17"/>
    <col min="11009" max="11009" width="2.5703125" style="17" customWidth="1"/>
    <col min="11010" max="11010" width="2.140625" style="17" customWidth="1"/>
    <col min="11011" max="11011" width="3.28515625" style="17" customWidth="1"/>
    <col min="11012" max="11012" width="10" style="17" customWidth="1"/>
    <col min="11013" max="11013" width="12.7109375" style="17" customWidth="1"/>
    <col min="11014" max="11014" width="0.42578125" style="17" customWidth="1"/>
    <col min="11015" max="11015" width="2.7109375" style="17" customWidth="1"/>
    <col min="11016" max="11016" width="2.5703125" style="17" customWidth="1"/>
    <col min="11017" max="11017" width="10.5703125" style="17" customWidth="1"/>
    <col min="11018" max="11018" width="13.85546875" style="17" customWidth="1"/>
    <col min="11019" max="11019" width="0.5703125" style="17" customWidth="1"/>
    <col min="11020" max="11020" width="2.5703125" style="17" customWidth="1"/>
    <col min="11021" max="11021" width="3.140625" style="17" customWidth="1"/>
    <col min="11022" max="11022" width="7.7109375" style="17" customWidth="1"/>
    <col min="11023" max="11023" width="3.7109375" style="17" customWidth="1"/>
    <col min="11024" max="11024" width="13.140625" style="17" customWidth="1"/>
    <col min="11025" max="11025" width="6.42578125" style="17" customWidth="1"/>
    <col min="11026" max="11026" width="12.42578125" style="17" customWidth="1"/>
    <col min="11027" max="11027" width="0.42578125" style="17" customWidth="1"/>
    <col min="11028" max="11264" width="9" style="17"/>
    <col min="11265" max="11265" width="2.5703125" style="17" customWidth="1"/>
    <col min="11266" max="11266" width="2.140625" style="17" customWidth="1"/>
    <col min="11267" max="11267" width="3.28515625" style="17" customWidth="1"/>
    <col min="11268" max="11268" width="10" style="17" customWidth="1"/>
    <col min="11269" max="11269" width="12.7109375" style="17" customWidth="1"/>
    <col min="11270" max="11270" width="0.42578125" style="17" customWidth="1"/>
    <col min="11271" max="11271" width="2.7109375" style="17" customWidth="1"/>
    <col min="11272" max="11272" width="2.5703125" style="17" customWidth="1"/>
    <col min="11273" max="11273" width="10.5703125" style="17" customWidth="1"/>
    <col min="11274" max="11274" width="13.85546875" style="17" customWidth="1"/>
    <col min="11275" max="11275" width="0.5703125" style="17" customWidth="1"/>
    <col min="11276" max="11276" width="2.5703125" style="17" customWidth="1"/>
    <col min="11277" max="11277" width="3.140625" style="17" customWidth="1"/>
    <col min="11278" max="11278" width="7.7109375" style="17" customWidth="1"/>
    <col min="11279" max="11279" width="3.7109375" style="17" customWidth="1"/>
    <col min="11280" max="11280" width="13.140625" style="17" customWidth="1"/>
    <col min="11281" max="11281" width="6.42578125" style="17" customWidth="1"/>
    <col min="11282" max="11282" width="12.42578125" style="17" customWidth="1"/>
    <col min="11283" max="11283" width="0.42578125" style="17" customWidth="1"/>
    <col min="11284" max="11520" width="9" style="17"/>
    <col min="11521" max="11521" width="2.5703125" style="17" customWidth="1"/>
    <col min="11522" max="11522" width="2.140625" style="17" customWidth="1"/>
    <col min="11523" max="11523" width="3.28515625" style="17" customWidth="1"/>
    <col min="11524" max="11524" width="10" style="17" customWidth="1"/>
    <col min="11525" max="11525" width="12.7109375" style="17" customWidth="1"/>
    <col min="11526" max="11526" width="0.42578125" style="17" customWidth="1"/>
    <col min="11527" max="11527" width="2.7109375" style="17" customWidth="1"/>
    <col min="11528" max="11528" width="2.5703125" style="17" customWidth="1"/>
    <col min="11529" max="11529" width="10.5703125" style="17" customWidth="1"/>
    <col min="11530" max="11530" width="13.85546875" style="17" customWidth="1"/>
    <col min="11531" max="11531" width="0.5703125" style="17" customWidth="1"/>
    <col min="11532" max="11532" width="2.5703125" style="17" customWidth="1"/>
    <col min="11533" max="11533" width="3.140625" style="17" customWidth="1"/>
    <col min="11534" max="11534" width="7.7109375" style="17" customWidth="1"/>
    <col min="11535" max="11535" width="3.7109375" style="17" customWidth="1"/>
    <col min="11536" max="11536" width="13.140625" style="17" customWidth="1"/>
    <col min="11537" max="11537" width="6.42578125" style="17" customWidth="1"/>
    <col min="11538" max="11538" width="12.42578125" style="17" customWidth="1"/>
    <col min="11539" max="11539" width="0.42578125" style="17" customWidth="1"/>
    <col min="11540" max="11776" width="9" style="17"/>
    <col min="11777" max="11777" width="2.5703125" style="17" customWidth="1"/>
    <col min="11778" max="11778" width="2.140625" style="17" customWidth="1"/>
    <col min="11779" max="11779" width="3.28515625" style="17" customWidth="1"/>
    <col min="11780" max="11780" width="10" style="17" customWidth="1"/>
    <col min="11781" max="11781" width="12.7109375" style="17" customWidth="1"/>
    <col min="11782" max="11782" width="0.42578125" style="17" customWidth="1"/>
    <col min="11783" max="11783" width="2.7109375" style="17" customWidth="1"/>
    <col min="11784" max="11784" width="2.5703125" style="17" customWidth="1"/>
    <col min="11785" max="11785" width="10.5703125" style="17" customWidth="1"/>
    <col min="11786" max="11786" width="13.85546875" style="17" customWidth="1"/>
    <col min="11787" max="11787" width="0.5703125" style="17" customWidth="1"/>
    <col min="11788" max="11788" width="2.5703125" style="17" customWidth="1"/>
    <col min="11789" max="11789" width="3.140625" style="17" customWidth="1"/>
    <col min="11790" max="11790" width="7.7109375" style="17" customWidth="1"/>
    <col min="11791" max="11791" width="3.7109375" style="17" customWidth="1"/>
    <col min="11792" max="11792" width="13.140625" style="17" customWidth="1"/>
    <col min="11793" max="11793" width="6.42578125" style="17" customWidth="1"/>
    <col min="11794" max="11794" width="12.42578125" style="17" customWidth="1"/>
    <col min="11795" max="11795" width="0.42578125" style="17" customWidth="1"/>
    <col min="11796" max="12032" width="9" style="17"/>
    <col min="12033" max="12033" width="2.5703125" style="17" customWidth="1"/>
    <col min="12034" max="12034" width="2.140625" style="17" customWidth="1"/>
    <col min="12035" max="12035" width="3.28515625" style="17" customWidth="1"/>
    <col min="12036" max="12036" width="10" style="17" customWidth="1"/>
    <col min="12037" max="12037" width="12.7109375" style="17" customWidth="1"/>
    <col min="12038" max="12038" width="0.42578125" style="17" customWidth="1"/>
    <col min="12039" max="12039" width="2.7109375" style="17" customWidth="1"/>
    <col min="12040" max="12040" width="2.5703125" style="17" customWidth="1"/>
    <col min="12041" max="12041" width="10.5703125" style="17" customWidth="1"/>
    <col min="12042" max="12042" width="13.85546875" style="17" customWidth="1"/>
    <col min="12043" max="12043" width="0.5703125" style="17" customWidth="1"/>
    <col min="12044" max="12044" width="2.5703125" style="17" customWidth="1"/>
    <col min="12045" max="12045" width="3.140625" style="17" customWidth="1"/>
    <col min="12046" max="12046" width="7.7109375" style="17" customWidth="1"/>
    <col min="12047" max="12047" width="3.7109375" style="17" customWidth="1"/>
    <col min="12048" max="12048" width="13.140625" style="17" customWidth="1"/>
    <col min="12049" max="12049" width="6.42578125" style="17" customWidth="1"/>
    <col min="12050" max="12050" width="12.42578125" style="17" customWidth="1"/>
    <col min="12051" max="12051" width="0.42578125" style="17" customWidth="1"/>
    <col min="12052" max="12288" width="9" style="17"/>
    <col min="12289" max="12289" width="2.5703125" style="17" customWidth="1"/>
    <col min="12290" max="12290" width="2.140625" style="17" customWidth="1"/>
    <col min="12291" max="12291" width="3.28515625" style="17" customWidth="1"/>
    <col min="12292" max="12292" width="10" style="17" customWidth="1"/>
    <col min="12293" max="12293" width="12.7109375" style="17" customWidth="1"/>
    <col min="12294" max="12294" width="0.42578125" style="17" customWidth="1"/>
    <col min="12295" max="12295" width="2.7109375" style="17" customWidth="1"/>
    <col min="12296" max="12296" width="2.5703125" style="17" customWidth="1"/>
    <col min="12297" max="12297" width="10.5703125" style="17" customWidth="1"/>
    <col min="12298" max="12298" width="13.85546875" style="17" customWidth="1"/>
    <col min="12299" max="12299" width="0.5703125" style="17" customWidth="1"/>
    <col min="12300" max="12300" width="2.5703125" style="17" customWidth="1"/>
    <col min="12301" max="12301" width="3.140625" style="17" customWidth="1"/>
    <col min="12302" max="12302" width="7.7109375" style="17" customWidth="1"/>
    <col min="12303" max="12303" width="3.7109375" style="17" customWidth="1"/>
    <col min="12304" max="12304" width="13.140625" style="17" customWidth="1"/>
    <col min="12305" max="12305" width="6.42578125" style="17" customWidth="1"/>
    <col min="12306" max="12306" width="12.42578125" style="17" customWidth="1"/>
    <col min="12307" max="12307" width="0.42578125" style="17" customWidth="1"/>
    <col min="12308" max="12544" width="9" style="17"/>
    <col min="12545" max="12545" width="2.5703125" style="17" customWidth="1"/>
    <col min="12546" max="12546" width="2.140625" style="17" customWidth="1"/>
    <col min="12547" max="12547" width="3.28515625" style="17" customWidth="1"/>
    <col min="12548" max="12548" width="10" style="17" customWidth="1"/>
    <col min="12549" max="12549" width="12.7109375" style="17" customWidth="1"/>
    <col min="12550" max="12550" width="0.42578125" style="17" customWidth="1"/>
    <col min="12551" max="12551" width="2.7109375" style="17" customWidth="1"/>
    <col min="12552" max="12552" width="2.5703125" style="17" customWidth="1"/>
    <col min="12553" max="12553" width="10.5703125" style="17" customWidth="1"/>
    <col min="12554" max="12554" width="13.85546875" style="17" customWidth="1"/>
    <col min="12555" max="12555" width="0.5703125" style="17" customWidth="1"/>
    <col min="12556" max="12556" width="2.5703125" style="17" customWidth="1"/>
    <col min="12557" max="12557" width="3.140625" style="17" customWidth="1"/>
    <col min="12558" max="12558" width="7.7109375" style="17" customWidth="1"/>
    <col min="12559" max="12559" width="3.7109375" style="17" customWidth="1"/>
    <col min="12560" max="12560" width="13.140625" style="17" customWidth="1"/>
    <col min="12561" max="12561" width="6.42578125" style="17" customWidth="1"/>
    <col min="12562" max="12562" width="12.42578125" style="17" customWidth="1"/>
    <col min="12563" max="12563" width="0.42578125" style="17" customWidth="1"/>
    <col min="12564" max="12800" width="9" style="17"/>
    <col min="12801" max="12801" width="2.5703125" style="17" customWidth="1"/>
    <col min="12802" max="12802" width="2.140625" style="17" customWidth="1"/>
    <col min="12803" max="12803" width="3.28515625" style="17" customWidth="1"/>
    <col min="12804" max="12804" width="10" style="17" customWidth="1"/>
    <col min="12805" max="12805" width="12.7109375" style="17" customWidth="1"/>
    <col min="12806" max="12806" width="0.42578125" style="17" customWidth="1"/>
    <col min="12807" max="12807" width="2.7109375" style="17" customWidth="1"/>
    <col min="12808" max="12808" width="2.5703125" style="17" customWidth="1"/>
    <col min="12809" max="12809" width="10.5703125" style="17" customWidth="1"/>
    <col min="12810" max="12810" width="13.85546875" style="17" customWidth="1"/>
    <col min="12811" max="12811" width="0.5703125" style="17" customWidth="1"/>
    <col min="12812" max="12812" width="2.5703125" style="17" customWidth="1"/>
    <col min="12813" max="12813" width="3.140625" style="17" customWidth="1"/>
    <col min="12814" max="12814" width="7.7109375" style="17" customWidth="1"/>
    <col min="12815" max="12815" width="3.7109375" style="17" customWidth="1"/>
    <col min="12816" max="12816" width="13.140625" style="17" customWidth="1"/>
    <col min="12817" max="12817" width="6.42578125" style="17" customWidth="1"/>
    <col min="12818" max="12818" width="12.42578125" style="17" customWidth="1"/>
    <col min="12819" max="12819" width="0.42578125" style="17" customWidth="1"/>
    <col min="12820" max="13056" width="9" style="17"/>
    <col min="13057" max="13057" width="2.5703125" style="17" customWidth="1"/>
    <col min="13058" max="13058" width="2.140625" style="17" customWidth="1"/>
    <col min="13059" max="13059" width="3.28515625" style="17" customWidth="1"/>
    <col min="13060" max="13060" width="10" style="17" customWidth="1"/>
    <col min="13061" max="13061" width="12.7109375" style="17" customWidth="1"/>
    <col min="13062" max="13062" width="0.42578125" style="17" customWidth="1"/>
    <col min="13063" max="13063" width="2.7109375" style="17" customWidth="1"/>
    <col min="13064" max="13064" width="2.5703125" style="17" customWidth="1"/>
    <col min="13065" max="13065" width="10.5703125" style="17" customWidth="1"/>
    <col min="13066" max="13066" width="13.85546875" style="17" customWidth="1"/>
    <col min="13067" max="13067" width="0.5703125" style="17" customWidth="1"/>
    <col min="13068" max="13068" width="2.5703125" style="17" customWidth="1"/>
    <col min="13069" max="13069" width="3.140625" style="17" customWidth="1"/>
    <col min="13070" max="13070" width="7.7109375" style="17" customWidth="1"/>
    <col min="13071" max="13071" width="3.7109375" style="17" customWidth="1"/>
    <col min="13072" max="13072" width="13.140625" style="17" customWidth="1"/>
    <col min="13073" max="13073" width="6.42578125" style="17" customWidth="1"/>
    <col min="13074" max="13074" width="12.42578125" style="17" customWidth="1"/>
    <col min="13075" max="13075" width="0.42578125" style="17" customWidth="1"/>
    <col min="13076" max="13312" width="9" style="17"/>
    <col min="13313" max="13313" width="2.5703125" style="17" customWidth="1"/>
    <col min="13314" max="13314" width="2.140625" style="17" customWidth="1"/>
    <col min="13315" max="13315" width="3.28515625" style="17" customWidth="1"/>
    <col min="13316" max="13316" width="10" style="17" customWidth="1"/>
    <col min="13317" max="13317" width="12.7109375" style="17" customWidth="1"/>
    <col min="13318" max="13318" width="0.42578125" style="17" customWidth="1"/>
    <col min="13319" max="13319" width="2.7109375" style="17" customWidth="1"/>
    <col min="13320" max="13320" width="2.5703125" style="17" customWidth="1"/>
    <col min="13321" max="13321" width="10.5703125" style="17" customWidth="1"/>
    <col min="13322" max="13322" width="13.85546875" style="17" customWidth="1"/>
    <col min="13323" max="13323" width="0.5703125" style="17" customWidth="1"/>
    <col min="13324" max="13324" width="2.5703125" style="17" customWidth="1"/>
    <col min="13325" max="13325" width="3.140625" style="17" customWidth="1"/>
    <col min="13326" max="13326" width="7.7109375" style="17" customWidth="1"/>
    <col min="13327" max="13327" width="3.7109375" style="17" customWidth="1"/>
    <col min="13328" max="13328" width="13.140625" style="17" customWidth="1"/>
    <col min="13329" max="13329" width="6.42578125" style="17" customWidth="1"/>
    <col min="13330" max="13330" width="12.42578125" style="17" customWidth="1"/>
    <col min="13331" max="13331" width="0.42578125" style="17" customWidth="1"/>
    <col min="13332" max="13568" width="9" style="17"/>
    <col min="13569" max="13569" width="2.5703125" style="17" customWidth="1"/>
    <col min="13570" max="13570" width="2.140625" style="17" customWidth="1"/>
    <col min="13571" max="13571" width="3.28515625" style="17" customWidth="1"/>
    <col min="13572" max="13572" width="10" style="17" customWidth="1"/>
    <col min="13573" max="13573" width="12.7109375" style="17" customWidth="1"/>
    <col min="13574" max="13574" width="0.42578125" style="17" customWidth="1"/>
    <col min="13575" max="13575" width="2.7109375" style="17" customWidth="1"/>
    <col min="13576" max="13576" width="2.5703125" style="17" customWidth="1"/>
    <col min="13577" max="13577" width="10.5703125" style="17" customWidth="1"/>
    <col min="13578" max="13578" width="13.85546875" style="17" customWidth="1"/>
    <col min="13579" max="13579" width="0.5703125" style="17" customWidth="1"/>
    <col min="13580" max="13580" width="2.5703125" style="17" customWidth="1"/>
    <col min="13581" max="13581" width="3.140625" style="17" customWidth="1"/>
    <col min="13582" max="13582" width="7.7109375" style="17" customWidth="1"/>
    <col min="13583" max="13583" width="3.7109375" style="17" customWidth="1"/>
    <col min="13584" max="13584" width="13.140625" style="17" customWidth="1"/>
    <col min="13585" max="13585" width="6.42578125" style="17" customWidth="1"/>
    <col min="13586" max="13586" width="12.42578125" style="17" customWidth="1"/>
    <col min="13587" max="13587" width="0.42578125" style="17" customWidth="1"/>
    <col min="13588" max="13824" width="9" style="17"/>
    <col min="13825" max="13825" width="2.5703125" style="17" customWidth="1"/>
    <col min="13826" max="13826" width="2.140625" style="17" customWidth="1"/>
    <col min="13827" max="13827" width="3.28515625" style="17" customWidth="1"/>
    <col min="13828" max="13828" width="10" style="17" customWidth="1"/>
    <col min="13829" max="13829" width="12.7109375" style="17" customWidth="1"/>
    <col min="13830" max="13830" width="0.42578125" style="17" customWidth="1"/>
    <col min="13831" max="13831" width="2.7109375" style="17" customWidth="1"/>
    <col min="13832" max="13832" width="2.5703125" style="17" customWidth="1"/>
    <col min="13833" max="13833" width="10.5703125" style="17" customWidth="1"/>
    <col min="13834" max="13834" width="13.85546875" style="17" customWidth="1"/>
    <col min="13835" max="13835" width="0.5703125" style="17" customWidth="1"/>
    <col min="13836" max="13836" width="2.5703125" style="17" customWidth="1"/>
    <col min="13837" max="13837" width="3.140625" style="17" customWidth="1"/>
    <col min="13838" max="13838" width="7.7109375" style="17" customWidth="1"/>
    <col min="13839" max="13839" width="3.7109375" style="17" customWidth="1"/>
    <col min="13840" max="13840" width="13.140625" style="17" customWidth="1"/>
    <col min="13841" max="13841" width="6.42578125" style="17" customWidth="1"/>
    <col min="13842" max="13842" width="12.42578125" style="17" customWidth="1"/>
    <col min="13843" max="13843" width="0.42578125" style="17" customWidth="1"/>
    <col min="13844" max="14080" width="9" style="17"/>
    <col min="14081" max="14081" width="2.5703125" style="17" customWidth="1"/>
    <col min="14082" max="14082" width="2.140625" style="17" customWidth="1"/>
    <col min="14083" max="14083" width="3.28515625" style="17" customWidth="1"/>
    <col min="14084" max="14084" width="10" style="17" customWidth="1"/>
    <col min="14085" max="14085" width="12.7109375" style="17" customWidth="1"/>
    <col min="14086" max="14086" width="0.42578125" style="17" customWidth="1"/>
    <col min="14087" max="14087" width="2.7109375" style="17" customWidth="1"/>
    <col min="14088" max="14088" width="2.5703125" style="17" customWidth="1"/>
    <col min="14089" max="14089" width="10.5703125" style="17" customWidth="1"/>
    <col min="14090" max="14090" width="13.85546875" style="17" customWidth="1"/>
    <col min="14091" max="14091" width="0.5703125" style="17" customWidth="1"/>
    <col min="14092" max="14092" width="2.5703125" style="17" customWidth="1"/>
    <col min="14093" max="14093" width="3.140625" style="17" customWidth="1"/>
    <col min="14094" max="14094" width="7.7109375" style="17" customWidth="1"/>
    <col min="14095" max="14095" width="3.7109375" style="17" customWidth="1"/>
    <col min="14096" max="14096" width="13.140625" style="17" customWidth="1"/>
    <col min="14097" max="14097" width="6.42578125" style="17" customWidth="1"/>
    <col min="14098" max="14098" width="12.42578125" style="17" customWidth="1"/>
    <col min="14099" max="14099" width="0.42578125" style="17" customWidth="1"/>
    <col min="14100" max="14336" width="9" style="17"/>
    <col min="14337" max="14337" width="2.5703125" style="17" customWidth="1"/>
    <col min="14338" max="14338" width="2.140625" style="17" customWidth="1"/>
    <col min="14339" max="14339" width="3.28515625" style="17" customWidth="1"/>
    <col min="14340" max="14340" width="10" style="17" customWidth="1"/>
    <col min="14341" max="14341" width="12.7109375" style="17" customWidth="1"/>
    <col min="14342" max="14342" width="0.42578125" style="17" customWidth="1"/>
    <col min="14343" max="14343" width="2.7109375" style="17" customWidth="1"/>
    <col min="14344" max="14344" width="2.5703125" style="17" customWidth="1"/>
    <col min="14345" max="14345" width="10.5703125" style="17" customWidth="1"/>
    <col min="14346" max="14346" width="13.85546875" style="17" customWidth="1"/>
    <col min="14347" max="14347" width="0.5703125" style="17" customWidth="1"/>
    <col min="14348" max="14348" width="2.5703125" style="17" customWidth="1"/>
    <col min="14349" max="14349" width="3.140625" style="17" customWidth="1"/>
    <col min="14350" max="14350" width="7.7109375" style="17" customWidth="1"/>
    <col min="14351" max="14351" width="3.7109375" style="17" customWidth="1"/>
    <col min="14352" max="14352" width="13.140625" style="17" customWidth="1"/>
    <col min="14353" max="14353" width="6.42578125" style="17" customWidth="1"/>
    <col min="14354" max="14354" width="12.42578125" style="17" customWidth="1"/>
    <col min="14355" max="14355" width="0.42578125" style="17" customWidth="1"/>
    <col min="14356" max="14592" width="9" style="17"/>
    <col min="14593" max="14593" width="2.5703125" style="17" customWidth="1"/>
    <col min="14594" max="14594" width="2.140625" style="17" customWidth="1"/>
    <col min="14595" max="14595" width="3.28515625" style="17" customWidth="1"/>
    <col min="14596" max="14596" width="10" style="17" customWidth="1"/>
    <col min="14597" max="14597" width="12.7109375" style="17" customWidth="1"/>
    <col min="14598" max="14598" width="0.42578125" style="17" customWidth="1"/>
    <col min="14599" max="14599" width="2.7109375" style="17" customWidth="1"/>
    <col min="14600" max="14600" width="2.5703125" style="17" customWidth="1"/>
    <col min="14601" max="14601" width="10.5703125" style="17" customWidth="1"/>
    <col min="14602" max="14602" width="13.85546875" style="17" customWidth="1"/>
    <col min="14603" max="14603" width="0.5703125" style="17" customWidth="1"/>
    <col min="14604" max="14604" width="2.5703125" style="17" customWidth="1"/>
    <col min="14605" max="14605" width="3.140625" style="17" customWidth="1"/>
    <col min="14606" max="14606" width="7.7109375" style="17" customWidth="1"/>
    <col min="14607" max="14607" width="3.7109375" style="17" customWidth="1"/>
    <col min="14608" max="14608" width="13.140625" style="17" customWidth="1"/>
    <col min="14609" max="14609" width="6.42578125" style="17" customWidth="1"/>
    <col min="14610" max="14610" width="12.42578125" style="17" customWidth="1"/>
    <col min="14611" max="14611" width="0.42578125" style="17" customWidth="1"/>
    <col min="14612" max="14848" width="9" style="17"/>
    <col min="14849" max="14849" width="2.5703125" style="17" customWidth="1"/>
    <col min="14850" max="14850" width="2.140625" style="17" customWidth="1"/>
    <col min="14851" max="14851" width="3.28515625" style="17" customWidth="1"/>
    <col min="14852" max="14852" width="10" style="17" customWidth="1"/>
    <col min="14853" max="14853" width="12.7109375" style="17" customWidth="1"/>
    <col min="14854" max="14854" width="0.42578125" style="17" customWidth="1"/>
    <col min="14855" max="14855" width="2.7109375" style="17" customWidth="1"/>
    <col min="14856" max="14856" width="2.5703125" style="17" customWidth="1"/>
    <col min="14857" max="14857" width="10.5703125" style="17" customWidth="1"/>
    <col min="14858" max="14858" width="13.85546875" style="17" customWidth="1"/>
    <col min="14859" max="14859" width="0.5703125" style="17" customWidth="1"/>
    <col min="14860" max="14860" width="2.5703125" style="17" customWidth="1"/>
    <col min="14861" max="14861" width="3.140625" style="17" customWidth="1"/>
    <col min="14862" max="14862" width="7.7109375" style="17" customWidth="1"/>
    <col min="14863" max="14863" width="3.7109375" style="17" customWidth="1"/>
    <col min="14864" max="14864" width="13.140625" style="17" customWidth="1"/>
    <col min="14865" max="14865" width="6.42578125" style="17" customWidth="1"/>
    <col min="14866" max="14866" width="12.42578125" style="17" customWidth="1"/>
    <col min="14867" max="14867" width="0.42578125" style="17" customWidth="1"/>
    <col min="14868" max="15104" width="9" style="17"/>
    <col min="15105" max="15105" width="2.5703125" style="17" customWidth="1"/>
    <col min="15106" max="15106" width="2.140625" style="17" customWidth="1"/>
    <col min="15107" max="15107" width="3.28515625" style="17" customWidth="1"/>
    <col min="15108" max="15108" width="10" style="17" customWidth="1"/>
    <col min="15109" max="15109" width="12.7109375" style="17" customWidth="1"/>
    <col min="15110" max="15110" width="0.42578125" style="17" customWidth="1"/>
    <col min="15111" max="15111" width="2.7109375" style="17" customWidth="1"/>
    <col min="15112" max="15112" width="2.5703125" style="17" customWidth="1"/>
    <col min="15113" max="15113" width="10.5703125" style="17" customWidth="1"/>
    <col min="15114" max="15114" width="13.85546875" style="17" customWidth="1"/>
    <col min="15115" max="15115" width="0.5703125" style="17" customWidth="1"/>
    <col min="15116" max="15116" width="2.5703125" style="17" customWidth="1"/>
    <col min="15117" max="15117" width="3.140625" style="17" customWidth="1"/>
    <col min="15118" max="15118" width="7.7109375" style="17" customWidth="1"/>
    <col min="15119" max="15119" width="3.7109375" style="17" customWidth="1"/>
    <col min="15120" max="15120" width="13.140625" style="17" customWidth="1"/>
    <col min="15121" max="15121" width="6.42578125" style="17" customWidth="1"/>
    <col min="15122" max="15122" width="12.42578125" style="17" customWidth="1"/>
    <col min="15123" max="15123" width="0.42578125" style="17" customWidth="1"/>
    <col min="15124" max="15360" width="9" style="17"/>
    <col min="15361" max="15361" width="2.5703125" style="17" customWidth="1"/>
    <col min="15362" max="15362" width="2.140625" style="17" customWidth="1"/>
    <col min="15363" max="15363" width="3.28515625" style="17" customWidth="1"/>
    <col min="15364" max="15364" width="10" style="17" customWidth="1"/>
    <col min="15365" max="15365" width="12.7109375" style="17" customWidth="1"/>
    <col min="15366" max="15366" width="0.42578125" style="17" customWidth="1"/>
    <col min="15367" max="15367" width="2.7109375" style="17" customWidth="1"/>
    <col min="15368" max="15368" width="2.5703125" style="17" customWidth="1"/>
    <col min="15369" max="15369" width="10.5703125" style="17" customWidth="1"/>
    <col min="15370" max="15370" width="13.85546875" style="17" customWidth="1"/>
    <col min="15371" max="15371" width="0.5703125" style="17" customWidth="1"/>
    <col min="15372" max="15372" width="2.5703125" style="17" customWidth="1"/>
    <col min="15373" max="15373" width="3.140625" style="17" customWidth="1"/>
    <col min="15374" max="15374" width="7.7109375" style="17" customWidth="1"/>
    <col min="15375" max="15375" width="3.7109375" style="17" customWidth="1"/>
    <col min="15376" max="15376" width="13.140625" style="17" customWidth="1"/>
    <col min="15377" max="15377" width="6.42578125" style="17" customWidth="1"/>
    <col min="15378" max="15378" width="12.42578125" style="17" customWidth="1"/>
    <col min="15379" max="15379" width="0.42578125" style="17" customWidth="1"/>
    <col min="15380" max="15616" width="9" style="17"/>
    <col min="15617" max="15617" width="2.5703125" style="17" customWidth="1"/>
    <col min="15618" max="15618" width="2.140625" style="17" customWidth="1"/>
    <col min="15619" max="15619" width="3.28515625" style="17" customWidth="1"/>
    <col min="15620" max="15620" width="10" style="17" customWidth="1"/>
    <col min="15621" max="15621" width="12.7109375" style="17" customWidth="1"/>
    <col min="15622" max="15622" width="0.42578125" style="17" customWidth="1"/>
    <col min="15623" max="15623" width="2.7109375" style="17" customWidth="1"/>
    <col min="15624" max="15624" width="2.5703125" style="17" customWidth="1"/>
    <col min="15625" max="15625" width="10.5703125" style="17" customWidth="1"/>
    <col min="15626" max="15626" width="13.85546875" style="17" customWidth="1"/>
    <col min="15627" max="15627" width="0.5703125" style="17" customWidth="1"/>
    <col min="15628" max="15628" width="2.5703125" style="17" customWidth="1"/>
    <col min="15629" max="15629" width="3.140625" style="17" customWidth="1"/>
    <col min="15630" max="15630" width="7.7109375" style="17" customWidth="1"/>
    <col min="15631" max="15631" width="3.7109375" style="17" customWidth="1"/>
    <col min="15632" max="15632" width="13.140625" style="17" customWidth="1"/>
    <col min="15633" max="15633" width="6.42578125" style="17" customWidth="1"/>
    <col min="15634" max="15634" width="12.42578125" style="17" customWidth="1"/>
    <col min="15635" max="15635" width="0.42578125" style="17" customWidth="1"/>
    <col min="15636" max="15872" width="9" style="17"/>
    <col min="15873" max="15873" width="2.5703125" style="17" customWidth="1"/>
    <col min="15874" max="15874" width="2.140625" style="17" customWidth="1"/>
    <col min="15875" max="15875" width="3.28515625" style="17" customWidth="1"/>
    <col min="15876" max="15876" width="10" style="17" customWidth="1"/>
    <col min="15877" max="15877" width="12.7109375" style="17" customWidth="1"/>
    <col min="15878" max="15878" width="0.42578125" style="17" customWidth="1"/>
    <col min="15879" max="15879" width="2.7109375" style="17" customWidth="1"/>
    <col min="15880" max="15880" width="2.5703125" style="17" customWidth="1"/>
    <col min="15881" max="15881" width="10.5703125" style="17" customWidth="1"/>
    <col min="15882" max="15882" width="13.85546875" style="17" customWidth="1"/>
    <col min="15883" max="15883" width="0.5703125" style="17" customWidth="1"/>
    <col min="15884" max="15884" width="2.5703125" style="17" customWidth="1"/>
    <col min="15885" max="15885" width="3.140625" style="17" customWidth="1"/>
    <col min="15886" max="15886" width="7.7109375" style="17" customWidth="1"/>
    <col min="15887" max="15887" width="3.7109375" style="17" customWidth="1"/>
    <col min="15888" max="15888" width="13.140625" style="17" customWidth="1"/>
    <col min="15889" max="15889" width="6.42578125" style="17" customWidth="1"/>
    <col min="15890" max="15890" width="12.42578125" style="17" customWidth="1"/>
    <col min="15891" max="15891" width="0.42578125" style="17" customWidth="1"/>
    <col min="15892" max="16128" width="9" style="17"/>
    <col min="16129" max="16129" width="2.5703125" style="17" customWidth="1"/>
    <col min="16130" max="16130" width="2.140625" style="17" customWidth="1"/>
    <col min="16131" max="16131" width="3.28515625" style="17" customWidth="1"/>
    <col min="16132" max="16132" width="10" style="17" customWidth="1"/>
    <col min="16133" max="16133" width="12.7109375" style="17" customWidth="1"/>
    <col min="16134" max="16134" width="0.42578125" style="17" customWidth="1"/>
    <col min="16135" max="16135" width="2.7109375" style="17" customWidth="1"/>
    <col min="16136" max="16136" width="2.5703125" style="17" customWidth="1"/>
    <col min="16137" max="16137" width="10.5703125" style="17" customWidth="1"/>
    <col min="16138" max="16138" width="13.85546875" style="17" customWidth="1"/>
    <col min="16139" max="16139" width="0.5703125" style="17" customWidth="1"/>
    <col min="16140" max="16140" width="2.5703125" style="17" customWidth="1"/>
    <col min="16141" max="16141" width="3.140625" style="17" customWidth="1"/>
    <col min="16142" max="16142" width="7.7109375" style="17" customWidth="1"/>
    <col min="16143" max="16143" width="3.7109375" style="17" customWidth="1"/>
    <col min="16144" max="16144" width="13.140625" style="17" customWidth="1"/>
    <col min="16145" max="16145" width="6.42578125" style="17" customWidth="1"/>
    <col min="16146" max="16146" width="12.42578125" style="17" customWidth="1"/>
    <col min="16147" max="16147" width="0.42578125" style="17" customWidth="1"/>
    <col min="16148" max="16384" width="9" style="17"/>
  </cols>
  <sheetData>
    <row r="1" spans="1:19" ht="14.25" customHeight="1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  <c r="P1" s="57"/>
      <c r="Q1" s="57"/>
      <c r="R1" s="57"/>
      <c r="S1" s="59"/>
    </row>
    <row r="2" spans="1:19" ht="21" customHeight="1">
      <c r="A2" s="60"/>
      <c r="B2" s="61"/>
      <c r="C2" s="61"/>
      <c r="D2" s="61"/>
      <c r="E2" s="61"/>
      <c r="F2" s="61"/>
      <c r="G2" s="62" t="s">
        <v>466</v>
      </c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3"/>
    </row>
    <row r="3" spans="1:19" ht="12" customHeight="1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6"/>
    </row>
    <row r="4" spans="1:19" ht="9" customHeight="1" thickBot="1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195"/>
      <c r="P4" s="68"/>
      <c r="Q4" s="68"/>
      <c r="R4" s="68"/>
      <c r="S4" s="69"/>
    </row>
    <row r="5" spans="1:19" ht="24.75" customHeight="1">
      <c r="A5" s="70"/>
      <c r="B5" s="195" t="s">
        <v>467</v>
      </c>
      <c r="C5" s="195"/>
      <c r="D5" s="195"/>
      <c r="E5" s="548" t="s">
        <v>1082</v>
      </c>
      <c r="F5" s="549"/>
      <c r="G5" s="549"/>
      <c r="H5" s="549"/>
      <c r="I5" s="549"/>
      <c r="J5" s="549"/>
      <c r="K5" s="549"/>
      <c r="L5" s="549"/>
      <c r="M5" s="550"/>
      <c r="N5" s="195"/>
      <c r="O5" s="195"/>
      <c r="P5" s="195" t="s">
        <v>468</v>
      </c>
      <c r="Q5" s="71"/>
      <c r="R5" s="72"/>
      <c r="S5" s="73"/>
    </row>
    <row r="6" spans="1:19" ht="24.75" customHeight="1">
      <c r="A6" s="70"/>
      <c r="B6" s="195" t="s">
        <v>469</v>
      </c>
      <c r="C6" s="195"/>
      <c r="D6" s="195"/>
      <c r="E6" s="551" t="s">
        <v>470</v>
      </c>
      <c r="F6" s="552"/>
      <c r="G6" s="552"/>
      <c r="H6" s="552"/>
      <c r="I6" s="552"/>
      <c r="J6" s="552"/>
      <c r="K6" s="552"/>
      <c r="L6" s="552"/>
      <c r="M6" s="553"/>
      <c r="N6" s="195"/>
      <c r="O6" s="195"/>
      <c r="P6" s="195" t="s">
        <v>471</v>
      </c>
      <c r="Q6" s="74"/>
      <c r="R6" s="75"/>
      <c r="S6" s="73"/>
    </row>
    <row r="7" spans="1:19" ht="24.75" customHeight="1" thickBot="1">
      <c r="A7" s="70"/>
      <c r="B7" s="195"/>
      <c r="C7" s="195"/>
      <c r="D7" s="195"/>
      <c r="E7" s="554" t="s">
        <v>472</v>
      </c>
      <c r="F7" s="555"/>
      <c r="G7" s="555"/>
      <c r="H7" s="555"/>
      <c r="I7" s="555"/>
      <c r="J7" s="555"/>
      <c r="K7" s="555"/>
      <c r="L7" s="555"/>
      <c r="M7" s="556"/>
      <c r="N7" s="195"/>
      <c r="O7" s="195"/>
      <c r="P7" s="195" t="s">
        <v>473</v>
      </c>
      <c r="Q7" s="76" t="s">
        <v>474</v>
      </c>
      <c r="R7" s="77"/>
      <c r="S7" s="73"/>
    </row>
    <row r="8" spans="1:19" ht="24.75" customHeight="1" thickBot="1">
      <c r="A8" s="70"/>
      <c r="B8" s="557"/>
      <c r="C8" s="557"/>
      <c r="D8" s="557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 t="s">
        <v>475</v>
      </c>
      <c r="Q8" s="195" t="s">
        <v>476</v>
      </c>
      <c r="R8" s="195"/>
      <c r="S8" s="73"/>
    </row>
    <row r="9" spans="1:19" ht="24.75" customHeight="1" thickBot="1">
      <c r="A9" s="70"/>
      <c r="B9" s="195" t="s">
        <v>477</v>
      </c>
      <c r="C9" s="195"/>
      <c r="D9" s="195"/>
      <c r="E9" s="558" t="s">
        <v>478</v>
      </c>
      <c r="F9" s="559"/>
      <c r="G9" s="559"/>
      <c r="H9" s="559"/>
      <c r="I9" s="559"/>
      <c r="J9" s="559"/>
      <c r="K9" s="559"/>
      <c r="L9" s="559"/>
      <c r="M9" s="560"/>
      <c r="N9" s="195"/>
      <c r="O9" s="195"/>
      <c r="P9" s="78"/>
      <c r="Q9" s="79"/>
      <c r="R9" s="80"/>
      <c r="S9" s="73"/>
    </row>
    <row r="10" spans="1:19" ht="24.75" customHeight="1" thickBot="1">
      <c r="A10" s="70"/>
      <c r="B10" s="195" t="s">
        <v>479</v>
      </c>
      <c r="C10" s="195"/>
      <c r="D10" s="195"/>
      <c r="E10" s="536" t="s">
        <v>1084</v>
      </c>
      <c r="F10" s="537"/>
      <c r="G10" s="537"/>
      <c r="H10" s="537"/>
      <c r="I10" s="537"/>
      <c r="J10" s="537"/>
      <c r="K10" s="537"/>
      <c r="L10" s="537"/>
      <c r="M10" s="538"/>
      <c r="N10" s="195"/>
      <c r="O10" s="195"/>
      <c r="P10" s="78"/>
      <c r="Q10" s="79"/>
      <c r="R10" s="80"/>
      <c r="S10" s="73"/>
    </row>
    <row r="11" spans="1:19" ht="24.75" customHeight="1" thickBot="1">
      <c r="A11" s="70"/>
      <c r="B11" s="195" t="s">
        <v>480</v>
      </c>
      <c r="C11" s="195"/>
      <c r="D11" s="195"/>
      <c r="E11" s="536"/>
      <c r="F11" s="537"/>
      <c r="G11" s="537"/>
      <c r="H11" s="537"/>
      <c r="I11" s="537"/>
      <c r="J11" s="537"/>
      <c r="K11" s="537"/>
      <c r="L11" s="537"/>
      <c r="M11" s="538"/>
      <c r="N11" s="195"/>
      <c r="O11" s="195"/>
      <c r="P11" s="78"/>
      <c r="Q11" s="79"/>
      <c r="R11" s="80"/>
      <c r="S11" s="73"/>
    </row>
    <row r="12" spans="1:19" ht="21.75" customHeight="1" thickBot="1">
      <c r="A12" s="81"/>
      <c r="B12" s="539" t="s">
        <v>481</v>
      </c>
      <c r="C12" s="539"/>
      <c r="D12" s="539"/>
      <c r="E12" s="540"/>
      <c r="F12" s="541"/>
      <c r="G12" s="541"/>
      <c r="H12" s="541"/>
      <c r="I12" s="541"/>
      <c r="J12" s="541"/>
      <c r="K12" s="541"/>
      <c r="L12" s="541"/>
      <c r="M12" s="542"/>
      <c r="N12" s="82"/>
      <c r="O12" s="82"/>
      <c r="P12" s="83"/>
      <c r="Q12" s="543"/>
      <c r="R12" s="544"/>
      <c r="S12" s="84"/>
    </row>
    <row r="13" spans="1:19" ht="10.5" customHeight="1" thickBot="1">
      <c r="A13" s="81"/>
      <c r="B13" s="82"/>
      <c r="C13" s="82"/>
      <c r="D13" s="82"/>
      <c r="E13" s="85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5"/>
      <c r="Q13" s="85"/>
      <c r="R13" s="82"/>
      <c r="S13" s="84"/>
    </row>
    <row r="14" spans="1:19" ht="18.75" customHeight="1" thickBot="1">
      <c r="A14" s="70"/>
      <c r="B14" s="195"/>
      <c r="C14" s="195"/>
      <c r="D14" s="195"/>
      <c r="E14" s="196" t="s">
        <v>482</v>
      </c>
      <c r="F14" s="195"/>
      <c r="G14" s="82"/>
      <c r="H14" s="195" t="s">
        <v>483</v>
      </c>
      <c r="I14" s="82"/>
      <c r="J14" s="195"/>
      <c r="K14" s="195"/>
      <c r="L14" s="195"/>
      <c r="M14" s="195"/>
      <c r="N14" s="195"/>
      <c r="O14" s="195"/>
      <c r="P14" s="195" t="s">
        <v>484</v>
      </c>
      <c r="Q14" s="86"/>
      <c r="R14" s="72"/>
      <c r="S14" s="73"/>
    </row>
    <row r="15" spans="1:19" ht="18.75" customHeight="1" thickBot="1">
      <c r="A15" s="70"/>
      <c r="B15" s="195"/>
      <c r="C15" s="195"/>
      <c r="D15" s="195"/>
      <c r="E15" s="83"/>
      <c r="F15" s="195"/>
      <c r="G15" s="82"/>
      <c r="H15" s="545"/>
      <c r="I15" s="546"/>
      <c r="J15" s="195"/>
      <c r="K15" s="195"/>
      <c r="L15" s="195"/>
      <c r="M15" s="195"/>
      <c r="N15" s="195"/>
      <c r="O15" s="195"/>
      <c r="P15" s="87" t="s">
        <v>485</v>
      </c>
      <c r="Q15" s="88"/>
      <c r="R15" s="77"/>
      <c r="S15" s="73"/>
    </row>
    <row r="16" spans="1:19" ht="9" customHeight="1">
      <c r="A16" s="89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1"/>
    </row>
    <row r="17" spans="1:21" ht="20.25" customHeight="1">
      <c r="A17" s="92"/>
      <c r="B17" s="93"/>
      <c r="C17" s="93"/>
      <c r="D17" s="93"/>
      <c r="E17" s="94" t="s">
        <v>486</v>
      </c>
      <c r="F17" s="93"/>
      <c r="G17" s="93"/>
      <c r="H17" s="93"/>
      <c r="I17" s="93"/>
      <c r="J17" s="93"/>
      <c r="K17" s="93"/>
      <c r="L17" s="93"/>
      <c r="M17" s="93"/>
      <c r="N17" s="93"/>
      <c r="O17" s="90"/>
      <c r="P17" s="93"/>
      <c r="Q17" s="93"/>
      <c r="R17" s="93"/>
      <c r="S17" s="95"/>
    </row>
    <row r="18" spans="1:21" ht="21.75" customHeight="1">
      <c r="A18" s="96" t="s">
        <v>487</v>
      </c>
      <c r="B18" s="97"/>
      <c r="C18" s="97"/>
      <c r="D18" s="98"/>
      <c r="E18" s="99" t="s">
        <v>488</v>
      </c>
      <c r="F18" s="98"/>
      <c r="G18" s="99" t="s">
        <v>489</v>
      </c>
      <c r="H18" s="97"/>
      <c r="I18" s="98"/>
      <c r="J18" s="99" t="s">
        <v>490</v>
      </c>
      <c r="K18" s="97"/>
      <c r="L18" s="99" t="s">
        <v>491</v>
      </c>
      <c r="M18" s="97"/>
      <c r="N18" s="97"/>
      <c r="O18" s="100"/>
      <c r="P18" s="98"/>
      <c r="Q18" s="99" t="s">
        <v>492</v>
      </c>
      <c r="R18" s="97"/>
      <c r="S18" s="101"/>
    </row>
    <row r="19" spans="1:21" ht="19.5" customHeight="1">
      <c r="A19" s="102"/>
      <c r="B19" s="103"/>
      <c r="C19" s="103"/>
      <c r="D19" s="104">
        <v>0</v>
      </c>
      <c r="E19" s="105">
        <v>0</v>
      </c>
      <c r="F19" s="106"/>
      <c r="G19" s="107"/>
      <c r="H19" s="103"/>
      <c r="I19" s="104">
        <v>0</v>
      </c>
      <c r="J19" s="105">
        <v>0</v>
      </c>
      <c r="K19" s="108"/>
      <c r="L19" s="107"/>
      <c r="M19" s="103"/>
      <c r="N19" s="103"/>
      <c r="O19" s="109"/>
      <c r="P19" s="104">
        <v>0</v>
      </c>
      <c r="Q19" s="107"/>
      <c r="R19" s="110">
        <v>0</v>
      </c>
      <c r="S19" s="111"/>
    </row>
    <row r="20" spans="1:21" ht="20.25" customHeight="1">
      <c r="A20" s="92"/>
      <c r="B20" s="93"/>
      <c r="C20" s="93"/>
      <c r="D20" s="93"/>
      <c r="E20" s="94" t="s">
        <v>493</v>
      </c>
      <c r="F20" s="93"/>
      <c r="G20" s="93"/>
      <c r="H20" s="93"/>
      <c r="I20" s="93"/>
      <c r="J20" s="112" t="s">
        <v>0</v>
      </c>
      <c r="K20" s="93"/>
      <c r="L20" s="93"/>
      <c r="M20" s="93"/>
      <c r="N20" s="93"/>
      <c r="O20" s="90"/>
      <c r="P20" s="93"/>
      <c r="Q20" s="93"/>
      <c r="R20" s="93"/>
      <c r="S20" s="95"/>
    </row>
    <row r="21" spans="1:21" ht="19.5" customHeight="1">
      <c r="A21" s="113" t="s">
        <v>494</v>
      </c>
      <c r="B21" s="114"/>
      <c r="C21" s="115" t="s">
        <v>495</v>
      </c>
      <c r="D21" s="116"/>
      <c r="E21" s="116"/>
      <c r="F21" s="117"/>
      <c r="G21" s="113" t="s">
        <v>496</v>
      </c>
      <c r="H21" s="118"/>
      <c r="I21" s="115" t="s">
        <v>497</v>
      </c>
      <c r="J21" s="116"/>
      <c r="K21" s="116"/>
      <c r="L21" s="113" t="s">
        <v>498</v>
      </c>
      <c r="M21" s="118"/>
      <c r="N21" s="115" t="s">
        <v>499</v>
      </c>
      <c r="O21" s="119"/>
      <c r="P21" s="116"/>
      <c r="Q21" s="116"/>
      <c r="R21" s="116"/>
      <c r="S21" s="117"/>
    </row>
    <row r="22" spans="1:21" ht="19.5" customHeight="1">
      <c r="A22" s="120" t="s">
        <v>8</v>
      </c>
      <c r="B22" s="121" t="s">
        <v>500</v>
      </c>
      <c r="C22" s="122"/>
      <c r="D22" s="123" t="s">
        <v>501</v>
      </c>
      <c r="E22" s="124">
        <v>0</v>
      </c>
      <c r="F22" s="125"/>
      <c r="G22" s="120" t="s">
        <v>78</v>
      </c>
      <c r="H22" s="126" t="s">
        <v>502</v>
      </c>
      <c r="I22" s="127"/>
      <c r="J22" s="128">
        <v>0</v>
      </c>
      <c r="K22" s="129"/>
      <c r="L22" s="120" t="s">
        <v>503</v>
      </c>
      <c r="M22" s="130" t="s">
        <v>504</v>
      </c>
      <c r="N22" s="131"/>
      <c r="O22" s="100"/>
      <c r="P22" s="131"/>
      <c r="Q22" s="132"/>
      <c r="R22" s="124">
        <v>0</v>
      </c>
      <c r="S22" s="125"/>
    </row>
    <row r="23" spans="1:21" ht="19.5" customHeight="1">
      <c r="A23" s="120" t="s">
        <v>203</v>
      </c>
      <c r="B23" s="133"/>
      <c r="C23" s="134"/>
      <c r="D23" s="123" t="s">
        <v>448</v>
      </c>
      <c r="E23" s="124">
        <v>0</v>
      </c>
      <c r="F23" s="125"/>
      <c r="G23" s="120" t="s">
        <v>449</v>
      </c>
      <c r="H23" s="195" t="s">
        <v>505</v>
      </c>
      <c r="I23" s="127"/>
      <c r="J23" s="128">
        <v>0</v>
      </c>
      <c r="K23" s="129"/>
      <c r="L23" s="120" t="s">
        <v>506</v>
      </c>
      <c r="M23" s="130" t="s">
        <v>507</v>
      </c>
      <c r="N23" s="131"/>
      <c r="O23" s="100"/>
      <c r="P23" s="131"/>
      <c r="Q23" s="132"/>
      <c r="R23" s="124">
        <v>0</v>
      </c>
      <c r="S23" s="125"/>
    </row>
    <row r="24" spans="1:21" ht="19.5" customHeight="1">
      <c r="A24" s="120" t="s">
        <v>204</v>
      </c>
      <c r="B24" s="121" t="s">
        <v>508</v>
      </c>
      <c r="C24" s="122"/>
      <c r="D24" s="123" t="s">
        <v>501</v>
      </c>
      <c r="E24" s="124">
        <v>0</v>
      </c>
      <c r="F24" s="125"/>
      <c r="G24" s="120" t="s">
        <v>450</v>
      </c>
      <c r="H24" s="126" t="s">
        <v>509</v>
      </c>
      <c r="I24" s="127"/>
      <c r="J24" s="128">
        <v>0</v>
      </c>
      <c r="K24" s="129"/>
      <c r="L24" s="120" t="s">
        <v>510</v>
      </c>
      <c r="M24" s="130" t="s">
        <v>511</v>
      </c>
      <c r="N24" s="131"/>
      <c r="O24" s="100"/>
      <c r="P24" s="131"/>
      <c r="Q24" s="132"/>
      <c r="R24" s="124">
        <v>0</v>
      </c>
      <c r="S24" s="125"/>
    </row>
    <row r="25" spans="1:21" ht="19.5" customHeight="1">
      <c r="A25" s="120" t="s">
        <v>70</v>
      </c>
      <c r="B25" s="133"/>
      <c r="C25" s="134"/>
      <c r="D25" s="123" t="s">
        <v>448</v>
      </c>
      <c r="E25" s="124">
        <v>0</v>
      </c>
      <c r="F25" s="125"/>
      <c r="G25" s="120" t="s">
        <v>451</v>
      </c>
      <c r="H25" s="126"/>
      <c r="I25" s="127"/>
      <c r="J25" s="128">
        <v>0</v>
      </c>
      <c r="K25" s="129"/>
      <c r="L25" s="120" t="s">
        <v>512</v>
      </c>
      <c r="M25" s="130" t="s">
        <v>513</v>
      </c>
      <c r="N25" s="131"/>
      <c r="O25" s="100"/>
      <c r="P25" s="131"/>
      <c r="Q25" s="132"/>
      <c r="R25" s="124">
        <v>0</v>
      </c>
      <c r="S25" s="125"/>
    </row>
    <row r="26" spans="1:21" ht="19.5" customHeight="1">
      <c r="A26" s="120" t="s">
        <v>189</v>
      </c>
      <c r="B26" s="121" t="s">
        <v>514</v>
      </c>
      <c r="C26" s="122"/>
      <c r="D26" s="123" t="s">
        <v>501</v>
      </c>
      <c r="E26" s="124">
        <v>0</v>
      </c>
      <c r="F26" s="125"/>
      <c r="G26" s="135"/>
      <c r="H26" s="131"/>
      <c r="I26" s="127"/>
      <c r="J26" s="128"/>
      <c r="K26" s="129"/>
      <c r="L26" s="120" t="s">
        <v>515</v>
      </c>
      <c r="M26" s="130" t="s">
        <v>516</v>
      </c>
      <c r="N26" s="131"/>
      <c r="O26" s="100"/>
      <c r="P26" s="131"/>
      <c r="Q26" s="132"/>
      <c r="R26" s="124">
        <v>0</v>
      </c>
      <c r="S26" s="125"/>
    </row>
    <row r="27" spans="1:21" ht="19.5" customHeight="1">
      <c r="A27" s="120" t="s">
        <v>205</v>
      </c>
      <c r="B27" s="133"/>
      <c r="C27" s="134"/>
      <c r="D27" s="123" t="s">
        <v>448</v>
      </c>
      <c r="E27" s="124">
        <v>0</v>
      </c>
      <c r="F27" s="125"/>
      <c r="G27" s="135"/>
      <c r="H27" s="131"/>
      <c r="I27" s="127"/>
      <c r="J27" s="128"/>
      <c r="K27" s="129"/>
      <c r="L27" s="120" t="s">
        <v>517</v>
      </c>
      <c r="M27" s="126" t="s">
        <v>518</v>
      </c>
      <c r="N27" s="131"/>
      <c r="O27" s="100"/>
      <c r="P27" s="131"/>
      <c r="Q27" s="127"/>
      <c r="R27" s="124">
        <v>0</v>
      </c>
      <c r="S27" s="125"/>
    </row>
    <row r="28" spans="1:21" ht="19.5" customHeight="1">
      <c r="A28" s="120" t="s">
        <v>206</v>
      </c>
      <c r="B28" s="547" t="s">
        <v>519</v>
      </c>
      <c r="C28" s="547"/>
      <c r="D28" s="547"/>
      <c r="E28" s="136">
        <v>0</v>
      </c>
      <c r="F28" s="95"/>
      <c r="G28" s="120" t="s">
        <v>520</v>
      </c>
      <c r="H28" s="137" t="s">
        <v>521</v>
      </c>
      <c r="I28" s="127"/>
      <c r="J28" s="138"/>
      <c r="K28" s="139"/>
      <c r="L28" s="120" t="s">
        <v>522</v>
      </c>
      <c r="M28" s="137" t="s">
        <v>523</v>
      </c>
      <c r="N28" s="131"/>
      <c r="O28" s="100"/>
      <c r="P28" s="131"/>
      <c r="Q28" s="127"/>
      <c r="R28" s="136">
        <v>0</v>
      </c>
      <c r="S28" s="95"/>
    </row>
    <row r="29" spans="1:21" ht="19.5" customHeight="1">
      <c r="A29" s="140" t="s">
        <v>524</v>
      </c>
      <c r="B29" s="141" t="s">
        <v>364</v>
      </c>
      <c r="C29" s="142"/>
      <c r="D29" s="143"/>
      <c r="E29" s="144">
        <v>0</v>
      </c>
      <c r="F29" s="91"/>
      <c r="G29" s="140" t="s">
        <v>525</v>
      </c>
      <c r="H29" s="141" t="s">
        <v>526</v>
      </c>
      <c r="I29" s="143"/>
      <c r="J29" s="145">
        <v>0</v>
      </c>
      <c r="K29" s="146"/>
      <c r="L29" s="140" t="s">
        <v>527</v>
      </c>
      <c r="M29" s="141" t="s">
        <v>528</v>
      </c>
      <c r="N29" s="142"/>
      <c r="O29" s="90"/>
      <c r="P29" s="142"/>
      <c r="Q29" s="143"/>
      <c r="R29" s="144">
        <v>0</v>
      </c>
      <c r="S29" s="91"/>
    </row>
    <row r="30" spans="1:21" ht="19.5" customHeight="1">
      <c r="A30" s="147" t="s">
        <v>479</v>
      </c>
      <c r="B30" s="68"/>
      <c r="C30" s="68"/>
      <c r="D30" s="68"/>
      <c r="E30" s="68"/>
      <c r="F30" s="148"/>
      <c r="G30" s="149"/>
      <c r="H30" s="68"/>
      <c r="I30" s="68"/>
      <c r="J30" s="68"/>
      <c r="K30" s="68"/>
      <c r="L30" s="113" t="s">
        <v>529</v>
      </c>
      <c r="M30" s="98"/>
      <c r="N30" s="115" t="s">
        <v>530</v>
      </c>
      <c r="O30" s="119"/>
      <c r="P30" s="97"/>
      <c r="Q30" s="97"/>
      <c r="R30" s="97"/>
      <c r="S30" s="101"/>
    </row>
    <row r="31" spans="1:21" ht="19.5" customHeight="1">
      <c r="A31" s="70"/>
      <c r="B31" s="195"/>
      <c r="C31" s="195"/>
      <c r="D31" s="195"/>
      <c r="E31" s="195"/>
      <c r="F31" s="150"/>
      <c r="G31" s="151"/>
      <c r="H31" s="195"/>
      <c r="I31" s="195"/>
      <c r="J31" s="195"/>
      <c r="K31" s="195"/>
      <c r="L31" s="120" t="s">
        <v>531</v>
      </c>
      <c r="M31" s="126" t="s">
        <v>532</v>
      </c>
      <c r="N31" s="131"/>
      <c r="O31" s="100"/>
      <c r="P31" s="131"/>
      <c r="Q31" s="127"/>
      <c r="R31" s="136">
        <v>0</v>
      </c>
      <c r="S31" s="95"/>
    </row>
    <row r="32" spans="1:21" ht="19.5" customHeight="1" thickBot="1">
      <c r="A32" s="152" t="s">
        <v>533</v>
      </c>
      <c r="B32" s="100"/>
      <c r="C32" s="100"/>
      <c r="D32" s="100"/>
      <c r="E32" s="100"/>
      <c r="F32" s="134"/>
      <c r="G32" s="153" t="s">
        <v>534</v>
      </c>
      <c r="H32" s="100"/>
      <c r="I32" s="100"/>
      <c r="J32" s="100"/>
      <c r="K32" s="100"/>
      <c r="L32" s="120" t="s">
        <v>535</v>
      </c>
      <c r="M32" s="130" t="s">
        <v>536</v>
      </c>
      <c r="N32" s="154">
        <v>20</v>
      </c>
      <c r="O32" s="155" t="s">
        <v>537</v>
      </c>
      <c r="P32" s="156">
        <v>826349.91</v>
      </c>
      <c r="Q32" s="127"/>
      <c r="R32" s="157">
        <v>0</v>
      </c>
      <c r="S32" s="158"/>
      <c r="U32" s="406"/>
    </row>
    <row r="33" spans="1:21" ht="12.75" hidden="1" customHeight="1">
      <c r="A33" s="159"/>
      <c r="B33" s="160"/>
      <c r="C33" s="160"/>
      <c r="D33" s="160"/>
      <c r="E33" s="160"/>
      <c r="F33" s="122"/>
      <c r="G33" s="161"/>
      <c r="H33" s="160"/>
      <c r="I33" s="160"/>
      <c r="J33" s="160"/>
      <c r="K33" s="160"/>
      <c r="L33" s="162"/>
      <c r="M33" s="163"/>
      <c r="N33" s="164"/>
      <c r="O33" s="165"/>
      <c r="P33" s="166"/>
      <c r="Q33" s="164"/>
      <c r="R33" s="167"/>
      <c r="S33" s="125"/>
    </row>
    <row r="34" spans="1:21" ht="35.25" customHeight="1" thickBot="1">
      <c r="A34" s="168" t="s">
        <v>477</v>
      </c>
      <c r="B34" s="169"/>
      <c r="C34" s="169"/>
      <c r="D34" s="169"/>
      <c r="E34" s="195"/>
      <c r="F34" s="150"/>
      <c r="G34" s="151"/>
      <c r="H34" s="195"/>
      <c r="I34" s="195"/>
      <c r="J34" s="195"/>
      <c r="K34" s="195"/>
      <c r="L34" s="140" t="s">
        <v>538</v>
      </c>
      <c r="M34" s="534" t="s">
        <v>539</v>
      </c>
      <c r="N34" s="535"/>
      <c r="O34" s="535"/>
      <c r="P34" s="535"/>
      <c r="Q34" s="143"/>
      <c r="R34" s="170">
        <v>0</v>
      </c>
      <c r="S34" s="80"/>
      <c r="U34" s="408"/>
    </row>
    <row r="35" spans="1:21" ht="33" customHeight="1">
      <c r="A35" s="152" t="s">
        <v>533</v>
      </c>
      <c r="B35" s="100"/>
      <c r="C35" s="100"/>
      <c r="D35" s="100"/>
      <c r="E35" s="100"/>
      <c r="F35" s="134"/>
      <c r="G35" s="153" t="s">
        <v>534</v>
      </c>
      <c r="H35" s="100"/>
      <c r="I35" s="100"/>
      <c r="J35" s="100"/>
      <c r="K35" s="100"/>
      <c r="L35" s="113" t="s">
        <v>540</v>
      </c>
      <c r="M35" s="98"/>
      <c r="N35" s="115" t="s">
        <v>541</v>
      </c>
      <c r="O35" s="119"/>
      <c r="P35" s="97"/>
      <c r="Q35" s="97"/>
      <c r="R35" s="171"/>
      <c r="S35" s="101"/>
    </row>
    <row r="36" spans="1:21" ht="20.25" customHeight="1">
      <c r="A36" s="172" t="s">
        <v>480</v>
      </c>
      <c r="B36" s="160"/>
      <c r="C36" s="160"/>
      <c r="D36" s="160"/>
      <c r="E36" s="160"/>
      <c r="F36" s="122"/>
      <c r="G36" s="173"/>
      <c r="H36" s="160"/>
      <c r="I36" s="160"/>
      <c r="J36" s="160"/>
      <c r="K36" s="160"/>
      <c r="L36" s="120" t="s">
        <v>542</v>
      </c>
      <c r="M36" s="126" t="s">
        <v>543</v>
      </c>
      <c r="N36" s="131"/>
      <c r="O36" s="100"/>
      <c r="P36" s="131"/>
      <c r="Q36" s="127"/>
      <c r="R36" s="124">
        <v>0</v>
      </c>
      <c r="S36" s="125"/>
    </row>
    <row r="37" spans="1:21" ht="19.5" customHeight="1">
      <c r="A37" s="70"/>
      <c r="B37" s="195"/>
      <c r="C37" s="195"/>
      <c r="D37" s="195"/>
      <c r="E37" s="195"/>
      <c r="F37" s="150"/>
      <c r="G37" s="174"/>
      <c r="H37" s="195"/>
      <c r="I37" s="195"/>
      <c r="J37" s="195"/>
      <c r="K37" s="195"/>
      <c r="L37" s="120" t="s">
        <v>544</v>
      </c>
      <c r="M37" s="126" t="s">
        <v>545</v>
      </c>
      <c r="N37" s="131"/>
      <c r="O37" s="100"/>
      <c r="P37" s="131"/>
      <c r="Q37" s="127"/>
      <c r="R37" s="124">
        <v>0</v>
      </c>
      <c r="S37" s="125"/>
    </row>
    <row r="38" spans="1:21" ht="19.5" customHeight="1" thickBot="1">
      <c r="A38" s="175" t="s">
        <v>533</v>
      </c>
      <c r="B38" s="90"/>
      <c r="C38" s="90"/>
      <c r="D38" s="90"/>
      <c r="E38" s="90"/>
      <c r="F38" s="176"/>
      <c r="G38" s="177" t="s">
        <v>534</v>
      </c>
      <c r="H38" s="90"/>
      <c r="I38" s="90"/>
      <c r="J38" s="90"/>
      <c r="K38" s="90"/>
      <c r="L38" s="140" t="s">
        <v>546</v>
      </c>
      <c r="M38" s="141" t="s">
        <v>547</v>
      </c>
      <c r="N38" s="142"/>
      <c r="O38" s="178"/>
      <c r="P38" s="142"/>
      <c r="Q38" s="143"/>
      <c r="R38" s="105">
        <v>0</v>
      </c>
      <c r="S38" s="179"/>
    </row>
  </sheetData>
  <mergeCells count="13">
    <mergeCell ref="E10:M10"/>
    <mergeCell ref="E5:M5"/>
    <mergeCell ref="E6:M6"/>
    <mergeCell ref="E7:M7"/>
    <mergeCell ref="B8:D8"/>
    <mergeCell ref="E9:M9"/>
    <mergeCell ref="M34:P34"/>
    <mergeCell ref="E11:M11"/>
    <mergeCell ref="B12:D12"/>
    <mergeCell ref="E12:M12"/>
    <mergeCell ref="Q12:R12"/>
    <mergeCell ref="H15:I15"/>
    <mergeCell ref="B28:D28"/>
  </mergeCells>
  <printOptions horizontalCentered="1"/>
  <pageMargins left="0.39370079040527345" right="0.39370079040527345" top="0.7874015808105469" bottom="0.7874015808105469" header="0" footer="0"/>
  <pageSetup paperSize="9" scale="85" orientation="portrait" blackAndWhite="1" r:id="rId1"/>
  <headerFooter alignWithMargins="0">
    <oddFooter>&amp;C   Strana &amp;P 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50"/>
  <sheetViews>
    <sheetView showGridLines="0" workbookViewId="0">
      <selection activeCell="I17" sqref="I17"/>
    </sheetView>
  </sheetViews>
  <sheetFormatPr defaultColWidth="9" defaultRowHeight="12" customHeight="1"/>
  <cols>
    <col min="1" max="1" width="3.42578125" style="43" customWidth="1"/>
    <col min="2" max="2" width="11.85546875" style="44" customWidth="1"/>
    <col min="3" max="3" width="42.7109375" style="44" customWidth="1"/>
    <col min="4" max="4" width="3.28515625" style="44" customWidth="1"/>
    <col min="5" max="5" width="9.7109375" style="206" customWidth="1"/>
    <col min="6" max="6" width="9.85546875" style="45" customWidth="1"/>
    <col min="7" max="7" width="14.85546875" style="45" customWidth="1"/>
    <col min="8" max="256" width="9" style="17"/>
    <col min="257" max="257" width="3.42578125" style="17" customWidth="1"/>
    <col min="258" max="258" width="11.85546875" style="17" customWidth="1"/>
    <col min="259" max="259" width="42.7109375" style="17" customWidth="1"/>
    <col min="260" max="260" width="3.28515625" style="17" customWidth="1"/>
    <col min="261" max="261" width="9.7109375" style="17" customWidth="1"/>
    <col min="262" max="262" width="9.85546875" style="17" customWidth="1"/>
    <col min="263" max="263" width="14.85546875" style="17" customWidth="1"/>
    <col min="264" max="512" width="9" style="17"/>
    <col min="513" max="513" width="3.42578125" style="17" customWidth="1"/>
    <col min="514" max="514" width="11.85546875" style="17" customWidth="1"/>
    <col min="515" max="515" width="42.7109375" style="17" customWidth="1"/>
    <col min="516" max="516" width="3.28515625" style="17" customWidth="1"/>
    <col min="517" max="517" width="9.7109375" style="17" customWidth="1"/>
    <col min="518" max="518" width="9.85546875" style="17" customWidth="1"/>
    <col min="519" max="519" width="14.85546875" style="17" customWidth="1"/>
    <col min="520" max="768" width="9" style="17"/>
    <col min="769" max="769" width="3.42578125" style="17" customWidth="1"/>
    <col min="770" max="770" width="11.85546875" style="17" customWidth="1"/>
    <col min="771" max="771" width="42.7109375" style="17" customWidth="1"/>
    <col min="772" max="772" width="3.28515625" style="17" customWidth="1"/>
    <col min="773" max="773" width="9.7109375" style="17" customWidth="1"/>
    <col min="774" max="774" width="9.85546875" style="17" customWidth="1"/>
    <col min="775" max="775" width="14.85546875" style="17" customWidth="1"/>
    <col min="776" max="1024" width="9" style="17"/>
    <col min="1025" max="1025" width="3.42578125" style="17" customWidth="1"/>
    <col min="1026" max="1026" width="11.85546875" style="17" customWidth="1"/>
    <col min="1027" max="1027" width="42.7109375" style="17" customWidth="1"/>
    <col min="1028" max="1028" width="3.28515625" style="17" customWidth="1"/>
    <col min="1029" max="1029" width="9.7109375" style="17" customWidth="1"/>
    <col min="1030" max="1030" width="9.85546875" style="17" customWidth="1"/>
    <col min="1031" max="1031" width="14.85546875" style="17" customWidth="1"/>
    <col min="1032" max="1280" width="9" style="17"/>
    <col min="1281" max="1281" width="3.42578125" style="17" customWidth="1"/>
    <col min="1282" max="1282" width="11.85546875" style="17" customWidth="1"/>
    <col min="1283" max="1283" width="42.7109375" style="17" customWidth="1"/>
    <col min="1284" max="1284" width="3.28515625" style="17" customWidth="1"/>
    <col min="1285" max="1285" width="9.7109375" style="17" customWidth="1"/>
    <col min="1286" max="1286" width="9.85546875" style="17" customWidth="1"/>
    <col min="1287" max="1287" width="14.85546875" style="17" customWidth="1"/>
    <col min="1288" max="1536" width="9" style="17"/>
    <col min="1537" max="1537" width="3.42578125" style="17" customWidth="1"/>
    <col min="1538" max="1538" width="11.85546875" style="17" customWidth="1"/>
    <col min="1539" max="1539" width="42.7109375" style="17" customWidth="1"/>
    <col min="1540" max="1540" width="3.28515625" style="17" customWidth="1"/>
    <col min="1541" max="1541" width="9.7109375" style="17" customWidth="1"/>
    <col min="1542" max="1542" width="9.85546875" style="17" customWidth="1"/>
    <col min="1543" max="1543" width="14.85546875" style="17" customWidth="1"/>
    <col min="1544" max="1792" width="9" style="17"/>
    <col min="1793" max="1793" width="3.42578125" style="17" customWidth="1"/>
    <col min="1794" max="1794" width="11.85546875" style="17" customWidth="1"/>
    <col min="1795" max="1795" width="42.7109375" style="17" customWidth="1"/>
    <col min="1796" max="1796" width="3.28515625" style="17" customWidth="1"/>
    <col min="1797" max="1797" width="9.7109375" style="17" customWidth="1"/>
    <col min="1798" max="1798" width="9.85546875" style="17" customWidth="1"/>
    <col min="1799" max="1799" width="14.85546875" style="17" customWidth="1"/>
    <col min="1800" max="2048" width="9" style="17"/>
    <col min="2049" max="2049" width="3.42578125" style="17" customWidth="1"/>
    <col min="2050" max="2050" width="11.85546875" style="17" customWidth="1"/>
    <col min="2051" max="2051" width="42.7109375" style="17" customWidth="1"/>
    <col min="2052" max="2052" width="3.28515625" style="17" customWidth="1"/>
    <col min="2053" max="2053" width="9.7109375" style="17" customWidth="1"/>
    <col min="2054" max="2054" width="9.85546875" style="17" customWidth="1"/>
    <col min="2055" max="2055" width="14.85546875" style="17" customWidth="1"/>
    <col min="2056" max="2304" width="9" style="17"/>
    <col min="2305" max="2305" width="3.42578125" style="17" customWidth="1"/>
    <col min="2306" max="2306" width="11.85546875" style="17" customWidth="1"/>
    <col min="2307" max="2307" width="42.7109375" style="17" customWidth="1"/>
    <col min="2308" max="2308" width="3.28515625" style="17" customWidth="1"/>
    <col min="2309" max="2309" width="9.7109375" style="17" customWidth="1"/>
    <col min="2310" max="2310" width="9.85546875" style="17" customWidth="1"/>
    <col min="2311" max="2311" width="14.85546875" style="17" customWidth="1"/>
    <col min="2312" max="2560" width="9" style="17"/>
    <col min="2561" max="2561" width="3.42578125" style="17" customWidth="1"/>
    <col min="2562" max="2562" width="11.85546875" style="17" customWidth="1"/>
    <col min="2563" max="2563" width="42.7109375" style="17" customWidth="1"/>
    <col min="2564" max="2564" width="3.28515625" style="17" customWidth="1"/>
    <col min="2565" max="2565" width="9.7109375" style="17" customWidth="1"/>
    <col min="2566" max="2566" width="9.85546875" style="17" customWidth="1"/>
    <col min="2567" max="2567" width="14.85546875" style="17" customWidth="1"/>
    <col min="2568" max="2816" width="9" style="17"/>
    <col min="2817" max="2817" width="3.42578125" style="17" customWidth="1"/>
    <col min="2818" max="2818" width="11.85546875" style="17" customWidth="1"/>
    <col min="2819" max="2819" width="42.7109375" style="17" customWidth="1"/>
    <col min="2820" max="2820" width="3.28515625" style="17" customWidth="1"/>
    <col min="2821" max="2821" width="9.7109375" style="17" customWidth="1"/>
    <col min="2822" max="2822" width="9.85546875" style="17" customWidth="1"/>
    <col min="2823" max="2823" width="14.85546875" style="17" customWidth="1"/>
    <col min="2824" max="3072" width="9" style="17"/>
    <col min="3073" max="3073" width="3.42578125" style="17" customWidth="1"/>
    <col min="3074" max="3074" width="11.85546875" style="17" customWidth="1"/>
    <col min="3075" max="3075" width="42.7109375" style="17" customWidth="1"/>
    <col min="3076" max="3076" width="3.28515625" style="17" customWidth="1"/>
    <col min="3077" max="3077" width="9.7109375" style="17" customWidth="1"/>
    <col min="3078" max="3078" width="9.85546875" style="17" customWidth="1"/>
    <col min="3079" max="3079" width="14.85546875" style="17" customWidth="1"/>
    <col min="3080" max="3328" width="9" style="17"/>
    <col min="3329" max="3329" width="3.42578125" style="17" customWidth="1"/>
    <col min="3330" max="3330" width="11.85546875" style="17" customWidth="1"/>
    <col min="3331" max="3331" width="42.7109375" style="17" customWidth="1"/>
    <col min="3332" max="3332" width="3.28515625" style="17" customWidth="1"/>
    <col min="3333" max="3333" width="9.7109375" style="17" customWidth="1"/>
    <col min="3334" max="3334" width="9.85546875" style="17" customWidth="1"/>
    <col min="3335" max="3335" width="14.85546875" style="17" customWidth="1"/>
    <col min="3336" max="3584" width="9" style="17"/>
    <col min="3585" max="3585" width="3.42578125" style="17" customWidth="1"/>
    <col min="3586" max="3586" width="11.85546875" style="17" customWidth="1"/>
    <col min="3587" max="3587" width="42.7109375" style="17" customWidth="1"/>
    <col min="3588" max="3588" width="3.28515625" style="17" customWidth="1"/>
    <col min="3589" max="3589" width="9.7109375" style="17" customWidth="1"/>
    <col min="3590" max="3590" width="9.85546875" style="17" customWidth="1"/>
    <col min="3591" max="3591" width="14.85546875" style="17" customWidth="1"/>
    <col min="3592" max="3840" width="9" style="17"/>
    <col min="3841" max="3841" width="3.42578125" style="17" customWidth="1"/>
    <col min="3842" max="3842" width="11.85546875" style="17" customWidth="1"/>
    <col min="3843" max="3843" width="42.7109375" style="17" customWidth="1"/>
    <col min="3844" max="3844" width="3.28515625" style="17" customWidth="1"/>
    <col min="3845" max="3845" width="9.7109375" style="17" customWidth="1"/>
    <col min="3846" max="3846" width="9.85546875" style="17" customWidth="1"/>
    <col min="3847" max="3847" width="14.85546875" style="17" customWidth="1"/>
    <col min="3848" max="4096" width="9" style="17"/>
    <col min="4097" max="4097" width="3.42578125" style="17" customWidth="1"/>
    <col min="4098" max="4098" width="11.85546875" style="17" customWidth="1"/>
    <col min="4099" max="4099" width="42.7109375" style="17" customWidth="1"/>
    <col min="4100" max="4100" width="3.28515625" style="17" customWidth="1"/>
    <col min="4101" max="4101" width="9.7109375" style="17" customWidth="1"/>
    <col min="4102" max="4102" width="9.85546875" style="17" customWidth="1"/>
    <col min="4103" max="4103" width="14.85546875" style="17" customWidth="1"/>
    <col min="4104" max="4352" width="9" style="17"/>
    <col min="4353" max="4353" width="3.42578125" style="17" customWidth="1"/>
    <col min="4354" max="4354" width="11.85546875" style="17" customWidth="1"/>
    <col min="4355" max="4355" width="42.7109375" style="17" customWidth="1"/>
    <col min="4356" max="4356" width="3.28515625" style="17" customWidth="1"/>
    <col min="4357" max="4357" width="9.7109375" style="17" customWidth="1"/>
    <col min="4358" max="4358" width="9.85546875" style="17" customWidth="1"/>
    <col min="4359" max="4359" width="14.85546875" style="17" customWidth="1"/>
    <col min="4360" max="4608" width="9" style="17"/>
    <col min="4609" max="4609" width="3.42578125" style="17" customWidth="1"/>
    <col min="4610" max="4610" width="11.85546875" style="17" customWidth="1"/>
    <col min="4611" max="4611" width="42.7109375" style="17" customWidth="1"/>
    <col min="4612" max="4612" width="3.28515625" style="17" customWidth="1"/>
    <col min="4613" max="4613" width="9.7109375" style="17" customWidth="1"/>
    <col min="4614" max="4614" width="9.85546875" style="17" customWidth="1"/>
    <col min="4615" max="4615" width="14.85546875" style="17" customWidth="1"/>
    <col min="4616" max="4864" width="9" style="17"/>
    <col min="4865" max="4865" width="3.42578125" style="17" customWidth="1"/>
    <col min="4866" max="4866" width="11.85546875" style="17" customWidth="1"/>
    <col min="4867" max="4867" width="42.7109375" style="17" customWidth="1"/>
    <col min="4868" max="4868" width="3.28515625" style="17" customWidth="1"/>
    <col min="4869" max="4869" width="9.7109375" style="17" customWidth="1"/>
    <col min="4870" max="4870" width="9.85546875" style="17" customWidth="1"/>
    <col min="4871" max="4871" width="14.85546875" style="17" customWidth="1"/>
    <col min="4872" max="5120" width="9" style="17"/>
    <col min="5121" max="5121" width="3.42578125" style="17" customWidth="1"/>
    <col min="5122" max="5122" width="11.85546875" style="17" customWidth="1"/>
    <col min="5123" max="5123" width="42.7109375" style="17" customWidth="1"/>
    <col min="5124" max="5124" width="3.28515625" style="17" customWidth="1"/>
    <col min="5125" max="5125" width="9.7109375" style="17" customWidth="1"/>
    <col min="5126" max="5126" width="9.85546875" style="17" customWidth="1"/>
    <col min="5127" max="5127" width="14.85546875" style="17" customWidth="1"/>
    <col min="5128" max="5376" width="9" style="17"/>
    <col min="5377" max="5377" width="3.42578125" style="17" customWidth="1"/>
    <col min="5378" max="5378" width="11.85546875" style="17" customWidth="1"/>
    <col min="5379" max="5379" width="42.7109375" style="17" customWidth="1"/>
    <col min="5380" max="5380" width="3.28515625" style="17" customWidth="1"/>
    <col min="5381" max="5381" width="9.7109375" style="17" customWidth="1"/>
    <col min="5382" max="5382" width="9.85546875" style="17" customWidth="1"/>
    <col min="5383" max="5383" width="14.85546875" style="17" customWidth="1"/>
    <col min="5384" max="5632" width="9" style="17"/>
    <col min="5633" max="5633" width="3.42578125" style="17" customWidth="1"/>
    <col min="5634" max="5634" width="11.85546875" style="17" customWidth="1"/>
    <col min="5635" max="5635" width="42.7109375" style="17" customWidth="1"/>
    <col min="5636" max="5636" width="3.28515625" style="17" customWidth="1"/>
    <col min="5637" max="5637" width="9.7109375" style="17" customWidth="1"/>
    <col min="5638" max="5638" width="9.85546875" style="17" customWidth="1"/>
    <col min="5639" max="5639" width="14.85546875" style="17" customWidth="1"/>
    <col min="5640" max="5888" width="9" style="17"/>
    <col min="5889" max="5889" width="3.42578125" style="17" customWidth="1"/>
    <col min="5890" max="5890" width="11.85546875" style="17" customWidth="1"/>
    <col min="5891" max="5891" width="42.7109375" style="17" customWidth="1"/>
    <col min="5892" max="5892" width="3.28515625" style="17" customWidth="1"/>
    <col min="5893" max="5893" width="9.7109375" style="17" customWidth="1"/>
    <col min="5894" max="5894" width="9.85546875" style="17" customWidth="1"/>
    <col min="5895" max="5895" width="14.85546875" style="17" customWidth="1"/>
    <col min="5896" max="6144" width="9" style="17"/>
    <col min="6145" max="6145" width="3.42578125" style="17" customWidth="1"/>
    <col min="6146" max="6146" width="11.85546875" style="17" customWidth="1"/>
    <col min="6147" max="6147" width="42.7109375" style="17" customWidth="1"/>
    <col min="6148" max="6148" width="3.28515625" style="17" customWidth="1"/>
    <col min="6149" max="6149" width="9.7109375" style="17" customWidth="1"/>
    <col min="6150" max="6150" width="9.85546875" style="17" customWidth="1"/>
    <col min="6151" max="6151" width="14.85546875" style="17" customWidth="1"/>
    <col min="6152" max="6400" width="9" style="17"/>
    <col min="6401" max="6401" width="3.42578125" style="17" customWidth="1"/>
    <col min="6402" max="6402" width="11.85546875" style="17" customWidth="1"/>
    <col min="6403" max="6403" width="42.7109375" style="17" customWidth="1"/>
    <col min="6404" max="6404" width="3.28515625" style="17" customWidth="1"/>
    <col min="6405" max="6405" width="9.7109375" style="17" customWidth="1"/>
    <col min="6406" max="6406" width="9.85546875" style="17" customWidth="1"/>
    <col min="6407" max="6407" width="14.85546875" style="17" customWidth="1"/>
    <col min="6408" max="6656" width="9" style="17"/>
    <col min="6657" max="6657" width="3.42578125" style="17" customWidth="1"/>
    <col min="6658" max="6658" width="11.85546875" style="17" customWidth="1"/>
    <col min="6659" max="6659" width="42.7109375" style="17" customWidth="1"/>
    <col min="6660" max="6660" width="3.28515625" style="17" customWidth="1"/>
    <col min="6661" max="6661" width="9.7109375" style="17" customWidth="1"/>
    <col min="6662" max="6662" width="9.85546875" style="17" customWidth="1"/>
    <col min="6663" max="6663" width="14.85546875" style="17" customWidth="1"/>
    <col min="6664" max="6912" width="9" style="17"/>
    <col min="6913" max="6913" width="3.42578125" style="17" customWidth="1"/>
    <col min="6914" max="6914" width="11.85546875" style="17" customWidth="1"/>
    <col min="6915" max="6915" width="42.7109375" style="17" customWidth="1"/>
    <col min="6916" max="6916" width="3.28515625" style="17" customWidth="1"/>
    <col min="6917" max="6917" width="9.7109375" style="17" customWidth="1"/>
    <col min="6918" max="6918" width="9.85546875" style="17" customWidth="1"/>
    <col min="6919" max="6919" width="14.85546875" style="17" customWidth="1"/>
    <col min="6920" max="7168" width="9" style="17"/>
    <col min="7169" max="7169" width="3.42578125" style="17" customWidth="1"/>
    <col min="7170" max="7170" width="11.85546875" style="17" customWidth="1"/>
    <col min="7171" max="7171" width="42.7109375" style="17" customWidth="1"/>
    <col min="7172" max="7172" width="3.28515625" style="17" customWidth="1"/>
    <col min="7173" max="7173" width="9.7109375" style="17" customWidth="1"/>
    <col min="7174" max="7174" width="9.85546875" style="17" customWidth="1"/>
    <col min="7175" max="7175" width="14.85546875" style="17" customWidth="1"/>
    <col min="7176" max="7424" width="9" style="17"/>
    <col min="7425" max="7425" width="3.42578125" style="17" customWidth="1"/>
    <col min="7426" max="7426" width="11.85546875" style="17" customWidth="1"/>
    <col min="7427" max="7427" width="42.7109375" style="17" customWidth="1"/>
    <col min="7428" max="7428" width="3.28515625" style="17" customWidth="1"/>
    <col min="7429" max="7429" width="9.7109375" style="17" customWidth="1"/>
    <col min="7430" max="7430" width="9.85546875" style="17" customWidth="1"/>
    <col min="7431" max="7431" width="14.85546875" style="17" customWidth="1"/>
    <col min="7432" max="7680" width="9" style="17"/>
    <col min="7681" max="7681" width="3.42578125" style="17" customWidth="1"/>
    <col min="7682" max="7682" width="11.85546875" style="17" customWidth="1"/>
    <col min="7683" max="7683" width="42.7109375" style="17" customWidth="1"/>
    <col min="7684" max="7684" width="3.28515625" style="17" customWidth="1"/>
    <col min="7685" max="7685" width="9.7109375" style="17" customWidth="1"/>
    <col min="7686" max="7686" width="9.85546875" style="17" customWidth="1"/>
    <col min="7687" max="7687" width="14.85546875" style="17" customWidth="1"/>
    <col min="7688" max="7936" width="9" style="17"/>
    <col min="7937" max="7937" width="3.42578125" style="17" customWidth="1"/>
    <col min="7938" max="7938" width="11.85546875" style="17" customWidth="1"/>
    <col min="7939" max="7939" width="42.7109375" style="17" customWidth="1"/>
    <col min="7940" max="7940" width="3.28515625" style="17" customWidth="1"/>
    <col min="7941" max="7941" width="9.7109375" style="17" customWidth="1"/>
    <col min="7942" max="7942" width="9.85546875" style="17" customWidth="1"/>
    <col min="7943" max="7943" width="14.85546875" style="17" customWidth="1"/>
    <col min="7944" max="8192" width="9" style="17"/>
    <col min="8193" max="8193" width="3.42578125" style="17" customWidth="1"/>
    <col min="8194" max="8194" width="11.85546875" style="17" customWidth="1"/>
    <col min="8195" max="8195" width="42.7109375" style="17" customWidth="1"/>
    <col min="8196" max="8196" width="3.28515625" style="17" customWidth="1"/>
    <col min="8197" max="8197" width="9.7109375" style="17" customWidth="1"/>
    <col min="8198" max="8198" width="9.85546875" style="17" customWidth="1"/>
    <col min="8199" max="8199" width="14.85546875" style="17" customWidth="1"/>
    <col min="8200" max="8448" width="9" style="17"/>
    <col min="8449" max="8449" width="3.42578125" style="17" customWidth="1"/>
    <col min="8450" max="8450" width="11.85546875" style="17" customWidth="1"/>
    <col min="8451" max="8451" width="42.7109375" style="17" customWidth="1"/>
    <col min="8452" max="8452" width="3.28515625" style="17" customWidth="1"/>
    <col min="8453" max="8453" width="9.7109375" style="17" customWidth="1"/>
    <col min="8454" max="8454" width="9.85546875" style="17" customWidth="1"/>
    <col min="8455" max="8455" width="14.85546875" style="17" customWidth="1"/>
    <col min="8456" max="8704" width="9" style="17"/>
    <col min="8705" max="8705" width="3.42578125" style="17" customWidth="1"/>
    <col min="8706" max="8706" width="11.85546875" style="17" customWidth="1"/>
    <col min="8707" max="8707" width="42.7109375" style="17" customWidth="1"/>
    <col min="8708" max="8708" width="3.28515625" style="17" customWidth="1"/>
    <col min="8709" max="8709" width="9.7109375" style="17" customWidth="1"/>
    <col min="8710" max="8710" width="9.85546875" style="17" customWidth="1"/>
    <col min="8711" max="8711" width="14.85546875" style="17" customWidth="1"/>
    <col min="8712" max="8960" width="9" style="17"/>
    <col min="8961" max="8961" width="3.42578125" style="17" customWidth="1"/>
    <col min="8962" max="8962" width="11.85546875" style="17" customWidth="1"/>
    <col min="8963" max="8963" width="42.7109375" style="17" customWidth="1"/>
    <col min="8964" max="8964" width="3.28515625" style="17" customWidth="1"/>
    <col min="8965" max="8965" width="9.7109375" style="17" customWidth="1"/>
    <col min="8966" max="8966" width="9.85546875" style="17" customWidth="1"/>
    <col min="8967" max="8967" width="14.85546875" style="17" customWidth="1"/>
    <col min="8968" max="9216" width="9" style="17"/>
    <col min="9217" max="9217" width="3.42578125" style="17" customWidth="1"/>
    <col min="9218" max="9218" width="11.85546875" style="17" customWidth="1"/>
    <col min="9219" max="9219" width="42.7109375" style="17" customWidth="1"/>
    <col min="9220" max="9220" width="3.28515625" style="17" customWidth="1"/>
    <col min="9221" max="9221" width="9.7109375" style="17" customWidth="1"/>
    <col min="9222" max="9222" width="9.85546875" style="17" customWidth="1"/>
    <col min="9223" max="9223" width="14.85546875" style="17" customWidth="1"/>
    <col min="9224" max="9472" width="9" style="17"/>
    <col min="9473" max="9473" width="3.42578125" style="17" customWidth="1"/>
    <col min="9474" max="9474" width="11.85546875" style="17" customWidth="1"/>
    <col min="9475" max="9475" width="42.7109375" style="17" customWidth="1"/>
    <col min="9476" max="9476" width="3.28515625" style="17" customWidth="1"/>
    <col min="9477" max="9477" width="9.7109375" style="17" customWidth="1"/>
    <col min="9478" max="9478" width="9.85546875" style="17" customWidth="1"/>
    <col min="9479" max="9479" width="14.85546875" style="17" customWidth="1"/>
    <col min="9480" max="9728" width="9" style="17"/>
    <col min="9729" max="9729" width="3.42578125" style="17" customWidth="1"/>
    <col min="9730" max="9730" width="11.85546875" style="17" customWidth="1"/>
    <col min="9731" max="9731" width="42.7109375" style="17" customWidth="1"/>
    <col min="9732" max="9732" width="3.28515625" style="17" customWidth="1"/>
    <col min="9733" max="9733" width="9.7109375" style="17" customWidth="1"/>
    <col min="9734" max="9734" width="9.85546875" style="17" customWidth="1"/>
    <col min="9735" max="9735" width="14.85546875" style="17" customWidth="1"/>
    <col min="9736" max="9984" width="9" style="17"/>
    <col min="9985" max="9985" width="3.42578125" style="17" customWidth="1"/>
    <col min="9986" max="9986" width="11.85546875" style="17" customWidth="1"/>
    <col min="9987" max="9987" width="42.7109375" style="17" customWidth="1"/>
    <col min="9988" max="9988" width="3.28515625" style="17" customWidth="1"/>
    <col min="9989" max="9989" width="9.7109375" style="17" customWidth="1"/>
    <col min="9990" max="9990" width="9.85546875" style="17" customWidth="1"/>
    <col min="9991" max="9991" width="14.85546875" style="17" customWidth="1"/>
    <col min="9992" max="10240" width="9" style="17"/>
    <col min="10241" max="10241" width="3.42578125" style="17" customWidth="1"/>
    <col min="10242" max="10242" width="11.85546875" style="17" customWidth="1"/>
    <col min="10243" max="10243" width="42.7109375" style="17" customWidth="1"/>
    <col min="10244" max="10244" width="3.28515625" style="17" customWidth="1"/>
    <col min="10245" max="10245" width="9.7109375" style="17" customWidth="1"/>
    <col min="10246" max="10246" width="9.85546875" style="17" customWidth="1"/>
    <col min="10247" max="10247" width="14.85546875" style="17" customWidth="1"/>
    <col min="10248" max="10496" width="9" style="17"/>
    <col min="10497" max="10497" width="3.42578125" style="17" customWidth="1"/>
    <col min="10498" max="10498" width="11.85546875" style="17" customWidth="1"/>
    <col min="10499" max="10499" width="42.7109375" style="17" customWidth="1"/>
    <col min="10500" max="10500" width="3.28515625" style="17" customWidth="1"/>
    <col min="10501" max="10501" width="9.7109375" style="17" customWidth="1"/>
    <col min="10502" max="10502" width="9.85546875" style="17" customWidth="1"/>
    <col min="10503" max="10503" width="14.85546875" style="17" customWidth="1"/>
    <col min="10504" max="10752" width="9" style="17"/>
    <col min="10753" max="10753" width="3.42578125" style="17" customWidth="1"/>
    <col min="10754" max="10754" width="11.85546875" style="17" customWidth="1"/>
    <col min="10755" max="10755" width="42.7109375" style="17" customWidth="1"/>
    <col min="10756" max="10756" width="3.28515625" style="17" customWidth="1"/>
    <col min="10757" max="10757" width="9.7109375" style="17" customWidth="1"/>
    <col min="10758" max="10758" width="9.85546875" style="17" customWidth="1"/>
    <col min="10759" max="10759" width="14.85546875" style="17" customWidth="1"/>
    <col min="10760" max="11008" width="9" style="17"/>
    <col min="11009" max="11009" width="3.42578125" style="17" customWidth="1"/>
    <col min="11010" max="11010" width="11.85546875" style="17" customWidth="1"/>
    <col min="11011" max="11011" width="42.7109375" style="17" customWidth="1"/>
    <col min="11012" max="11012" width="3.28515625" style="17" customWidth="1"/>
    <col min="11013" max="11013" width="9.7109375" style="17" customWidth="1"/>
    <col min="11014" max="11014" width="9.85546875" style="17" customWidth="1"/>
    <col min="11015" max="11015" width="14.85546875" style="17" customWidth="1"/>
    <col min="11016" max="11264" width="9" style="17"/>
    <col min="11265" max="11265" width="3.42578125" style="17" customWidth="1"/>
    <col min="11266" max="11266" width="11.85546875" style="17" customWidth="1"/>
    <col min="11267" max="11267" width="42.7109375" style="17" customWidth="1"/>
    <col min="11268" max="11268" width="3.28515625" style="17" customWidth="1"/>
    <col min="11269" max="11269" width="9.7109375" style="17" customWidth="1"/>
    <col min="11270" max="11270" width="9.85546875" style="17" customWidth="1"/>
    <col min="11271" max="11271" width="14.85546875" style="17" customWidth="1"/>
    <col min="11272" max="11520" width="9" style="17"/>
    <col min="11521" max="11521" width="3.42578125" style="17" customWidth="1"/>
    <col min="11522" max="11522" width="11.85546875" style="17" customWidth="1"/>
    <col min="11523" max="11523" width="42.7109375" style="17" customWidth="1"/>
    <col min="11524" max="11524" width="3.28515625" style="17" customWidth="1"/>
    <col min="11525" max="11525" width="9.7109375" style="17" customWidth="1"/>
    <col min="11526" max="11526" width="9.85546875" style="17" customWidth="1"/>
    <col min="11527" max="11527" width="14.85546875" style="17" customWidth="1"/>
    <col min="11528" max="11776" width="9" style="17"/>
    <col min="11777" max="11777" width="3.42578125" style="17" customWidth="1"/>
    <col min="11778" max="11778" width="11.85546875" style="17" customWidth="1"/>
    <col min="11779" max="11779" width="42.7109375" style="17" customWidth="1"/>
    <col min="11780" max="11780" width="3.28515625" style="17" customWidth="1"/>
    <col min="11781" max="11781" width="9.7109375" style="17" customWidth="1"/>
    <col min="11782" max="11782" width="9.85546875" style="17" customWidth="1"/>
    <col min="11783" max="11783" width="14.85546875" style="17" customWidth="1"/>
    <col min="11784" max="12032" width="9" style="17"/>
    <col min="12033" max="12033" width="3.42578125" style="17" customWidth="1"/>
    <col min="12034" max="12034" width="11.85546875" style="17" customWidth="1"/>
    <col min="12035" max="12035" width="42.7109375" style="17" customWidth="1"/>
    <col min="12036" max="12036" width="3.28515625" style="17" customWidth="1"/>
    <col min="12037" max="12037" width="9.7109375" style="17" customWidth="1"/>
    <col min="12038" max="12038" width="9.85546875" style="17" customWidth="1"/>
    <col min="12039" max="12039" width="14.85546875" style="17" customWidth="1"/>
    <col min="12040" max="12288" width="9" style="17"/>
    <col min="12289" max="12289" width="3.42578125" style="17" customWidth="1"/>
    <col min="12290" max="12290" width="11.85546875" style="17" customWidth="1"/>
    <col min="12291" max="12291" width="42.7109375" style="17" customWidth="1"/>
    <col min="12292" max="12292" width="3.28515625" style="17" customWidth="1"/>
    <col min="12293" max="12293" width="9.7109375" style="17" customWidth="1"/>
    <col min="12294" max="12294" width="9.85546875" style="17" customWidth="1"/>
    <col min="12295" max="12295" width="14.85546875" style="17" customWidth="1"/>
    <col min="12296" max="12544" width="9" style="17"/>
    <col min="12545" max="12545" width="3.42578125" style="17" customWidth="1"/>
    <col min="12546" max="12546" width="11.85546875" style="17" customWidth="1"/>
    <col min="12547" max="12547" width="42.7109375" style="17" customWidth="1"/>
    <col min="12548" max="12548" width="3.28515625" style="17" customWidth="1"/>
    <col min="12549" max="12549" width="9.7109375" style="17" customWidth="1"/>
    <col min="12550" max="12550" width="9.85546875" style="17" customWidth="1"/>
    <col min="12551" max="12551" width="14.85546875" style="17" customWidth="1"/>
    <col min="12552" max="12800" width="9" style="17"/>
    <col min="12801" max="12801" width="3.42578125" style="17" customWidth="1"/>
    <col min="12802" max="12802" width="11.85546875" style="17" customWidth="1"/>
    <col min="12803" max="12803" width="42.7109375" style="17" customWidth="1"/>
    <col min="12804" max="12804" width="3.28515625" style="17" customWidth="1"/>
    <col min="12805" max="12805" width="9.7109375" style="17" customWidth="1"/>
    <col min="12806" max="12806" width="9.85546875" style="17" customWidth="1"/>
    <col min="12807" max="12807" width="14.85546875" style="17" customWidth="1"/>
    <col min="12808" max="13056" width="9" style="17"/>
    <col min="13057" max="13057" width="3.42578125" style="17" customWidth="1"/>
    <col min="13058" max="13058" width="11.85546875" style="17" customWidth="1"/>
    <col min="13059" max="13059" width="42.7109375" style="17" customWidth="1"/>
    <col min="13060" max="13060" width="3.28515625" style="17" customWidth="1"/>
    <col min="13061" max="13061" width="9.7109375" style="17" customWidth="1"/>
    <col min="13062" max="13062" width="9.85546875" style="17" customWidth="1"/>
    <col min="13063" max="13063" width="14.85546875" style="17" customWidth="1"/>
    <col min="13064" max="13312" width="9" style="17"/>
    <col min="13313" max="13313" width="3.42578125" style="17" customWidth="1"/>
    <col min="13314" max="13314" width="11.85546875" style="17" customWidth="1"/>
    <col min="13315" max="13315" width="42.7109375" style="17" customWidth="1"/>
    <col min="13316" max="13316" width="3.28515625" style="17" customWidth="1"/>
    <col min="13317" max="13317" width="9.7109375" style="17" customWidth="1"/>
    <col min="13318" max="13318" width="9.85546875" style="17" customWidth="1"/>
    <col min="13319" max="13319" width="14.85546875" style="17" customWidth="1"/>
    <col min="13320" max="13568" width="9" style="17"/>
    <col min="13569" max="13569" width="3.42578125" style="17" customWidth="1"/>
    <col min="13570" max="13570" width="11.85546875" style="17" customWidth="1"/>
    <col min="13571" max="13571" width="42.7109375" style="17" customWidth="1"/>
    <col min="13572" max="13572" width="3.28515625" style="17" customWidth="1"/>
    <col min="13573" max="13573" width="9.7109375" style="17" customWidth="1"/>
    <col min="13574" max="13574" width="9.85546875" style="17" customWidth="1"/>
    <col min="13575" max="13575" width="14.85546875" style="17" customWidth="1"/>
    <col min="13576" max="13824" width="9" style="17"/>
    <col min="13825" max="13825" width="3.42578125" style="17" customWidth="1"/>
    <col min="13826" max="13826" width="11.85546875" style="17" customWidth="1"/>
    <col min="13827" max="13827" width="42.7109375" style="17" customWidth="1"/>
    <col min="13828" max="13828" width="3.28515625" style="17" customWidth="1"/>
    <col min="13829" max="13829" width="9.7109375" style="17" customWidth="1"/>
    <col min="13830" max="13830" width="9.85546875" style="17" customWidth="1"/>
    <col min="13831" max="13831" width="14.85546875" style="17" customWidth="1"/>
    <col min="13832" max="14080" width="9" style="17"/>
    <col min="14081" max="14081" width="3.42578125" style="17" customWidth="1"/>
    <col min="14082" max="14082" width="11.85546875" style="17" customWidth="1"/>
    <col min="14083" max="14083" width="42.7109375" style="17" customWidth="1"/>
    <col min="14084" max="14084" width="3.28515625" style="17" customWidth="1"/>
    <col min="14085" max="14085" width="9.7109375" style="17" customWidth="1"/>
    <col min="14086" max="14086" width="9.85546875" style="17" customWidth="1"/>
    <col min="14087" max="14087" width="14.85546875" style="17" customWidth="1"/>
    <col min="14088" max="14336" width="9" style="17"/>
    <col min="14337" max="14337" width="3.42578125" style="17" customWidth="1"/>
    <col min="14338" max="14338" width="11.85546875" style="17" customWidth="1"/>
    <col min="14339" max="14339" width="42.7109375" style="17" customWidth="1"/>
    <col min="14340" max="14340" width="3.28515625" style="17" customWidth="1"/>
    <col min="14341" max="14341" width="9.7109375" style="17" customWidth="1"/>
    <col min="14342" max="14342" width="9.85546875" style="17" customWidth="1"/>
    <col min="14343" max="14343" width="14.85546875" style="17" customWidth="1"/>
    <col min="14344" max="14592" width="9" style="17"/>
    <col min="14593" max="14593" width="3.42578125" style="17" customWidth="1"/>
    <col min="14594" max="14594" width="11.85546875" style="17" customWidth="1"/>
    <col min="14595" max="14595" width="42.7109375" style="17" customWidth="1"/>
    <col min="14596" max="14596" width="3.28515625" style="17" customWidth="1"/>
    <col min="14597" max="14597" width="9.7109375" style="17" customWidth="1"/>
    <col min="14598" max="14598" width="9.85546875" style="17" customWidth="1"/>
    <col min="14599" max="14599" width="14.85546875" style="17" customWidth="1"/>
    <col min="14600" max="14848" width="9" style="17"/>
    <col min="14849" max="14849" width="3.42578125" style="17" customWidth="1"/>
    <col min="14850" max="14850" width="11.85546875" style="17" customWidth="1"/>
    <col min="14851" max="14851" width="42.7109375" style="17" customWidth="1"/>
    <col min="14852" max="14852" width="3.28515625" style="17" customWidth="1"/>
    <col min="14853" max="14853" width="9.7109375" style="17" customWidth="1"/>
    <col min="14854" max="14854" width="9.85546875" style="17" customWidth="1"/>
    <col min="14855" max="14855" width="14.85546875" style="17" customWidth="1"/>
    <col min="14856" max="15104" width="9" style="17"/>
    <col min="15105" max="15105" width="3.42578125" style="17" customWidth="1"/>
    <col min="15106" max="15106" width="11.85546875" style="17" customWidth="1"/>
    <col min="15107" max="15107" width="42.7109375" style="17" customWidth="1"/>
    <col min="15108" max="15108" width="3.28515625" style="17" customWidth="1"/>
    <col min="15109" max="15109" width="9.7109375" style="17" customWidth="1"/>
    <col min="15110" max="15110" width="9.85546875" style="17" customWidth="1"/>
    <col min="15111" max="15111" width="14.85546875" style="17" customWidth="1"/>
    <col min="15112" max="15360" width="9" style="17"/>
    <col min="15361" max="15361" width="3.42578125" style="17" customWidth="1"/>
    <col min="15362" max="15362" width="11.85546875" style="17" customWidth="1"/>
    <col min="15363" max="15363" width="42.7109375" style="17" customWidth="1"/>
    <col min="15364" max="15364" width="3.28515625" style="17" customWidth="1"/>
    <col min="15365" max="15365" width="9.7109375" style="17" customWidth="1"/>
    <col min="15366" max="15366" width="9.85546875" style="17" customWidth="1"/>
    <col min="15367" max="15367" width="14.85546875" style="17" customWidth="1"/>
    <col min="15368" max="15616" width="9" style="17"/>
    <col min="15617" max="15617" width="3.42578125" style="17" customWidth="1"/>
    <col min="15618" max="15618" width="11.85546875" style="17" customWidth="1"/>
    <col min="15619" max="15619" width="42.7109375" style="17" customWidth="1"/>
    <col min="15620" max="15620" width="3.28515625" style="17" customWidth="1"/>
    <col min="15621" max="15621" width="9.7109375" style="17" customWidth="1"/>
    <col min="15622" max="15622" width="9.85546875" style="17" customWidth="1"/>
    <col min="15623" max="15623" width="14.85546875" style="17" customWidth="1"/>
    <col min="15624" max="15872" width="9" style="17"/>
    <col min="15873" max="15873" width="3.42578125" style="17" customWidth="1"/>
    <col min="15874" max="15874" width="11.85546875" style="17" customWidth="1"/>
    <col min="15875" max="15875" width="42.7109375" style="17" customWidth="1"/>
    <col min="15876" max="15876" width="3.28515625" style="17" customWidth="1"/>
    <col min="15877" max="15877" width="9.7109375" style="17" customWidth="1"/>
    <col min="15878" max="15878" width="9.85546875" style="17" customWidth="1"/>
    <col min="15879" max="15879" width="14.85546875" style="17" customWidth="1"/>
    <col min="15880" max="16128" width="9" style="17"/>
    <col min="16129" max="16129" width="3.42578125" style="17" customWidth="1"/>
    <col min="16130" max="16130" width="11.85546875" style="17" customWidth="1"/>
    <col min="16131" max="16131" width="42.7109375" style="17" customWidth="1"/>
    <col min="16132" max="16132" width="3.28515625" style="17" customWidth="1"/>
    <col min="16133" max="16133" width="9.7109375" style="17" customWidth="1"/>
    <col min="16134" max="16134" width="9.85546875" style="17" customWidth="1"/>
    <col min="16135" max="16135" width="14.85546875" style="17" customWidth="1"/>
    <col min="16136" max="16384" width="9" style="17"/>
  </cols>
  <sheetData>
    <row r="1" spans="1:7" ht="27.75" customHeight="1">
      <c r="A1" s="575" t="s">
        <v>197</v>
      </c>
      <c r="B1" s="564"/>
      <c r="C1" s="564"/>
      <c r="D1" s="564"/>
      <c r="E1" s="564"/>
      <c r="F1" s="564"/>
      <c r="G1" s="564"/>
    </row>
    <row r="2" spans="1:7" ht="12.75" customHeight="1">
      <c r="A2" s="18" t="s">
        <v>1028</v>
      </c>
      <c r="B2" s="19"/>
      <c r="C2" s="19"/>
      <c r="D2" s="19"/>
      <c r="E2" s="380"/>
      <c r="F2" s="19"/>
      <c r="G2" s="19"/>
    </row>
    <row r="3" spans="1:7" ht="12.75" customHeight="1">
      <c r="A3" s="18" t="s">
        <v>1098</v>
      </c>
      <c r="B3" s="19"/>
      <c r="C3" s="19"/>
      <c r="D3" s="19"/>
      <c r="E3" s="380"/>
      <c r="F3" s="19"/>
      <c r="G3" s="19"/>
    </row>
    <row r="4" spans="1:7" ht="13.5" customHeight="1">
      <c r="A4" s="20"/>
      <c r="B4" s="18"/>
      <c r="C4" s="20"/>
      <c r="D4" s="21"/>
      <c r="E4" s="381"/>
      <c r="F4" s="21"/>
      <c r="G4" s="21"/>
    </row>
    <row r="5" spans="1:7" ht="6.75" customHeight="1">
      <c r="A5" s="22"/>
      <c r="B5" s="23"/>
      <c r="C5" s="23"/>
      <c r="D5" s="23"/>
      <c r="E5" s="382"/>
      <c r="F5" s="24"/>
      <c r="G5" s="24"/>
    </row>
    <row r="6" spans="1:7" ht="12.75" customHeight="1">
      <c r="A6" s="200" t="s">
        <v>198</v>
      </c>
      <c r="B6" s="48"/>
      <c r="C6" s="23"/>
      <c r="D6" s="23"/>
      <c r="E6" s="380"/>
      <c r="F6" s="19"/>
      <c r="G6" s="19"/>
    </row>
    <row r="7" spans="1:7" ht="13.5" customHeight="1">
      <c r="A7" s="200" t="s">
        <v>1031</v>
      </c>
      <c r="B7" s="210"/>
      <c r="C7" s="210"/>
      <c r="D7" s="210"/>
      <c r="E7" s="380" t="s">
        <v>218</v>
      </c>
      <c r="F7" s="19"/>
      <c r="G7" s="19"/>
    </row>
    <row r="8" spans="1:7" ht="13.5" customHeight="1">
      <c r="A8" s="200" t="s">
        <v>1107</v>
      </c>
      <c r="B8" s="210"/>
      <c r="C8" s="210"/>
      <c r="D8" s="25"/>
      <c r="E8" s="419"/>
      <c r="F8" s="26"/>
      <c r="G8" s="26"/>
    </row>
    <row r="9" spans="1:7" ht="6.75" customHeight="1">
      <c r="A9" s="22"/>
      <c r="B9" s="22"/>
      <c r="C9" s="22"/>
      <c r="D9" s="22"/>
      <c r="E9" s="383"/>
      <c r="F9" s="22"/>
      <c r="G9" s="22"/>
    </row>
    <row r="10" spans="1:7" ht="24" customHeight="1">
      <c r="A10" s="27" t="s">
        <v>199</v>
      </c>
      <c r="B10" s="27" t="s">
        <v>2</v>
      </c>
      <c r="C10" s="27" t="s">
        <v>200</v>
      </c>
      <c r="D10" s="27" t="s">
        <v>4</v>
      </c>
      <c r="E10" s="384" t="s">
        <v>201</v>
      </c>
      <c r="F10" s="27" t="s">
        <v>202</v>
      </c>
      <c r="G10" s="27" t="s">
        <v>6</v>
      </c>
    </row>
    <row r="11" spans="1:7" ht="12.75" hidden="1" customHeight="1">
      <c r="A11" s="27" t="s">
        <v>8</v>
      </c>
      <c r="B11" s="27" t="s">
        <v>203</v>
      </c>
      <c r="C11" s="27" t="s">
        <v>204</v>
      </c>
      <c r="D11" s="27" t="s">
        <v>70</v>
      </c>
      <c r="E11" s="384" t="s">
        <v>189</v>
      </c>
      <c r="F11" s="27" t="s">
        <v>205</v>
      </c>
      <c r="G11" s="27" t="s">
        <v>206</v>
      </c>
    </row>
    <row r="12" spans="1:7" ht="3" customHeight="1">
      <c r="A12" s="22"/>
      <c r="B12" s="22"/>
      <c r="C12" s="22"/>
      <c r="D12" s="22"/>
      <c r="E12" s="383"/>
      <c r="F12" s="22"/>
      <c r="G12" s="22"/>
    </row>
    <row r="13" spans="1:7" ht="30.75" customHeight="1">
      <c r="A13" s="28"/>
      <c r="B13" s="29" t="s">
        <v>109</v>
      </c>
      <c r="C13" s="29" t="s">
        <v>207</v>
      </c>
      <c r="D13" s="29"/>
      <c r="E13" s="678"/>
      <c r="F13" s="584"/>
      <c r="G13" s="584">
        <f>SUM(G14+G23+G32+G42)</f>
        <v>0</v>
      </c>
    </row>
    <row r="14" spans="1:7" ht="28.5" customHeight="1">
      <c r="A14" s="31"/>
      <c r="B14" s="32" t="s">
        <v>219</v>
      </c>
      <c r="C14" s="32" t="s">
        <v>220</v>
      </c>
      <c r="D14" s="32"/>
      <c r="E14" s="582"/>
      <c r="F14" s="585"/>
      <c r="G14" s="585">
        <f>SUM(G15:G22)</f>
        <v>0</v>
      </c>
    </row>
    <row r="15" spans="1:7" ht="24" customHeight="1">
      <c r="A15" s="34">
        <v>1</v>
      </c>
      <c r="B15" s="35" t="s">
        <v>231</v>
      </c>
      <c r="C15" s="35" t="s">
        <v>232</v>
      </c>
      <c r="D15" s="35" t="s">
        <v>93</v>
      </c>
      <c r="E15" s="581">
        <v>6</v>
      </c>
      <c r="F15" s="586">
        <v>0</v>
      </c>
      <c r="G15" s="586">
        <f>ROUND(E15*F15,2)</f>
        <v>0</v>
      </c>
    </row>
    <row r="16" spans="1:7" ht="24" customHeight="1">
      <c r="A16" s="34">
        <v>2</v>
      </c>
      <c r="B16" s="35" t="s">
        <v>233</v>
      </c>
      <c r="C16" s="35" t="s">
        <v>234</v>
      </c>
      <c r="D16" s="35" t="s">
        <v>93</v>
      </c>
      <c r="E16" s="581">
        <v>16</v>
      </c>
      <c r="F16" s="586">
        <v>0</v>
      </c>
      <c r="G16" s="586">
        <f t="shared" ref="G16:G22" si="0">ROUND(E16*F16,2)</f>
        <v>0</v>
      </c>
    </row>
    <row r="17" spans="1:7" ht="24" customHeight="1">
      <c r="A17" s="34">
        <v>3</v>
      </c>
      <c r="B17" s="35" t="s">
        <v>374</v>
      </c>
      <c r="C17" s="35" t="s">
        <v>375</v>
      </c>
      <c r="D17" s="35" t="s">
        <v>93</v>
      </c>
      <c r="E17" s="581">
        <v>4</v>
      </c>
      <c r="F17" s="586">
        <v>0</v>
      </c>
      <c r="G17" s="586">
        <f t="shared" si="0"/>
        <v>0</v>
      </c>
    </row>
    <row r="18" spans="1:7" ht="13.5" customHeight="1">
      <c r="A18" s="34">
        <v>4</v>
      </c>
      <c r="B18" s="35" t="s">
        <v>376</v>
      </c>
      <c r="C18" s="35" t="s">
        <v>377</v>
      </c>
      <c r="D18" s="35" t="s">
        <v>93</v>
      </c>
      <c r="E18" s="581">
        <v>3</v>
      </c>
      <c r="F18" s="586">
        <v>0</v>
      </c>
      <c r="G18" s="586">
        <f t="shared" si="0"/>
        <v>0</v>
      </c>
    </row>
    <row r="19" spans="1:7" ht="24" customHeight="1">
      <c r="A19" s="34">
        <v>5</v>
      </c>
      <c r="B19" s="35" t="s">
        <v>378</v>
      </c>
      <c r="C19" s="35" t="s">
        <v>379</v>
      </c>
      <c r="D19" s="35" t="s">
        <v>93</v>
      </c>
      <c r="E19" s="581">
        <v>1</v>
      </c>
      <c r="F19" s="586">
        <v>0</v>
      </c>
      <c r="G19" s="586">
        <f t="shared" si="0"/>
        <v>0</v>
      </c>
    </row>
    <row r="20" spans="1:7" ht="13.5" customHeight="1">
      <c r="A20" s="34">
        <v>6</v>
      </c>
      <c r="B20" s="35" t="s">
        <v>277</v>
      </c>
      <c r="C20" s="35" t="s">
        <v>380</v>
      </c>
      <c r="D20" s="35" t="s">
        <v>84</v>
      </c>
      <c r="E20" s="581">
        <v>90</v>
      </c>
      <c r="F20" s="586">
        <v>0</v>
      </c>
      <c r="G20" s="586">
        <f t="shared" si="0"/>
        <v>0</v>
      </c>
    </row>
    <row r="21" spans="1:7" ht="13.5" customHeight="1">
      <c r="A21" s="34">
        <v>7</v>
      </c>
      <c r="B21" s="35" t="s">
        <v>381</v>
      </c>
      <c r="C21" s="35" t="s">
        <v>382</v>
      </c>
      <c r="D21" s="35" t="s">
        <v>84</v>
      </c>
      <c r="E21" s="581">
        <v>5</v>
      </c>
      <c r="F21" s="586">
        <v>0</v>
      </c>
      <c r="G21" s="586">
        <f t="shared" si="0"/>
        <v>0</v>
      </c>
    </row>
    <row r="22" spans="1:7" ht="13.5" customHeight="1">
      <c r="A22" s="34">
        <v>8</v>
      </c>
      <c r="B22" s="35" t="s">
        <v>283</v>
      </c>
      <c r="C22" s="35" t="s">
        <v>284</v>
      </c>
      <c r="D22" s="35" t="s">
        <v>216</v>
      </c>
      <c r="E22" s="581">
        <v>1.49</v>
      </c>
      <c r="F22" s="586">
        <v>0</v>
      </c>
      <c r="G22" s="586">
        <f t="shared" si="0"/>
        <v>0</v>
      </c>
    </row>
    <row r="23" spans="1:7" ht="28.5" customHeight="1">
      <c r="A23" s="31"/>
      <c r="B23" s="32" t="s">
        <v>285</v>
      </c>
      <c r="C23" s="32" t="s">
        <v>286</v>
      </c>
      <c r="D23" s="32"/>
      <c r="E23" s="582"/>
      <c r="F23" s="585"/>
      <c r="G23" s="585">
        <f>SUM(G24:G31)</f>
        <v>0</v>
      </c>
    </row>
    <row r="24" spans="1:7" ht="24" customHeight="1">
      <c r="A24" s="37">
        <v>9</v>
      </c>
      <c r="B24" s="38" t="s">
        <v>383</v>
      </c>
      <c r="C24" s="38" t="s">
        <v>384</v>
      </c>
      <c r="D24" s="38" t="s">
        <v>93</v>
      </c>
      <c r="E24" s="583">
        <v>4</v>
      </c>
      <c r="F24" s="587">
        <v>0</v>
      </c>
      <c r="G24" s="587">
        <f>ROUND(E24*F24,2)</f>
        <v>0</v>
      </c>
    </row>
    <row r="25" spans="1:7" ht="13.5" customHeight="1">
      <c r="A25" s="37">
        <v>10</v>
      </c>
      <c r="B25" s="38" t="s">
        <v>385</v>
      </c>
      <c r="C25" s="38" t="s">
        <v>386</v>
      </c>
      <c r="D25" s="38" t="s">
        <v>93</v>
      </c>
      <c r="E25" s="583">
        <v>3</v>
      </c>
      <c r="F25" s="587">
        <v>0</v>
      </c>
      <c r="G25" s="587">
        <f t="shared" ref="G25:G31" si="1">ROUND(E25*F25,2)</f>
        <v>0</v>
      </c>
    </row>
    <row r="26" spans="1:7" ht="15.75" customHeight="1">
      <c r="A26" s="46"/>
      <c r="B26" s="47"/>
      <c r="C26" s="47" t="s">
        <v>387</v>
      </c>
      <c r="D26" s="47"/>
      <c r="E26" s="679"/>
      <c r="F26" s="615"/>
      <c r="G26" s="587">
        <f t="shared" si="1"/>
        <v>0</v>
      </c>
    </row>
    <row r="27" spans="1:7" ht="24" customHeight="1">
      <c r="A27" s="37">
        <v>11</v>
      </c>
      <c r="B27" s="38" t="s">
        <v>388</v>
      </c>
      <c r="C27" s="38" t="s">
        <v>389</v>
      </c>
      <c r="D27" s="38" t="s">
        <v>93</v>
      </c>
      <c r="E27" s="583">
        <v>1</v>
      </c>
      <c r="F27" s="587">
        <v>0</v>
      </c>
      <c r="G27" s="587">
        <f t="shared" si="1"/>
        <v>0</v>
      </c>
    </row>
    <row r="28" spans="1:7" ht="13.5" customHeight="1">
      <c r="A28" s="37">
        <v>12</v>
      </c>
      <c r="B28" s="38" t="s">
        <v>339</v>
      </c>
      <c r="C28" s="38" t="s">
        <v>340</v>
      </c>
      <c r="D28" s="38" t="s">
        <v>84</v>
      </c>
      <c r="E28" s="583">
        <v>90</v>
      </c>
      <c r="F28" s="587">
        <v>0</v>
      </c>
      <c r="G28" s="682">
        <f t="shared" si="1"/>
        <v>0</v>
      </c>
    </row>
    <row r="29" spans="1:7" ht="13.5" customHeight="1">
      <c r="A29" s="37">
        <v>13</v>
      </c>
      <c r="B29" s="38" t="s">
        <v>390</v>
      </c>
      <c r="C29" s="38" t="s">
        <v>391</v>
      </c>
      <c r="D29" s="38" t="s">
        <v>84</v>
      </c>
      <c r="E29" s="583">
        <v>5</v>
      </c>
      <c r="F29" s="683">
        <v>0</v>
      </c>
      <c r="G29" s="684">
        <f t="shared" si="1"/>
        <v>0</v>
      </c>
    </row>
    <row r="30" spans="1:7" ht="12" customHeight="1">
      <c r="A30" s="46"/>
      <c r="B30" s="47"/>
      <c r="C30" s="47" t="s">
        <v>392</v>
      </c>
      <c r="D30" s="47"/>
      <c r="E30" s="679"/>
      <c r="F30" s="615"/>
      <c r="G30" s="685"/>
    </row>
    <row r="31" spans="1:7" ht="13.5" customHeight="1">
      <c r="A31" s="34">
        <v>14</v>
      </c>
      <c r="B31" s="35" t="s">
        <v>346</v>
      </c>
      <c r="C31" s="35" t="s">
        <v>347</v>
      </c>
      <c r="D31" s="35" t="s">
        <v>216</v>
      </c>
      <c r="E31" s="581">
        <v>4.68</v>
      </c>
      <c r="F31" s="686">
        <v>0</v>
      </c>
      <c r="G31" s="687">
        <f t="shared" si="1"/>
        <v>0</v>
      </c>
    </row>
    <row r="32" spans="1:7" ht="28.5" customHeight="1">
      <c r="A32" s="31"/>
      <c r="B32" s="32" t="s">
        <v>348</v>
      </c>
      <c r="C32" s="32" t="s">
        <v>393</v>
      </c>
      <c r="D32" s="32"/>
      <c r="E32" s="582"/>
      <c r="F32" s="585"/>
      <c r="G32" s="585">
        <f>SUM(G33:G41)</f>
        <v>0</v>
      </c>
    </row>
    <row r="33" spans="1:7" ht="13.5" customHeight="1">
      <c r="A33" s="34">
        <v>15</v>
      </c>
      <c r="B33" s="35" t="s">
        <v>394</v>
      </c>
      <c r="C33" s="35" t="s">
        <v>395</v>
      </c>
      <c r="D33" s="35" t="s">
        <v>93</v>
      </c>
      <c r="E33" s="581">
        <v>1</v>
      </c>
      <c r="F33" s="586">
        <v>0</v>
      </c>
      <c r="G33" s="586">
        <f>ROUND(E33*F33,2)</f>
        <v>0</v>
      </c>
    </row>
    <row r="34" spans="1:7" ht="24" customHeight="1">
      <c r="A34" s="34">
        <v>16</v>
      </c>
      <c r="B34" s="35" t="s">
        <v>356</v>
      </c>
      <c r="C34" s="35" t="s">
        <v>357</v>
      </c>
      <c r="D34" s="35" t="s">
        <v>84</v>
      </c>
      <c r="E34" s="581">
        <v>50</v>
      </c>
      <c r="F34" s="586">
        <v>0</v>
      </c>
      <c r="G34" s="586">
        <f t="shared" ref="G34:G41" si="2">ROUND(E34*F34,2)</f>
        <v>0</v>
      </c>
    </row>
    <row r="35" spans="1:7" ht="24" customHeight="1">
      <c r="A35" s="34">
        <v>17</v>
      </c>
      <c r="B35" s="35" t="s">
        <v>396</v>
      </c>
      <c r="C35" s="35" t="s">
        <v>397</v>
      </c>
      <c r="D35" s="35" t="s">
        <v>84</v>
      </c>
      <c r="E35" s="581">
        <v>50</v>
      </c>
      <c r="F35" s="586">
        <v>0</v>
      </c>
      <c r="G35" s="586">
        <f t="shared" si="2"/>
        <v>0</v>
      </c>
    </row>
    <row r="36" spans="1:7" ht="13.5" customHeight="1">
      <c r="A36" s="37">
        <v>18</v>
      </c>
      <c r="B36" s="38" t="s">
        <v>398</v>
      </c>
      <c r="C36" s="38" t="s">
        <v>399</v>
      </c>
      <c r="D36" s="38" t="s">
        <v>54</v>
      </c>
      <c r="E36" s="583">
        <v>1.75</v>
      </c>
      <c r="F36" s="587">
        <v>0</v>
      </c>
      <c r="G36" s="586">
        <f t="shared" si="2"/>
        <v>0</v>
      </c>
    </row>
    <row r="37" spans="1:7" ht="13.5" customHeight="1">
      <c r="A37" s="37">
        <v>19</v>
      </c>
      <c r="B37" s="38" t="s">
        <v>400</v>
      </c>
      <c r="C37" s="38" t="s">
        <v>401</v>
      </c>
      <c r="D37" s="38" t="s">
        <v>93</v>
      </c>
      <c r="E37" s="583">
        <v>50</v>
      </c>
      <c r="F37" s="587">
        <v>0</v>
      </c>
      <c r="G37" s="586">
        <f t="shared" si="2"/>
        <v>0</v>
      </c>
    </row>
    <row r="38" spans="1:7" ht="24" customHeight="1">
      <c r="A38" s="34">
        <v>20</v>
      </c>
      <c r="B38" s="35" t="s">
        <v>358</v>
      </c>
      <c r="C38" s="35" t="s">
        <v>359</v>
      </c>
      <c r="D38" s="35" t="s">
        <v>84</v>
      </c>
      <c r="E38" s="581">
        <v>50</v>
      </c>
      <c r="F38" s="586">
        <v>0</v>
      </c>
      <c r="G38" s="586">
        <f t="shared" si="2"/>
        <v>0</v>
      </c>
    </row>
    <row r="39" spans="1:7" ht="24" customHeight="1">
      <c r="A39" s="37">
        <v>21</v>
      </c>
      <c r="B39" s="38" t="s">
        <v>360</v>
      </c>
      <c r="C39" s="38" t="s">
        <v>361</v>
      </c>
      <c r="D39" s="38" t="s">
        <v>84</v>
      </c>
      <c r="E39" s="583">
        <v>50</v>
      </c>
      <c r="F39" s="587">
        <v>0</v>
      </c>
      <c r="G39" s="586">
        <f t="shared" si="2"/>
        <v>0</v>
      </c>
    </row>
    <row r="40" spans="1:7" ht="24" customHeight="1">
      <c r="A40" s="34">
        <v>22</v>
      </c>
      <c r="B40" s="35" t="s">
        <v>362</v>
      </c>
      <c r="C40" s="35" t="s">
        <v>363</v>
      </c>
      <c r="D40" s="35" t="s">
        <v>84</v>
      </c>
      <c r="E40" s="581">
        <v>50</v>
      </c>
      <c r="F40" s="586">
        <v>0</v>
      </c>
      <c r="G40" s="586">
        <f t="shared" si="2"/>
        <v>0</v>
      </c>
    </row>
    <row r="41" spans="1:7" ht="13.5" customHeight="1">
      <c r="A41" s="34">
        <v>23</v>
      </c>
      <c r="B41" s="35" t="s">
        <v>283</v>
      </c>
      <c r="C41" s="35" t="s">
        <v>284</v>
      </c>
      <c r="D41" s="35" t="s">
        <v>216</v>
      </c>
      <c r="E41" s="581">
        <v>9.08</v>
      </c>
      <c r="F41" s="586">
        <v>0</v>
      </c>
      <c r="G41" s="586">
        <f t="shared" si="2"/>
        <v>0</v>
      </c>
    </row>
    <row r="42" spans="1:7" ht="28.5" customHeight="1">
      <c r="A42" s="31"/>
      <c r="B42" s="32" t="s">
        <v>364</v>
      </c>
      <c r="C42" s="32" t="s">
        <v>365</v>
      </c>
      <c r="D42" s="32"/>
      <c r="E42" s="582"/>
      <c r="F42" s="585"/>
      <c r="G42" s="585">
        <f>SUM(G43:G45)</f>
        <v>0</v>
      </c>
    </row>
    <row r="43" spans="1:7" ht="13.5" customHeight="1">
      <c r="A43" s="34">
        <v>24</v>
      </c>
      <c r="B43" s="35" t="s">
        <v>366</v>
      </c>
      <c r="C43" s="35" t="s">
        <v>402</v>
      </c>
      <c r="D43" s="35" t="s">
        <v>367</v>
      </c>
      <c r="E43" s="581">
        <v>4</v>
      </c>
      <c r="F43" s="586">
        <v>0</v>
      </c>
      <c r="G43" s="586">
        <f>ROUND(E43*F43,2)</f>
        <v>0</v>
      </c>
    </row>
    <row r="44" spans="1:7" ht="13.5" customHeight="1">
      <c r="A44" s="34">
        <v>25</v>
      </c>
      <c r="B44" s="35" t="s">
        <v>366</v>
      </c>
      <c r="C44" s="35" t="s">
        <v>368</v>
      </c>
      <c r="D44" s="35" t="s">
        <v>367</v>
      </c>
      <c r="E44" s="581">
        <v>4</v>
      </c>
      <c r="F44" s="586">
        <v>0</v>
      </c>
      <c r="G44" s="586">
        <f t="shared" ref="G44:G45" si="3">ROUND(E44*F44,2)</f>
        <v>0</v>
      </c>
    </row>
    <row r="45" spans="1:7" ht="13.5" customHeight="1">
      <c r="A45" s="34">
        <v>26</v>
      </c>
      <c r="B45" s="35" t="s">
        <v>372</v>
      </c>
      <c r="C45" s="35" t="s">
        <v>373</v>
      </c>
      <c r="D45" s="35" t="s">
        <v>371</v>
      </c>
      <c r="E45" s="581">
        <v>1</v>
      </c>
      <c r="F45" s="586">
        <v>0</v>
      </c>
      <c r="G45" s="586">
        <f t="shared" si="3"/>
        <v>0</v>
      </c>
    </row>
    <row r="46" spans="1:7" ht="30.75" customHeight="1">
      <c r="A46" s="40"/>
      <c r="B46" s="41"/>
      <c r="C46" s="41"/>
      <c r="D46" s="41"/>
      <c r="E46" s="680"/>
      <c r="F46" s="588"/>
      <c r="G46" s="588"/>
    </row>
    <row r="47" spans="1:7" ht="12" customHeight="1">
      <c r="E47" s="681"/>
      <c r="F47" s="589"/>
      <c r="G47" s="589"/>
    </row>
    <row r="48" spans="1:7" ht="12" customHeight="1">
      <c r="E48" s="681"/>
      <c r="F48" s="206"/>
      <c r="G48" s="206"/>
    </row>
    <row r="49" spans="5:5" ht="12" customHeight="1">
      <c r="E49" s="681"/>
    </row>
    <row r="50" spans="5:5" ht="12" customHeight="1">
      <c r="E50" s="681"/>
    </row>
  </sheetData>
  <mergeCells count="1">
    <mergeCell ref="A1:G1"/>
  </mergeCells>
  <pageMargins left="0.39370079040527345" right="0.39370079040527345" top="0.7874015808105469" bottom="0.7874015808105469" header="0" footer="0"/>
  <pageSetup paperSize="9" scale="99" fitToHeight="100" orientation="portrait" blackAndWhite="1" r:id="rId1"/>
  <headerFooter alignWithMargins="0">
    <oddFooter>&amp;C   Strana &amp;P 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97"/>
  <sheetViews>
    <sheetView showGridLines="0" workbookViewId="0">
      <selection activeCell="L16" sqref="L16"/>
    </sheetView>
  </sheetViews>
  <sheetFormatPr defaultColWidth="9" defaultRowHeight="12" customHeight="1"/>
  <cols>
    <col min="1" max="1" width="3.42578125" style="43" customWidth="1"/>
    <col min="2" max="2" width="11.85546875" style="44" customWidth="1"/>
    <col min="3" max="3" width="42.7109375" style="44" customWidth="1"/>
    <col min="4" max="4" width="3.28515625" style="44" customWidth="1"/>
    <col min="5" max="5" width="9.7109375" style="281" customWidth="1"/>
    <col min="6" max="6" width="9.85546875" style="45" customWidth="1"/>
    <col min="7" max="7" width="14.85546875" style="45" customWidth="1"/>
    <col min="8" max="256" width="9" style="17"/>
    <col min="257" max="257" width="3.42578125" style="17" customWidth="1"/>
    <col min="258" max="258" width="11.85546875" style="17" customWidth="1"/>
    <col min="259" max="259" width="42.7109375" style="17" customWidth="1"/>
    <col min="260" max="260" width="3.28515625" style="17" customWidth="1"/>
    <col min="261" max="261" width="9.7109375" style="17" customWidth="1"/>
    <col min="262" max="262" width="9.85546875" style="17" customWidth="1"/>
    <col min="263" max="263" width="14.85546875" style="17" customWidth="1"/>
    <col min="264" max="512" width="9" style="17"/>
    <col min="513" max="513" width="3.42578125" style="17" customWidth="1"/>
    <col min="514" max="514" width="11.85546875" style="17" customWidth="1"/>
    <col min="515" max="515" width="42.7109375" style="17" customWidth="1"/>
    <col min="516" max="516" width="3.28515625" style="17" customWidth="1"/>
    <col min="517" max="517" width="9.7109375" style="17" customWidth="1"/>
    <col min="518" max="518" width="9.85546875" style="17" customWidth="1"/>
    <col min="519" max="519" width="14.85546875" style="17" customWidth="1"/>
    <col min="520" max="768" width="9" style="17"/>
    <col min="769" max="769" width="3.42578125" style="17" customWidth="1"/>
    <col min="770" max="770" width="11.85546875" style="17" customWidth="1"/>
    <col min="771" max="771" width="42.7109375" style="17" customWidth="1"/>
    <col min="772" max="772" width="3.28515625" style="17" customWidth="1"/>
    <col min="773" max="773" width="9.7109375" style="17" customWidth="1"/>
    <col min="774" max="774" width="9.85546875" style="17" customWidth="1"/>
    <col min="775" max="775" width="14.85546875" style="17" customWidth="1"/>
    <col min="776" max="1024" width="9" style="17"/>
    <col min="1025" max="1025" width="3.42578125" style="17" customWidth="1"/>
    <col min="1026" max="1026" width="11.85546875" style="17" customWidth="1"/>
    <col min="1027" max="1027" width="42.7109375" style="17" customWidth="1"/>
    <col min="1028" max="1028" width="3.28515625" style="17" customWidth="1"/>
    <col min="1029" max="1029" width="9.7109375" style="17" customWidth="1"/>
    <col min="1030" max="1030" width="9.85546875" style="17" customWidth="1"/>
    <col min="1031" max="1031" width="14.85546875" style="17" customWidth="1"/>
    <col min="1032" max="1280" width="9" style="17"/>
    <col min="1281" max="1281" width="3.42578125" style="17" customWidth="1"/>
    <col min="1282" max="1282" width="11.85546875" style="17" customWidth="1"/>
    <col min="1283" max="1283" width="42.7109375" style="17" customWidth="1"/>
    <col min="1284" max="1284" width="3.28515625" style="17" customWidth="1"/>
    <col min="1285" max="1285" width="9.7109375" style="17" customWidth="1"/>
    <col min="1286" max="1286" width="9.85546875" style="17" customWidth="1"/>
    <col min="1287" max="1287" width="14.85546875" style="17" customWidth="1"/>
    <col min="1288" max="1536" width="9" style="17"/>
    <col min="1537" max="1537" width="3.42578125" style="17" customWidth="1"/>
    <col min="1538" max="1538" width="11.85546875" style="17" customWidth="1"/>
    <col min="1539" max="1539" width="42.7109375" style="17" customWidth="1"/>
    <col min="1540" max="1540" width="3.28515625" style="17" customWidth="1"/>
    <col min="1541" max="1541" width="9.7109375" style="17" customWidth="1"/>
    <col min="1542" max="1542" width="9.85546875" style="17" customWidth="1"/>
    <col min="1543" max="1543" width="14.85546875" style="17" customWidth="1"/>
    <col min="1544" max="1792" width="9" style="17"/>
    <col min="1793" max="1793" width="3.42578125" style="17" customWidth="1"/>
    <col min="1794" max="1794" width="11.85546875" style="17" customWidth="1"/>
    <col min="1795" max="1795" width="42.7109375" style="17" customWidth="1"/>
    <col min="1796" max="1796" width="3.28515625" style="17" customWidth="1"/>
    <col min="1797" max="1797" width="9.7109375" style="17" customWidth="1"/>
    <col min="1798" max="1798" width="9.85546875" style="17" customWidth="1"/>
    <col min="1799" max="1799" width="14.85546875" style="17" customWidth="1"/>
    <col min="1800" max="2048" width="9" style="17"/>
    <col min="2049" max="2049" width="3.42578125" style="17" customWidth="1"/>
    <col min="2050" max="2050" width="11.85546875" style="17" customWidth="1"/>
    <col min="2051" max="2051" width="42.7109375" style="17" customWidth="1"/>
    <col min="2052" max="2052" width="3.28515625" style="17" customWidth="1"/>
    <col min="2053" max="2053" width="9.7109375" style="17" customWidth="1"/>
    <col min="2054" max="2054" width="9.85546875" style="17" customWidth="1"/>
    <col min="2055" max="2055" width="14.85546875" style="17" customWidth="1"/>
    <col min="2056" max="2304" width="9" style="17"/>
    <col min="2305" max="2305" width="3.42578125" style="17" customWidth="1"/>
    <col min="2306" max="2306" width="11.85546875" style="17" customWidth="1"/>
    <col min="2307" max="2307" width="42.7109375" style="17" customWidth="1"/>
    <col min="2308" max="2308" width="3.28515625" style="17" customWidth="1"/>
    <col min="2309" max="2309" width="9.7109375" style="17" customWidth="1"/>
    <col min="2310" max="2310" width="9.85546875" style="17" customWidth="1"/>
    <col min="2311" max="2311" width="14.85546875" style="17" customWidth="1"/>
    <col min="2312" max="2560" width="9" style="17"/>
    <col min="2561" max="2561" width="3.42578125" style="17" customWidth="1"/>
    <col min="2562" max="2562" width="11.85546875" style="17" customWidth="1"/>
    <col min="2563" max="2563" width="42.7109375" style="17" customWidth="1"/>
    <col min="2564" max="2564" width="3.28515625" style="17" customWidth="1"/>
    <col min="2565" max="2565" width="9.7109375" style="17" customWidth="1"/>
    <col min="2566" max="2566" width="9.85546875" style="17" customWidth="1"/>
    <col min="2567" max="2567" width="14.85546875" style="17" customWidth="1"/>
    <col min="2568" max="2816" width="9" style="17"/>
    <col min="2817" max="2817" width="3.42578125" style="17" customWidth="1"/>
    <col min="2818" max="2818" width="11.85546875" style="17" customWidth="1"/>
    <col min="2819" max="2819" width="42.7109375" style="17" customWidth="1"/>
    <col min="2820" max="2820" width="3.28515625" style="17" customWidth="1"/>
    <col min="2821" max="2821" width="9.7109375" style="17" customWidth="1"/>
    <col min="2822" max="2822" width="9.85546875" style="17" customWidth="1"/>
    <col min="2823" max="2823" width="14.85546875" style="17" customWidth="1"/>
    <col min="2824" max="3072" width="9" style="17"/>
    <col min="3073" max="3073" width="3.42578125" style="17" customWidth="1"/>
    <col min="3074" max="3074" width="11.85546875" style="17" customWidth="1"/>
    <col min="3075" max="3075" width="42.7109375" style="17" customWidth="1"/>
    <col min="3076" max="3076" width="3.28515625" style="17" customWidth="1"/>
    <col min="3077" max="3077" width="9.7109375" style="17" customWidth="1"/>
    <col min="3078" max="3078" width="9.85546875" style="17" customWidth="1"/>
    <col min="3079" max="3079" width="14.85546875" style="17" customWidth="1"/>
    <col min="3080" max="3328" width="9" style="17"/>
    <col min="3329" max="3329" width="3.42578125" style="17" customWidth="1"/>
    <col min="3330" max="3330" width="11.85546875" style="17" customWidth="1"/>
    <col min="3331" max="3331" width="42.7109375" style="17" customWidth="1"/>
    <col min="3332" max="3332" width="3.28515625" style="17" customWidth="1"/>
    <col min="3333" max="3333" width="9.7109375" style="17" customWidth="1"/>
    <col min="3334" max="3334" width="9.85546875" style="17" customWidth="1"/>
    <col min="3335" max="3335" width="14.85546875" style="17" customWidth="1"/>
    <col min="3336" max="3584" width="9" style="17"/>
    <col min="3585" max="3585" width="3.42578125" style="17" customWidth="1"/>
    <col min="3586" max="3586" width="11.85546875" style="17" customWidth="1"/>
    <col min="3587" max="3587" width="42.7109375" style="17" customWidth="1"/>
    <col min="3588" max="3588" width="3.28515625" style="17" customWidth="1"/>
    <col min="3589" max="3589" width="9.7109375" style="17" customWidth="1"/>
    <col min="3590" max="3590" width="9.85546875" style="17" customWidth="1"/>
    <col min="3591" max="3591" width="14.85546875" style="17" customWidth="1"/>
    <col min="3592" max="3840" width="9" style="17"/>
    <col min="3841" max="3841" width="3.42578125" style="17" customWidth="1"/>
    <col min="3842" max="3842" width="11.85546875" style="17" customWidth="1"/>
    <col min="3843" max="3843" width="42.7109375" style="17" customWidth="1"/>
    <col min="3844" max="3844" width="3.28515625" style="17" customWidth="1"/>
    <col min="3845" max="3845" width="9.7109375" style="17" customWidth="1"/>
    <col min="3846" max="3846" width="9.85546875" style="17" customWidth="1"/>
    <col min="3847" max="3847" width="14.85546875" style="17" customWidth="1"/>
    <col min="3848" max="4096" width="9" style="17"/>
    <col min="4097" max="4097" width="3.42578125" style="17" customWidth="1"/>
    <col min="4098" max="4098" width="11.85546875" style="17" customWidth="1"/>
    <col min="4099" max="4099" width="42.7109375" style="17" customWidth="1"/>
    <col min="4100" max="4100" width="3.28515625" style="17" customWidth="1"/>
    <col min="4101" max="4101" width="9.7109375" style="17" customWidth="1"/>
    <col min="4102" max="4102" width="9.85546875" style="17" customWidth="1"/>
    <col min="4103" max="4103" width="14.85546875" style="17" customWidth="1"/>
    <col min="4104" max="4352" width="9" style="17"/>
    <col min="4353" max="4353" width="3.42578125" style="17" customWidth="1"/>
    <col min="4354" max="4354" width="11.85546875" style="17" customWidth="1"/>
    <col min="4355" max="4355" width="42.7109375" style="17" customWidth="1"/>
    <col min="4356" max="4356" width="3.28515625" style="17" customWidth="1"/>
    <col min="4357" max="4357" width="9.7109375" style="17" customWidth="1"/>
    <col min="4358" max="4358" width="9.85546875" style="17" customWidth="1"/>
    <col min="4359" max="4359" width="14.85546875" style="17" customWidth="1"/>
    <col min="4360" max="4608" width="9" style="17"/>
    <col min="4609" max="4609" width="3.42578125" style="17" customWidth="1"/>
    <col min="4610" max="4610" width="11.85546875" style="17" customWidth="1"/>
    <col min="4611" max="4611" width="42.7109375" style="17" customWidth="1"/>
    <col min="4612" max="4612" width="3.28515625" style="17" customWidth="1"/>
    <col min="4613" max="4613" width="9.7109375" style="17" customWidth="1"/>
    <col min="4614" max="4614" width="9.85546875" style="17" customWidth="1"/>
    <col min="4615" max="4615" width="14.85546875" style="17" customWidth="1"/>
    <col min="4616" max="4864" width="9" style="17"/>
    <col min="4865" max="4865" width="3.42578125" style="17" customWidth="1"/>
    <col min="4866" max="4866" width="11.85546875" style="17" customWidth="1"/>
    <col min="4867" max="4867" width="42.7109375" style="17" customWidth="1"/>
    <col min="4868" max="4868" width="3.28515625" style="17" customWidth="1"/>
    <col min="4869" max="4869" width="9.7109375" style="17" customWidth="1"/>
    <col min="4870" max="4870" width="9.85546875" style="17" customWidth="1"/>
    <col min="4871" max="4871" width="14.85546875" style="17" customWidth="1"/>
    <col min="4872" max="5120" width="9" style="17"/>
    <col min="5121" max="5121" width="3.42578125" style="17" customWidth="1"/>
    <col min="5122" max="5122" width="11.85546875" style="17" customWidth="1"/>
    <col min="5123" max="5123" width="42.7109375" style="17" customWidth="1"/>
    <col min="5124" max="5124" width="3.28515625" style="17" customWidth="1"/>
    <col min="5125" max="5125" width="9.7109375" style="17" customWidth="1"/>
    <col min="5126" max="5126" width="9.85546875" style="17" customWidth="1"/>
    <col min="5127" max="5127" width="14.85546875" style="17" customWidth="1"/>
    <col min="5128" max="5376" width="9" style="17"/>
    <col min="5377" max="5377" width="3.42578125" style="17" customWidth="1"/>
    <col min="5378" max="5378" width="11.85546875" style="17" customWidth="1"/>
    <col min="5379" max="5379" width="42.7109375" style="17" customWidth="1"/>
    <col min="5380" max="5380" width="3.28515625" style="17" customWidth="1"/>
    <col min="5381" max="5381" width="9.7109375" style="17" customWidth="1"/>
    <col min="5382" max="5382" width="9.85546875" style="17" customWidth="1"/>
    <col min="5383" max="5383" width="14.85546875" style="17" customWidth="1"/>
    <col min="5384" max="5632" width="9" style="17"/>
    <col min="5633" max="5633" width="3.42578125" style="17" customWidth="1"/>
    <col min="5634" max="5634" width="11.85546875" style="17" customWidth="1"/>
    <col min="5635" max="5635" width="42.7109375" style="17" customWidth="1"/>
    <col min="5636" max="5636" width="3.28515625" style="17" customWidth="1"/>
    <col min="5637" max="5637" width="9.7109375" style="17" customWidth="1"/>
    <col min="5638" max="5638" width="9.85546875" style="17" customWidth="1"/>
    <col min="5639" max="5639" width="14.85546875" style="17" customWidth="1"/>
    <col min="5640" max="5888" width="9" style="17"/>
    <col min="5889" max="5889" width="3.42578125" style="17" customWidth="1"/>
    <col min="5890" max="5890" width="11.85546875" style="17" customWidth="1"/>
    <col min="5891" max="5891" width="42.7109375" style="17" customWidth="1"/>
    <col min="5892" max="5892" width="3.28515625" style="17" customWidth="1"/>
    <col min="5893" max="5893" width="9.7109375" style="17" customWidth="1"/>
    <col min="5894" max="5894" width="9.85546875" style="17" customWidth="1"/>
    <col min="5895" max="5895" width="14.85546875" style="17" customWidth="1"/>
    <col min="5896" max="6144" width="9" style="17"/>
    <col min="6145" max="6145" width="3.42578125" style="17" customWidth="1"/>
    <col min="6146" max="6146" width="11.85546875" style="17" customWidth="1"/>
    <col min="6147" max="6147" width="42.7109375" style="17" customWidth="1"/>
    <col min="6148" max="6148" width="3.28515625" style="17" customWidth="1"/>
    <col min="6149" max="6149" width="9.7109375" style="17" customWidth="1"/>
    <col min="6150" max="6150" width="9.85546875" style="17" customWidth="1"/>
    <col min="6151" max="6151" width="14.85546875" style="17" customWidth="1"/>
    <col min="6152" max="6400" width="9" style="17"/>
    <col min="6401" max="6401" width="3.42578125" style="17" customWidth="1"/>
    <col min="6402" max="6402" width="11.85546875" style="17" customWidth="1"/>
    <col min="6403" max="6403" width="42.7109375" style="17" customWidth="1"/>
    <col min="6404" max="6404" width="3.28515625" style="17" customWidth="1"/>
    <col min="6405" max="6405" width="9.7109375" style="17" customWidth="1"/>
    <col min="6406" max="6406" width="9.85546875" style="17" customWidth="1"/>
    <col min="6407" max="6407" width="14.85546875" style="17" customWidth="1"/>
    <col min="6408" max="6656" width="9" style="17"/>
    <col min="6657" max="6657" width="3.42578125" style="17" customWidth="1"/>
    <col min="6658" max="6658" width="11.85546875" style="17" customWidth="1"/>
    <col min="6659" max="6659" width="42.7109375" style="17" customWidth="1"/>
    <col min="6660" max="6660" width="3.28515625" style="17" customWidth="1"/>
    <col min="6661" max="6661" width="9.7109375" style="17" customWidth="1"/>
    <col min="6662" max="6662" width="9.85546875" style="17" customWidth="1"/>
    <col min="6663" max="6663" width="14.85546875" style="17" customWidth="1"/>
    <col min="6664" max="6912" width="9" style="17"/>
    <col min="6913" max="6913" width="3.42578125" style="17" customWidth="1"/>
    <col min="6914" max="6914" width="11.85546875" style="17" customWidth="1"/>
    <col min="6915" max="6915" width="42.7109375" style="17" customWidth="1"/>
    <col min="6916" max="6916" width="3.28515625" style="17" customWidth="1"/>
    <col min="6917" max="6917" width="9.7109375" style="17" customWidth="1"/>
    <col min="6918" max="6918" width="9.85546875" style="17" customWidth="1"/>
    <col min="6919" max="6919" width="14.85546875" style="17" customWidth="1"/>
    <col min="6920" max="7168" width="9" style="17"/>
    <col min="7169" max="7169" width="3.42578125" style="17" customWidth="1"/>
    <col min="7170" max="7170" width="11.85546875" style="17" customWidth="1"/>
    <col min="7171" max="7171" width="42.7109375" style="17" customWidth="1"/>
    <col min="7172" max="7172" width="3.28515625" style="17" customWidth="1"/>
    <col min="7173" max="7173" width="9.7109375" style="17" customWidth="1"/>
    <col min="7174" max="7174" width="9.85546875" style="17" customWidth="1"/>
    <col min="7175" max="7175" width="14.85546875" style="17" customWidth="1"/>
    <col min="7176" max="7424" width="9" style="17"/>
    <col min="7425" max="7425" width="3.42578125" style="17" customWidth="1"/>
    <col min="7426" max="7426" width="11.85546875" style="17" customWidth="1"/>
    <col min="7427" max="7427" width="42.7109375" style="17" customWidth="1"/>
    <col min="7428" max="7428" width="3.28515625" style="17" customWidth="1"/>
    <col min="7429" max="7429" width="9.7109375" style="17" customWidth="1"/>
    <col min="7430" max="7430" width="9.85546875" style="17" customWidth="1"/>
    <col min="7431" max="7431" width="14.85546875" style="17" customWidth="1"/>
    <col min="7432" max="7680" width="9" style="17"/>
    <col min="7681" max="7681" width="3.42578125" style="17" customWidth="1"/>
    <col min="7682" max="7682" width="11.85546875" style="17" customWidth="1"/>
    <col min="7683" max="7683" width="42.7109375" style="17" customWidth="1"/>
    <col min="7684" max="7684" width="3.28515625" style="17" customWidth="1"/>
    <col min="7685" max="7685" width="9.7109375" style="17" customWidth="1"/>
    <col min="7686" max="7686" width="9.85546875" style="17" customWidth="1"/>
    <col min="7687" max="7687" width="14.85546875" style="17" customWidth="1"/>
    <col min="7688" max="7936" width="9" style="17"/>
    <col min="7937" max="7937" width="3.42578125" style="17" customWidth="1"/>
    <col min="7938" max="7938" width="11.85546875" style="17" customWidth="1"/>
    <col min="7939" max="7939" width="42.7109375" style="17" customWidth="1"/>
    <col min="7940" max="7940" width="3.28515625" style="17" customWidth="1"/>
    <col min="7941" max="7941" width="9.7109375" style="17" customWidth="1"/>
    <col min="7942" max="7942" width="9.85546875" style="17" customWidth="1"/>
    <col min="7943" max="7943" width="14.85546875" style="17" customWidth="1"/>
    <col min="7944" max="8192" width="9" style="17"/>
    <col min="8193" max="8193" width="3.42578125" style="17" customWidth="1"/>
    <col min="8194" max="8194" width="11.85546875" style="17" customWidth="1"/>
    <col min="8195" max="8195" width="42.7109375" style="17" customWidth="1"/>
    <col min="8196" max="8196" width="3.28515625" style="17" customWidth="1"/>
    <col min="8197" max="8197" width="9.7109375" style="17" customWidth="1"/>
    <col min="8198" max="8198" width="9.85546875" style="17" customWidth="1"/>
    <col min="8199" max="8199" width="14.85546875" style="17" customWidth="1"/>
    <col min="8200" max="8448" width="9" style="17"/>
    <col min="8449" max="8449" width="3.42578125" style="17" customWidth="1"/>
    <col min="8450" max="8450" width="11.85546875" style="17" customWidth="1"/>
    <col min="8451" max="8451" width="42.7109375" style="17" customWidth="1"/>
    <col min="8452" max="8452" width="3.28515625" style="17" customWidth="1"/>
    <col min="8453" max="8453" width="9.7109375" style="17" customWidth="1"/>
    <col min="8454" max="8454" width="9.85546875" style="17" customWidth="1"/>
    <col min="8455" max="8455" width="14.85546875" style="17" customWidth="1"/>
    <col min="8456" max="8704" width="9" style="17"/>
    <col min="8705" max="8705" width="3.42578125" style="17" customWidth="1"/>
    <col min="8706" max="8706" width="11.85546875" style="17" customWidth="1"/>
    <col min="8707" max="8707" width="42.7109375" style="17" customWidth="1"/>
    <col min="8708" max="8708" width="3.28515625" style="17" customWidth="1"/>
    <col min="8709" max="8709" width="9.7109375" style="17" customWidth="1"/>
    <col min="8710" max="8710" width="9.85546875" style="17" customWidth="1"/>
    <col min="8711" max="8711" width="14.85546875" style="17" customWidth="1"/>
    <col min="8712" max="8960" width="9" style="17"/>
    <col min="8961" max="8961" width="3.42578125" style="17" customWidth="1"/>
    <col min="8962" max="8962" width="11.85546875" style="17" customWidth="1"/>
    <col min="8963" max="8963" width="42.7109375" style="17" customWidth="1"/>
    <col min="8964" max="8964" width="3.28515625" style="17" customWidth="1"/>
    <col min="8965" max="8965" width="9.7109375" style="17" customWidth="1"/>
    <col min="8966" max="8966" width="9.85546875" style="17" customWidth="1"/>
    <col min="8967" max="8967" width="14.85546875" style="17" customWidth="1"/>
    <col min="8968" max="9216" width="9" style="17"/>
    <col min="9217" max="9217" width="3.42578125" style="17" customWidth="1"/>
    <col min="9218" max="9218" width="11.85546875" style="17" customWidth="1"/>
    <col min="9219" max="9219" width="42.7109375" style="17" customWidth="1"/>
    <col min="9220" max="9220" width="3.28515625" style="17" customWidth="1"/>
    <col min="9221" max="9221" width="9.7109375" style="17" customWidth="1"/>
    <col min="9222" max="9222" width="9.85546875" style="17" customWidth="1"/>
    <col min="9223" max="9223" width="14.85546875" style="17" customWidth="1"/>
    <col min="9224" max="9472" width="9" style="17"/>
    <col min="9473" max="9473" width="3.42578125" style="17" customWidth="1"/>
    <col min="9474" max="9474" width="11.85546875" style="17" customWidth="1"/>
    <col min="9475" max="9475" width="42.7109375" style="17" customWidth="1"/>
    <col min="9476" max="9476" width="3.28515625" style="17" customWidth="1"/>
    <col min="9477" max="9477" width="9.7109375" style="17" customWidth="1"/>
    <col min="9478" max="9478" width="9.85546875" style="17" customWidth="1"/>
    <col min="9479" max="9479" width="14.85546875" style="17" customWidth="1"/>
    <col min="9480" max="9728" width="9" style="17"/>
    <col min="9729" max="9729" width="3.42578125" style="17" customWidth="1"/>
    <col min="9730" max="9730" width="11.85546875" style="17" customWidth="1"/>
    <col min="9731" max="9731" width="42.7109375" style="17" customWidth="1"/>
    <col min="9732" max="9732" width="3.28515625" style="17" customWidth="1"/>
    <col min="9733" max="9733" width="9.7109375" style="17" customWidth="1"/>
    <col min="9734" max="9734" width="9.85546875" style="17" customWidth="1"/>
    <col min="9735" max="9735" width="14.85546875" style="17" customWidth="1"/>
    <col min="9736" max="9984" width="9" style="17"/>
    <col min="9985" max="9985" width="3.42578125" style="17" customWidth="1"/>
    <col min="9986" max="9986" width="11.85546875" style="17" customWidth="1"/>
    <col min="9987" max="9987" width="42.7109375" style="17" customWidth="1"/>
    <col min="9988" max="9988" width="3.28515625" style="17" customWidth="1"/>
    <col min="9989" max="9989" width="9.7109375" style="17" customWidth="1"/>
    <col min="9990" max="9990" width="9.85546875" style="17" customWidth="1"/>
    <col min="9991" max="9991" width="14.85546875" style="17" customWidth="1"/>
    <col min="9992" max="10240" width="9" style="17"/>
    <col min="10241" max="10241" width="3.42578125" style="17" customWidth="1"/>
    <col min="10242" max="10242" width="11.85546875" style="17" customWidth="1"/>
    <col min="10243" max="10243" width="42.7109375" style="17" customWidth="1"/>
    <col min="10244" max="10244" width="3.28515625" style="17" customWidth="1"/>
    <col min="10245" max="10245" width="9.7109375" style="17" customWidth="1"/>
    <col min="10246" max="10246" width="9.85546875" style="17" customWidth="1"/>
    <col min="10247" max="10247" width="14.85546875" style="17" customWidth="1"/>
    <col min="10248" max="10496" width="9" style="17"/>
    <col min="10497" max="10497" width="3.42578125" style="17" customWidth="1"/>
    <col min="10498" max="10498" width="11.85546875" style="17" customWidth="1"/>
    <col min="10499" max="10499" width="42.7109375" style="17" customWidth="1"/>
    <col min="10500" max="10500" width="3.28515625" style="17" customWidth="1"/>
    <col min="10501" max="10501" width="9.7109375" style="17" customWidth="1"/>
    <col min="10502" max="10502" width="9.85546875" style="17" customWidth="1"/>
    <col min="10503" max="10503" width="14.85546875" style="17" customWidth="1"/>
    <col min="10504" max="10752" width="9" style="17"/>
    <col min="10753" max="10753" width="3.42578125" style="17" customWidth="1"/>
    <col min="10754" max="10754" width="11.85546875" style="17" customWidth="1"/>
    <col min="10755" max="10755" width="42.7109375" style="17" customWidth="1"/>
    <col min="10756" max="10756" width="3.28515625" style="17" customWidth="1"/>
    <col min="10757" max="10757" width="9.7109375" style="17" customWidth="1"/>
    <col min="10758" max="10758" width="9.85546875" style="17" customWidth="1"/>
    <col min="10759" max="10759" width="14.85546875" style="17" customWidth="1"/>
    <col min="10760" max="11008" width="9" style="17"/>
    <col min="11009" max="11009" width="3.42578125" style="17" customWidth="1"/>
    <col min="11010" max="11010" width="11.85546875" style="17" customWidth="1"/>
    <col min="11011" max="11011" width="42.7109375" style="17" customWidth="1"/>
    <col min="11012" max="11012" width="3.28515625" style="17" customWidth="1"/>
    <col min="11013" max="11013" width="9.7109375" style="17" customWidth="1"/>
    <col min="11014" max="11014" width="9.85546875" style="17" customWidth="1"/>
    <col min="11015" max="11015" width="14.85546875" style="17" customWidth="1"/>
    <col min="11016" max="11264" width="9" style="17"/>
    <col min="11265" max="11265" width="3.42578125" style="17" customWidth="1"/>
    <col min="11266" max="11266" width="11.85546875" style="17" customWidth="1"/>
    <col min="11267" max="11267" width="42.7109375" style="17" customWidth="1"/>
    <col min="11268" max="11268" width="3.28515625" style="17" customWidth="1"/>
    <col min="11269" max="11269" width="9.7109375" style="17" customWidth="1"/>
    <col min="11270" max="11270" width="9.85546875" style="17" customWidth="1"/>
    <col min="11271" max="11271" width="14.85546875" style="17" customWidth="1"/>
    <col min="11272" max="11520" width="9" style="17"/>
    <col min="11521" max="11521" width="3.42578125" style="17" customWidth="1"/>
    <col min="11522" max="11522" width="11.85546875" style="17" customWidth="1"/>
    <col min="11523" max="11523" width="42.7109375" style="17" customWidth="1"/>
    <col min="11524" max="11524" width="3.28515625" style="17" customWidth="1"/>
    <col min="11525" max="11525" width="9.7109375" style="17" customWidth="1"/>
    <col min="11526" max="11526" width="9.85546875" style="17" customWidth="1"/>
    <col min="11527" max="11527" width="14.85546875" style="17" customWidth="1"/>
    <col min="11528" max="11776" width="9" style="17"/>
    <col min="11777" max="11777" width="3.42578125" style="17" customWidth="1"/>
    <col min="11778" max="11778" width="11.85546875" style="17" customWidth="1"/>
    <col min="11779" max="11779" width="42.7109375" style="17" customWidth="1"/>
    <col min="11780" max="11780" width="3.28515625" style="17" customWidth="1"/>
    <col min="11781" max="11781" width="9.7109375" style="17" customWidth="1"/>
    <col min="11782" max="11782" width="9.85546875" style="17" customWidth="1"/>
    <col min="11783" max="11783" width="14.85546875" style="17" customWidth="1"/>
    <col min="11784" max="12032" width="9" style="17"/>
    <col min="12033" max="12033" width="3.42578125" style="17" customWidth="1"/>
    <col min="12034" max="12034" width="11.85546875" style="17" customWidth="1"/>
    <col min="12035" max="12035" width="42.7109375" style="17" customWidth="1"/>
    <col min="12036" max="12036" width="3.28515625" style="17" customWidth="1"/>
    <col min="12037" max="12037" width="9.7109375" style="17" customWidth="1"/>
    <col min="12038" max="12038" width="9.85546875" style="17" customWidth="1"/>
    <col min="12039" max="12039" width="14.85546875" style="17" customWidth="1"/>
    <col min="12040" max="12288" width="9" style="17"/>
    <col min="12289" max="12289" width="3.42578125" style="17" customWidth="1"/>
    <col min="12290" max="12290" width="11.85546875" style="17" customWidth="1"/>
    <col min="12291" max="12291" width="42.7109375" style="17" customWidth="1"/>
    <col min="12292" max="12292" width="3.28515625" style="17" customWidth="1"/>
    <col min="12293" max="12293" width="9.7109375" style="17" customWidth="1"/>
    <col min="12294" max="12294" width="9.85546875" style="17" customWidth="1"/>
    <col min="12295" max="12295" width="14.85546875" style="17" customWidth="1"/>
    <col min="12296" max="12544" width="9" style="17"/>
    <col min="12545" max="12545" width="3.42578125" style="17" customWidth="1"/>
    <col min="12546" max="12546" width="11.85546875" style="17" customWidth="1"/>
    <col min="12547" max="12547" width="42.7109375" style="17" customWidth="1"/>
    <col min="12548" max="12548" width="3.28515625" style="17" customWidth="1"/>
    <col min="12549" max="12549" width="9.7109375" style="17" customWidth="1"/>
    <col min="12550" max="12550" width="9.85546875" style="17" customWidth="1"/>
    <col min="12551" max="12551" width="14.85546875" style="17" customWidth="1"/>
    <col min="12552" max="12800" width="9" style="17"/>
    <col min="12801" max="12801" width="3.42578125" style="17" customWidth="1"/>
    <col min="12802" max="12802" width="11.85546875" style="17" customWidth="1"/>
    <col min="12803" max="12803" width="42.7109375" style="17" customWidth="1"/>
    <col min="12804" max="12804" width="3.28515625" style="17" customWidth="1"/>
    <col min="12805" max="12805" width="9.7109375" style="17" customWidth="1"/>
    <col min="12806" max="12806" width="9.85546875" style="17" customWidth="1"/>
    <col min="12807" max="12807" width="14.85546875" style="17" customWidth="1"/>
    <col min="12808" max="13056" width="9" style="17"/>
    <col min="13057" max="13057" width="3.42578125" style="17" customWidth="1"/>
    <col min="13058" max="13058" width="11.85546875" style="17" customWidth="1"/>
    <col min="13059" max="13059" width="42.7109375" style="17" customWidth="1"/>
    <col min="13060" max="13060" width="3.28515625" style="17" customWidth="1"/>
    <col min="13061" max="13061" width="9.7109375" style="17" customWidth="1"/>
    <col min="13062" max="13062" width="9.85546875" style="17" customWidth="1"/>
    <col min="13063" max="13063" width="14.85546875" style="17" customWidth="1"/>
    <col min="13064" max="13312" width="9" style="17"/>
    <col min="13313" max="13313" width="3.42578125" style="17" customWidth="1"/>
    <col min="13314" max="13314" width="11.85546875" style="17" customWidth="1"/>
    <col min="13315" max="13315" width="42.7109375" style="17" customWidth="1"/>
    <col min="13316" max="13316" width="3.28515625" style="17" customWidth="1"/>
    <col min="13317" max="13317" width="9.7109375" style="17" customWidth="1"/>
    <col min="13318" max="13318" width="9.85546875" style="17" customWidth="1"/>
    <col min="13319" max="13319" width="14.85546875" style="17" customWidth="1"/>
    <col min="13320" max="13568" width="9" style="17"/>
    <col min="13569" max="13569" width="3.42578125" style="17" customWidth="1"/>
    <col min="13570" max="13570" width="11.85546875" style="17" customWidth="1"/>
    <col min="13571" max="13571" width="42.7109375" style="17" customWidth="1"/>
    <col min="13572" max="13572" width="3.28515625" style="17" customWidth="1"/>
    <col min="13573" max="13573" width="9.7109375" style="17" customWidth="1"/>
    <col min="13574" max="13574" width="9.85546875" style="17" customWidth="1"/>
    <col min="13575" max="13575" width="14.85546875" style="17" customWidth="1"/>
    <col min="13576" max="13824" width="9" style="17"/>
    <col min="13825" max="13825" width="3.42578125" style="17" customWidth="1"/>
    <col min="13826" max="13826" width="11.85546875" style="17" customWidth="1"/>
    <col min="13827" max="13827" width="42.7109375" style="17" customWidth="1"/>
    <col min="13828" max="13828" width="3.28515625" style="17" customWidth="1"/>
    <col min="13829" max="13829" width="9.7109375" style="17" customWidth="1"/>
    <col min="13830" max="13830" width="9.85546875" style="17" customWidth="1"/>
    <col min="13831" max="13831" width="14.85546875" style="17" customWidth="1"/>
    <col min="13832" max="14080" width="9" style="17"/>
    <col min="14081" max="14081" width="3.42578125" style="17" customWidth="1"/>
    <col min="14082" max="14082" width="11.85546875" style="17" customWidth="1"/>
    <col min="14083" max="14083" width="42.7109375" style="17" customWidth="1"/>
    <col min="14084" max="14084" width="3.28515625" style="17" customWidth="1"/>
    <col min="14085" max="14085" width="9.7109375" style="17" customWidth="1"/>
    <col min="14086" max="14086" width="9.85546875" style="17" customWidth="1"/>
    <col min="14087" max="14087" width="14.85546875" style="17" customWidth="1"/>
    <col min="14088" max="14336" width="9" style="17"/>
    <col min="14337" max="14337" width="3.42578125" style="17" customWidth="1"/>
    <col min="14338" max="14338" width="11.85546875" style="17" customWidth="1"/>
    <col min="14339" max="14339" width="42.7109375" style="17" customWidth="1"/>
    <col min="14340" max="14340" width="3.28515625" style="17" customWidth="1"/>
    <col min="14341" max="14341" width="9.7109375" style="17" customWidth="1"/>
    <col min="14342" max="14342" width="9.85546875" style="17" customWidth="1"/>
    <col min="14343" max="14343" width="14.85546875" style="17" customWidth="1"/>
    <col min="14344" max="14592" width="9" style="17"/>
    <col min="14593" max="14593" width="3.42578125" style="17" customWidth="1"/>
    <col min="14594" max="14594" width="11.85546875" style="17" customWidth="1"/>
    <col min="14595" max="14595" width="42.7109375" style="17" customWidth="1"/>
    <col min="14596" max="14596" width="3.28515625" style="17" customWidth="1"/>
    <col min="14597" max="14597" width="9.7109375" style="17" customWidth="1"/>
    <col min="14598" max="14598" width="9.85546875" style="17" customWidth="1"/>
    <col min="14599" max="14599" width="14.85546875" style="17" customWidth="1"/>
    <col min="14600" max="14848" width="9" style="17"/>
    <col min="14849" max="14849" width="3.42578125" style="17" customWidth="1"/>
    <col min="14850" max="14850" width="11.85546875" style="17" customWidth="1"/>
    <col min="14851" max="14851" width="42.7109375" style="17" customWidth="1"/>
    <col min="14852" max="14852" width="3.28515625" style="17" customWidth="1"/>
    <col min="14853" max="14853" width="9.7109375" style="17" customWidth="1"/>
    <col min="14854" max="14854" width="9.85546875" style="17" customWidth="1"/>
    <col min="14855" max="14855" width="14.85546875" style="17" customWidth="1"/>
    <col min="14856" max="15104" width="9" style="17"/>
    <col min="15105" max="15105" width="3.42578125" style="17" customWidth="1"/>
    <col min="15106" max="15106" width="11.85546875" style="17" customWidth="1"/>
    <col min="15107" max="15107" width="42.7109375" style="17" customWidth="1"/>
    <col min="15108" max="15108" width="3.28515625" style="17" customWidth="1"/>
    <col min="15109" max="15109" width="9.7109375" style="17" customWidth="1"/>
    <col min="15110" max="15110" width="9.85546875" style="17" customWidth="1"/>
    <col min="15111" max="15111" width="14.85546875" style="17" customWidth="1"/>
    <col min="15112" max="15360" width="9" style="17"/>
    <col min="15361" max="15361" width="3.42578125" style="17" customWidth="1"/>
    <col min="15362" max="15362" width="11.85546875" style="17" customWidth="1"/>
    <col min="15363" max="15363" width="42.7109375" style="17" customWidth="1"/>
    <col min="15364" max="15364" width="3.28515625" style="17" customWidth="1"/>
    <col min="15365" max="15365" width="9.7109375" style="17" customWidth="1"/>
    <col min="15366" max="15366" width="9.85546875" style="17" customWidth="1"/>
    <col min="15367" max="15367" width="14.85546875" style="17" customWidth="1"/>
    <col min="15368" max="15616" width="9" style="17"/>
    <col min="15617" max="15617" width="3.42578125" style="17" customWidth="1"/>
    <col min="15618" max="15618" width="11.85546875" style="17" customWidth="1"/>
    <col min="15619" max="15619" width="42.7109375" style="17" customWidth="1"/>
    <col min="15620" max="15620" width="3.28515625" style="17" customWidth="1"/>
    <col min="15621" max="15621" width="9.7109375" style="17" customWidth="1"/>
    <col min="15622" max="15622" width="9.85546875" style="17" customWidth="1"/>
    <col min="15623" max="15623" width="14.85546875" style="17" customWidth="1"/>
    <col min="15624" max="15872" width="9" style="17"/>
    <col min="15873" max="15873" width="3.42578125" style="17" customWidth="1"/>
    <col min="15874" max="15874" width="11.85546875" style="17" customWidth="1"/>
    <col min="15875" max="15875" width="42.7109375" style="17" customWidth="1"/>
    <col min="15876" max="15876" width="3.28515625" style="17" customWidth="1"/>
    <col min="15877" max="15877" width="9.7109375" style="17" customWidth="1"/>
    <col min="15878" max="15878" width="9.85546875" style="17" customWidth="1"/>
    <col min="15879" max="15879" width="14.85546875" style="17" customWidth="1"/>
    <col min="15880" max="16128" width="9" style="17"/>
    <col min="16129" max="16129" width="3.42578125" style="17" customWidth="1"/>
    <col min="16130" max="16130" width="11.85546875" style="17" customWidth="1"/>
    <col min="16131" max="16131" width="42.7109375" style="17" customWidth="1"/>
    <col min="16132" max="16132" width="3.28515625" style="17" customWidth="1"/>
    <col min="16133" max="16133" width="9.7109375" style="17" customWidth="1"/>
    <col min="16134" max="16134" width="9.85546875" style="17" customWidth="1"/>
    <col min="16135" max="16135" width="14.85546875" style="17" customWidth="1"/>
    <col min="16136" max="16384" width="9" style="17"/>
  </cols>
  <sheetData>
    <row r="1" spans="1:8" ht="27.75" customHeight="1">
      <c r="A1" s="575" t="s">
        <v>197</v>
      </c>
      <c r="B1" s="564"/>
      <c r="C1" s="564"/>
      <c r="D1" s="564"/>
      <c r="E1" s="564"/>
      <c r="F1" s="564"/>
      <c r="G1" s="564"/>
    </row>
    <row r="2" spans="1:8" ht="12.75" customHeight="1">
      <c r="A2" s="18" t="s">
        <v>1028</v>
      </c>
      <c r="B2" s="19"/>
      <c r="C2" s="19"/>
      <c r="D2" s="19"/>
      <c r="E2" s="386"/>
      <c r="F2" s="19"/>
      <c r="G2" s="19"/>
    </row>
    <row r="3" spans="1:8" ht="12.75" customHeight="1">
      <c r="A3" s="18" t="s">
        <v>1097</v>
      </c>
      <c r="B3" s="19"/>
      <c r="C3" s="19"/>
      <c r="D3" s="19"/>
      <c r="E3" s="386"/>
      <c r="F3" s="19"/>
      <c r="G3" s="19"/>
    </row>
    <row r="4" spans="1:8" ht="13.5" customHeight="1">
      <c r="A4" s="20"/>
      <c r="B4" s="18"/>
      <c r="C4" s="20"/>
      <c r="D4" s="21"/>
      <c r="E4" s="264"/>
      <c r="F4" s="21"/>
      <c r="G4" s="21"/>
    </row>
    <row r="5" spans="1:8" ht="6.75" customHeight="1">
      <c r="A5" s="22"/>
      <c r="B5" s="23"/>
      <c r="C5" s="23"/>
      <c r="D5" s="23"/>
      <c r="E5" s="265"/>
      <c r="F5" s="24"/>
      <c r="G5" s="24"/>
    </row>
    <row r="6" spans="1:8" ht="12.75" customHeight="1">
      <c r="A6" s="199" t="s">
        <v>198</v>
      </c>
      <c r="B6" s="48"/>
      <c r="C6" s="23"/>
      <c r="D6" s="23"/>
      <c r="E6" s="386"/>
      <c r="F6" s="19"/>
      <c r="G6" s="19"/>
    </row>
    <row r="7" spans="1:8" ht="13.5" customHeight="1">
      <c r="A7" s="562" t="s">
        <v>1031</v>
      </c>
      <c r="B7" s="563"/>
      <c r="C7" s="563"/>
      <c r="D7" s="563"/>
      <c r="E7" s="386" t="s">
        <v>218</v>
      </c>
      <c r="F7" s="19"/>
      <c r="G7" s="19"/>
    </row>
    <row r="8" spans="1:8" ht="13.5" customHeight="1">
      <c r="A8" s="562" t="s">
        <v>1107</v>
      </c>
      <c r="B8" s="563"/>
      <c r="C8" s="563"/>
      <c r="D8" s="25"/>
      <c r="E8" s="419"/>
      <c r="F8" s="26"/>
      <c r="G8" s="26"/>
    </row>
    <row r="9" spans="1:8" ht="6.75" customHeight="1">
      <c r="A9" s="22"/>
      <c r="B9" s="22"/>
      <c r="C9" s="22"/>
      <c r="D9" s="22"/>
      <c r="E9" s="277"/>
      <c r="F9" s="22"/>
      <c r="G9" s="22"/>
    </row>
    <row r="10" spans="1:8" ht="24" customHeight="1">
      <c r="A10" s="27" t="s">
        <v>199</v>
      </c>
      <c r="B10" s="27" t="s">
        <v>2</v>
      </c>
      <c r="C10" s="27" t="s">
        <v>200</v>
      </c>
      <c r="D10" s="27" t="s">
        <v>4</v>
      </c>
      <c r="E10" s="278" t="s">
        <v>201</v>
      </c>
      <c r="F10" s="27" t="s">
        <v>202</v>
      </c>
      <c r="G10" s="27" t="s">
        <v>6</v>
      </c>
    </row>
    <row r="11" spans="1:8" ht="12.75" hidden="1" customHeight="1">
      <c r="A11" s="27" t="s">
        <v>8</v>
      </c>
      <c r="B11" s="27" t="s">
        <v>203</v>
      </c>
      <c r="C11" s="27" t="s">
        <v>204</v>
      </c>
      <c r="D11" s="27" t="s">
        <v>70</v>
      </c>
      <c r="E11" s="278" t="s">
        <v>189</v>
      </c>
      <c r="F11" s="27" t="s">
        <v>205</v>
      </c>
      <c r="G11" s="27" t="s">
        <v>206</v>
      </c>
    </row>
    <row r="12" spans="1:8" ht="3" customHeight="1">
      <c r="A12" s="22"/>
      <c r="B12" s="22"/>
      <c r="C12" s="22"/>
      <c r="D12" s="22"/>
      <c r="E12" s="277"/>
      <c r="F12" s="22"/>
      <c r="G12" s="22"/>
    </row>
    <row r="13" spans="1:8" ht="30.75" customHeight="1">
      <c r="A13" s="28"/>
      <c r="B13" s="29" t="s">
        <v>109</v>
      </c>
      <c r="C13" s="29" t="s">
        <v>207</v>
      </c>
      <c r="D13" s="29"/>
      <c r="E13" s="279"/>
      <c r="F13" s="584"/>
      <c r="G13" s="584">
        <f>ROUND(SUM(G14,G47,G79,G88),2)</f>
        <v>0</v>
      </c>
    </row>
    <row r="14" spans="1:8" ht="28.5" customHeight="1">
      <c r="A14" s="31"/>
      <c r="B14" s="32" t="s">
        <v>219</v>
      </c>
      <c r="C14" s="32" t="s">
        <v>220</v>
      </c>
      <c r="D14" s="32"/>
      <c r="E14" s="280"/>
      <c r="F14" s="585"/>
      <c r="G14" s="585">
        <f>SUM(G15:G46)</f>
        <v>0</v>
      </c>
      <c r="H14" s="385"/>
    </row>
    <row r="15" spans="1:8" ht="13.5" customHeight="1">
      <c r="A15" s="34">
        <v>1</v>
      </c>
      <c r="B15" s="35" t="s">
        <v>221</v>
      </c>
      <c r="C15" s="35" t="s">
        <v>222</v>
      </c>
      <c r="D15" s="35" t="s">
        <v>84</v>
      </c>
      <c r="E15" s="611">
        <v>550</v>
      </c>
      <c r="F15" s="586">
        <v>0</v>
      </c>
      <c r="G15" s="586">
        <f>ROUND(F15*E15,2)</f>
        <v>0</v>
      </c>
    </row>
    <row r="16" spans="1:8" ht="13.5" customHeight="1">
      <c r="A16" s="34">
        <v>2</v>
      </c>
      <c r="B16" s="35" t="s">
        <v>223</v>
      </c>
      <c r="C16" s="35" t="s">
        <v>224</v>
      </c>
      <c r="D16" s="35" t="s">
        <v>84</v>
      </c>
      <c r="E16" s="611">
        <v>46</v>
      </c>
      <c r="F16" s="586">
        <v>0</v>
      </c>
      <c r="G16" s="586">
        <f t="shared" ref="G16:G46" si="0">ROUND(F16*E16,2)</f>
        <v>0</v>
      </c>
    </row>
    <row r="17" spans="1:7" ht="24" customHeight="1">
      <c r="A17" s="34">
        <v>3</v>
      </c>
      <c r="B17" s="35" t="s">
        <v>225</v>
      </c>
      <c r="C17" s="35" t="s">
        <v>226</v>
      </c>
      <c r="D17" s="35" t="s">
        <v>84</v>
      </c>
      <c r="E17" s="611">
        <v>145</v>
      </c>
      <c r="F17" s="586">
        <v>0</v>
      </c>
      <c r="G17" s="586">
        <f t="shared" si="0"/>
        <v>0</v>
      </c>
    </row>
    <row r="18" spans="1:7" ht="24" customHeight="1">
      <c r="A18" s="34">
        <v>4</v>
      </c>
      <c r="B18" s="35" t="s">
        <v>227</v>
      </c>
      <c r="C18" s="35" t="s">
        <v>228</v>
      </c>
      <c r="D18" s="35" t="s">
        <v>93</v>
      </c>
      <c r="E18" s="611">
        <v>6</v>
      </c>
      <c r="F18" s="586">
        <v>0</v>
      </c>
      <c r="G18" s="586">
        <f t="shared" si="0"/>
        <v>0</v>
      </c>
    </row>
    <row r="19" spans="1:7" ht="24" customHeight="1">
      <c r="A19" s="34">
        <v>5</v>
      </c>
      <c r="B19" s="35" t="s">
        <v>229</v>
      </c>
      <c r="C19" s="35" t="s">
        <v>230</v>
      </c>
      <c r="D19" s="35" t="s">
        <v>93</v>
      </c>
      <c r="E19" s="611">
        <v>39</v>
      </c>
      <c r="F19" s="586">
        <v>0</v>
      </c>
      <c r="G19" s="586">
        <f t="shared" si="0"/>
        <v>0</v>
      </c>
    </row>
    <row r="20" spans="1:7" ht="24" customHeight="1">
      <c r="A20" s="34">
        <v>6</v>
      </c>
      <c r="B20" s="35" t="s">
        <v>231</v>
      </c>
      <c r="C20" s="35" t="s">
        <v>232</v>
      </c>
      <c r="D20" s="35" t="s">
        <v>93</v>
      </c>
      <c r="E20" s="611">
        <v>3</v>
      </c>
      <c r="F20" s="586">
        <v>0</v>
      </c>
      <c r="G20" s="586">
        <f t="shared" si="0"/>
        <v>0</v>
      </c>
    </row>
    <row r="21" spans="1:7" ht="24" customHeight="1">
      <c r="A21" s="34">
        <v>7</v>
      </c>
      <c r="B21" s="35" t="s">
        <v>233</v>
      </c>
      <c r="C21" s="35" t="s">
        <v>234</v>
      </c>
      <c r="D21" s="35" t="s">
        <v>93</v>
      </c>
      <c r="E21" s="611">
        <v>4</v>
      </c>
      <c r="F21" s="586">
        <v>0</v>
      </c>
      <c r="G21" s="586">
        <f t="shared" si="0"/>
        <v>0</v>
      </c>
    </row>
    <row r="22" spans="1:7" ht="13.5" customHeight="1">
      <c r="A22" s="34">
        <v>8</v>
      </c>
      <c r="B22" s="35" t="s">
        <v>235</v>
      </c>
      <c r="C22" s="35" t="s">
        <v>236</v>
      </c>
      <c r="D22" s="35" t="s">
        <v>93</v>
      </c>
      <c r="E22" s="611">
        <v>4</v>
      </c>
      <c r="F22" s="586">
        <v>0</v>
      </c>
      <c r="G22" s="586">
        <f t="shared" si="0"/>
        <v>0</v>
      </c>
    </row>
    <row r="23" spans="1:7" ht="24" customHeight="1">
      <c r="A23" s="34">
        <v>9</v>
      </c>
      <c r="B23" s="35" t="s">
        <v>237</v>
      </c>
      <c r="C23" s="35" t="s">
        <v>238</v>
      </c>
      <c r="D23" s="35" t="s">
        <v>93</v>
      </c>
      <c r="E23" s="611">
        <v>1</v>
      </c>
      <c r="F23" s="586">
        <v>0</v>
      </c>
      <c r="G23" s="586">
        <f t="shared" si="0"/>
        <v>0</v>
      </c>
    </row>
    <row r="24" spans="1:7" ht="13.5" customHeight="1">
      <c r="A24" s="34">
        <v>10</v>
      </c>
      <c r="B24" s="35" t="s">
        <v>239</v>
      </c>
      <c r="C24" s="35" t="s">
        <v>240</v>
      </c>
      <c r="D24" s="35" t="s">
        <v>93</v>
      </c>
      <c r="E24" s="611">
        <v>23</v>
      </c>
      <c r="F24" s="586">
        <v>0</v>
      </c>
      <c r="G24" s="586">
        <f t="shared" si="0"/>
        <v>0</v>
      </c>
    </row>
    <row r="25" spans="1:7" ht="13.5" customHeight="1">
      <c r="A25" s="34">
        <v>11</v>
      </c>
      <c r="B25" s="35" t="s">
        <v>241</v>
      </c>
      <c r="C25" s="35" t="s">
        <v>242</v>
      </c>
      <c r="D25" s="35" t="s">
        <v>93</v>
      </c>
      <c r="E25" s="611">
        <v>8</v>
      </c>
      <c r="F25" s="586">
        <v>0</v>
      </c>
      <c r="G25" s="586">
        <f t="shared" si="0"/>
        <v>0</v>
      </c>
    </row>
    <row r="26" spans="1:7" ht="13.5" customHeight="1">
      <c r="A26" s="34">
        <v>12</v>
      </c>
      <c r="B26" s="35" t="s">
        <v>243</v>
      </c>
      <c r="C26" s="35" t="s">
        <v>244</v>
      </c>
      <c r="D26" s="35" t="s">
        <v>93</v>
      </c>
      <c r="E26" s="611">
        <v>23</v>
      </c>
      <c r="F26" s="586">
        <v>0</v>
      </c>
      <c r="G26" s="586">
        <f t="shared" si="0"/>
        <v>0</v>
      </c>
    </row>
    <row r="27" spans="1:7" ht="13.5" customHeight="1">
      <c r="A27" s="34">
        <v>13</v>
      </c>
      <c r="B27" s="35" t="s">
        <v>245</v>
      </c>
      <c r="C27" s="35" t="s">
        <v>246</v>
      </c>
      <c r="D27" s="35" t="s">
        <v>93</v>
      </c>
      <c r="E27" s="611">
        <v>10</v>
      </c>
      <c r="F27" s="586">
        <v>0</v>
      </c>
      <c r="G27" s="586">
        <f t="shared" si="0"/>
        <v>0</v>
      </c>
    </row>
    <row r="28" spans="1:7" ht="13.5" customHeight="1">
      <c r="A28" s="34">
        <v>14</v>
      </c>
      <c r="B28" s="35" t="s">
        <v>247</v>
      </c>
      <c r="C28" s="35" t="s">
        <v>248</v>
      </c>
      <c r="D28" s="35" t="s">
        <v>93</v>
      </c>
      <c r="E28" s="611">
        <v>7</v>
      </c>
      <c r="F28" s="586">
        <v>0</v>
      </c>
      <c r="G28" s="586">
        <f t="shared" si="0"/>
        <v>0</v>
      </c>
    </row>
    <row r="29" spans="1:7" ht="13.5" customHeight="1">
      <c r="A29" s="34">
        <v>15</v>
      </c>
      <c r="B29" s="35" t="s">
        <v>249</v>
      </c>
      <c r="C29" s="35" t="s">
        <v>250</v>
      </c>
      <c r="D29" s="35" t="s">
        <v>93</v>
      </c>
      <c r="E29" s="611">
        <v>3</v>
      </c>
      <c r="F29" s="586">
        <v>0</v>
      </c>
      <c r="G29" s="586">
        <f t="shared" si="0"/>
        <v>0</v>
      </c>
    </row>
    <row r="30" spans="1:7" ht="13.5" customHeight="1">
      <c r="A30" s="34">
        <v>16</v>
      </c>
      <c r="B30" s="35" t="s">
        <v>251</v>
      </c>
      <c r="C30" s="35" t="s">
        <v>252</v>
      </c>
      <c r="D30" s="35" t="s">
        <v>93</v>
      </c>
      <c r="E30" s="611">
        <v>7</v>
      </c>
      <c r="F30" s="586">
        <v>0</v>
      </c>
      <c r="G30" s="586">
        <f t="shared" si="0"/>
        <v>0</v>
      </c>
    </row>
    <row r="31" spans="1:7" ht="13.5" customHeight="1">
      <c r="A31" s="34">
        <v>17</v>
      </c>
      <c r="B31" s="35" t="s">
        <v>253</v>
      </c>
      <c r="C31" s="35" t="s">
        <v>254</v>
      </c>
      <c r="D31" s="35" t="s">
        <v>93</v>
      </c>
      <c r="E31" s="611">
        <v>3</v>
      </c>
      <c r="F31" s="586">
        <v>0</v>
      </c>
      <c r="G31" s="586">
        <f t="shared" si="0"/>
        <v>0</v>
      </c>
    </row>
    <row r="32" spans="1:7" ht="24" customHeight="1">
      <c r="A32" s="34">
        <v>18</v>
      </c>
      <c r="B32" s="35" t="s">
        <v>255</v>
      </c>
      <c r="C32" s="35" t="s">
        <v>256</v>
      </c>
      <c r="D32" s="35" t="s">
        <v>84</v>
      </c>
      <c r="E32" s="611">
        <v>160</v>
      </c>
      <c r="F32" s="586">
        <v>0</v>
      </c>
      <c r="G32" s="586">
        <f t="shared" si="0"/>
        <v>0</v>
      </c>
    </row>
    <row r="33" spans="1:7" ht="13.5" customHeight="1">
      <c r="A33" s="34">
        <v>19</v>
      </c>
      <c r="B33" s="35" t="s">
        <v>257</v>
      </c>
      <c r="C33" s="35" t="s">
        <v>258</v>
      </c>
      <c r="D33" s="35" t="s">
        <v>84</v>
      </c>
      <c r="E33" s="611">
        <v>26</v>
      </c>
      <c r="F33" s="586">
        <v>0</v>
      </c>
      <c r="G33" s="586">
        <f t="shared" si="0"/>
        <v>0</v>
      </c>
    </row>
    <row r="34" spans="1:7" ht="24" customHeight="1">
      <c r="A34" s="34">
        <v>20</v>
      </c>
      <c r="B34" s="35" t="s">
        <v>259</v>
      </c>
      <c r="C34" s="35" t="s">
        <v>260</v>
      </c>
      <c r="D34" s="35" t="s">
        <v>84</v>
      </c>
      <c r="E34" s="611">
        <v>6</v>
      </c>
      <c r="F34" s="586">
        <v>0</v>
      </c>
      <c r="G34" s="586">
        <f t="shared" si="0"/>
        <v>0</v>
      </c>
    </row>
    <row r="35" spans="1:7" ht="13.5" customHeight="1">
      <c r="A35" s="34">
        <v>21</v>
      </c>
      <c r="B35" s="35" t="s">
        <v>261</v>
      </c>
      <c r="C35" s="35" t="s">
        <v>262</v>
      </c>
      <c r="D35" s="35" t="s">
        <v>93</v>
      </c>
      <c r="E35" s="611">
        <v>10</v>
      </c>
      <c r="F35" s="586">
        <v>0</v>
      </c>
      <c r="G35" s="586">
        <f t="shared" si="0"/>
        <v>0</v>
      </c>
    </row>
    <row r="36" spans="1:7" ht="13.5" customHeight="1">
      <c r="A36" s="34">
        <v>22</v>
      </c>
      <c r="B36" s="35" t="s">
        <v>263</v>
      </c>
      <c r="C36" s="35" t="s">
        <v>264</v>
      </c>
      <c r="D36" s="35" t="s">
        <v>93</v>
      </c>
      <c r="E36" s="611">
        <v>12</v>
      </c>
      <c r="F36" s="586">
        <v>0</v>
      </c>
      <c r="G36" s="586">
        <f t="shared" si="0"/>
        <v>0</v>
      </c>
    </row>
    <row r="37" spans="1:7" ht="13.5" customHeight="1">
      <c r="A37" s="34">
        <v>23</v>
      </c>
      <c r="B37" s="35" t="s">
        <v>265</v>
      </c>
      <c r="C37" s="35" t="s">
        <v>266</v>
      </c>
      <c r="D37" s="35" t="s">
        <v>93</v>
      </c>
      <c r="E37" s="611">
        <v>2</v>
      </c>
      <c r="F37" s="586">
        <v>0</v>
      </c>
      <c r="G37" s="586">
        <f t="shared" si="0"/>
        <v>0</v>
      </c>
    </row>
    <row r="38" spans="1:7" ht="13.5" customHeight="1">
      <c r="A38" s="34">
        <v>24</v>
      </c>
      <c r="B38" s="35" t="s">
        <v>267</v>
      </c>
      <c r="C38" s="35" t="s">
        <v>268</v>
      </c>
      <c r="D38" s="35" t="s">
        <v>93</v>
      </c>
      <c r="E38" s="611">
        <v>2</v>
      </c>
      <c r="F38" s="586">
        <v>0</v>
      </c>
      <c r="G38" s="586">
        <f t="shared" si="0"/>
        <v>0</v>
      </c>
    </row>
    <row r="39" spans="1:7" ht="13.5" customHeight="1">
      <c r="A39" s="34">
        <v>25</v>
      </c>
      <c r="B39" s="35" t="s">
        <v>269</v>
      </c>
      <c r="C39" s="35" t="s">
        <v>270</v>
      </c>
      <c r="D39" s="35" t="s">
        <v>84</v>
      </c>
      <c r="E39" s="611">
        <v>280</v>
      </c>
      <c r="F39" s="586">
        <v>0</v>
      </c>
      <c r="G39" s="586">
        <f t="shared" si="0"/>
        <v>0</v>
      </c>
    </row>
    <row r="40" spans="1:7" ht="24" customHeight="1">
      <c r="A40" s="34">
        <v>26</v>
      </c>
      <c r="B40" s="35" t="s">
        <v>271</v>
      </c>
      <c r="C40" s="35" t="s">
        <v>272</v>
      </c>
      <c r="D40" s="35" t="s">
        <v>93</v>
      </c>
      <c r="E40" s="611">
        <v>4</v>
      </c>
      <c r="F40" s="586">
        <v>0</v>
      </c>
      <c r="G40" s="586">
        <f t="shared" si="0"/>
        <v>0</v>
      </c>
    </row>
    <row r="41" spans="1:7" ht="13.5" customHeight="1">
      <c r="A41" s="34">
        <v>27</v>
      </c>
      <c r="B41" s="35" t="s">
        <v>273</v>
      </c>
      <c r="C41" s="35" t="s">
        <v>274</v>
      </c>
      <c r="D41" s="35" t="s">
        <v>84</v>
      </c>
      <c r="E41" s="611">
        <v>942</v>
      </c>
      <c r="F41" s="586">
        <v>0</v>
      </c>
      <c r="G41" s="586">
        <f t="shared" si="0"/>
        <v>0</v>
      </c>
    </row>
    <row r="42" spans="1:7" ht="13.5" customHeight="1">
      <c r="A42" s="34">
        <v>28</v>
      </c>
      <c r="B42" s="35" t="s">
        <v>275</v>
      </c>
      <c r="C42" s="35" t="s">
        <v>276</v>
      </c>
      <c r="D42" s="35" t="s">
        <v>84</v>
      </c>
      <c r="E42" s="611">
        <v>277</v>
      </c>
      <c r="F42" s="586">
        <v>0</v>
      </c>
      <c r="G42" s="586">
        <f t="shared" si="0"/>
        <v>0</v>
      </c>
    </row>
    <row r="43" spans="1:7" ht="13.5" customHeight="1">
      <c r="A43" s="34">
        <v>29</v>
      </c>
      <c r="B43" s="35" t="s">
        <v>277</v>
      </c>
      <c r="C43" s="35" t="s">
        <v>278</v>
      </c>
      <c r="D43" s="35" t="s">
        <v>84</v>
      </c>
      <c r="E43" s="611">
        <v>52</v>
      </c>
      <c r="F43" s="586">
        <v>0</v>
      </c>
      <c r="G43" s="586">
        <f t="shared" si="0"/>
        <v>0</v>
      </c>
    </row>
    <row r="44" spans="1:7" ht="13.5" customHeight="1">
      <c r="A44" s="34">
        <v>30</v>
      </c>
      <c r="B44" s="35" t="s">
        <v>279</v>
      </c>
      <c r="C44" s="35" t="s">
        <v>280</v>
      </c>
      <c r="D44" s="35" t="s">
        <v>84</v>
      </c>
      <c r="E44" s="611">
        <v>330</v>
      </c>
      <c r="F44" s="586">
        <v>0</v>
      </c>
      <c r="G44" s="586">
        <f t="shared" si="0"/>
        <v>0</v>
      </c>
    </row>
    <row r="45" spans="1:7" ht="13.5" customHeight="1">
      <c r="A45" s="34">
        <v>31</v>
      </c>
      <c r="B45" s="35" t="s">
        <v>281</v>
      </c>
      <c r="C45" s="35" t="s">
        <v>282</v>
      </c>
      <c r="D45" s="35" t="s">
        <v>84</v>
      </c>
      <c r="E45" s="611">
        <v>15</v>
      </c>
      <c r="F45" s="586">
        <v>0</v>
      </c>
      <c r="G45" s="586">
        <f t="shared" si="0"/>
        <v>0</v>
      </c>
    </row>
    <row r="46" spans="1:7" ht="13.5" customHeight="1">
      <c r="A46" s="34">
        <v>32</v>
      </c>
      <c r="B46" s="35" t="s">
        <v>283</v>
      </c>
      <c r="C46" s="35" t="s">
        <v>284</v>
      </c>
      <c r="D46" s="35" t="s">
        <v>216</v>
      </c>
      <c r="E46" s="611">
        <v>48.03</v>
      </c>
      <c r="F46" s="586">
        <v>0</v>
      </c>
      <c r="G46" s="586">
        <f t="shared" si="0"/>
        <v>0</v>
      </c>
    </row>
    <row r="47" spans="1:7" ht="28.5" customHeight="1">
      <c r="A47" s="31"/>
      <c r="B47" s="32" t="s">
        <v>285</v>
      </c>
      <c r="C47" s="32" t="s">
        <v>286</v>
      </c>
      <c r="D47" s="32"/>
      <c r="E47" s="612"/>
      <c r="F47" s="585"/>
      <c r="G47" s="585">
        <f>SUM(G48:G78)</f>
        <v>0</v>
      </c>
    </row>
    <row r="48" spans="1:7" ht="24" customHeight="1">
      <c r="A48" s="37">
        <v>33</v>
      </c>
      <c r="B48" s="38" t="s">
        <v>287</v>
      </c>
      <c r="C48" s="38" t="s">
        <v>288</v>
      </c>
      <c r="D48" s="38" t="s">
        <v>84</v>
      </c>
      <c r="E48" s="613">
        <v>46</v>
      </c>
      <c r="F48" s="587">
        <v>0</v>
      </c>
      <c r="G48" s="587">
        <f>ROUND(E48*F48,2)</f>
        <v>0</v>
      </c>
    </row>
    <row r="49" spans="1:7" ht="13.5" customHeight="1">
      <c r="A49" s="37">
        <v>34</v>
      </c>
      <c r="B49" s="38" t="s">
        <v>289</v>
      </c>
      <c r="C49" s="38" t="s">
        <v>290</v>
      </c>
      <c r="D49" s="38" t="s">
        <v>84</v>
      </c>
      <c r="E49" s="613">
        <v>550</v>
      </c>
      <c r="F49" s="587">
        <v>0</v>
      </c>
      <c r="G49" s="587">
        <f t="shared" ref="G49:G78" si="1">ROUND(E49*F49,2)</f>
        <v>0</v>
      </c>
    </row>
    <row r="50" spans="1:7" ht="13.5" customHeight="1">
      <c r="A50" s="37">
        <v>35</v>
      </c>
      <c r="B50" s="38" t="s">
        <v>291</v>
      </c>
      <c r="C50" s="38" t="s">
        <v>292</v>
      </c>
      <c r="D50" s="38" t="s">
        <v>93</v>
      </c>
      <c r="E50" s="613">
        <v>1100</v>
      </c>
      <c r="F50" s="587">
        <v>0</v>
      </c>
      <c r="G50" s="587">
        <f t="shared" si="1"/>
        <v>0</v>
      </c>
    </row>
    <row r="51" spans="1:7" ht="13.5" customHeight="1">
      <c r="A51" s="37">
        <v>36</v>
      </c>
      <c r="B51" s="38" t="s">
        <v>293</v>
      </c>
      <c r="C51" s="38" t="s">
        <v>294</v>
      </c>
      <c r="D51" s="38" t="s">
        <v>84</v>
      </c>
      <c r="E51" s="613">
        <v>145</v>
      </c>
      <c r="F51" s="587">
        <v>0</v>
      </c>
      <c r="G51" s="587">
        <f t="shared" si="1"/>
        <v>0</v>
      </c>
    </row>
    <row r="52" spans="1:7" ht="24" customHeight="1">
      <c r="A52" s="37">
        <v>37</v>
      </c>
      <c r="B52" s="38" t="s">
        <v>295</v>
      </c>
      <c r="C52" s="38" t="s">
        <v>296</v>
      </c>
      <c r="D52" s="38" t="s">
        <v>93</v>
      </c>
      <c r="E52" s="613">
        <v>6</v>
      </c>
      <c r="F52" s="587">
        <v>0</v>
      </c>
      <c r="G52" s="587">
        <f t="shared" si="1"/>
        <v>0</v>
      </c>
    </row>
    <row r="53" spans="1:7" ht="24" customHeight="1">
      <c r="A53" s="37">
        <v>38</v>
      </c>
      <c r="B53" s="38" t="s">
        <v>297</v>
      </c>
      <c r="C53" s="38" t="s">
        <v>298</v>
      </c>
      <c r="D53" s="38" t="s">
        <v>93</v>
      </c>
      <c r="E53" s="613">
        <v>4</v>
      </c>
      <c r="F53" s="587">
        <v>0</v>
      </c>
      <c r="G53" s="587">
        <f t="shared" si="1"/>
        <v>0</v>
      </c>
    </row>
    <row r="54" spans="1:7" ht="13.5" customHeight="1">
      <c r="A54" s="37">
        <v>39</v>
      </c>
      <c r="B54" s="38" t="s">
        <v>299</v>
      </c>
      <c r="C54" s="38" t="s">
        <v>300</v>
      </c>
      <c r="D54" s="38"/>
      <c r="E54" s="613">
        <v>1</v>
      </c>
      <c r="F54" s="587">
        <v>0</v>
      </c>
      <c r="G54" s="587">
        <f t="shared" si="1"/>
        <v>0</v>
      </c>
    </row>
    <row r="55" spans="1:7" ht="13.5" customHeight="1">
      <c r="A55" s="37">
        <v>40</v>
      </c>
      <c r="B55" s="38" t="s">
        <v>301</v>
      </c>
      <c r="C55" s="38" t="s">
        <v>302</v>
      </c>
      <c r="D55" s="38" t="s">
        <v>93</v>
      </c>
      <c r="E55" s="613">
        <v>23</v>
      </c>
      <c r="F55" s="587">
        <v>0</v>
      </c>
      <c r="G55" s="587">
        <f t="shared" si="1"/>
        <v>0</v>
      </c>
    </row>
    <row r="56" spans="1:7" ht="13.5" customHeight="1">
      <c r="A56" s="37">
        <v>41</v>
      </c>
      <c r="B56" s="38" t="s">
        <v>303</v>
      </c>
      <c r="C56" s="38" t="s">
        <v>304</v>
      </c>
      <c r="D56" s="38" t="s">
        <v>93</v>
      </c>
      <c r="E56" s="613">
        <v>8</v>
      </c>
      <c r="F56" s="587">
        <v>0</v>
      </c>
      <c r="G56" s="587">
        <f t="shared" si="1"/>
        <v>0</v>
      </c>
    </row>
    <row r="57" spans="1:7" ht="13.5" customHeight="1">
      <c r="A57" s="37">
        <v>42</v>
      </c>
      <c r="B57" s="38" t="s">
        <v>305</v>
      </c>
      <c r="C57" s="38" t="s">
        <v>306</v>
      </c>
      <c r="D57" s="38" t="s">
        <v>93</v>
      </c>
      <c r="E57" s="613">
        <v>8</v>
      </c>
      <c r="F57" s="587">
        <v>0</v>
      </c>
      <c r="G57" s="587">
        <f t="shared" si="1"/>
        <v>0</v>
      </c>
    </row>
    <row r="58" spans="1:7" ht="13.5" customHeight="1">
      <c r="A58" s="37">
        <v>43</v>
      </c>
      <c r="B58" s="38" t="s">
        <v>307</v>
      </c>
      <c r="C58" s="38" t="s">
        <v>308</v>
      </c>
      <c r="D58" s="38" t="s">
        <v>93</v>
      </c>
      <c r="E58" s="613">
        <v>2</v>
      </c>
      <c r="F58" s="587">
        <v>0</v>
      </c>
      <c r="G58" s="587">
        <f t="shared" si="1"/>
        <v>0</v>
      </c>
    </row>
    <row r="59" spans="1:7" ht="13.5" customHeight="1">
      <c r="A59" s="37">
        <v>44</v>
      </c>
      <c r="B59" s="38" t="s">
        <v>309</v>
      </c>
      <c r="C59" s="38" t="s">
        <v>310</v>
      </c>
      <c r="D59" s="38" t="s">
        <v>93</v>
      </c>
      <c r="E59" s="613">
        <v>7</v>
      </c>
      <c r="F59" s="587">
        <v>0</v>
      </c>
      <c r="G59" s="587">
        <f t="shared" si="1"/>
        <v>0</v>
      </c>
    </row>
    <row r="60" spans="1:7" ht="13.5" customHeight="1">
      <c r="A60" s="37">
        <v>45</v>
      </c>
      <c r="B60" s="38" t="s">
        <v>311</v>
      </c>
      <c r="C60" s="38" t="s">
        <v>312</v>
      </c>
      <c r="D60" s="38" t="s">
        <v>93</v>
      </c>
      <c r="E60" s="613">
        <v>3</v>
      </c>
      <c r="F60" s="587">
        <v>0</v>
      </c>
      <c r="G60" s="587">
        <f t="shared" si="1"/>
        <v>0</v>
      </c>
    </row>
    <row r="61" spans="1:7" ht="13.5" customHeight="1">
      <c r="A61" s="37">
        <v>46</v>
      </c>
      <c r="B61" s="38" t="s">
        <v>313</v>
      </c>
      <c r="C61" s="38" t="s">
        <v>314</v>
      </c>
      <c r="D61" s="38" t="s">
        <v>93</v>
      </c>
      <c r="E61" s="613">
        <v>7</v>
      </c>
      <c r="F61" s="587">
        <v>0</v>
      </c>
      <c r="G61" s="587">
        <f t="shared" si="1"/>
        <v>0</v>
      </c>
    </row>
    <row r="62" spans="1:7" ht="13.5" customHeight="1">
      <c r="A62" s="37">
        <v>47</v>
      </c>
      <c r="B62" s="38" t="s">
        <v>315</v>
      </c>
      <c r="C62" s="38" t="s">
        <v>316</v>
      </c>
      <c r="D62" s="38" t="s">
        <v>93</v>
      </c>
      <c r="E62" s="613">
        <v>3</v>
      </c>
      <c r="F62" s="587">
        <v>0</v>
      </c>
      <c r="G62" s="587">
        <f t="shared" si="1"/>
        <v>0</v>
      </c>
    </row>
    <row r="63" spans="1:7" ht="13.5" customHeight="1">
      <c r="A63" s="37">
        <v>48</v>
      </c>
      <c r="B63" s="38" t="s">
        <v>317</v>
      </c>
      <c r="C63" s="38" t="s">
        <v>318</v>
      </c>
      <c r="D63" s="38" t="s">
        <v>319</v>
      </c>
      <c r="E63" s="613">
        <v>103.11</v>
      </c>
      <c r="F63" s="587">
        <v>0</v>
      </c>
      <c r="G63" s="587">
        <f t="shared" si="1"/>
        <v>0</v>
      </c>
    </row>
    <row r="64" spans="1:7" ht="13.5" customHeight="1">
      <c r="A64" s="37">
        <v>49</v>
      </c>
      <c r="B64" s="38" t="s">
        <v>320</v>
      </c>
      <c r="C64" s="38" t="s">
        <v>321</v>
      </c>
      <c r="D64" s="38" t="s">
        <v>319</v>
      </c>
      <c r="E64" s="613">
        <v>24.49</v>
      </c>
      <c r="F64" s="587">
        <v>0</v>
      </c>
      <c r="G64" s="587">
        <f t="shared" si="1"/>
        <v>0</v>
      </c>
    </row>
    <row r="65" spans="1:7" ht="24" customHeight="1">
      <c r="A65" s="37">
        <v>50</v>
      </c>
      <c r="B65" s="38" t="s">
        <v>322</v>
      </c>
      <c r="C65" s="38" t="s">
        <v>323</v>
      </c>
      <c r="D65" s="38" t="s">
        <v>93</v>
      </c>
      <c r="E65" s="613">
        <v>10</v>
      </c>
      <c r="F65" s="587">
        <v>0</v>
      </c>
      <c r="G65" s="587">
        <f t="shared" si="1"/>
        <v>0</v>
      </c>
    </row>
    <row r="66" spans="1:7" ht="13.5" customHeight="1">
      <c r="A66" s="37">
        <v>51</v>
      </c>
      <c r="B66" s="38" t="s">
        <v>324</v>
      </c>
      <c r="C66" s="38" t="s">
        <v>325</v>
      </c>
      <c r="D66" s="38" t="s">
        <v>93</v>
      </c>
      <c r="E66" s="613">
        <v>12</v>
      </c>
      <c r="F66" s="587">
        <v>0</v>
      </c>
      <c r="G66" s="587">
        <f t="shared" si="1"/>
        <v>0</v>
      </c>
    </row>
    <row r="67" spans="1:7" ht="24" customHeight="1">
      <c r="A67" s="37">
        <v>52</v>
      </c>
      <c r="B67" s="38" t="s">
        <v>326</v>
      </c>
      <c r="C67" s="38" t="s">
        <v>327</v>
      </c>
      <c r="D67" s="38" t="s">
        <v>93</v>
      </c>
      <c r="E67" s="613">
        <v>2</v>
      </c>
      <c r="F67" s="587">
        <v>0</v>
      </c>
      <c r="G67" s="587">
        <f t="shared" si="1"/>
        <v>0</v>
      </c>
    </row>
    <row r="68" spans="1:7" ht="13.5" customHeight="1">
      <c r="A68" s="37">
        <v>53</v>
      </c>
      <c r="B68" s="38" t="s">
        <v>328</v>
      </c>
      <c r="C68" s="38" t="s">
        <v>329</v>
      </c>
      <c r="D68" s="38" t="s">
        <v>93</v>
      </c>
      <c r="E68" s="613">
        <v>2</v>
      </c>
      <c r="F68" s="587">
        <v>0</v>
      </c>
      <c r="G68" s="587">
        <f t="shared" si="1"/>
        <v>0</v>
      </c>
    </row>
    <row r="69" spans="1:7" ht="34.5" customHeight="1">
      <c r="A69" s="37">
        <v>54</v>
      </c>
      <c r="B69" s="38" t="s">
        <v>330</v>
      </c>
      <c r="C69" s="38" t="s">
        <v>331</v>
      </c>
      <c r="D69" s="38" t="s">
        <v>93</v>
      </c>
      <c r="E69" s="613">
        <v>4</v>
      </c>
      <c r="F69" s="587">
        <v>0</v>
      </c>
      <c r="G69" s="587">
        <f t="shared" si="1"/>
        <v>0</v>
      </c>
    </row>
    <row r="70" spans="1:7" ht="24" customHeight="1">
      <c r="A70" s="37">
        <v>55</v>
      </c>
      <c r="B70" s="38" t="s">
        <v>332</v>
      </c>
      <c r="C70" s="38" t="s">
        <v>333</v>
      </c>
      <c r="D70" s="38" t="s">
        <v>334</v>
      </c>
      <c r="E70" s="613">
        <v>4</v>
      </c>
      <c r="F70" s="587">
        <v>0</v>
      </c>
      <c r="G70" s="587">
        <f t="shared" si="1"/>
        <v>0</v>
      </c>
    </row>
    <row r="71" spans="1:7" ht="13.5" customHeight="1">
      <c r="A71" s="37">
        <v>56</v>
      </c>
      <c r="B71" s="38" t="s">
        <v>335</v>
      </c>
      <c r="C71" s="38" t="s">
        <v>336</v>
      </c>
      <c r="D71" s="38" t="s">
        <v>84</v>
      </c>
      <c r="E71" s="613">
        <v>942</v>
      </c>
      <c r="F71" s="587">
        <v>0</v>
      </c>
      <c r="G71" s="587">
        <f t="shared" si="1"/>
        <v>0</v>
      </c>
    </row>
    <row r="72" spans="1:7" ht="13.5" customHeight="1">
      <c r="A72" s="37">
        <v>57</v>
      </c>
      <c r="B72" s="38" t="s">
        <v>337</v>
      </c>
      <c r="C72" s="38" t="s">
        <v>338</v>
      </c>
      <c r="D72" s="38" t="s">
        <v>84</v>
      </c>
      <c r="E72" s="613">
        <v>277</v>
      </c>
      <c r="F72" s="587">
        <v>0</v>
      </c>
      <c r="G72" s="587">
        <f t="shared" si="1"/>
        <v>0</v>
      </c>
    </row>
    <row r="73" spans="1:7" ht="13.5" customHeight="1">
      <c r="A73" s="37">
        <v>58</v>
      </c>
      <c r="B73" s="38" t="s">
        <v>339</v>
      </c>
      <c r="C73" s="38" t="s">
        <v>340</v>
      </c>
      <c r="D73" s="38" t="s">
        <v>84</v>
      </c>
      <c r="E73" s="613">
        <v>52</v>
      </c>
      <c r="F73" s="587">
        <v>0</v>
      </c>
      <c r="G73" s="587">
        <f t="shared" si="1"/>
        <v>0</v>
      </c>
    </row>
    <row r="74" spans="1:7" ht="13.5" customHeight="1">
      <c r="A74" s="37">
        <v>59</v>
      </c>
      <c r="B74" s="38" t="s">
        <v>341</v>
      </c>
      <c r="C74" s="38" t="s">
        <v>342</v>
      </c>
      <c r="D74" s="38" t="s">
        <v>84</v>
      </c>
      <c r="E74" s="613">
        <v>330</v>
      </c>
      <c r="F74" s="587">
        <v>0</v>
      </c>
      <c r="G74" s="587">
        <f t="shared" si="1"/>
        <v>0</v>
      </c>
    </row>
    <row r="75" spans="1:7" ht="12" customHeight="1">
      <c r="A75" s="46"/>
      <c r="B75" s="47"/>
      <c r="C75" s="47" t="s">
        <v>343</v>
      </c>
      <c r="D75" s="47"/>
      <c r="E75" s="614"/>
      <c r="F75" s="615"/>
      <c r="G75" s="587"/>
    </row>
    <row r="76" spans="1:7" ht="13.5" customHeight="1">
      <c r="A76" s="37">
        <v>60</v>
      </c>
      <c r="B76" s="38" t="s">
        <v>344</v>
      </c>
      <c r="C76" s="38" t="s">
        <v>345</v>
      </c>
      <c r="D76" s="38" t="s">
        <v>84</v>
      </c>
      <c r="E76" s="613">
        <v>15</v>
      </c>
      <c r="F76" s="587">
        <v>0</v>
      </c>
      <c r="G76" s="587">
        <f t="shared" si="1"/>
        <v>0</v>
      </c>
    </row>
    <row r="77" spans="1:7" ht="12" customHeight="1">
      <c r="A77" s="46"/>
      <c r="B77" s="47"/>
      <c r="C77" s="47" t="s">
        <v>343</v>
      </c>
      <c r="D77" s="47"/>
      <c r="E77" s="614"/>
      <c r="F77" s="615"/>
      <c r="G77" s="587"/>
    </row>
    <row r="78" spans="1:7" ht="13.5" customHeight="1">
      <c r="A78" s="34">
        <v>61</v>
      </c>
      <c r="B78" s="35" t="s">
        <v>346</v>
      </c>
      <c r="C78" s="35" t="s">
        <v>347</v>
      </c>
      <c r="D78" s="35" t="s">
        <v>216</v>
      </c>
      <c r="E78" s="611">
        <v>158.24</v>
      </c>
      <c r="F78" s="586">
        <v>0</v>
      </c>
      <c r="G78" s="587">
        <f t="shared" si="1"/>
        <v>0</v>
      </c>
    </row>
    <row r="79" spans="1:7" ht="28.5" customHeight="1">
      <c r="A79" s="31"/>
      <c r="B79" s="32" t="s">
        <v>348</v>
      </c>
      <c r="C79" s="32" t="s">
        <v>349</v>
      </c>
      <c r="D79" s="32"/>
      <c r="E79" s="612"/>
      <c r="F79" s="585"/>
      <c r="G79" s="585">
        <f>SUM(G80:G87)</f>
        <v>0</v>
      </c>
    </row>
    <row r="80" spans="1:7" ht="24" customHeight="1">
      <c r="A80" s="34">
        <v>62</v>
      </c>
      <c r="B80" s="35" t="s">
        <v>350</v>
      </c>
      <c r="C80" s="35" t="s">
        <v>351</v>
      </c>
      <c r="D80" s="35" t="s">
        <v>93</v>
      </c>
      <c r="E80" s="611">
        <v>2</v>
      </c>
      <c r="F80" s="586">
        <v>0</v>
      </c>
      <c r="G80" s="586">
        <f>ROUND(E80*F80,2)</f>
        <v>0</v>
      </c>
    </row>
    <row r="81" spans="1:7" ht="24" customHeight="1">
      <c r="A81" s="34">
        <v>63</v>
      </c>
      <c r="B81" s="35" t="s">
        <v>352</v>
      </c>
      <c r="C81" s="35" t="s">
        <v>353</v>
      </c>
      <c r="D81" s="35" t="s">
        <v>93</v>
      </c>
      <c r="E81" s="611">
        <v>2</v>
      </c>
      <c r="F81" s="586">
        <v>0</v>
      </c>
      <c r="G81" s="586">
        <f t="shared" ref="G81:G92" si="2">ROUND(E81*F81,2)</f>
        <v>0</v>
      </c>
    </row>
    <row r="82" spans="1:7" ht="13.5" customHeight="1">
      <c r="A82" s="37">
        <v>64</v>
      </c>
      <c r="B82" s="38" t="s">
        <v>354</v>
      </c>
      <c r="C82" s="38" t="s">
        <v>355</v>
      </c>
      <c r="D82" s="38" t="s">
        <v>93</v>
      </c>
      <c r="E82" s="613">
        <v>2</v>
      </c>
      <c r="F82" s="587">
        <v>0</v>
      </c>
      <c r="G82" s="586">
        <f t="shared" si="2"/>
        <v>0</v>
      </c>
    </row>
    <row r="83" spans="1:7" ht="24" customHeight="1">
      <c r="A83" s="34">
        <v>65</v>
      </c>
      <c r="B83" s="35" t="s">
        <v>356</v>
      </c>
      <c r="C83" s="35" t="s">
        <v>357</v>
      </c>
      <c r="D83" s="35" t="s">
        <v>84</v>
      </c>
      <c r="E83" s="611">
        <v>46</v>
      </c>
      <c r="F83" s="586">
        <v>0</v>
      </c>
      <c r="G83" s="586">
        <f t="shared" si="2"/>
        <v>0</v>
      </c>
    </row>
    <row r="84" spans="1:7" ht="24" customHeight="1">
      <c r="A84" s="34">
        <v>66</v>
      </c>
      <c r="B84" s="35" t="s">
        <v>358</v>
      </c>
      <c r="C84" s="35" t="s">
        <v>359</v>
      </c>
      <c r="D84" s="35" t="s">
        <v>84</v>
      </c>
      <c r="E84" s="611">
        <v>46</v>
      </c>
      <c r="F84" s="586">
        <v>0</v>
      </c>
      <c r="G84" s="586">
        <f t="shared" si="2"/>
        <v>0</v>
      </c>
    </row>
    <row r="85" spans="1:7" ht="24" customHeight="1">
      <c r="A85" s="37">
        <v>67</v>
      </c>
      <c r="B85" s="38" t="s">
        <v>360</v>
      </c>
      <c r="C85" s="38" t="s">
        <v>361</v>
      </c>
      <c r="D85" s="38" t="s">
        <v>84</v>
      </c>
      <c r="E85" s="613">
        <v>46</v>
      </c>
      <c r="F85" s="587">
        <v>0</v>
      </c>
      <c r="G85" s="586">
        <f t="shared" si="2"/>
        <v>0</v>
      </c>
    </row>
    <row r="86" spans="1:7" ht="24" customHeight="1">
      <c r="A86" s="34">
        <v>68</v>
      </c>
      <c r="B86" s="35" t="s">
        <v>362</v>
      </c>
      <c r="C86" s="35" t="s">
        <v>363</v>
      </c>
      <c r="D86" s="35" t="s">
        <v>84</v>
      </c>
      <c r="E86" s="611">
        <v>46</v>
      </c>
      <c r="F86" s="586">
        <v>0</v>
      </c>
      <c r="G86" s="586">
        <f t="shared" si="2"/>
        <v>0</v>
      </c>
    </row>
    <row r="87" spans="1:7" ht="13.5" customHeight="1">
      <c r="A87" s="34">
        <v>69</v>
      </c>
      <c r="B87" s="35" t="s">
        <v>283</v>
      </c>
      <c r="C87" s="35" t="s">
        <v>284</v>
      </c>
      <c r="D87" s="35" t="s">
        <v>216</v>
      </c>
      <c r="E87" s="611">
        <v>9.19</v>
      </c>
      <c r="F87" s="586">
        <v>0</v>
      </c>
      <c r="G87" s="586">
        <f t="shared" si="2"/>
        <v>0</v>
      </c>
    </row>
    <row r="88" spans="1:7" ht="28.5" customHeight="1">
      <c r="A88" s="31"/>
      <c r="B88" s="32" t="s">
        <v>364</v>
      </c>
      <c r="C88" s="32" t="s">
        <v>365</v>
      </c>
      <c r="D88" s="32"/>
      <c r="E88" s="612"/>
      <c r="F88" s="585"/>
      <c r="G88" s="586">
        <f>SUM(G89:G92)</f>
        <v>0</v>
      </c>
    </row>
    <row r="89" spans="1:7" ht="13.5" customHeight="1">
      <c r="A89" s="34">
        <v>70</v>
      </c>
      <c r="B89" s="35" t="s">
        <v>366</v>
      </c>
      <c r="C89" s="35" t="s">
        <v>1108</v>
      </c>
      <c r="D89" s="35" t="s">
        <v>367</v>
      </c>
      <c r="E89" s="611">
        <v>20</v>
      </c>
      <c r="F89" s="586">
        <v>0</v>
      </c>
      <c r="G89" s="586">
        <f t="shared" si="2"/>
        <v>0</v>
      </c>
    </row>
    <row r="90" spans="1:7" ht="13.5" customHeight="1">
      <c r="A90" s="34">
        <v>71</v>
      </c>
      <c r="B90" s="35" t="s">
        <v>366</v>
      </c>
      <c r="C90" s="35" t="s">
        <v>368</v>
      </c>
      <c r="D90" s="35" t="s">
        <v>367</v>
      </c>
      <c r="E90" s="611">
        <v>4</v>
      </c>
      <c r="F90" s="586">
        <v>0</v>
      </c>
      <c r="G90" s="586">
        <f t="shared" si="2"/>
        <v>0</v>
      </c>
    </row>
    <row r="91" spans="1:7" ht="13.5" customHeight="1">
      <c r="A91" s="34">
        <v>72</v>
      </c>
      <c r="B91" s="35" t="s">
        <v>369</v>
      </c>
      <c r="C91" s="35" t="s">
        <v>370</v>
      </c>
      <c r="D91" s="35" t="s">
        <v>371</v>
      </c>
      <c r="E91" s="611">
        <v>1</v>
      </c>
      <c r="F91" s="586">
        <v>0</v>
      </c>
      <c r="G91" s="586">
        <f t="shared" si="2"/>
        <v>0</v>
      </c>
    </row>
    <row r="92" spans="1:7" ht="13.5" customHeight="1">
      <c r="A92" s="34">
        <v>73</v>
      </c>
      <c r="B92" s="35" t="s">
        <v>372</v>
      </c>
      <c r="C92" s="35" t="s">
        <v>373</v>
      </c>
      <c r="D92" s="35" t="s">
        <v>371</v>
      </c>
      <c r="E92" s="611">
        <v>1</v>
      </c>
      <c r="F92" s="586">
        <v>0</v>
      </c>
      <c r="G92" s="586">
        <f t="shared" si="2"/>
        <v>0</v>
      </c>
    </row>
    <row r="93" spans="1:7" ht="30.75" customHeight="1">
      <c r="A93" s="40"/>
      <c r="B93" s="41"/>
      <c r="C93" s="41"/>
      <c r="D93" s="41"/>
      <c r="E93" s="594"/>
      <c r="F93" s="588"/>
      <c r="G93" s="584"/>
    </row>
    <row r="94" spans="1:7" ht="12" customHeight="1">
      <c r="F94" s="206"/>
      <c r="G94" s="206"/>
    </row>
    <row r="95" spans="1:7" ht="12" customHeight="1">
      <c r="F95" s="206"/>
      <c r="G95" s="206"/>
    </row>
    <row r="96" spans="1:7" ht="12" customHeight="1">
      <c r="F96" s="206"/>
      <c r="G96" s="206"/>
    </row>
    <row r="97" spans="6:7" ht="12" customHeight="1">
      <c r="F97" s="206"/>
      <c r="G97" s="206"/>
    </row>
  </sheetData>
  <mergeCells count="3">
    <mergeCell ref="A1:G1"/>
    <mergeCell ref="A8:C8"/>
    <mergeCell ref="A7:D7"/>
  </mergeCells>
  <pageMargins left="0.39370079040527345" right="0.39370079040527345" top="0.7874015808105469" bottom="0.7874015808105469" header="0" footer="0"/>
  <pageSetup paperSize="9" scale="99" fitToHeight="100" orientation="portrait" blackAndWhite="1" r:id="rId1"/>
  <headerFooter alignWithMargins="0">
    <oddFooter>&amp;C   Strana &amp;P 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6"/>
  <sheetViews>
    <sheetView showGridLines="0" workbookViewId="0">
      <selection activeCell="K17" sqref="K17"/>
    </sheetView>
  </sheetViews>
  <sheetFormatPr defaultColWidth="9" defaultRowHeight="12" customHeight="1"/>
  <cols>
    <col min="1" max="1" width="6.85546875" style="43" customWidth="1"/>
    <col min="2" max="2" width="6.7109375" style="55" customWidth="1"/>
    <col min="3" max="3" width="11.85546875" style="44" customWidth="1"/>
    <col min="4" max="4" width="51.140625" style="44" customWidth="1"/>
    <col min="5" max="5" width="4.7109375" style="44" customWidth="1"/>
    <col min="6" max="6" width="9.7109375" style="45" customWidth="1"/>
    <col min="7" max="7" width="9.85546875" style="45" customWidth="1"/>
    <col min="8" max="8" width="16.42578125" style="45" customWidth="1"/>
    <col min="9" max="9" width="11.28515625" style="17" customWidth="1"/>
    <col min="10" max="253" width="9" style="17"/>
    <col min="254" max="254" width="6.85546875" style="17" customWidth="1"/>
    <col min="255" max="255" width="6.7109375" style="17" customWidth="1"/>
    <col min="256" max="256" width="11.85546875" style="17" customWidth="1"/>
    <col min="257" max="257" width="51.140625" style="17" customWidth="1"/>
    <col min="258" max="258" width="4.7109375" style="17" customWidth="1"/>
    <col min="259" max="259" width="9.7109375" style="17" customWidth="1"/>
    <col min="260" max="260" width="9.85546875" style="17" customWidth="1"/>
    <col min="261" max="261" width="17.28515625" style="17" customWidth="1"/>
    <col min="262" max="262" width="16.140625" style="17" customWidth="1"/>
    <col min="263" max="263" width="16.42578125" style="17" customWidth="1"/>
    <col min="264" max="264" width="12.7109375" style="17" customWidth="1"/>
    <col min="265" max="509" width="9" style="17"/>
    <col min="510" max="510" width="6.85546875" style="17" customWidth="1"/>
    <col min="511" max="511" width="6.7109375" style="17" customWidth="1"/>
    <col min="512" max="512" width="11.85546875" style="17" customWidth="1"/>
    <col min="513" max="513" width="51.140625" style="17" customWidth="1"/>
    <col min="514" max="514" width="4.7109375" style="17" customWidth="1"/>
    <col min="515" max="515" width="9.7109375" style="17" customWidth="1"/>
    <col min="516" max="516" width="9.85546875" style="17" customWidth="1"/>
    <col min="517" max="517" width="17.28515625" style="17" customWidth="1"/>
    <col min="518" max="518" width="16.140625" style="17" customWidth="1"/>
    <col min="519" max="519" width="16.42578125" style="17" customWidth="1"/>
    <col min="520" max="520" width="12.7109375" style="17" customWidth="1"/>
    <col min="521" max="765" width="9" style="17"/>
    <col min="766" max="766" width="6.85546875" style="17" customWidth="1"/>
    <col min="767" max="767" width="6.7109375" style="17" customWidth="1"/>
    <col min="768" max="768" width="11.85546875" style="17" customWidth="1"/>
    <col min="769" max="769" width="51.140625" style="17" customWidth="1"/>
    <col min="770" max="770" width="4.7109375" style="17" customWidth="1"/>
    <col min="771" max="771" width="9.7109375" style="17" customWidth="1"/>
    <col min="772" max="772" width="9.85546875" style="17" customWidth="1"/>
    <col min="773" max="773" width="17.28515625" style="17" customWidth="1"/>
    <col min="774" max="774" width="16.140625" style="17" customWidth="1"/>
    <col min="775" max="775" width="16.42578125" style="17" customWidth="1"/>
    <col min="776" max="776" width="12.7109375" style="17" customWidth="1"/>
    <col min="777" max="1021" width="9" style="17"/>
    <col min="1022" max="1022" width="6.85546875" style="17" customWidth="1"/>
    <col min="1023" max="1023" width="6.7109375" style="17" customWidth="1"/>
    <col min="1024" max="1024" width="11.85546875" style="17" customWidth="1"/>
    <col min="1025" max="1025" width="51.140625" style="17" customWidth="1"/>
    <col min="1026" max="1026" width="4.7109375" style="17" customWidth="1"/>
    <col min="1027" max="1027" width="9.7109375" style="17" customWidth="1"/>
    <col min="1028" max="1028" width="9.85546875" style="17" customWidth="1"/>
    <col min="1029" max="1029" width="17.28515625" style="17" customWidth="1"/>
    <col min="1030" max="1030" width="16.140625" style="17" customWidth="1"/>
    <col min="1031" max="1031" width="16.42578125" style="17" customWidth="1"/>
    <col min="1032" max="1032" width="12.7109375" style="17" customWidth="1"/>
    <col min="1033" max="1277" width="9" style="17"/>
    <col min="1278" max="1278" width="6.85546875" style="17" customWidth="1"/>
    <col min="1279" max="1279" width="6.7109375" style="17" customWidth="1"/>
    <col min="1280" max="1280" width="11.85546875" style="17" customWidth="1"/>
    <col min="1281" max="1281" width="51.140625" style="17" customWidth="1"/>
    <col min="1282" max="1282" width="4.7109375" style="17" customWidth="1"/>
    <col min="1283" max="1283" width="9.7109375" style="17" customWidth="1"/>
    <col min="1284" max="1284" width="9.85546875" style="17" customWidth="1"/>
    <col min="1285" max="1285" width="17.28515625" style="17" customWidth="1"/>
    <col min="1286" max="1286" width="16.140625" style="17" customWidth="1"/>
    <col min="1287" max="1287" width="16.42578125" style="17" customWidth="1"/>
    <col min="1288" max="1288" width="12.7109375" style="17" customWidth="1"/>
    <col min="1289" max="1533" width="9" style="17"/>
    <col min="1534" max="1534" width="6.85546875" style="17" customWidth="1"/>
    <col min="1535" max="1535" width="6.7109375" style="17" customWidth="1"/>
    <col min="1536" max="1536" width="11.85546875" style="17" customWidth="1"/>
    <col min="1537" max="1537" width="51.140625" style="17" customWidth="1"/>
    <col min="1538" max="1538" width="4.7109375" style="17" customWidth="1"/>
    <col min="1539" max="1539" width="9.7109375" style="17" customWidth="1"/>
    <col min="1540" max="1540" width="9.85546875" style="17" customWidth="1"/>
    <col min="1541" max="1541" width="17.28515625" style="17" customWidth="1"/>
    <col min="1542" max="1542" width="16.140625" style="17" customWidth="1"/>
    <col min="1543" max="1543" width="16.42578125" style="17" customWidth="1"/>
    <col min="1544" max="1544" width="12.7109375" style="17" customWidth="1"/>
    <col min="1545" max="1789" width="9" style="17"/>
    <col min="1790" max="1790" width="6.85546875" style="17" customWidth="1"/>
    <col min="1791" max="1791" width="6.7109375" style="17" customWidth="1"/>
    <col min="1792" max="1792" width="11.85546875" style="17" customWidth="1"/>
    <col min="1793" max="1793" width="51.140625" style="17" customWidth="1"/>
    <col min="1794" max="1794" width="4.7109375" style="17" customWidth="1"/>
    <col min="1795" max="1795" width="9.7109375" style="17" customWidth="1"/>
    <col min="1796" max="1796" width="9.85546875" style="17" customWidth="1"/>
    <col min="1797" max="1797" width="17.28515625" style="17" customWidth="1"/>
    <col min="1798" max="1798" width="16.140625" style="17" customWidth="1"/>
    <col min="1799" max="1799" width="16.42578125" style="17" customWidth="1"/>
    <col min="1800" max="1800" width="12.7109375" style="17" customWidth="1"/>
    <col min="1801" max="2045" width="9" style="17"/>
    <col min="2046" max="2046" width="6.85546875" style="17" customWidth="1"/>
    <col min="2047" max="2047" width="6.7109375" style="17" customWidth="1"/>
    <col min="2048" max="2048" width="11.85546875" style="17" customWidth="1"/>
    <col min="2049" max="2049" width="51.140625" style="17" customWidth="1"/>
    <col min="2050" max="2050" width="4.7109375" style="17" customWidth="1"/>
    <col min="2051" max="2051" width="9.7109375" style="17" customWidth="1"/>
    <col min="2052" max="2052" width="9.85546875" style="17" customWidth="1"/>
    <col min="2053" max="2053" width="17.28515625" style="17" customWidth="1"/>
    <col min="2054" max="2054" width="16.140625" style="17" customWidth="1"/>
    <col min="2055" max="2055" width="16.42578125" style="17" customWidth="1"/>
    <col min="2056" max="2056" width="12.7109375" style="17" customWidth="1"/>
    <col min="2057" max="2301" width="9" style="17"/>
    <col min="2302" max="2302" width="6.85546875" style="17" customWidth="1"/>
    <col min="2303" max="2303" width="6.7109375" style="17" customWidth="1"/>
    <col min="2304" max="2304" width="11.85546875" style="17" customWidth="1"/>
    <col min="2305" max="2305" width="51.140625" style="17" customWidth="1"/>
    <col min="2306" max="2306" width="4.7109375" style="17" customWidth="1"/>
    <col min="2307" max="2307" width="9.7109375" style="17" customWidth="1"/>
    <col min="2308" max="2308" width="9.85546875" style="17" customWidth="1"/>
    <col min="2309" max="2309" width="17.28515625" style="17" customWidth="1"/>
    <col min="2310" max="2310" width="16.140625" style="17" customWidth="1"/>
    <col min="2311" max="2311" width="16.42578125" style="17" customWidth="1"/>
    <col min="2312" max="2312" width="12.7109375" style="17" customWidth="1"/>
    <col min="2313" max="2557" width="9" style="17"/>
    <col min="2558" max="2558" width="6.85546875" style="17" customWidth="1"/>
    <col min="2559" max="2559" width="6.7109375" style="17" customWidth="1"/>
    <col min="2560" max="2560" width="11.85546875" style="17" customWidth="1"/>
    <col min="2561" max="2561" width="51.140625" style="17" customWidth="1"/>
    <col min="2562" max="2562" width="4.7109375" style="17" customWidth="1"/>
    <col min="2563" max="2563" width="9.7109375" style="17" customWidth="1"/>
    <col min="2564" max="2564" width="9.85546875" style="17" customWidth="1"/>
    <col min="2565" max="2565" width="17.28515625" style="17" customWidth="1"/>
    <col min="2566" max="2566" width="16.140625" style="17" customWidth="1"/>
    <col min="2567" max="2567" width="16.42578125" style="17" customWidth="1"/>
    <col min="2568" max="2568" width="12.7109375" style="17" customWidth="1"/>
    <col min="2569" max="2813" width="9" style="17"/>
    <col min="2814" max="2814" width="6.85546875" style="17" customWidth="1"/>
    <col min="2815" max="2815" width="6.7109375" style="17" customWidth="1"/>
    <col min="2816" max="2816" width="11.85546875" style="17" customWidth="1"/>
    <col min="2817" max="2817" width="51.140625" style="17" customWidth="1"/>
    <col min="2818" max="2818" width="4.7109375" style="17" customWidth="1"/>
    <col min="2819" max="2819" width="9.7109375" style="17" customWidth="1"/>
    <col min="2820" max="2820" width="9.85546875" style="17" customWidth="1"/>
    <col min="2821" max="2821" width="17.28515625" style="17" customWidth="1"/>
    <col min="2822" max="2822" width="16.140625" style="17" customWidth="1"/>
    <col min="2823" max="2823" width="16.42578125" style="17" customWidth="1"/>
    <col min="2824" max="2824" width="12.7109375" style="17" customWidth="1"/>
    <col min="2825" max="3069" width="9" style="17"/>
    <col min="3070" max="3070" width="6.85546875" style="17" customWidth="1"/>
    <col min="3071" max="3071" width="6.7109375" style="17" customWidth="1"/>
    <col min="3072" max="3072" width="11.85546875" style="17" customWidth="1"/>
    <col min="3073" max="3073" width="51.140625" style="17" customWidth="1"/>
    <col min="3074" max="3074" width="4.7109375" style="17" customWidth="1"/>
    <col min="3075" max="3075" width="9.7109375" style="17" customWidth="1"/>
    <col min="3076" max="3076" width="9.85546875" style="17" customWidth="1"/>
    <col min="3077" max="3077" width="17.28515625" style="17" customWidth="1"/>
    <col min="3078" max="3078" width="16.140625" style="17" customWidth="1"/>
    <col min="3079" max="3079" width="16.42578125" style="17" customWidth="1"/>
    <col min="3080" max="3080" width="12.7109375" style="17" customWidth="1"/>
    <col min="3081" max="3325" width="9" style="17"/>
    <col min="3326" max="3326" width="6.85546875" style="17" customWidth="1"/>
    <col min="3327" max="3327" width="6.7109375" style="17" customWidth="1"/>
    <col min="3328" max="3328" width="11.85546875" style="17" customWidth="1"/>
    <col min="3329" max="3329" width="51.140625" style="17" customWidth="1"/>
    <col min="3330" max="3330" width="4.7109375" style="17" customWidth="1"/>
    <col min="3331" max="3331" width="9.7109375" style="17" customWidth="1"/>
    <col min="3332" max="3332" width="9.85546875" style="17" customWidth="1"/>
    <col min="3333" max="3333" width="17.28515625" style="17" customWidth="1"/>
    <col min="3334" max="3334" width="16.140625" style="17" customWidth="1"/>
    <col min="3335" max="3335" width="16.42578125" style="17" customWidth="1"/>
    <col min="3336" max="3336" width="12.7109375" style="17" customWidth="1"/>
    <col min="3337" max="3581" width="9" style="17"/>
    <col min="3582" max="3582" width="6.85546875" style="17" customWidth="1"/>
    <col min="3583" max="3583" width="6.7109375" style="17" customWidth="1"/>
    <col min="3584" max="3584" width="11.85546875" style="17" customWidth="1"/>
    <col min="3585" max="3585" width="51.140625" style="17" customWidth="1"/>
    <col min="3586" max="3586" width="4.7109375" style="17" customWidth="1"/>
    <col min="3587" max="3587" width="9.7109375" style="17" customWidth="1"/>
    <col min="3588" max="3588" width="9.85546875" style="17" customWidth="1"/>
    <col min="3589" max="3589" width="17.28515625" style="17" customWidth="1"/>
    <col min="3590" max="3590" width="16.140625" style="17" customWidth="1"/>
    <col min="3591" max="3591" width="16.42578125" style="17" customWidth="1"/>
    <col min="3592" max="3592" width="12.7109375" style="17" customWidth="1"/>
    <col min="3593" max="3837" width="9" style="17"/>
    <col min="3838" max="3838" width="6.85546875" style="17" customWidth="1"/>
    <col min="3839" max="3839" width="6.7109375" style="17" customWidth="1"/>
    <col min="3840" max="3840" width="11.85546875" style="17" customWidth="1"/>
    <col min="3841" max="3841" width="51.140625" style="17" customWidth="1"/>
    <col min="3842" max="3842" width="4.7109375" style="17" customWidth="1"/>
    <col min="3843" max="3843" width="9.7109375" style="17" customWidth="1"/>
    <col min="3844" max="3844" width="9.85546875" style="17" customWidth="1"/>
    <col min="3845" max="3845" width="17.28515625" style="17" customWidth="1"/>
    <col min="3846" max="3846" width="16.140625" style="17" customWidth="1"/>
    <col min="3847" max="3847" width="16.42578125" style="17" customWidth="1"/>
    <col min="3848" max="3848" width="12.7109375" style="17" customWidth="1"/>
    <col min="3849" max="4093" width="9" style="17"/>
    <col min="4094" max="4094" width="6.85546875" style="17" customWidth="1"/>
    <col min="4095" max="4095" width="6.7109375" style="17" customWidth="1"/>
    <col min="4096" max="4096" width="11.85546875" style="17" customWidth="1"/>
    <col min="4097" max="4097" width="51.140625" style="17" customWidth="1"/>
    <col min="4098" max="4098" width="4.7109375" style="17" customWidth="1"/>
    <col min="4099" max="4099" width="9.7109375" style="17" customWidth="1"/>
    <col min="4100" max="4100" width="9.85546875" style="17" customWidth="1"/>
    <col min="4101" max="4101" width="17.28515625" style="17" customWidth="1"/>
    <col min="4102" max="4102" width="16.140625" style="17" customWidth="1"/>
    <col min="4103" max="4103" width="16.42578125" style="17" customWidth="1"/>
    <col min="4104" max="4104" width="12.7109375" style="17" customWidth="1"/>
    <col min="4105" max="4349" width="9" style="17"/>
    <col min="4350" max="4350" width="6.85546875" style="17" customWidth="1"/>
    <col min="4351" max="4351" width="6.7109375" style="17" customWidth="1"/>
    <col min="4352" max="4352" width="11.85546875" style="17" customWidth="1"/>
    <col min="4353" max="4353" width="51.140625" style="17" customWidth="1"/>
    <col min="4354" max="4354" width="4.7109375" style="17" customWidth="1"/>
    <col min="4355" max="4355" width="9.7109375" style="17" customWidth="1"/>
    <col min="4356" max="4356" width="9.85546875" style="17" customWidth="1"/>
    <col min="4357" max="4357" width="17.28515625" style="17" customWidth="1"/>
    <col min="4358" max="4358" width="16.140625" style="17" customWidth="1"/>
    <col min="4359" max="4359" width="16.42578125" style="17" customWidth="1"/>
    <col min="4360" max="4360" width="12.7109375" style="17" customWidth="1"/>
    <col min="4361" max="4605" width="9" style="17"/>
    <col min="4606" max="4606" width="6.85546875" style="17" customWidth="1"/>
    <col min="4607" max="4607" width="6.7109375" style="17" customWidth="1"/>
    <col min="4608" max="4608" width="11.85546875" style="17" customWidth="1"/>
    <col min="4609" max="4609" width="51.140625" style="17" customWidth="1"/>
    <col min="4610" max="4610" width="4.7109375" style="17" customWidth="1"/>
    <col min="4611" max="4611" width="9.7109375" style="17" customWidth="1"/>
    <col min="4612" max="4612" width="9.85546875" style="17" customWidth="1"/>
    <col min="4613" max="4613" width="17.28515625" style="17" customWidth="1"/>
    <col min="4614" max="4614" width="16.140625" style="17" customWidth="1"/>
    <col min="4615" max="4615" width="16.42578125" style="17" customWidth="1"/>
    <col min="4616" max="4616" width="12.7109375" style="17" customWidth="1"/>
    <col min="4617" max="4861" width="9" style="17"/>
    <col min="4862" max="4862" width="6.85546875" style="17" customWidth="1"/>
    <col min="4863" max="4863" width="6.7109375" style="17" customWidth="1"/>
    <col min="4864" max="4864" width="11.85546875" style="17" customWidth="1"/>
    <col min="4865" max="4865" width="51.140625" style="17" customWidth="1"/>
    <col min="4866" max="4866" width="4.7109375" style="17" customWidth="1"/>
    <col min="4867" max="4867" width="9.7109375" style="17" customWidth="1"/>
    <col min="4868" max="4868" width="9.85546875" style="17" customWidth="1"/>
    <col min="4869" max="4869" width="17.28515625" style="17" customWidth="1"/>
    <col min="4870" max="4870" width="16.140625" style="17" customWidth="1"/>
    <col min="4871" max="4871" width="16.42578125" style="17" customWidth="1"/>
    <col min="4872" max="4872" width="12.7109375" style="17" customWidth="1"/>
    <col min="4873" max="5117" width="9" style="17"/>
    <col min="5118" max="5118" width="6.85546875" style="17" customWidth="1"/>
    <col min="5119" max="5119" width="6.7109375" style="17" customWidth="1"/>
    <col min="5120" max="5120" width="11.85546875" style="17" customWidth="1"/>
    <col min="5121" max="5121" width="51.140625" style="17" customWidth="1"/>
    <col min="5122" max="5122" width="4.7109375" style="17" customWidth="1"/>
    <col min="5123" max="5123" width="9.7109375" style="17" customWidth="1"/>
    <col min="5124" max="5124" width="9.85546875" style="17" customWidth="1"/>
    <col min="5125" max="5125" width="17.28515625" style="17" customWidth="1"/>
    <col min="5126" max="5126" width="16.140625" style="17" customWidth="1"/>
    <col min="5127" max="5127" width="16.42578125" style="17" customWidth="1"/>
    <col min="5128" max="5128" width="12.7109375" style="17" customWidth="1"/>
    <col min="5129" max="5373" width="9" style="17"/>
    <col min="5374" max="5374" width="6.85546875" style="17" customWidth="1"/>
    <col min="5375" max="5375" width="6.7109375" style="17" customWidth="1"/>
    <col min="5376" max="5376" width="11.85546875" style="17" customWidth="1"/>
    <col min="5377" max="5377" width="51.140625" style="17" customWidth="1"/>
    <col min="5378" max="5378" width="4.7109375" style="17" customWidth="1"/>
    <col min="5379" max="5379" width="9.7109375" style="17" customWidth="1"/>
    <col min="5380" max="5380" width="9.85546875" style="17" customWidth="1"/>
    <col min="5381" max="5381" width="17.28515625" style="17" customWidth="1"/>
    <col min="5382" max="5382" width="16.140625" style="17" customWidth="1"/>
    <col min="5383" max="5383" width="16.42578125" style="17" customWidth="1"/>
    <col min="5384" max="5384" width="12.7109375" style="17" customWidth="1"/>
    <col min="5385" max="5629" width="9" style="17"/>
    <col min="5630" max="5630" width="6.85546875" style="17" customWidth="1"/>
    <col min="5631" max="5631" width="6.7109375" style="17" customWidth="1"/>
    <col min="5632" max="5632" width="11.85546875" style="17" customWidth="1"/>
    <col min="5633" max="5633" width="51.140625" style="17" customWidth="1"/>
    <col min="5634" max="5634" width="4.7109375" style="17" customWidth="1"/>
    <col min="5635" max="5635" width="9.7109375" style="17" customWidth="1"/>
    <col min="5636" max="5636" width="9.85546875" style="17" customWidth="1"/>
    <col min="5637" max="5637" width="17.28515625" style="17" customWidth="1"/>
    <col min="5638" max="5638" width="16.140625" style="17" customWidth="1"/>
    <col min="5639" max="5639" width="16.42578125" style="17" customWidth="1"/>
    <col min="5640" max="5640" width="12.7109375" style="17" customWidth="1"/>
    <col min="5641" max="5885" width="9" style="17"/>
    <col min="5886" max="5886" width="6.85546875" style="17" customWidth="1"/>
    <col min="5887" max="5887" width="6.7109375" style="17" customWidth="1"/>
    <col min="5888" max="5888" width="11.85546875" style="17" customWidth="1"/>
    <col min="5889" max="5889" width="51.140625" style="17" customWidth="1"/>
    <col min="5890" max="5890" width="4.7109375" style="17" customWidth="1"/>
    <col min="5891" max="5891" width="9.7109375" style="17" customWidth="1"/>
    <col min="5892" max="5892" width="9.85546875" style="17" customWidth="1"/>
    <col min="5893" max="5893" width="17.28515625" style="17" customWidth="1"/>
    <col min="5894" max="5894" width="16.140625" style="17" customWidth="1"/>
    <col min="5895" max="5895" width="16.42578125" style="17" customWidth="1"/>
    <col min="5896" max="5896" width="12.7109375" style="17" customWidth="1"/>
    <col min="5897" max="6141" width="9" style="17"/>
    <col min="6142" max="6142" width="6.85546875" style="17" customWidth="1"/>
    <col min="6143" max="6143" width="6.7109375" style="17" customWidth="1"/>
    <col min="6144" max="6144" width="11.85546875" style="17" customWidth="1"/>
    <col min="6145" max="6145" width="51.140625" style="17" customWidth="1"/>
    <col min="6146" max="6146" width="4.7109375" style="17" customWidth="1"/>
    <col min="6147" max="6147" width="9.7109375" style="17" customWidth="1"/>
    <col min="6148" max="6148" width="9.85546875" style="17" customWidth="1"/>
    <col min="6149" max="6149" width="17.28515625" style="17" customWidth="1"/>
    <col min="6150" max="6150" width="16.140625" style="17" customWidth="1"/>
    <col min="6151" max="6151" width="16.42578125" style="17" customWidth="1"/>
    <col min="6152" max="6152" width="12.7109375" style="17" customWidth="1"/>
    <col min="6153" max="6397" width="9" style="17"/>
    <col min="6398" max="6398" width="6.85546875" style="17" customWidth="1"/>
    <col min="6399" max="6399" width="6.7109375" style="17" customWidth="1"/>
    <col min="6400" max="6400" width="11.85546875" style="17" customWidth="1"/>
    <col min="6401" max="6401" width="51.140625" style="17" customWidth="1"/>
    <col min="6402" max="6402" width="4.7109375" style="17" customWidth="1"/>
    <col min="6403" max="6403" width="9.7109375" style="17" customWidth="1"/>
    <col min="6404" max="6404" width="9.85546875" style="17" customWidth="1"/>
    <col min="6405" max="6405" width="17.28515625" style="17" customWidth="1"/>
    <col min="6406" max="6406" width="16.140625" style="17" customWidth="1"/>
    <col min="6407" max="6407" width="16.42578125" style="17" customWidth="1"/>
    <col min="6408" max="6408" width="12.7109375" style="17" customWidth="1"/>
    <col min="6409" max="6653" width="9" style="17"/>
    <col min="6654" max="6654" width="6.85546875" style="17" customWidth="1"/>
    <col min="6655" max="6655" width="6.7109375" style="17" customWidth="1"/>
    <col min="6656" max="6656" width="11.85546875" style="17" customWidth="1"/>
    <col min="6657" max="6657" width="51.140625" style="17" customWidth="1"/>
    <col min="6658" max="6658" width="4.7109375" style="17" customWidth="1"/>
    <col min="6659" max="6659" width="9.7109375" style="17" customWidth="1"/>
    <col min="6660" max="6660" width="9.85546875" style="17" customWidth="1"/>
    <col min="6661" max="6661" width="17.28515625" style="17" customWidth="1"/>
    <col min="6662" max="6662" width="16.140625" style="17" customWidth="1"/>
    <col min="6663" max="6663" width="16.42578125" style="17" customWidth="1"/>
    <col min="6664" max="6664" width="12.7109375" style="17" customWidth="1"/>
    <col min="6665" max="6909" width="9" style="17"/>
    <col min="6910" max="6910" width="6.85546875" style="17" customWidth="1"/>
    <col min="6911" max="6911" width="6.7109375" style="17" customWidth="1"/>
    <col min="6912" max="6912" width="11.85546875" style="17" customWidth="1"/>
    <col min="6913" max="6913" width="51.140625" style="17" customWidth="1"/>
    <col min="6914" max="6914" width="4.7109375" style="17" customWidth="1"/>
    <col min="6915" max="6915" width="9.7109375" style="17" customWidth="1"/>
    <col min="6916" max="6916" width="9.85546875" style="17" customWidth="1"/>
    <col min="6917" max="6917" width="17.28515625" style="17" customWidth="1"/>
    <col min="6918" max="6918" width="16.140625" style="17" customWidth="1"/>
    <col min="6919" max="6919" width="16.42578125" style="17" customWidth="1"/>
    <col min="6920" max="6920" width="12.7109375" style="17" customWidth="1"/>
    <col min="6921" max="7165" width="9" style="17"/>
    <col min="7166" max="7166" width="6.85546875" style="17" customWidth="1"/>
    <col min="7167" max="7167" width="6.7109375" style="17" customWidth="1"/>
    <col min="7168" max="7168" width="11.85546875" style="17" customWidth="1"/>
    <col min="7169" max="7169" width="51.140625" style="17" customWidth="1"/>
    <col min="7170" max="7170" width="4.7109375" style="17" customWidth="1"/>
    <col min="7171" max="7171" width="9.7109375" style="17" customWidth="1"/>
    <col min="7172" max="7172" width="9.85546875" style="17" customWidth="1"/>
    <col min="7173" max="7173" width="17.28515625" style="17" customWidth="1"/>
    <col min="7174" max="7174" width="16.140625" style="17" customWidth="1"/>
    <col min="7175" max="7175" width="16.42578125" style="17" customWidth="1"/>
    <col min="7176" max="7176" width="12.7109375" style="17" customWidth="1"/>
    <col min="7177" max="7421" width="9" style="17"/>
    <col min="7422" max="7422" width="6.85546875" style="17" customWidth="1"/>
    <col min="7423" max="7423" width="6.7109375" style="17" customWidth="1"/>
    <col min="7424" max="7424" width="11.85546875" style="17" customWidth="1"/>
    <col min="7425" max="7425" width="51.140625" style="17" customWidth="1"/>
    <col min="7426" max="7426" width="4.7109375" style="17" customWidth="1"/>
    <col min="7427" max="7427" width="9.7109375" style="17" customWidth="1"/>
    <col min="7428" max="7428" width="9.85546875" style="17" customWidth="1"/>
    <col min="7429" max="7429" width="17.28515625" style="17" customWidth="1"/>
    <col min="7430" max="7430" width="16.140625" style="17" customWidth="1"/>
    <col min="7431" max="7431" width="16.42578125" style="17" customWidth="1"/>
    <col min="7432" max="7432" width="12.7109375" style="17" customWidth="1"/>
    <col min="7433" max="7677" width="9" style="17"/>
    <col min="7678" max="7678" width="6.85546875" style="17" customWidth="1"/>
    <col min="7679" max="7679" width="6.7109375" style="17" customWidth="1"/>
    <col min="7680" max="7680" width="11.85546875" style="17" customWidth="1"/>
    <col min="7681" max="7681" width="51.140625" style="17" customWidth="1"/>
    <col min="7682" max="7682" width="4.7109375" style="17" customWidth="1"/>
    <col min="7683" max="7683" width="9.7109375" style="17" customWidth="1"/>
    <col min="7684" max="7684" width="9.85546875" style="17" customWidth="1"/>
    <col min="7685" max="7685" width="17.28515625" style="17" customWidth="1"/>
    <col min="7686" max="7686" width="16.140625" style="17" customWidth="1"/>
    <col min="7687" max="7687" width="16.42578125" style="17" customWidth="1"/>
    <col min="7688" max="7688" width="12.7109375" style="17" customWidth="1"/>
    <col min="7689" max="7933" width="9" style="17"/>
    <col min="7934" max="7934" width="6.85546875" style="17" customWidth="1"/>
    <col min="7935" max="7935" width="6.7109375" style="17" customWidth="1"/>
    <col min="7936" max="7936" width="11.85546875" style="17" customWidth="1"/>
    <col min="7937" max="7937" width="51.140625" style="17" customWidth="1"/>
    <col min="7938" max="7938" width="4.7109375" style="17" customWidth="1"/>
    <col min="7939" max="7939" width="9.7109375" style="17" customWidth="1"/>
    <col min="7940" max="7940" width="9.85546875" style="17" customWidth="1"/>
    <col min="7941" max="7941" width="17.28515625" style="17" customWidth="1"/>
    <col min="7942" max="7942" width="16.140625" style="17" customWidth="1"/>
    <col min="7943" max="7943" width="16.42578125" style="17" customWidth="1"/>
    <col min="7944" max="7944" width="12.7109375" style="17" customWidth="1"/>
    <col min="7945" max="8189" width="9" style="17"/>
    <col min="8190" max="8190" width="6.85546875" style="17" customWidth="1"/>
    <col min="8191" max="8191" width="6.7109375" style="17" customWidth="1"/>
    <col min="8192" max="8192" width="11.85546875" style="17" customWidth="1"/>
    <col min="8193" max="8193" width="51.140625" style="17" customWidth="1"/>
    <col min="8194" max="8194" width="4.7109375" style="17" customWidth="1"/>
    <col min="8195" max="8195" width="9.7109375" style="17" customWidth="1"/>
    <col min="8196" max="8196" width="9.85546875" style="17" customWidth="1"/>
    <col min="8197" max="8197" width="17.28515625" style="17" customWidth="1"/>
    <col min="8198" max="8198" width="16.140625" style="17" customWidth="1"/>
    <col min="8199" max="8199" width="16.42578125" style="17" customWidth="1"/>
    <col min="8200" max="8200" width="12.7109375" style="17" customWidth="1"/>
    <col min="8201" max="8445" width="9" style="17"/>
    <col min="8446" max="8446" width="6.85546875" style="17" customWidth="1"/>
    <col min="8447" max="8447" width="6.7109375" style="17" customWidth="1"/>
    <col min="8448" max="8448" width="11.85546875" style="17" customWidth="1"/>
    <col min="8449" max="8449" width="51.140625" style="17" customWidth="1"/>
    <col min="8450" max="8450" width="4.7109375" style="17" customWidth="1"/>
    <col min="8451" max="8451" width="9.7109375" style="17" customWidth="1"/>
    <col min="8452" max="8452" width="9.85546875" style="17" customWidth="1"/>
    <col min="8453" max="8453" width="17.28515625" style="17" customWidth="1"/>
    <col min="8454" max="8454" width="16.140625" style="17" customWidth="1"/>
    <col min="8455" max="8455" width="16.42578125" style="17" customWidth="1"/>
    <col min="8456" max="8456" width="12.7109375" style="17" customWidth="1"/>
    <col min="8457" max="8701" width="9" style="17"/>
    <col min="8702" max="8702" width="6.85546875" style="17" customWidth="1"/>
    <col min="8703" max="8703" width="6.7109375" style="17" customWidth="1"/>
    <col min="8704" max="8704" width="11.85546875" style="17" customWidth="1"/>
    <col min="8705" max="8705" width="51.140625" style="17" customWidth="1"/>
    <col min="8706" max="8706" width="4.7109375" style="17" customWidth="1"/>
    <col min="8707" max="8707" width="9.7109375" style="17" customWidth="1"/>
    <col min="8708" max="8708" width="9.85546875" style="17" customWidth="1"/>
    <col min="8709" max="8709" width="17.28515625" style="17" customWidth="1"/>
    <col min="8710" max="8710" width="16.140625" style="17" customWidth="1"/>
    <col min="8711" max="8711" width="16.42578125" style="17" customWidth="1"/>
    <col min="8712" max="8712" width="12.7109375" style="17" customWidth="1"/>
    <col min="8713" max="8957" width="9" style="17"/>
    <col min="8958" max="8958" width="6.85546875" style="17" customWidth="1"/>
    <col min="8959" max="8959" width="6.7109375" style="17" customWidth="1"/>
    <col min="8960" max="8960" width="11.85546875" style="17" customWidth="1"/>
    <col min="8961" max="8961" width="51.140625" style="17" customWidth="1"/>
    <col min="8962" max="8962" width="4.7109375" style="17" customWidth="1"/>
    <col min="8963" max="8963" width="9.7109375" style="17" customWidth="1"/>
    <col min="8964" max="8964" width="9.85546875" style="17" customWidth="1"/>
    <col min="8965" max="8965" width="17.28515625" style="17" customWidth="1"/>
    <col min="8966" max="8966" width="16.140625" style="17" customWidth="1"/>
    <col min="8967" max="8967" width="16.42578125" style="17" customWidth="1"/>
    <col min="8968" max="8968" width="12.7109375" style="17" customWidth="1"/>
    <col min="8969" max="9213" width="9" style="17"/>
    <col min="9214" max="9214" width="6.85546875" style="17" customWidth="1"/>
    <col min="9215" max="9215" width="6.7109375" style="17" customWidth="1"/>
    <col min="9216" max="9216" width="11.85546875" style="17" customWidth="1"/>
    <col min="9217" max="9217" width="51.140625" style="17" customWidth="1"/>
    <col min="9218" max="9218" width="4.7109375" style="17" customWidth="1"/>
    <col min="9219" max="9219" width="9.7109375" style="17" customWidth="1"/>
    <col min="9220" max="9220" width="9.85546875" style="17" customWidth="1"/>
    <col min="9221" max="9221" width="17.28515625" style="17" customWidth="1"/>
    <col min="9222" max="9222" width="16.140625" style="17" customWidth="1"/>
    <col min="9223" max="9223" width="16.42578125" style="17" customWidth="1"/>
    <col min="9224" max="9224" width="12.7109375" style="17" customWidth="1"/>
    <col min="9225" max="9469" width="9" style="17"/>
    <col min="9470" max="9470" width="6.85546875" style="17" customWidth="1"/>
    <col min="9471" max="9471" width="6.7109375" style="17" customWidth="1"/>
    <col min="9472" max="9472" width="11.85546875" style="17" customWidth="1"/>
    <col min="9473" max="9473" width="51.140625" style="17" customWidth="1"/>
    <col min="9474" max="9474" width="4.7109375" style="17" customWidth="1"/>
    <col min="9475" max="9475" width="9.7109375" style="17" customWidth="1"/>
    <col min="9476" max="9476" width="9.85546875" style="17" customWidth="1"/>
    <col min="9477" max="9477" width="17.28515625" style="17" customWidth="1"/>
    <col min="9478" max="9478" width="16.140625" style="17" customWidth="1"/>
    <col min="9479" max="9479" width="16.42578125" style="17" customWidth="1"/>
    <col min="9480" max="9480" width="12.7109375" style="17" customWidth="1"/>
    <col min="9481" max="9725" width="9" style="17"/>
    <col min="9726" max="9726" width="6.85546875" style="17" customWidth="1"/>
    <col min="9727" max="9727" width="6.7109375" style="17" customWidth="1"/>
    <col min="9728" max="9728" width="11.85546875" style="17" customWidth="1"/>
    <col min="9729" max="9729" width="51.140625" style="17" customWidth="1"/>
    <col min="9730" max="9730" width="4.7109375" style="17" customWidth="1"/>
    <col min="9731" max="9731" width="9.7109375" style="17" customWidth="1"/>
    <col min="9732" max="9732" width="9.85546875" style="17" customWidth="1"/>
    <col min="9733" max="9733" width="17.28515625" style="17" customWidth="1"/>
    <col min="9734" max="9734" width="16.140625" style="17" customWidth="1"/>
    <col min="9735" max="9735" width="16.42578125" style="17" customWidth="1"/>
    <col min="9736" max="9736" width="12.7109375" style="17" customWidth="1"/>
    <col min="9737" max="9981" width="9" style="17"/>
    <col min="9982" max="9982" width="6.85546875" style="17" customWidth="1"/>
    <col min="9983" max="9983" width="6.7109375" style="17" customWidth="1"/>
    <col min="9984" max="9984" width="11.85546875" style="17" customWidth="1"/>
    <col min="9985" max="9985" width="51.140625" style="17" customWidth="1"/>
    <col min="9986" max="9986" width="4.7109375" style="17" customWidth="1"/>
    <col min="9987" max="9987" width="9.7109375" style="17" customWidth="1"/>
    <col min="9988" max="9988" width="9.85546875" style="17" customWidth="1"/>
    <col min="9989" max="9989" width="17.28515625" style="17" customWidth="1"/>
    <col min="9990" max="9990" width="16.140625" style="17" customWidth="1"/>
    <col min="9991" max="9991" width="16.42578125" style="17" customWidth="1"/>
    <col min="9992" max="9992" width="12.7109375" style="17" customWidth="1"/>
    <col min="9993" max="10237" width="9" style="17"/>
    <col min="10238" max="10238" width="6.85546875" style="17" customWidth="1"/>
    <col min="10239" max="10239" width="6.7109375" style="17" customWidth="1"/>
    <col min="10240" max="10240" width="11.85546875" style="17" customWidth="1"/>
    <col min="10241" max="10241" width="51.140625" style="17" customWidth="1"/>
    <col min="10242" max="10242" width="4.7109375" style="17" customWidth="1"/>
    <col min="10243" max="10243" width="9.7109375" style="17" customWidth="1"/>
    <col min="10244" max="10244" width="9.85546875" style="17" customWidth="1"/>
    <col min="10245" max="10245" width="17.28515625" style="17" customWidth="1"/>
    <col min="10246" max="10246" width="16.140625" style="17" customWidth="1"/>
    <col min="10247" max="10247" width="16.42578125" style="17" customWidth="1"/>
    <col min="10248" max="10248" width="12.7109375" style="17" customWidth="1"/>
    <col min="10249" max="10493" width="9" style="17"/>
    <col min="10494" max="10494" width="6.85546875" style="17" customWidth="1"/>
    <col min="10495" max="10495" width="6.7109375" style="17" customWidth="1"/>
    <col min="10496" max="10496" width="11.85546875" style="17" customWidth="1"/>
    <col min="10497" max="10497" width="51.140625" style="17" customWidth="1"/>
    <col min="10498" max="10498" width="4.7109375" style="17" customWidth="1"/>
    <col min="10499" max="10499" width="9.7109375" style="17" customWidth="1"/>
    <col min="10500" max="10500" width="9.85546875" style="17" customWidth="1"/>
    <col min="10501" max="10501" width="17.28515625" style="17" customWidth="1"/>
    <col min="10502" max="10502" width="16.140625" style="17" customWidth="1"/>
    <col min="10503" max="10503" width="16.42578125" style="17" customWidth="1"/>
    <col min="10504" max="10504" width="12.7109375" style="17" customWidth="1"/>
    <col min="10505" max="10749" width="9" style="17"/>
    <col min="10750" max="10750" width="6.85546875" style="17" customWidth="1"/>
    <col min="10751" max="10751" width="6.7109375" style="17" customWidth="1"/>
    <col min="10752" max="10752" width="11.85546875" style="17" customWidth="1"/>
    <col min="10753" max="10753" width="51.140625" style="17" customWidth="1"/>
    <col min="10754" max="10754" width="4.7109375" style="17" customWidth="1"/>
    <col min="10755" max="10755" width="9.7109375" style="17" customWidth="1"/>
    <col min="10756" max="10756" width="9.85546875" style="17" customWidth="1"/>
    <col min="10757" max="10757" width="17.28515625" style="17" customWidth="1"/>
    <col min="10758" max="10758" width="16.140625" style="17" customWidth="1"/>
    <col min="10759" max="10759" width="16.42578125" style="17" customWidth="1"/>
    <col min="10760" max="10760" width="12.7109375" style="17" customWidth="1"/>
    <col min="10761" max="11005" width="9" style="17"/>
    <col min="11006" max="11006" width="6.85546875" style="17" customWidth="1"/>
    <col min="11007" max="11007" width="6.7109375" style="17" customWidth="1"/>
    <col min="11008" max="11008" width="11.85546875" style="17" customWidth="1"/>
    <col min="11009" max="11009" width="51.140625" style="17" customWidth="1"/>
    <col min="11010" max="11010" width="4.7109375" style="17" customWidth="1"/>
    <col min="11011" max="11011" width="9.7109375" style="17" customWidth="1"/>
    <col min="11012" max="11012" width="9.85546875" style="17" customWidth="1"/>
    <col min="11013" max="11013" width="17.28515625" style="17" customWidth="1"/>
    <col min="11014" max="11014" width="16.140625" style="17" customWidth="1"/>
    <col min="11015" max="11015" width="16.42578125" style="17" customWidth="1"/>
    <col min="11016" max="11016" width="12.7109375" style="17" customWidth="1"/>
    <col min="11017" max="11261" width="9" style="17"/>
    <col min="11262" max="11262" width="6.85546875" style="17" customWidth="1"/>
    <col min="11263" max="11263" width="6.7109375" style="17" customWidth="1"/>
    <col min="11264" max="11264" width="11.85546875" style="17" customWidth="1"/>
    <col min="11265" max="11265" width="51.140625" style="17" customWidth="1"/>
    <col min="11266" max="11266" width="4.7109375" style="17" customWidth="1"/>
    <col min="11267" max="11267" width="9.7109375" style="17" customWidth="1"/>
    <col min="11268" max="11268" width="9.85546875" style="17" customWidth="1"/>
    <col min="11269" max="11269" width="17.28515625" style="17" customWidth="1"/>
    <col min="11270" max="11270" width="16.140625" style="17" customWidth="1"/>
    <col min="11271" max="11271" width="16.42578125" style="17" customWidth="1"/>
    <col min="11272" max="11272" width="12.7109375" style="17" customWidth="1"/>
    <col min="11273" max="11517" width="9" style="17"/>
    <col min="11518" max="11518" width="6.85546875" style="17" customWidth="1"/>
    <col min="11519" max="11519" width="6.7109375" style="17" customWidth="1"/>
    <col min="11520" max="11520" width="11.85546875" style="17" customWidth="1"/>
    <col min="11521" max="11521" width="51.140625" style="17" customWidth="1"/>
    <col min="11522" max="11522" width="4.7109375" style="17" customWidth="1"/>
    <col min="11523" max="11523" width="9.7109375" style="17" customWidth="1"/>
    <col min="11524" max="11524" width="9.85546875" style="17" customWidth="1"/>
    <col min="11525" max="11525" width="17.28515625" style="17" customWidth="1"/>
    <col min="11526" max="11526" width="16.140625" style="17" customWidth="1"/>
    <col min="11527" max="11527" width="16.42578125" style="17" customWidth="1"/>
    <col min="11528" max="11528" width="12.7109375" style="17" customWidth="1"/>
    <col min="11529" max="11773" width="9" style="17"/>
    <col min="11774" max="11774" width="6.85546875" style="17" customWidth="1"/>
    <col min="11775" max="11775" width="6.7109375" style="17" customWidth="1"/>
    <col min="11776" max="11776" width="11.85546875" style="17" customWidth="1"/>
    <col min="11777" max="11777" width="51.140625" style="17" customWidth="1"/>
    <col min="11778" max="11778" width="4.7109375" style="17" customWidth="1"/>
    <col min="11779" max="11779" width="9.7109375" style="17" customWidth="1"/>
    <col min="11780" max="11780" width="9.85546875" style="17" customWidth="1"/>
    <col min="11781" max="11781" width="17.28515625" style="17" customWidth="1"/>
    <col min="11782" max="11782" width="16.140625" style="17" customWidth="1"/>
    <col min="11783" max="11783" width="16.42578125" style="17" customWidth="1"/>
    <col min="11784" max="11784" width="12.7109375" style="17" customWidth="1"/>
    <col min="11785" max="12029" width="9" style="17"/>
    <col min="12030" max="12030" width="6.85546875" style="17" customWidth="1"/>
    <col min="12031" max="12031" width="6.7109375" style="17" customWidth="1"/>
    <col min="12032" max="12032" width="11.85546875" style="17" customWidth="1"/>
    <col min="12033" max="12033" width="51.140625" style="17" customWidth="1"/>
    <col min="12034" max="12034" width="4.7109375" style="17" customWidth="1"/>
    <col min="12035" max="12035" width="9.7109375" style="17" customWidth="1"/>
    <col min="12036" max="12036" width="9.85546875" style="17" customWidth="1"/>
    <col min="12037" max="12037" width="17.28515625" style="17" customWidth="1"/>
    <col min="12038" max="12038" width="16.140625" style="17" customWidth="1"/>
    <col min="12039" max="12039" width="16.42578125" style="17" customWidth="1"/>
    <col min="12040" max="12040" width="12.7109375" style="17" customWidth="1"/>
    <col min="12041" max="12285" width="9" style="17"/>
    <col min="12286" max="12286" width="6.85546875" style="17" customWidth="1"/>
    <col min="12287" max="12287" width="6.7109375" style="17" customWidth="1"/>
    <col min="12288" max="12288" width="11.85546875" style="17" customWidth="1"/>
    <col min="12289" max="12289" width="51.140625" style="17" customWidth="1"/>
    <col min="12290" max="12290" width="4.7109375" style="17" customWidth="1"/>
    <col min="12291" max="12291" width="9.7109375" style="17" customWidth="1"/>
    <col min="12292" max="12292" width="9.85546875" style="17" customWidth="1"/>
    <col min="12293" max="12293" width="17.28515625" style="17" customWidth="1"/>
    <col min="12294" max="12294" width="16.140625" style="17" customWidth="1"/>
    <col min="12295" max="12295" width="16.42578125" style="17" customWidth="1"/>
    <col min="12296" max="12296" width="12.7109375" style="17" customWidth="1"/>
    <col min="12297" max="12541" width="9" style="17"/>
    <col min="12542" max="12542" width="6.85546875" style="17" customWidth="1"/>
    <col min="12543" max="12543" width="6.7109375" style="17" customWidth="1"/>
    <col min="12544" max="12544" width="11.85546875" style="17" customWidth="1"/>
    <col min="12545" max="12545" width="51.140625" style="17" customWidth="1"/>
    <col min="12546" max="12546" width="4.7109375" style="17" customWidth="1"/>
    <col min="12547" max="12547" width="9.7109375" style="17" customWidth="1"/>
    <col min="12548" max="12548" width="9.85546875" style="17" customWidth="1"/>
    <col min="12549" max="12549" width="17.28515625" style="17" customWidth="1"/>
    <col min="12550" max="12550" width="16.140625" style="17" customWidth="1"/>
    <col min="12551" max="12551" width="16.42578125" style="17" customWidth="1"/>
    <col min="12552" max="12552" width="12.7109375" style="17" customWidth="1"/>
    <col min="12553" max="12797" width="9" style="17"/>
    <col min="12798" max="12798" width="6.85546875" style="17" customWidth="1"/>
    <col min="12799" max="12799" width="6.7109375" style="17" customWidth="1"/>
    <col min="12800" max="12800" width="11.85546875" style="17" customWidth="1"/>
    <col min="12801" max="12801" width="51.140625" style="17" customWidth="1"/>
    <col min="12802" max="12802" width="4.7109375" style="17" customWidth="1"/>
    <col min="12803" max="12803" width="9.7109375" style="17" customWidth="1"/>
    <col min="12804" max="12804" width="9.85546875" style="17" customWidth="1"/>
    <col min="12805" max="12805" width="17.28515625" style="17" customWidth="1"/>
    <col min="12806" max="12806" width="16.140625" style="17" customWidth="1"/>
    <col min="12807" max="12807" width="16.42578125" style="17" customWidth="1"/>
    <col min="12808" max="12808" width="12.7109375" style="17" customWidth="1"/>
    <col min="12809" max="13053" width="9" style="17"/>
    <col min="13054" max="13054" width="6.85546875" style="17" customWidth="1"/>
    <col min="13055" max="13055" width="6.7109375" style="17" customWidth="1"/>
    <col min="13056" max="13056" width="11.85546875" style="17" customWidth="1"/>
    <col min="13057" max="13057" width="51.140625" style="17" customWidth="1"/>
    <col min="13058" max="13058" width="4.7109375" style="17" customWidth="1"/>
    <col min="13059" max="13059" width="9.7109375" style="17" customWidth="1"/>
    <col min="13060" max="13060" width="9.85546875" style="17" customWidth="1"/>
    <col min="13061" max="13061" width="17.28515625" style="17" customWidth="1"/>
    <col min="13062" max="13062" width="16.140625" style="17" customWidth="1"/>
    <col min="13063" max="13063" width="16.42578125" style="17" customWidth="1"/>
    <col min="13064" max="13064" width="12.7109375" style="17" customWidth="1"/>
    <col min="13065" max="13309" width="9" style="17"/>
    <col min="13310" max="13310" width="6.85546875" style="17" customWidth="1"/>
    <col min="13311" max="13311" width="6.7109375" style="17" customWidth="1"/>
    <col min="13312" max="13312" width="11.85546875" style="17" customWidth="1"/>
    <col min="13313" max="13313" width="51.140625" style="17" customWidth="1"/>
    <col min="13314" max="13314" width="4.7109375" style="17" customWidth="1"/>
    <col min="13315" max="13315" width="9.7109375" style="17" customWidth="1"/>
    <col min="13316" max="13316" width="9.85546875" style="17" customWidth="1"/>
    <col min="13317" max="13317" width="17.28515625" style="17" customWidth="1"/>
    <col min="13318" max="13318" width="16.140625" style="17" customWidth="1"/>
    <col min="13319" max="13319" width="16.42578125" style="17" customWidth="1"/>
    <col min="13320" max="13320" width="12.7109375" style="17" customWidth="1"/>
    <col min="13321" max="13565" width="9" style="17"/>
    <col min="13566" max="13566" width="6.85546875" style="17" customWidth="1"/>
    <col min="13567" max="13567" width="6.7109375" style="17" customWidth="1"/>
    <col min="13568" max="13568" width="11.85546875" style="17" customWidth="1"/>
    <col min="13569" max="13569" width="51.140625" style="17" customWidth="1"/>
    <col min="13570" max="13570" width="4.7109375" style="17" customWidth="1"/>
    <col min="13571" max="13571" width="9.7109375" style="17" customWidth="1"/>
    <col min="13572" max="13572" width="9.85546875" style="17" customWidth="1"/>
    <col min="13573" max="13573" width="17.28515625" style="17" customWidth="1"/>
    <col min="13574" max="13574" width="16.140625" style="17" customWidth="1"/>
    <col min="13575" max="13575" width="16.42578125" style="17" customWidth="1"/>
    <col min="13576" max="13576" width="12.7109375" style="17" customWidth="1"/>
    <col min="13577" max="13821" width="9" style="17"/>
    <col min="13822" max="13822" width="6.85546875" style="17" customWidth="1"/>
    <col min="13823" max="13823" width="6.7109375" style="17" customWidth="1"/>
    <col min="13824" max="13824" width="11.85546875" style="17" customWidth="1"/>
    <col min="13825" max="13825" width="51.140625" style="17" customWidth="1"/>
    <col min="13826" max="13826" width="4.7109375" style="17" customWidth="1"/>
    <col min="13827" max="13827" width="9.7109375" style="17" customWidth="1"/>
    <col min="13828" max="13828" width="9.85546875" style="17" customWidth="1"/>
    <col min="13829" max="13829" width="17.28515625" style="17" customWidth="1"/>
    <col min="13830" max="13830" width="16.140625" style="17" customWidth="1"/>
    <col min="13831" max="13831" width="16.42578125" style="17" customWidth="1"/>
    <col min="13832" max="13832" width="12.7109375" style="17" customWidth="1"/>
    <col min="13833" max="14077" width="9" style="17"/>
    <col min="14078" max="14078" width="6.85546875" style="17" customWidth="1"/>
    <col min="14079" max="14079" width="6.7109375" style="17" customWidth="1"/>
    <col min="14080" max="14080" width="11.85546875" style="17" customWidth="1"/>
    <col min="14081" max="14081" width="51.140625" style="17" customWidth="1"/>
    <col min="14082" max="14082" width="4.7109375" style="17" customWidth="1"/>
    <col min="14083" max="14083" width="9.7109375" style="17" customWidth="1"/>
    <col min="14084" max="14084" width="9.85546875" style="17" customWidth="1"/>
    <col min="14085" max="14085" width="17.28515625" style="17" customWidth="1"/>
    <col min="14086" max="14086" width="16.140625" style="17" customWidth="1"/>
    <col min="14087" max="14087" width="16.42578125" style="17" customWidth="1"/>
    <col min="14088" max="14088" width="12.7109375" style="17" customWidth="1"/>
    <col min="14089" max="14333" width="9" style="17"/>
    <col min="14334" max="14334" width="6.85546875" style="17" customWidth="1"/>
    <col min="14335" max="14335" width="6.7109375" style="17" customWidth="1"/>
    <col min="14336" max="14336" width="11.85546875" style="17" customWidth="1"/>
    <col min="14337" max="14337" width="51.140625" style="17" customWidth="1"/>
    <col min="14338" max="14338" width="4.7109375" style="17" customWidth="1"/>
    <col min="14339" max="14339" width="9.7109375" style="17" customWidth="1"/>
    <col min="14340" max="14340" width="9.85546875" style="17" customWidth="1"/>
    <col min="14341" max="14341" width="17.28515625" style="17" customWidth="1"/>
    <col min="14342" max="14342" width="16.140625" style="17" customWidth="1"/>
    <col min="14343" max="14343" width="16.42578125" style="17" customWidth="1"/>
    <col min="14344" max="14344" width="12.7109375" style="17" customWidth="1"/>
    <col min="14345" max="14589" width="9" style="17"/>
    <col min="14590" max="14590" width="6.85546875" style="17" customWidth="1"/>
    <col min="14591" max="14591" width="6.7109375" style="17" customWidth="1"/>
    <col min="14592" max="14592" width="11.85546875" style="17" customWidth="1"/>
    <col min="14593" max="14593" width="51.140625" style="17" customWidth="1"/>
    <col min="14594" max="14594" width="4.7109375" style="17" customWidth="1"/>
    <col min="14595" max="14595" width="9.7109375" style="17" customWidth="1"/>
    <col min="14596" max="14596" width="9.85546875" style="17" customWidth="1"/>
    <col min="14597" max="14597" width="17.28515625" style="17" customWidth="1"/>
    <col min="14598" max="14598" width="16.140625" style="17" customWidth="1"/>
    <col min="14599" max="14599" width="16.42578125" style="17" customWidth="1"/>
    <col min="14600" max="14600" width="12.7109375" style="17" customWidth="1"/>
    <col min="14601" max="14845" width="9" style="17"/>
    <col min="14846" max="14846" width="6.85546875" style="17" customWidth="1"/>
    <col min="14847" max="14847" width="6.7109375" style="17" customWidth="1"/>
    <col min="14848" max="14848" width="11.85546875" style="17" customWidth="1"/>
    <col min="14849" max="14849" width="51.140625" style="17" customWidth="1"/>
    <col min="14850" max="14850" width="4.7109375" style="17" customWidth="1"/>
    <col min="14851" max="14851" width="9.7109375" style="17" customWidth="1"/>
    <col min="14852" max="14852" width="9.85546875" style="17" customWidth="1"/>
    <col min="14853" max="14853" width="17.28515625" style="17" customWidth="1"/>
    <col min="14854" max="14854" width="16.140625" style="17" customWidth="1"/>
    <col min="14855" max="14855" width="16.42578125" style="17" customWidth="1"/>
    <col min="14856" max="14856" width="12.7109375" style="17" customWidth="1"/>
    <col min="14857" max="15101" width="9" style="17"/>
    <col min="15102" max="15102" width="6.85546875" style="17" customWidth="1"/>
    <col min="15103" max="15103" width="6.7109375" style="17" customWidth="1"/>
    <col min="15104" max="15104" width="11.85546875" style="17" customWidth="1"/>
    <col min="15105" max="15105" width="51.140625" style="17" customWidth="1"/>
    <col min="15106" max="15106" width="4.7109375" style="17" customWidth="1"/>
    <col min="15107" max="15107" width="9.7109375" style="17" customWidth="1"/>
    <col min="15108" max="15108" width="9.85546875" style="17" customWidth="1"/>
    <col min="15109" max="15109" width="17.28515625" style="17" customWidth="1"/>
    <col min="15110" max="15110" width="16.140625" style="17" customWidth="1"/>
    <col min="15111" max="15111" width="16.42578125" style="17" customWidth="1"/>
    <col min="15112" max="15112" width="12.7109375" style="17" customWidth="1"/>
    <col min="15113" max="15357" width="9" style="17"/>
    <col min="15358" max="15358" width="6.85546875" style="17" customWidth="1"/>
    <col min="15359" max="15359" width="6.7109375" style="17" customWidth="1"/>
    <col min="15360" max="15360" width="11.85546875" style="17" customWidth="1"/>
    <col min="15361" max="15361" width="51.140625" style="17" customWidth="1"/>
    <col min="15362" max="15362" width="4.7109375" style="17" customWidth="1"/>
    <col min="15363" max="15363" width="9.7109375" style="17" customWidth="1"/>
    <col min="15364" max="15364" width="9.85546875" style="17" customWidth="1"/>
    <col min="15365" max="15365" width="17.28515625" style="17" customWidth="1"/>
    <col min="15366" max="15366" width="16.140625" style="17" customWidth="1"/>
    <col min="15367" max="15367" width="16.42578125" style="17" customWidth="1"/>
    <col min="15368" max="15368" width="12.7109375" style="17" customWidth="1"/>
    <col min="15369" max="15613" width="9" style="17"/>
    <col min="15614" max="15614" width="6.85546875" style="17" customWidth="1"/>
    <col min="15615" max="15615" width="6.7109375" style="17" customWidth="1"/>
    <col min="15616" max="15616" width="11.85546875" style="17" customWidth="1"/>
    <col min="15617" max="15617" width="51.140625" style="17" customWidth="1"/>
    <col min="15618" max="15618" width="4.7109375" style="17" customWidth="1"/>
    <col min="15619" max="15619" width="9.7109375" style="17" customWidth="1"/>
    <col min="15620" max="15620" width="9.85546875" style="17" customWidth="1"/>
    <col min="15621" max="15621" width="17.28515625" style="17" customWidth="1"/>
    <col min="15622" max="15622" width="16.140625" style="17" customWidth="1"/>
    <col min="15623" max="15623" width="16.42578125" style="17" customWidth="1"/>
    <col min="15624" max="15624" width="12.7109375" style="17" customWidth="1"/>
    <col min="15625" max="15869" width="9" style="17"/>
    <col min="15870" max="15870" width="6.85546875" style="17" customWidth="1"/>
    <col min="15871" max="15871" width="6.7109375" style="17" customWidth="1"/>
    <col min="15872" max="15872" width="11.85546875" style="17" customWidth="1"/>
    <col min="15873" max="15873" width="51.140625" style="17" customWidth="1"/>
    <col min="15874" max="15874" width="4.7109375" style="17" customWidth="1"/>
    <col min="15875" max="15875" width="9.7109375" style="17" customWidth="1"/>
    <col min="15876" max="15876" width="9.85546875" style="17" customWidth="1"/>
    <col min="15877" max="15877" width="17.28515625" style="17" customWidth="1"/>
    <col min="15878" max="15878" width="16.140625" style="17" customWidth="1"/>
    <col min="15879" max="15879" width="16.42578125" style="17" customWidth="1"/>
    <col min="15880" max="15880" width="12.7109375" style="17" customWidth="1"/>
    <col min="15881" max="16125" width="9" style="17"/>
    <col min="16126" max="16126" width="6.85546875" style="17" customWidth="1"/>
    <col min="16127" max="16127" width="6.7109375" style="17" customWidth="1"/>
    <col min="16128" max="16128" width="11.85546875" style="17" customWidth="1"/>
    <col min="16129" max="16129" width="51.140625" style="17" customWidth="1"/>
    <col min="16130" max="16130" width="4.7109375" style="17" customWidth="1"/>
    <col min="16131" max="16131" width="9.7109375" style="17" customWidth="1"/>
    <col min="16132" max="16132" width="9.85546875" style="17" customWidth="1"/>
    <col min="16133" max="16133" width="17.28515625" style="17" customWidth="1"/>
    <col min="16134" max="16134" width="16.140625" style="17" customWidth="1"/>
    <col min="16135" max="16135" width="16.42578125" style="17" customWidth="1"/>
    <col min="16136" max="16136" width="12.7109375" style="17" customWidth="1"/>
    <col min="16137" max="16384" width="9" style="17"/>
  </cols>
  <sheetData>
    <row r="1" spans="1:10" ht="27.75" customHeight="1">
      <c r="A1" s="561" t="s">
        <v>197</v>
      </c>
      <c r="B1" s="561"/>
      <c r="C1" s="561"/>
      <c r="D1" s="561"/>
      <c r="E1" s="561"/>
      <c r="F1" s="561"/>
      <c r="G1" s="561"/>
      <c r="H1" s="561"/>
    </row>
    <row r="2" spans="1:10" ht="12.75" customHeight="1">
      <c r="A2" s="18" t="s">
        <v>1025</v>
      </c>
      <c r="B2" s="18"/>
      <c r="C2" s="18"/>
      <c r="D2" s="18"/>
      <c r="E2" s="18"/>
      <c r="F2" s="18"/>
      <c r="G2" s="18"/>
      <c r="H2" s="18"/>
    </row>
    <row r="3" spans="1:10" ht="12.75" customHeight="1">
      <c r="A3" s="18" t="s">
        <v>447</v>
      </c>
      <c r="B3" s="18"/>
      <c r="C3" s="18"/>
      <c r="D3" s="18"/>
      <c r="E3" s="18"/>
      <c r="F3" s="18"/>
      <c r="G3" s="18"/>
      <c r="H3" s="18"/>
    </row>
    <row r="4" spans="1:10" ht="13.5" customHeight="1">
      <c r="A4" s="20"/>
      <c r="B4" s="20"/>
      <c r="C4" s="20"/>
      <c r="D4" s="18"/>
      <c r="E4" s="18"/>
      <c r="F4" s="18"/>
      <c r="G4" s="18"/>
      <c r="H4" s="18"/>
    </row>
    <row r="5" spans="1:10" ht="6.75" customHeight="1">
      <c r="A5" s="198"/>
      <c r="B5" s="198"/>
      <c r="C5" s="198"/>
      <c r="D5" s="198"/>
      <c r="E5" s="198"/>
      <c r="F5" s="198"/>
      <c r="G5" s="198"/>
      <c r="H5" s="198"/>
    </row>
    <row r="6" spans="1:10" ht="12.75" customHeight="1">
      <c r="A6" s="197" t="s">
        <v>198</v>
      </c>
      <c r="B6" s="48"/>
      <c r="C6" s="23"/>
      <c r="D6" s="23"/>
      <c r="E6" s="23"/>
      <c r="F6" s="24"/>
      <c r="G6" s="24"/>
      <c r="H6" s="532"/>
    </row>
    <row r="7" spans="1:10" ht="12.75" customHeight="1">
      <c r="A7" s="562" t="s">
        <v>1030</v>
      </c>
      <c r="B7" s="563"/>
      <c r="C7" s="563"/>
      <c r="D7" s="563"/>
      <c r="E7" s="23"/>
      <c r="F7" s="24"/>
      <c r="G7" s="24"/>
      <c r="H7" s="533"/>
    </row>
    <row r="8" spans="1:10" ht="12.75" customHeight="1">
      <c r="A8" s="209" t="s">
        <v>1104</v>
      </c>
      <c r="B8" s="210"/>
      <c r="C8" s="210"/>
      <c r="D8" s="23"/>
      <c r="E8" s="23"/>
      <c r="F8" s="24"/>
      <c r="G8" s="24"/>
      <c r="H8" s="24"/>
    </row>
    <row r="9" spans="1:10" ht="6.75" customHeight="1">
      <c r="A9" s="198"/>
      <c r="B9" s="198"/>
      <c r="C9" s="198"/>
      <c r="D9" s="198"/>
      <c r="E9" s="198"/>
      <c r="F9" s="198"/>
      <c r="G9" s="198"/>
      <c r="H9" s="198"/>
    </row>
    <row r="10" spans="1:10" ht="29.25" customHeight="1">
      <c r="A10" s="49" t="s">
        <v>199</v>
      </c>
      <c r="B10" s="49" t="s">
        <v>1</v>
      </c>
      <c r="C10" s="49" t="s">
        <v>2</v>
      </c>
      <c r="D10" s="49" t="s">
        <v>200</v>
      </c>
      <c r="E10" s="49" t="s">
        <v>4</v>
      </c>
      <c r="F10" s="49" t="s">
        <v>201</v>
      </c>
      <c r="G10" s="49" t="s">
        <v>202</v>
      </c>
      <c r="H10" s="49" t="s">
        <v>6</v>
      </c>
    </row>
    <row r="11" spans="1:10" ht="12.75" hidden="1" customHeight="1">
      <c r="A11" s="49" t="s">
        <v>8</v>
      </c>
      <c r="B11" s="49" t="s">
        <v>203</v>
      </c>
      <c r="C11" s="49" t="s">
        <v>204</v>
      </c>
      <c r="D11" s="49" t="s">
        <v>70</v>
      </c>
      <c r="E11" s="49" t="s">
        <v>189</v>
      </c>
      <c r="F11" s="49" t="s">
        <v>205</v>
      </c>
      <c r="G11" s="49" t="s">
        <v>206</v>
      </c>
      <c r="H11" s="49" t="s">
        <v>450</v>
      </c>
    </row>
    <row r="12" spans="1:10" ht="4.5" customHeight="1">
      <c r="A12" s="22"/>
      <c r="B12" s="22"/>
      <c r="C12" s="22"/>
      <c r="D12" s="22"/>
      <c r="E12" s="22"/>
      <c r="F12" s="22"/>
      <c r="G12" s="22"/>
      <c r="H12" s="22"/>
    </row>
    <row r="13" spans="1:10" ht="30.75" customHeight="1">
      <c r="A13" s="28"/>
      <c r="B13" s="50"/>
      <c r="C13" s="29" t="s">
        <v>10</v>
      </c>
      <c r="D13" s="29" t="s">
        <v>452</v>
      </c>
      <c r="E13" s="29"/>
      <c r="F13" s="30"/>
      <c r="G13" s="653"/>
      <c r="H13" s="653">
        <f>SUM(H14:H23)</f>
        <v>0</v>
      </c>
    </row>
    <row r="14" spans="1:10" ht="13.5" customHeight="1">
      <c r="A14" s="51" t="s">
        <v>1088</v>
      </c>
      <c r="B14" s="52" t="s">
        <v>453</v>
      </c>
      <c r="C14" s="53" t="s">
        <v>454</v>
      </c>
      <c r="D14" s="53" t="s">
        <v>1091</v>
      </c>
      <c r="E14" s="53" t="s">
        <v>455</v>
      </c>
      <c r="F14" s="580">
        <v>1</v>
      </c>
      <c r="G14" s="654">
        <v>0</v>
      </c>
      <c r="H14" s="654">
        <f>ROUND(F14*G14,2)</f>
        <v>0</v>
      </c>
      <c r="I14" s="205"/>
      <c r="J14" s="406"/>
    </row>
    <row r="15" spans="1:10" ht="13.5" customHeight="1">
      <c r="A15" s="51" t="s">
        <v>1090</v>
      </c>
      <c r="B15" s="52">
        <v>11</v>
      </c>
      <c r="C15" s="53" t="s">
        <v>461</v>
      </c>
      <c r="D15" s="53" t="s">
        <v>1026</v>
      </c>
      <c r="E15" s="53" t="s">
        <v>455</v>
      </c>
      <c r="F15" s="580">
        <v>1</v>
      </c>
      <c r="G15" s="654">
        <v>0</v>
      </c>
      <c r="H15" s="654">
        <f t="shared" ref="H15:H22" si="0">ROUND(F15*G15,2)</f>
        <v>0</v>
      </c>
      <c r="I15" s="205"/>
      <c r="J15" s="406"/>
    </row>
    <row r="16" spans="1:10" ht="13.5" customHeight="1">
      <c r="A16" s="51" t="s">
        <v>1090</v>
      </c>
      <c r="B16" s="52">
        <v>11</v>
      </c>
      <c r="C16" s="53" t="s">
        <v>462</v>
      </c>
      <c r="D16" s="53" t="s">
        <v>1027</v>
      </c>
      <c r="E16" s="53" t="s">
        <v>455</v>
      </c>
      <c r="F16" s="580">
        <v>1</v>
      </c>
      <c r="G16" s="654">
        <v>0</v>
      </c>
      <c r="H16" s="654">
        <f t="shared" si="0"/>
        <v>0</v>
      </c>
      <c r="I16" s="205"/>
      <c r="J16" s="406"/>
    </row>
    <row r="17" spans="1:10" ht="13.5" customHeight="1">
      <c r="A17" s="51" t="s">
        <v>1085</v>
      </c>
      <c r="B17" s="52" t="s">
        <v>453</v>
      </c>
      <c r="C17" s="53" t="s">
        <v>459</v>
      </c>
      <c r="D17" s="53" t="s">
        <v>1092</v>
      </c>
      <c r="E17" s="53" t="s">
        <v>455</v>
      </c>
      <c r="F17" s="580">
        <v>1</v>
      </c>
      <c r="G17" s="654">
        <v>0</v>
      </c>
      <c r="H17" s="654">
        <f t="shared" si="0"/>
        <v>0</v>
      </c>
      <c r="I17" s="205"/>
      <c r="J17" s="406"/>
    </row>
    <row r="18" spans="1:10" ht="13.5" customHeight="1">
      <c r="A18" s="51" t="s">
        <v>1087</v>
      </c>
      <c r="B18" s="52" t="s">
        <v>460</v>
      </c>
      <c r="C18" s="53" t="s">
        <v>463</v>
      </c>
      <c r="D18" s="53" t="s">
        <v>1093</v>
      </c>
      <c r="E18" s="53" t="s">
        <v>455</v>
      </c>
      <c r="F18" s="580">
        <v>1</v>
      </c>
      <c r="G18" s="654">
        <v>0</v>
      </c>
      <c r="H18" s="654">
        <f t="shared" si="0"/>
        <v>0</v>
      </c>
      <c r="I18" s="205"/>
      <c r="J18" s="406"/>
    </row>
    <row r="19" spans="1:10" ht="13.5" customHeight="1">
      <c r="A19" s="51" t="s">
        <v>1087</v>
      </c>
      <c r="B19" s="52" t="s">
        <v>460</v>
      </c>
      <c r="C19" s="53" t="s">
        <v>464</v>
      </c>
      <c r="D19" s="53" t="s">
        <v>465</v>
      </c>
      <c r="E19" s="53" t="s">
        <v>455</v>
      </c>
      <c r="F19" s="580">
        <v>1</v>
      </c>
      <c r="G19" s="654">
        <v>0</v>
      </c>
      <c r="H19" s="654">
        <f t="shared" si="0"/>
        <v>0</v>
      </c>
      <c r="I19" s="205"/>
      <c r="J19" s="406"/>
    </row>
    <row r="20" spans="1:10" ht="22.5">
      <c r="A20" s="51" t="s">
        <v>1034</v>
      </c>
      <c r="B20" s="52" t="s">
        <v>453</v>
      </c>
      <c r="C20" s="53" t="s">
        <v>456</v>
      </c>
      <c r="D20" s="53" t="s">
        <v>1094</v>
      </c>
      <c r="E20" s="53" t="s">
        <v>455</v>
      </c>
      <c r="F20" s="580">
        <v>1</v>
      </c>
      <c r="G20" s="654">
        <v>0</v>
      </c>
      <c r="H20" s="654">
        <f t="shared" si="0"/>
        <v>0</v>
      </c>
      <c r="J20" s="406"/>
    </row>
    <row r="21" spans="1:10" ht="17.25" customHeight="1">
      <c r="A21" s="51" t="s">
        <v>1035</v>
      </c>
      <c r="B21" s="52" t="s">
        <v>453</v>
      </c>
      <c r="C21" s="53" t="s">
        <v>458</v>
      </c>
      <c r="D21" s="53" t="s">
        <v>1089</v>
      </c>
      <c r="E21" s="53" t="s">
        <v>455</v>
      </c>
      <c r="F21" s="580">
        <v>1</v>
      </c>
      <c r="G21" s="654">
        <v>0</v>
      </c>
      <c r="H21" s="654">
        <f t="shared" si="0"/>
        <v>0</v>
      </c>
      <c r="J21" s="406"/>
    </row>
    <row r="22" spans="1:10" ht="13.5" customHeight="1">
      <c r="A22" s="51" t="s">
        <v>1036</v>
      </c>
      <c r="B22" s="52" t="s">
        <v>453</v>
      </c>
      <c r="C22" s="53" t="s">
        <v>457</v>
      </c>
      <c r="D22" s="53" t="s">
        <v>1086</v>
      </c>
      <c r="E22" s="53" t="s">
        <v>455</v>
      </c>
      <c r="F22" s="580">
        <v>1</v>
      </c>
      <c r="G22" s="654">
        <v>0</v>
      </c>
      <c r="H22" s="654">
        <f t="shared" si="0"/>
        <v>0</v>
      </c>
      <c r="J22" s="406"/>
    </row>
    <row r="23" spans="1:10" ht="13.15" customHeight="1">
      <c r="A23" s="17"/>
      <c r="B23" s="17"/>
      <c r="C23" s="17"/>
      <c r="D23" s="17"/>
      <c r="E23" s="17"/>
      <c r="F23" s="17"/>
      <c r="G23" s="655"/>
      <c r="H23" s="655"/>
    </row>
    <row r="24" spans="1:10" ht="30.75" customHeight="1">
      <c r="A24" s="40"/>
      <c r="B24" s="54"/>
      <c r="C24" s="41"/>
      <c r="D24" s="41" t="s">
        <v>217</v>
      </c>
      <c r="E24" s="41"/>
      <c r="F24" s="42"/>
      <c r="G24" s="603"/>
      <c r="H24" s="603">
        <f>SUM(H14:H23)</f>
        <v>0</v>
      </c>
      <c r="I24" s="406"/>
      <c r="J24" s="406"/>
    </row>
    <row r="25" spans="1:10" ht="12" customHeight="1">
      <c r="G25" s="206"/>
      <c r="H25" s="206"/>
    </row>
    <row r="26" spans="1:10" ht="12" customHeight="1">
      <c r="G26" s="206"/>
      <c r="H26" s="206"/>
    </row>
  </sheetData>
  <mergeCells count="2">
    <mergeCell ref="A1:H1"/>
    <mergeCell ref="A7:D7"/>
  </mergeCells>
  <pageMargins left="0.39370079040527345" right="0.39370079040527345" top="0.7874015808105469" bottom="0.7874015808105469" header="0" footer="0"/>
  <pageSetup paperSize="9" fitToHeight="100" orientation="landscape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62"/>
  <sheetViews>
    <sheetView showGridLines="0" zoomScaleNormal="100" workbookViewId="0">
      <pane ySplit="12" topLeftCell="A13" activePane="bottomLeft" state="frozenSplit"/>
      <selection pane="bottomLeft" activeCell="G262" sqref="G262"/>
    </sheetView>
  </sheetViews>
  <sheetFormatPr defaultColWidth="9" defaultRowHeight="12" customHeight="1"/>
  <cols>
    <col min="1" max="1" width="5" style="194" customWidth="1"/>
    <col min="2" max="2" width="11.85546875" style="44" customWidth="1"/>
    <col min="3" max="3" width="42.7109375" style="44" customWidth="1"/>
    <col min="4" max="4" width="3.28515625" style="55" customWidth="1"/>
    <col min="5" max="5" width="9.7109375" style="281" customWidth="1"/>
    <col min="6" max="6" width="9.85546875" style="45" customWidth="1"/>
    <col min="7" max="7" width="14.85546875" style="45" customWidth="1"/>
    <col min="8" max="8" width="9" style="17" customWidth="1"/>
    <col min="9" max="9" width="11.140625" style="17" customWidth="1"/>
    <col min="10" max="254" width="9" style="17"/>
    <col min="255" max="255" width="6.42578125" style="17" customWidth="1"/>
    <col min="256" max="256" width="12.140625" style="17" customWidth="1"/>
    <col min="257" max="257" width="42.140625" style="17" customWidth="1"/>
    <col min="258" max="258" width="4" style="17" customWidth="1"/>
    <col min="259" max="260" width="9.28515625" style="17" customWidth="1"/>
    <col min="261" max="261" width="12.42578125" style="17" customWidth="1"/>
    <col min="262" max="510" width="9" style="17"/>
    <col min="511" max="511" width="6.42578125" style="17" customWidth="1"/>
    <col min="512" max="512" width="12.140625" style="17" customWidth="1"/>
    <col min="513" max="513" width="42.140625" style="17" customWidth="1"/>
    <col min="514" max="514" width="4" style="17" customWidth="1"/>
    <col min="515" max="516" width="9.28515625" style="17" customWidth="1"/>
    <col min="517" max="517" width="12.42578125" style="17" customWidth="1"/>
    <col min="518" max="766" width="9" style="17"/>
    <col min="767" max="767" width="6.42578125" style="17" customWidth="1"/>
    <col min="768" max="768" width="12.140625" style="17" customWidth="1"/>
    <col min="769" max="769" width="42.140625" style="17" customWidth="1"/>
    <col min="770" max="770" width="4" style="17" customWidth="1"/>
    <col min="771" max="772" width="9.28515625" style="17" customWidth="1"/>
    <col min="773" max="773" width="12.42578125" style="17" customWidth="1"/>
    <col min="774" max="1022" width="9" style="17"/>
    <col min="1023" max="1023" width="6.42578125" style="17" customWidth="1"/>
    <col min="1024" max="1024" width="12.140625" style="17" customWidth="1"/>
    <col min="1025" max="1025" width="42.140625" style="17" customWidth="1"/>
    <col min="1026" max="1026" width="4" style="17" customWidth="1"/>
    <col min="1027" max="1028" width="9.28515625" style="17" customWidth="1"/>
    <col min="1029" max="1029" width="12.42578125" style="17" customWidth="1"/>
    <col min="1030" max="1278" width="9" style="17"/>
    <col min="1279" max="1279" width="6.42578125" style="17" customWidth="1"/>
    <col min="1280" max="1280" width="12.140625" style="17" customWidth="1"/>
    <col min="1281" max="1281" width="42.140625" style="17" customWidth="1"/>
    <col min="1282" max="1282" width="4" style="17" customWidth="1"/>
    <col min="1283" max="1284" width="9.28515625" style="17" customWidth="1"/>
    <col min="1285" max="1285" width="12.42578125" style="17" customWidth="1"/>
    <col min="1286" max="1534" width="9" style="17"/>
    <col min="1535" max="1535" width="6.42578125" style="17" customWidth="1"/>
    <col min="1536" max="1536" width="12.140625" style="17" customWidth="1"/>
    <col min="1537" max="1537" width="42.140625" style="17" customWidth="1"/>
    <col min="1538" max="1538" width="4" style="17" customWidth="1"/>
    <col min="1539" max="1540" width="9.28515625" style="17" customWidth="1"/>
    <col min="1541" max="1541" width="12.42578125" style="17" customWidth="1"/>
    <col min="1542" max="1790" width="9" style="17"/>
    <col min="1791" max="1791" width="6.42578125" style="17" customWidth="1"/>
    <col min="1792" max="1792" width="12.140625" style="17" customWidth="1"/>
    <col min="1793" max="1793" width="42.140625" style="17" customWidth="1"/>
    <col min="1794" max="1794" width="4" style="17" customWidth="1"/>
    <col min="1795" max="1796" width="9.28515625" style="17" customWidth="1"/>
    <col min="1797" max="1797" width="12.42578125" style="17" customWidth="1"/>
    <col min="1798" max="2046" width="9" style="17"/>
    <col min="2047" max="2047" width="6.42578125" style="17" customWidth="1"/>
    <col min="2048" max="2048" width="12.140625" style="17" customWidth="1"/>
    <col min="2049" max="2049" width="42.140625" style="17" customWidth="1"/>
    <col min="2050" max="2050" width="4" style="17" customWidth="1"/>
    <col min="2051" max="2052" width="9.28515625" style="17" customWidth="1"/>
    <col min="2053" max="2053" width="12.42578125" style="17" customWidth="1"/>
    <col min="2054" max="2302" width="9" style="17"/>
    <col min="2303" max="2303" width="6.42578125" style="17" customWidth="1"/>
    <col min="2304" max="2304" width="12.140625" style="17" customWidth="1"/>
    <col min="2305" max="2305" width="42.140625" style="17" customWidth="1"/>
    <col min="2306" max="2306" width="4" style="17" customWidth="1"/>
    <col min="2307" max="2308" width="9.28515625" style="17" customWidth="1"/>
    <col min="2309" max="2309" width="12.42578125" style="17" customWidth="1"/>
    <col min="2310" max="2558" width="9" style="17"/>
    <col min="2559" max="2559" width="6.42578125" style="17" customWidth="1"/>
    <col min="2560" max="2560" width="12.140625" style="17" customWidth="1"/>
    <col min="2561" max="2561" width="42.140625" style="17" customWidth="1"/>
    <col min="2562" max="2562" width="4" style="17" customWidth="1"/>
    <col min="2563" max="2564" width="9.28515625" style="17" customWidth="1"/>
    <col min="2565" max="2565" width="12.42578125" style="17" customWidth="1"/>
    <col min="2566" max="2814" width="9" style="17"/>
    <col min="2815" max="2815" width="6.42578125" style="17" customWidth="1"/>
    <col min="2816" max="2816" width="12.140625" style="17" customWidth="1"/>
    <col min="2817" max="2817" width="42.140625" style="17" customWidth="1"/>
    <col min="2818" max="2818" width="4" style="17" customWidth="1"/>
    <col min="2819" max="2820" width="9.28515625" style="17" customWidth="1"/>
    <col min="2821" max="2821" width="12.42578125" style="17" customWidth="1"/>
    <col min="2822" max="3070" width="9" style="17"/>
    <col min="3071" max="3071" width="6.42578125" style="17" customWidth="1"/>
    <col min="3072" max="3072" width="12.140625" style="17" customWidth="1"/>
    <col min="3073" max="3073" width="42.140625" style="17" customWidth="1"/>
    <col min="3074" max="3074" width="4" style="17" customWidth="1"/>
    <col min="3075" max="3076" width="9.28515625" style="17" customWidth="1"/>
    <col min="3077" max="3077" width="12.42578125" style="17" customWidth="1"/>
    <col min="3078" max="3326" width="9" style="17"/>
    <col min="3327" max="3327" width="6.42578125" style="17" customWidth="1"/>
    <col min="3328" max="3328" width="12.140625" style="17" customWidth="1"/>
    <col min="3329" max="3329" width="42.140625" style="17" customWidth="1"/>
    <col min="3330" max="3330" width="4" style="17" customWidth="1"/>
    <col min="3331" max="3332" width="9.28515625" style="17" customWidth="1"/>
    <col min="3333" max="3333" width="12.42578125" style="17" customWidth="1"/>
    <col min="3334" max="3582" width="9" style="17"/>
    <col min="3583" max="3583" width="6.42578125" style="17" customWidth="1"/>
    <col min="3584" max="3584" width="12.140625" style="17" customWidth="1"/>
    <col min="3585" max="3585" width="42.140625" style="17" customWidth="1"/>
    <col min="3586" max="3586" width="4" style="17" customWidth="1"/>
    <col min="3587" max="3588" width="9.28515625" style="17" customWidth="1"/>
    <col min="3589" max="3589" width="12.42578125" style="17" customWidth="1"/>
    <col min="3590" max="3838" width="9" style="17"/>
    <col min="3839" max="3839" width="6.42578125" style="17" customWidth="1"/>
    <col min="3840" max="3840" width="12.140625" style="17" customWidth="1"/>
    <col min="3841" max="3841" width="42.140625" style="17" customWidth="1"/>
    <col min="3842" max="3842" width="4" style="17" customWidth="1"/>
    <col min="3843" max="3844" width="9.28515625" style="17" customWidth="1"/>
    <col min="3845" max="3845" width="12.42578125" style="17" customWidth="1"/>
    <col min="3846" max="4094" width="9" style="17"/>
    <col min="4095" max="4095" width="6.42578125" style="17" customWidth="1"/>
    <col min="4096" max="4096" width="12.140625" style="17" customWidth="1"/>
    <col min="4097" max="4097" width="42.140625" style="17" customWidth="1"/>
    <col min="4098" max="4098" width="4" style="17" customWidth="1"/>
    <col min="4099" max="4100" width="9.28515625" style="17" customWidth="1"/>
    <col min="4101" max="4101" width="12.42578125" style="17" customWidth="1"/>
    <col min="4102" max="4350" width="9" style="17"/>
    <col min="4351" max="4351" width="6.42578125" style="17" customWidth="1"/>
    <col min="4352" max="4352" width="12.140625" style="17" customWidth="1"/>
    <col min="4353" max="4353" width="42.140625" style="17" customWidth="1"/>
    <col min="4354" max="4354" width="4" style="17" customWidth="1"/>
    <col min="4355" max="4356" width="9.28515625" style="17" customWidth="1"/>
    <col min="4357" max="4357" width="12.42578125" style="17" customWidth="1"/>
    <col min="4358" max="4606" width="9" style="17"/>
    <col min="4607" max="4607" width="6.42578125" style="17" customWidth="1"/>
    <col min="4608" max="4608" width="12.140625" style="17" customWidth="1"/>
    <col min="4609" max="4609" width="42.140625" style="17" customWidth="1"/>
    <col min="4610" max="4610" width="4" style="17" customWidth="1"/>
    <col min="4611" max="4612" width="9.28515625" style="17" customWidth="1"/>
    <col min="4613" max="4613" width="12.42578125" style="17" customWidth="1"/>
    <col min="4614" max="4862" width="9" style="17"/>
    <col min="4863" max="4863" width="6.42578125" style="17" customWidth="1"/>
    <col min="4864" max="4864" width="12.140625" style="17" customWidth="1"/>
    <col min="4865" max="4865" width="42.140625" style="17" customWidth="1"/>
    <col min="4866" max="4866" width="4" style="17" customWidth="1"/>
    <col min="4867" max="4868" width="9.28515625" style="17" customWidth="1"/>
    <col min="4869" max="4869" width="12.42578125" style="17" customWidth="1"/>
    <col min="4870" max="5118" width="9" style="17"/>
    <col min="5119" max="5119" width="6.42578125" style="17" customWidth="1"/>
    <col min="5120" max="5120" width="12.140625" style="17" customWidth="1"/>
    <col min="5121" max="5121" width="42.140625" style="17" customWidth="1"/>
    <col min="5122" max="5122" width="4" style="17" customWidth="1"/>
    <col min="5123" max="5124" width="9.28515625" style="17" customWidth="1"/>
    <col min="5125" max="5125" width="12.42578125" style="17" customWidth="1"/>
    <col min="5126" max="5374" width="9" style="17"/>
    <col min="5375" max="5375" width="6.42578125" style="17" customWidth="1"/>
    <col min="5376" max="5376" width="12.140625" style="17" customWidth="1"/>
    <col min="5377" max="5377" width="42.140625" style="17" customWidth="1"/>
    <col min="5378" max="5378" width="4" style="17" customWidth="1"/>
    <col min="5379" max="5380" width="9.28515625" style="17" customWidth="1"/>
    <col min="5381" max="5381" width="12.42578125" style="17" customWidth="1"/>
    <col min="5382" max="5630" width="9" style="17"/>
    <col min="5631" max="5631" width="6.42578125" style="17" customWidth="1"/>
    <col min="5632" max="5632" width="12.140625" style="17" customWidth="1"/>
    <col min="5633" max="5633" width="42.140625" style="17" customWidth="1"/>
    <col min="5634" max="5634" width="4" style="17" customWidth="1"/>
    <col min="5635" max="5636" width="9.28515625" style="17" customWidth="1"/>
    <col min="5637" max="5637" width="12.42578125" style="17" customWidth="1"/>
    <col min="5638" max="5886" width="9" style="17"/>
    <col min="5887" max="5887" width="6.42578125" style="17" customWidth="1"/>
    <col min="5888" max="5888" width="12.140625" style="17" customWidth="1"/>
    <col min="5889" max="5889" width="42.140625" style="17" customWidth="1"/>
    <col min="5890" max="5890" width="4" style="17" customWidth="1"/>
    <col min="5891" max="5892" width="9.28515625" style="17" customWidth="1"/>
    <col min="5893" max="5893" width="12.42578125" style="17" customWidth="1"/>
    <col min="5894" max="6142" width="9" style="17"/>
    <col min="6143" max="6143" width="6.42578125" style="17" customWidth="1"/>
    <col min="6144" max="6144" width="12.140625" style="17" customWidth="1"/>
    <col min="6145" max="6145" width="42.140625" style="17" customWidth="1"/>
    <col min="6146" max="6146" width="4" style="17" customWidth="1"/>
    <col min="6147" max="6148" width="9.28515625" style="17" customWidth="1"/>
    <col min="6149" max="6149" width="12.42578125" style="17" customWidth="1"/>
    <col min="6150" max="6398" width="9" style="17"/>
    <col min="6399" max="6399" width="6.42578125" style="17" customWidth="1"/>
    <col min="6400" max="6400" width="12.140625" style="17" customWidth="1"/>
    <col min="6401" max="6401" width="42.140625" style="17" customWidth="1"/>
    <col min="6402" max="6402" width="4" style="17" customWidth="1"/>
    <col min="6403" max="6404" width="9.28515625" style="17" customWidth="1"/>
    <col min="6405" max="6405" width="12.42578125" style="17" customWidth="1"/>
    <col min="6406" max="6654" width="9" style="17"/>
    <col min="6655" max="6655" width="6.42578125" style="17" customWidth="1"/>
    <col min="6656" max="6656" width="12.140625" style="17" customWidth="1"/>
    <col min="6657" max="6657" width="42.140625" style="17" customWidth="1"/>
    <col min="6658" max="6658" width="4" style="17" customWidth="1"/>
    <col min="6659" max="6660" width="9.28515625" style="17" customWidth="1"/>
    <col min="6661" max="6661" width="12.42578125" style="17" customWidth="1"/>
    <col min="6662" max="6910" width="9" style="17"/>
    <col min="6911" max="6911" width="6.42578125" style="17" customWidth="1"/>
    <col min="6912" max="6912" width="12.140625" style="17" customWidth="1"/>
    <col min="6913" max="6913" width="42.140625" style="17" customWidth="1"/>
    <col min="6914" max="6914" width="4" style="17" customWidth="1"/>
    <col min="6915" max="6916" width="9.28515625" style="17" customWidth="1"/>
    <col min="6917" max="6917" width="12.42578125" style="17" customWidth="1"/>
    <col min="6918" max="7166" width="9" style="17"/>
    <col min="7167" max="7167" width="6.42578125" style="17" customWidth="1"/>
    <col min="7168" max="7168" width="12.140625" style="17" customWidth="1"/>
    <col min="7169" max="7169" width="42.140625" style="17" customWidth="1"/>
    <col min="7170" max="7170" width="4" style="17" customWidth="1"/>
    <col min="7171" max="7172" width="9.28515625" style="17" customWidth="1"/>
    <col min="7173" max="7173" width="12.42578125" style="17" customWidth="1"/>
    <col min="7174" max="7422" width="9" style="17"/>
    <col min="7423" max="7423" width="6.42578125" style="17" customWidth="1"/>
    <col min="7424" max="7424" width="12.140625" style="17" customWidth="1"/>
    <col min="7425" max="7425" width="42.140625" style="17" customWidth="1"/>
    <col min="7426" max="7426" width="4" style="17" customWidth="1"/>
    <col min="7427" max="7428" width="9.28515625" style="17" customWidth="1"/>
    <col min="7429" max="7429" width="12.42578125" style="17" customWidth="1"/>
    <col min="7430" max="7678" width="9" style="17"/>
    <col min="7679" max="7679" width="6.42578125" style="17" customWidth="1"/>
    <col min="7680" max="7680" width="12.140625" style="17" customWidth="1"/>
    <col min="7681" max="7681" width="42.140625" style="17" customWidth="1"/>
    <col min="7682" max="7682" width="4" style="17" customWidth="1"/>
    <col min="7683" max="7684" width="9.28515625" style="17" customWidth="1"/>
    <col min="7685" max="7685" width="12.42578125" style="17" customWidth="1"/>
    <col min="7686" max="7934" width="9" style="17"/>
    <col min="7935" max="7935" width="6.42578125" style="17" customWidth="1"/>
    <col min="7936" max="7936" width="12.140625" style="17" customWidth="1"/>
    <col min="7937" max="7937" width="42.140625" style="17" customWidth="1"/>
    <col min="7938" max="7938" width="4" style="17" customWidth="1"/>
    <col min="7939" max="7940" width="9.28515625" style="17" customWidth="1"/>
    <col min="7941" max="7941" width="12.42578125" style="17" customWidth="1"/>
    <col min="7942" max="8190" width="9" style="17"/>
    <col min="8191" max="8191" width="6.42578125" style="17" customWidth="1"/>
    <col min="8192" max="8192" width="12.140625" style="17" customWidth="1"/>
    <col min="8193" max="8193" width="42.140625" style="17" customWidth="1"/>
    <col min="8194" max="8194" width="4" style="17" customWidth="1"/>
    <col min="8195" max="8196" width="9.28515625" style="17" customWidth="1"/>
    <col min="8197" max="8197" width="12.42578125" style="17" customWidth="1"/>
    <col min="8198" max="8446" width="9" style="17"/>
    <col min="8447" max="8447" width="6.42578125" style="17" customWidth="1"/>
    <col min="8448" max="8448" width="12.140625" style="17" customWidth="1"/>
    <col min="8449" max="8449" width="42.140625" style="17" customWidth="1"/>
    <col min="8450" max="8450" width="4" style="17" customWidth="1"/>
    <col min="8451" max="8452" width="9.28515625" style="17" customWidth="1"/>
    <col min="8453" max="8453" width="12.42578125" style="17" customWidth="1"/>
    <col min="8454" max="8702" width="9" style="17"/>
    <col min="8703" max="8703" width="6.42578125" style="17" customWidth="1"/>
    <col min="8704" max="8704" width="12.140625" style="17" customWidth="1"/>
    <col min="8705" max="8705" width="42.140625" style="17" customWidth="1"/>
    <col min="8706" max="8706" width="4" style="17" customWidth="1"/>
    <col min="8707" max="8708" width="9.28515625" style="17" customWidth="1"/>
    <col min="8709" max="8709" width="12.42578125" style="17" customWidth="1"/>
    <col min="8710" max="8958" width="9" style="17"/>
    <col min="8959" max="8959" width="6.42578125" style="17" customWidth="1"/>
    <col min="8960" max="8960" width="12.140625" style="17" customWidth="1"/>
    <col min="8961" max="8961" width="42.140625" style="17" customWidth="1"/>
    <col min="8962" max="8962" width="4" style="17" customWidth="1"/>
    <col min="8963" max="8964" width="9.28515625" style="17" customWidth="1"/>
    <col min="8965" max="8965" width="12.42578125" style="17" customWidth="1"/>
    <col min="8966" max="9214" width="9" style="17"/>
    <col min="9215" max="9215" width="6.42578125" style="17" customWidth="1"/>
    <col min="9216" max="9216" width="12.140625" style="17" customWidth="1"/>
    <col min="9217" max="9217" width="42.140625" style="17" customWidth="1"/>
    <col min="9218" max="9218" width="4" style="17" customWidth="1"/>
    <col min="9219" max="9220" width="9.28515625" style="17" customWidth="1"/>
    <col min="9221" max="9221" width="12.42578125" style="17" customWidth="1"/>
    <col min="9222" max="9470" width="9" style="17"/>
    <col min="9471" max="9471" width="6.42578125" style="17" customWidth="1"/>
    <col min="9472" max="9472" width="12.140625" style="17" customWidth="1"/>
    <col min="9473" max="9473" width="42.140625" style="17" customWidth="1"/>
    <col min="9474" max="9474" width="4" style="17" customWidth="1"/>
    <col min="9475" max="9476" width="9.28515625" style="17" customWidth="1"/>
    <col min="9477" max="9477" width="12.42578125" style="17" customWidth="1"/>
    <col min="9478" max="9726" width="9" style="17"/>
    <col min="9727" max="9727" width="6.42578125" style="17" customWidth="1"/>
    <col min="9728" max="9728" width="12.140625" style="17" customWidth="1"/>
    <col min="9729" max="9729" width="42.140625" style="17" customWidth="1"/>
    <col min="9730" max="9730" width="4" style="17" customWidth="1"/>
    <col min="9731" max="9732" width="9.28515625" style="17" customWidth="1"/>
    <col min="9733" max="9733" width="12.42578125" style="17" customWidth="1"/>
    <col min="9734" max="9982" width="9" style="17"/>
    <col min="9983" max="9983" width="6.42578125" style="17" customWidth="1"/>
    <col min="9984" max="9984" width="12.140625" style="17" customWidth="1"/>
    <col min="9985" max="9985" width="42.140625" style="17" customWidth="1"/>
    <col min="9986" max="9986" width="4" style="17" customWidth="1"/>
    <col min="9987" max="9988" width="9.28515625" style="17" customWidth="1"/>
    <col min="9989" max="9989" width="12.42578125" style="17" customWidth="1"/>
    <col min="9990" max="10238" width="9" style="17"/>
    <col min="10239" max="10239" width="6.42578125" style="17" customWidth="1"/>
    <col min="10240" max="10240" width="12.140625" style="17" customWidth="1"/>
    <col min="10241" max="10241" width="42.140625" style="17" customWidth="1"/>
    <col min="10242" max="10242" width="4" style="17" customWidth="1"/>
    <col min="10243" max="10244" width="9.28515625" style="17" customWidth="1"/>
    <col min="10245" max="10245" width="12.42578125" style="17" customWidth="1"/>
    <col min="10246" max="10494" width="9" style="17"/>
    <col min="10495" max="10495" width="6.42578125" style="17" customWidth="1"/>
    <col min="10496" max="10496" width="12.140625" style="17" customWidth="1"/>
    <col min="10497" max="10497" width="42.140625" style="17" customWidth="1"/>
    <col min="10498" max="10498" width="4" style="17" customWidth="1"/>
    <col min="10499" max="10500" width="9.28515625" style="17" customWidth="1"/>
    <col min="10501" max="10501" width="12.42578125" style="17" customWidth="1"/>
    <col min="10502" max="10750" width="9" style="17"/>
    <col min="10751" max="10751" width="6.42578125" style="17" customWidth="1"/>
    <col min="10752" max="10752" width="12.140625" style="17" customWidth="1"/>
    <col min="10753" max="10753" width="42.140625" style="17" customWidth="1"/>
    <col min="10754" max="10754" width="4" style="17" customWidth="1"/>
    <col min="10755" max="10756" width="9.28515625" style="17" customWidth="1"/>
    <col min="10757" max="10757" width="12.42578125" style="17" customWidth="1"/>
    <col min="10758" max="11006" width="9" style="17"/>
    <col min="11007" max="11007" width="6.42578125" style="17" customWidth="1"/>
    <col min="11008" max="11008" width="12.140625" style="17" customWidth="1"/>
    <col min="11009" max="11009" width="42.140625" style="17" customWidth="1"/>
    <col min="11010" max="11010" width="4" style="17" customWidth="1"/>
    <col min="11011" max="11012" width="9.28515625" style="17" customWidth="1"/>
    <col min="11013" max="11013" width="12.42578125" style="17" customWidth="1"/>
    <col min="11014" max="11262" width="9" style="17"/>
    <col min="11263" max="11263" width="6.42578125" style="17" customWidth="1"/>
    <col min="11264" max="11264" width="12.140625" style="17" customWidth="1"/>
    <col min="11265" max="11265" width="42.140625" style="17" customWidth="1"/>
    <col min="11266" max="11266" width="4" style="17" customWidth="1"/>
    <col min="11267" max="11268" width="9.28515625" style="17" customWidth="1"/>
    <col min="11269" max="11269" width="12.42578125" style="17" customWidth="1"/>
    <col min="11270" max="11518" width="9" style="17"/>
    <col min="11519" max="11519" width="6.42578125" style="17" customWidth="1"/>
    <col min="11520" max="11520" width="12.140625" style="17" customWidth="1"/>
    <col min="11521" max="11521" width="42.140625" style="17" customWidth="1"/>
    <col min="11522" max="11522" width="4" style="17" customWidth="1"/>
    <col min="11523" max="11524" width="9.28515625" style="17" customWidth="1"/>
    <col min="11525" max="11525" width="12.42578125" style="17" customWidth="1"/>
    <col min="11526" max="11774" width="9" style="17"/>
    <col min="11775" max="11775" width="6.42578125" style="17" customWidth="1"/>
    <col min="11776" max="11776" width="12.140625" style="17" customWidth="1"/>
    <col min="11777" max="11777" width="42.140625" style="17" customWidth="1"/>
    <col min="11778" max="11778" width="4" style="17" customWidth="1"/>
    <col min="11779" max="11780" width="9.28515625" style="17" customWidth="1"/>
    <col min="11781" max="11781" width="12.42578125" style="17" customWidth="1"/>
    <col min="11782" max="12030" width="9" style="17"/>
    <col min="12031" max="12031" width="6.42578125" style="17" customWidth="1"/>
    <col min="12032" max="12032" width="12.140625" style="17" customWidth="1"/>
    <col min="12033" max="12033" width="42.140625" style="17" customWidth="1"/>
    <col min="12034" max="12034" width="4" style="17" customWidth="1"/>
    <col min="12035" max="12036" width="9.28515625" style="17" customWidth="1"/>
    <col min="12037" max="12037" width="12.42578125" style="17" customWidth="1"/>
    <col min="12038" max="12286" width="9" style="17"/>
    <col min="12287" max="12287" width="6.42578125" style="17" customWidth="1"/>
    <col min="12288" max="12288" width="12.140625" style="17" customWidth="1"/>
    <col min="12289" max="12289" width="42.140625" style="17" customWidth="1"/>
    <col min="12290" max="12290" width="4" style="17" customWidth="1"/>
    <col min="12291" max="12292" width="9.28515625" style="17" customWidth="1"/>
    <col min="12293" max="12293" width="12.42578125" style="17" customWidth="1"/>
    <col min="12294" max="12542" width="9" style="17"/>
    <col min="12543" max="12543" width="6.42578125" style="17" customWidth="1"/>
    <col min="12544" max="12544" width="12.140625" style="17" customWidth="1"/>
    <col min="12545" max="12545" width="42.140625" style="17" customWidth="1"/>
    <col min="12546" max="12546" width="4" style="17" customWidth="1"/>
    <col min="12547" max="12548" width="9.28515625" style="17" customWidth="1"/>
    <col min="12549" max="12549" width="12.42578125" style="17" customWidth="1"/>
    <col min="12550" max="12798" width="9" style="17"/>
    <col min="12799" max="12799" width="6.42578125" style="17" customWidth="1"/>
    <col min="12800" max="12800" width="12.140625" style="17" customWidth="1"/>
    <col min="12801" max="12801" width="42.140625" style="17" customWidth="1"/>
    <col min="12802" max="12802" width="4" style="17" customWidth="1"/>
    <col min="12803" max="12804" width="9.28515625" style="17" customWidth="1"/>
    <col min="12805" max="12805" width="12.42578125" style="17" customWidth="1"/>
    <col min="12806" max="13054" width="9" style="17"/>
    <col min="13055" max="13055" width="6.42578125" style="17" customWidth="1"/>
    <col min="13056" max="13056" width="12.140625" style="17" customWidth="1"/>
    <col min="13057" max="13057" width="42.140625" style="17" customWidth="1"/>
    <col min="13058" max="13058" width="4" style="17" customWidth="1"/>
    <col min="13059" max="13060" width="9.28515625" style="17" customWidth="1"/>
    <col min="13061" max="13061" width="12.42578125" style="17" customWidth="1"/>
    <col min="13062" max="13310" width="9" style="17"/>
    <col min="13311" max="13311" width="6.42578125" style="17" customWidth="1"/>
    <col min="13312" max="13312" width="12.140625" style="17" customWidth="1"/>
    <col min="13313" max="13313" width="42.140625" style="17" customWidth="1"/>
    <col min="13314" max="13314" width="4" style="17" customWidth="1"/>
    <col min="13315" max="13316" width="9.28515625" style="17" customWidth="1"/>
    <col min="13317" max="13317" width="12.42578125" style="17" customWidth="1"/>
    <col min="13318" max="13566" width="9" style="17"/>
    <col min="13567" max="13567" width="6.42578125" style="17" customWidth="1"/>
    <col min="13568" max="13568" width="12.140625" style="17" customWidth="1"/>
    <col min="13569" max="13569" width="42.140625" style="17" customWidth="1"/>
    <col min="13570" max="13570" width="4" style="17" customWidth="1"/>
    <col min="13571" max="13572" width="9.28515625" style="17" customWidth="1"/>
    <col min="13573" max="13573" width="12.42578125" style="17" customWidth="1"/>
    <col min="13574" max="13822" width="9" style="17"/>
    <col min="13823" max="13823" width="6.42578125" style="17" customWidth="1"/>
    <col min="13824" max="13824" width="12.140625" style="17" customWidth="1"/>
    <col min="13825" max="13825" width="42.140625" style="17" customWidth="1"/>
    <col min="13826" max="13826" width="4" style="17" customWidth="1"/>
    <col min="13827" max="13828" width="9.28515625" style="17" customWidth="1"/>
    <col min="13829" max="13829" width="12.42578125" style="17" customWidth="1"/>
    <col min="13830" max="14078" width="9" style="17"/>
    <col min="14079" max="14079" width="6.42578125" style="17" customWidth="1"/>
    <col min="14080" max="14080" width="12.140625" style="17" customWidth="1"/>
    <col min="14081" max="14081" width="42.140625" style="17" customWidth="1"/>
    <col min="14082" max="14082" width="4" style="17" customWidth="1"/>
    <col min="14083" max="14084" width="9.28515625" style="17" customWidth="1"/>
    <col min="14085" max="14085" width="12.42578125" style="17" customWidth="1"/>
    <col min="14086" max="14334" width="9" style="17"/>
    <col min="14335" max="14335" width="6.42578125" style="17" customWidth="1"/>
    <col min="14336" max="14336" width="12.140625" style="17" customWidth="1"/>
    <col min="14337" max="14337" width="42.140625" style="17" customWidth="1"/>
    <col min="14338" max="14338" width="4" style="17" customWidth="1"/>
    <col min="14339" max="14340" width="9.28515625" style="17" customWidth="1"/>
    <col min="14341" max="14341" width="12.42578125" style="17" customWidth="1"/>
    <col min="14342" max="14590" width="9" style="17"/>
    <col min="14591" max="14591" width="6.42578125" style="17" customWidth="1"/>
    <col min="14592" max="14592" width="12.140625" style="17" customWidth="1"/>
    <col min="14593" max="14593" width="42.140625" style="17" customWidth="1"/>
    <col min="14594" max="14594" width="4" style="17" customWidth="1"/>
    <col min="14595" max="14596" width="9.28515625" style="17" customWidth="1"/>
    <col min="14597" max="14597" width="12.42578125" style="17" customWidth="1"/>
    <col min="14598" max="14846" width="9" style="17"/>
    <col min="14847" max="14847" width="6.42578125" style="17" customWidth="1"/>
    <col min="14848" max="14848" width="12.140625" style="17" customWidth="1"/>
    <col min="14849" max="14849" width="42.140625" style="17" customWidth="1"/>
    <col min="14850" max="14850" width="4" style="17" customWidth="1"/>
    <col min="14851" max="14852" width="9.28515625" style="17" customWidth="1"/>
    <col min="14853" max="14853" width="12.42578125" style="17" customWidth="1"/>
    <col min="14854" max="15102" width="9" style="17"/>
    <col min="15103" max="15103" width="6.42578125" style="17" customWidth="1"/>
    <col min="15104" max="15104" width="12.140625" style="17" customWidth="1"/>
    <col min="15105" max="15105" width="42.140625" style="17" customWidth="1"/>
    <col min="15106" max="15106" width="4" style="17" customWidth="1"/>
    <col min="15107" max="15108" width="9.28515625" style="17" customWidth="1"/>
    <col min="15109" max="15109" width="12.42578125" style="17" customWidth="1"/>
    <col min="15110" max="15358" width="9" style="17"/>
    <col min="15359" max="15359" width="6.42578125" style="17" customWidth="1"/>
    <col min="15360" max="15360" width="12.140625" style="17" customWidth="1"/>
    <col min="15361" max="15361" width="42.140625" style="17" customWidth="1"/>
    <col min="15362" max="15362" width="4" style="17" customWidth="1"/>
    <col min="15363" max="15364" width="9.28515625" style="17" customWidth="1"/>
    <col min="15365" max="15365" width="12.42578125" style="17" customWidth="1"/>
    <col min="15366" max="15614" width="9" style="17"/>
    <col min="15615" max="15615" width="6.42578125" style="17" customWidth="1"/>
    <col min="15616" max="15616" width="12.140625" style="17" customWidth="1"/>
    <col min="15617" max="15617" width="42.140625" style="17" customWidth="1"/>
    <col min="15618" max="15618" width="4" style="17" customWidth="1"/>
    <col min="15619" max="15620" width="9.28515625" style="17" customWidth="1"/>
    <col min="15621" max="15621" width="12.42578125" style="17" customWidth="1"/>
    <col min="15622" max="15870" width="9" style="17"/>
    <col min="15871" max="15871" width="6.42578125" style="17" customWidth="1"/>
    <col min="15872" max="15872" width="12.140625" style="17" customWidth="1"/>
    <col min="15873" max="15873" width="42.140625" style="17" customWidth="1"/>
    <col min="15874" max="15874" width="4" style="17" customWidth="1"/>
    <col min="15875" max="15876" width="9.28515625" style="17" customWidth="1"/>
    <col min="15877" max="15877" width="12.42578125" style="17" customWidth="1"/>
    <col min="15878" max="16126" width="9" style="17"/>
    <col min="16127" max="16127" width="6.42578125" style="17" customWidth="1"/>
    <col min="16128" max="16128" width="12.140625" style="17" customWidth="1"/>
    <col min="16129" max="16129" width="42.140625" style="17" customWidth="1"/>
    <col min="16130" max="16130" width="4" style="17" customWidth="1"/>
    <col min="16131" max="16132" width="9.28515625" style="17" customWidth="1"/>
    <col min="16133" max="16133" width="12.42578125" style="17" customWidth="1"/>
    <col min="16134" max="16384" width="9" style="17"/>
  </cols>
  <sheetData>
    <row r="1" spans="1:7" ht="27.75" customHeight="1">
      <c r="A1" s="564" t="s">
        <v>564</v>
      </c>
      <c r="B1" s="564"/>
      <c r="C1" s="564"/>
      <c r="D1" s="564"/>
      <c r="E1" s="564"/>
      <c r="F1" s="564"/>
      <c r="G1" s="564"/>
    </row>
    <row r="2" spans="1:7" ht="12.75" customHeight="1">
      <c r="A2" s="180" t="s">
        <v>1028</v>
      </c>
      <c r="B2" s="198"/>
      <c r="C2" s="198"/>
      <c r="D2" s="228"/>
      <c r="E2" s="264"/>
      <c r="F2" s="198"/>
      <c r="G2" s="198"/>
    </row>
    <row r="3" spans="1:7" ht="12.75" customHeight="1">
      <c r="A3" s="180" t="s">
        <v>1095</v>
      </c>
      <c r="B3" s="198"/>
      <c r="C3" s="198"/>
      <c r="D3" s="228"/>
      <c r="E3" s="264"/>
      <c r="F3" s="198"/>
      <c r="G3" s="198"/>
    </row>
    <row r="4" spans="1:7" ht="13.5" customHeight="1">
      <c r="A4" s="20"/>
      <c r="B4" s="20"/>
      <c r="C4" s="20"/>
      <c r="D4" s="228"/>
      <c r="E4" s="264"/>
      <c r="F4" s="198"/>
      <c r="G4" s="198"/>
    </row>
    <row r="5" spans="1:7" ht="6.75" customHeight="1">
      <c r="A5" s="181"/>
      <c r="B5" s="23"/>
      <c r="C5" s="23"/>
      <c r="D5" s="48"/>
      <c r="E5" s="265"/>
      <c r="F5" s="24"/>
      <c r="G5" s="24"/>
    </row>
    <row r="6" spans="1:7" ht="12.75" customHeight="1">
      <c r="A6" s="198" t="s">
        <v>198</v>
      </c>
      <c r="B6" s="198"/>
      <c r="C6" s="198"/>
      <c r="D6" s="228"/>
      <c r="E6" s="264"/>
      <c r="F6" s="198"/>
      <c r="G6" s="198"/>
    </row>
    <row r="7" spans="1:7" ht="13.5" customHeight="1">
      <c r="A7" s="198" t="s">
        <v>1030</v>
      </c>
      <c r="B7" s="198"/>
      <c r="C7" s="198"/>
      <c r="D7" s="228"/>
      <c r="E7" s="565" t="s">
        <v>1029</v>
      </c>
      <c r="F7" s="566"/>
      <c r="G7" s="566"/>
    </row>
    <row r="8" spans="1:7" ht="13.5" customHeight="1">
      <c r="A8" s="198" t="s">
        <v>1104</v>
      </c>
      <c r="B8" s="23"/>
      <c r="C8" s="23"/>
      <c r="D8" s="48"/>
      <c r="E8" s="565" t="s">
        <v>1105</v>
      </c>
      <c r="F8" s="567"/>
      <c r="G8" s="567"/>
    </row>
    <row r="9" spans="1:7" ht="6" customHeight="1">
      <c r="A9" s="22"/>
      <c r="B9" s="22"/>
      <c r="C9" s="22"/>
      <c r="D9" s="507"/>
      <c r="E9" s="277"/>
      <c r="F9" s="22"/>
      <c r="G9" s="22"/>
    </row>
    <row r="10" spans="1:7" ht="24" customHeight="1">
      <c r="A10" s="27" t="s">
        <v>199</v>
      </c>
      <c r="B10" s="27" t="s">
        <v>2</v>
      </c>
      <c r="C10" s="27" t="s">
        <v>200</v>
      </c>
      <c r="D10" s="27" t="s">
        <v>4</v>
      </c>
      <c r="E10" s="278" t="s">
        <v>201</v>
      </c>
      <c r="F10" s="27" t="s">
        <v>202</v>
      </c>
      <c r="G10" s="27" t="s">
        <v>6</v>
      </c>
    </row>
    <row r="11" spans="1:7" ht="12.75" customHeight="1">
      <c r="A11" s="27" t="s">
        <v>8</v>
      </c>
      <c r="B11" s="27" t="s">
        <v>203</v>
      </c>
      <c r="C11" s="27" t="s">
        <v>204</v>
      </c>
      <c r="D11" s="27" t="s">
        <v>70</v>
      </c>
      <c r="E11" s="278" t="s">
        <v>189</v>
      </c>
      <c r="F11" s="27" t="s">
        <v>205</v>
      </c>
      <c r="G11" s="27" t="s">
        <v>206</v>
      </c>
    </row>
    <row r="12" spans="1:7" ht="4.5" customHeight="1">
      <c r="A12" s="22"/>
      <c r="B12" s="22"/>
      <c r="C12" s="22"/>
      <c r="D12" s="507"/>
      <c r="E12" s="277"/>
      <c r="F12" s="22"/>
      <c r="G12" s="22"/>
    </row>
    <row r="13" spans="1:7" ht="30.75" customHeight="1">
      <c r="A13" s="182"/>
      <c r="B13" s="29" t="s">
        <v>500</v>
      </c>
      <c r="C13" s="29" t="s">
        <v>548</v>
      </c>
      <c r="D13" s="50"/>
      <c r="E13" s="279"/>
      <c r="F13" s="653"/>
      <c r="G13" s="653">
        <f>SUM(G14,G77,G127,G166,G223,G239,G257,G279)</f>
        <v>0</v>
      </c>
    </row>
    <row r="14" spans="1:7" ht="28.5" customHeight="1">
      <c r="A14" s="183"/>
      <c r="B14" s="32" t="s">
        <v>8</v>
      </c>
      <c r="C14" s="32" t="s">
        <v>549</v>
      </c>
      <c r="D14" s="508"/>
      <c r="E14" s="280"/>
      <c r="F14" s="660"/>
      <c r="G14" s="660">
        <f>SUM(G15:G74)</f>
        <v>0</v>
      </c>
    </row>
    <row r="15" spans="1:7" ht="13.5" customHeight="1">
      <c r="A15" s="184">
        <v>1</v>
      </c>
      <c r="B15" s="35" t="s">
        <v>565</v>
      </c>
      <c r="C15" s="35" t="s">
        <v>566</v>
      </c>
      <c r="D15" s="509" t="s">
        <v>112</v>
      </c>
      <c r="E15" s="611">
        <v>380</v>
      </c>
      <c r="F15" s="661">
        <v>0</v>
      </c>
      <c r="G15" s="662">
        <f>ROUND(E15*F15,2)</f>
        <v>0</v>
      </c>
    </row>
    <row r="16" spans="1:7" ht="13.5" customHeight="1">
      <c r="A16" s="185"/>
      <c r="B16" s="186"/>
      <c r="C16" s="186" t="s">
        <v>567</v>
      </c>
      <c r="D16" s="510"/>
      <c r="E16" s="656">
        <v>380</v>
      </c>
      <c r="F16" s="663"/>
      <c r="G16" s="664"/>
    </row>
    <row r="17" spans="1:7" ht="24" customHeight="1">
      <c r="A17" s="184">
        <v>2</v>
      </c>
      <c r="B17" s="35" t="s">
        <v>568</v>
      </c>
      <c r="C17" s="35" t="s">
        <v>569</v>
      </c>
      <c r="D17" s="509" t="s">
        <v>112</v>
      </c>
      <c r="E17" s="611">
        <v>380</v>
      </c>
      <c r="F17" s="661">
        <v>0</v>
      </c>
      <c r="G17" s="662">
        <f t="shared" ref="G17:G78" si="0">ROUND(E17*F17,2)</f>
        <v>0</v>
      </c>
    </row>
    <row r="18" spans="1:7" ht="13.5" customHeight="1">
      <c r="A18" s="185"/>
      <c r="B18" s="186"/>
      <c r="C18" s="186" t="s">
        <v>567</v>
      </c>
      <c r="D18" s="510"/>
      <c r="E18" s="656">
        <v>380</v>
      </c>
      <c r="F18" s="663"/>
      <c r="G18" s="664"/>
    </row>
    <row r="19" spans="1:7" ht="24" customHeight="1">
      <c r="A19" s="184">
        <v>3</v>
      </c>
      <c r="B19" s="35" t="s">
        <v>570</v>
      </c>
      <c r="C19" s="35" t="s">
        <v>571</v>
      </c>
      <c r="D19" s="509" t="s">
        <v>54</v>
      </c>
      <c r="E19" s="611">
        <v>36.162999999999997</v>
      </c>
      <c r="F19" s="661">
        <v>0</v>
      </c>
      <c r="G19" s="662">
        <f t="shared" si="0"/>
        <v>0</v>
      </c>
    </row>
    <row r="20" spans="1:7" ht="24" customHeight="1">
      <c r="A20" s="185"/>
      <c r="B20" s="186"/>
      <c r="C20" s="186" t="s">
        <v>572</v>
      </c>
      <c r="D20" s="510"/>
      <c r="E20" s="656">
        <v>18.663</v>
      </c>
      <c r="F20" s="663"/>
      <c r="G20" s="664"/>
    </row>
    <row r="21" spans="1:7" ht="13.5" customHeight="1">
      <c r="A21" s="185"/>
      <c r="B21" s="186"/>
      <c r="C21" s="186" t="s">
        <v>573</v>
      </c>
      <c r="D21" s="510"/>
      <c r="E21" s="656">
        <v>17.5</v>
      </c>
      <c r="F21" s="663"/>
      <c r="G21" s="664"/>
    </row>
    <row r="22" spans="1:7" ht="13.5" customHeight="1">
      <c r="A22" s="187"/>
      <c r="B22" s="188"/>
      <c r="C22" s="188" t="s">
        <v>574</v>
      </c>
      <c r="D22" s="511"/>
      <c r="E22" s="657">
        <v>36.162999999999997</v>
      </c>
      <c r="F22" s="665"/>
      <c r="G22" s="664"/>
    </row>
    <row r="23" spans="1:7" ht="24" customHeight="1">
      <c r="A23" s="184">
        <v>4</v>
      </c>
      <c r="B23" s="35" t="s">
        <v>575</v>
      </c>
      <c r="C23" s="35" t="s">
        <v>576</v>
      </c>
      <c r="D23" s="509" t="s">
        <v>54</v>
      </c>
      <c r="E23" s="611">
        <v>1434.625</v>
      </c>
      <c r="F23" s="661">
        <v>0</v>
      </c>
      <c r="G23" s="662">
        <f t="shared" si="0"/>
        <v>0</v>
      </c>
    </row>
    <row r="24" spans="1:7" ht="34.5" customHeight="1">
      <c r="A24" s="185"/>
      <c r="B24" s="186"/>
      <c r="C24" s="186" t="s">
        <v>577</v>
      </c>
      <c r="D24" s="510"/>
      <c r="E24" s="656">
        <v>1350.415</v>
      </c>
      <c r="F24" s="663"/>
      <c r="G24" s="664"/>
    </row>
    <row r="25" spans="1:7" ht="13.5" customHeight="1">
      <c r="A25" s="185"/>
      <c r="B25" s="186"/>
      <c r="C25" s="186" t="s">
        <v>578</v>
      </c>
      <c r="D25" s="510"/>
      <c r="E25" s="656">
        <v>49.5</v>
      </c>
      <c r="F25" s="663"/>
      <c r="G25" s="664"/>
    </row>
    <row r="26" spans="1:7" ht="13.5" customHeight="1">
      <c r="A26" s="185"/>
      <c r="B26" s="186"/>
      <c r="C26" s="186" t="s">
        <v>579</v>
      </c>
      <c r="D26" s="510"/>
      <c r="E26" s="656">
        <v>34.71</v>
      </c>
      <c r="F26" s="663"/>
      <c r="G26" s="664"/>
    </row>
    <row r="27" spans="1:7" ht="13.5" customHeight="1">
      <c r="A27" s="187"/>
      <c r="B27" s="188"/>
      <c r="C27" s="188" t="s">
        <v>574</v>
      </c>
      <c r="D27" s="511"/>
      <c r="E27" s="657">
        <v>1434.625</v>
      </c>
      <c r="F27" s="665"/>
      <c r="G27" s="664"/>
    </row>
    <row r="28" spans="1:7" ht="13.5" customHeight="1">
      <c r="A28" s="184">
        <v>5</v>
      </c>
      <c r="B28" s="35" t="s">
        <v>580</v>
      </c>
      <c r="C28" s="35" t="s">
        <v>581</v>
      </c>
      <c r="D28" s="509" t="s">
        <v>54</v>
      </c>
      <c r="E28" s="611">
        <v>43.86</v>
      </c>
      <c r="F28" s="661">
        <v>0</v>
      </c>
      <c r="G28" s="662">
        <f t="shared" si="0"/>
        <v>0</v>
      </c>
    </row>
    <row r="29" spans="1:7" ht="13.5" customHeight="1">
      <c r="A29" s="185"/>
      <c r="B29" s="186"/>
      <c r="C29" s="186" t="s">
        <v>582</v>
      </c>
      <c r="D29" s="510"/>
      <c r="E29" s="656">
        <v>2.4</v>
      </c>
      <c r="F29" s="663"/>
      <c r="G29" s="664"/>
    </row>
    <row r="30" spans="1:7" ht="13.5" customHeight="1">
      <c r="A30" s="185"/>
      <c r="B30" s="186"/>
      <c r="C30" s="186" t="s">
        <v>583</v>
      </c>
      <c r="D30" s="510"/>
      <c r="E30" s="656">
        <v>4.5599999999999996</v>
      </c>
      <c r="F30" s="663"/>
      <c r="G30" s="664"/>
    </row>
    <row r="31" spans="1:7" ht="13.5" customHeight="1">
      <c r="A31" s="185"/>
      <c r="B31" s="186"/>
      <c r="C31" s="186" t="s">
        <v>584</v>
      </c>
      <c r="D31" s="510"/>
      <c r="E31" s="656">
        <v>7.2</v>
      </c>
      <c r="F31" s="663"/>
      <c r="G31" s="664"/>
    </row>
    <row r="32" spans="1:7" ht="13.5" customHeight="1">
      <c r="A32" s="185"/>
      <c r="B32" s="186"/>
      <c r="C32" s="186" t="s">
        <v>585</v>
      </c>
      <c r="D32" s="510"/>
      <c r="E32" s="656">
        <v>13.12</v>
      </c>
      <c r="F32" s="663"/>
      <c r="G32" s="664"/>
    </row>
    <row r="33" spans="1:7" ht="13.5" customHeight="1">
      <c r="A33" s="185"/>
      <c r="B33" s="186"/>
      <c r="C33" s="186" t="s">
        <v>586</v>
      </c>
      <c r="D33" s="510"/>
      <c r="E33" s="656">
        <v>16.579999999999998</v>
      </c>
      <c r="F33" s="663"/>
      <c r="G33" s="664"/>
    </row>
    <row r="34" spans="1:7" ht="13.5" customHeight="1">
      <c r="A34" s="187"/>
      <c r="B34" s="188"/>
      <c r="C34" s="188" t="s">
        <v>574</v>
      </c>
      <c r="D34" s="511"/>
      <c r="E34" s="657">
        <v>43.86</v>
      </c>
      <c r="F34" s="665"/>
      <c r="G34" s="664"/>
    </row>
    <row r="35" spans="1:7" ht="13.5" customHeight="1">
      <c r="A35" s="184">
        <v>6</v>
      </c>
      <c r="B35" s="35" t="s">
        <v>587</v>
      </c>
      <c r="C35" s="35" t="s">
        <v>588</v>
      </c>
      <c r="D35" s="509" t="s">
        <v>54</v>
      </c>
      <c r="E35" s="611">
        <v>112.907</v>
      </c>
      <c r="F35" s="661">
        <v>0</v>
      </c>
      <c r="G35" s="662">
        <f t="shared" si="0"/>
        <v>0</v>
      </c>
    </row>
    <row r="36" spans="1:7" ht="13.5" customHeight="1">
      <c r="A36" s="189"/>
      <c r="B36" s="190"/>
      <c r="C36" s="190" t="s">
        <v>589</v>
      </c>
      <c r="D36" s="512"/>
      <c r="E36" s="658"/>
      <c r="F36" s="666"/>
      <c r="G36" s="664"/>
    </row>
    <row r="37" spans="1:7" ht="13.5" customHeight="1">
      <c r="A37" s="185"/>
      <c r="B37" s="186"/>
      <c r="C37" s="186" t="s">
        <v>590</v>
      </c>
      <c r="D37" s="510"/>
      <c r="E37" s="656">
        <v>51.66</v>
      </c>
      <c r="F37" s="663"/>
      <c r="G37" s="664"/>
    </row>
    <row r="38" spans="1:7" ht="13.5" customHeight="1">
      <c r="A38" s="185"/>
      <c r="B38" s="186"/>
      <c r="C38" s="186" t="s">
        <v>591</v>
      </c>
      <c r="D38" s="510"/>
      <c r="E38" s="656">
        <v>20.553000000000001</v>
      </c>
      <c r="F38" s="663"/>
      <c r="G38" s="664"/>
    </row>
    <row r="39" spans="1:7" ht="24" customHeight="1">
      <c r="A39" s="185"/>
      <c r="B39" s="186"/>
      <c r="C39" s="186" t="s">
        <v>592</v>
      </c>
      <c r="D39" s="510"/>
      <c r="E39" s="656">
        <v>26.832000000000001</v>
      </c>
      <c r="F39" s="663"/>
      <c r="G39" s="664"/>
    </row>
    <row r="40" spans="1:7" ht="13.5" customHeight="1">
      <c r="A40" s="185"/>
      <c r="B40" s="186"/>
      <c r="C40" s="186" t="s">
        <v>593</v>
      </c>
      <c r="D40" s="510"/>
      <c r="E40" s="656">
        <v>13.862</v>
      </c>
      <c r="F40" s="663"/>
      <c r="G40" s="664"/>
    </row>
    <row r="41" spans="1:7" ht="13.5" customHeight="1">
      <c r="A41" s="187"/>
      <c r="B41" s="188"/>
      <c r="C41" s="188" t="s">
        <v>574</v>
      </c>
      <c r="D41" s="511"/>
      <c r="E41" s="657">
        <v>112.907</v>
      </c>
      <c r="F41" s="665"/>
      <c r="G41" s="664"/>
    </row>
    <row r="42" spans="1:7" ht="34.5" customHeight="1">
      <c r="A42" s="184">
        <v>7</v>
      </c>
      <c r="B42" s="35" t="s">
        <v>13</v>
      </c>
      <c r="C42" s="35" t="s">
        <v>594</v>
      </c>
      <c r="D42" s="509" t="s">
        <v>54</v>
      </c>
      <c r="E42" s="611">
        <v>156.76</v>
      </c>
      <c r="F42" s="661">
        <v>0</v>
      </c>
      <c r="G42" s="662">
        <f t="shared" si="0"/>
        <v>0</v>
      </c>
    </row>
    <row r="43" spans="1:7" ht="13.5" customHeight="1">
      <c r="A43" s="185"/>
      <c r="B43" s="186"/>
      <c r="C43" s="186" t="s">
        <v>595</v>
      </c>
      <c r="D43" s="510"/>
      <c r="E43" s="656">
        <v>156.76</v>
      </c>
      <c r="F43" s="663"/>
      <c r="G43" s="664"/>
    </row>
    <row r="44" spans="1:7" ht="13.5" customHeight="1">
      <c r="A44" s="184">
        <v>8</v>
      </c>
      <c r="B44" s="35" t="s">
        <v>596</v>
      </c>
      <c r="C44" s="35" t="s">
        <v>597</v>
      </c>
      <c r="D44" s="509" t="s">
        <v>54</v>
      </c>
      <c r="E44" s="611">
        <v>5.2990000000000004</v>
      </c>
      <c r="F44" s="661">
        <v>0</v>
      </c>
      <c r="G44" s="662">
        <f t="shared" si="0"/>
        <v>0</v>
      </c>
    </row>
    <row r="45" spans="1:7" ht="13.5" customHeight="1">
      <c r="A45" s="185"/>
      <c r="B45" s="186"/>
      <c r="C45" s="186" t="s">
        <v>598</v>
      </c>
      <c r="D45" s="510"/>
      <c r="E45" s="656">
        <v>5.2990000000000004</v>
      </c>
      <c r="F45" s="663"/>
      <c r="G45" s="664"/>
    </row>
    <row r="46" spans="1:7" ht="13.5" customHeight="1">
      <c r="A46" s="184">
        <v>9</v>
      </c>
      <c r="B46" s="35" t="s">
        <v>599</v>
      </c>
      <c r="C46" s="35" t="s">
        <v>600</v>
      </c>
      <c r="D46" s="509" t="s">
        <v>54</v>
      </c>
      <c r="E46" s="611">
        <v>5.2990000000000004</v>
      </c>
      <c r="F46" s="661">
        <v>0</v>
      </c>
      <c r="G46" s="662">
        <f t="shared" si="0"/>
        <v>0</v>
      </c>
    </row>
    <row r="47" spans="1:7" ht="24" customHeight="1">
      <c r="A47" s="184">
        <v>10</v>
      </c>
      <c r="B47" s="35" t="s">
        <v>601</v>
      </c>
      <c r="C47" s="35" t="s">
        <v>602</v>
      </c>
      <c r="D47" s="509" t="s">
        <v>54</v>
      </c>
      <c r="E47" s="611">
        <v>182.25</v>
      </c>
      <c r="F47" s="661">
        <v>0</v>
      </c>
      <c r="G47" s="662">
        <f t="shared" si="0"/>
        <v>0</v>
      </c>
    </row>
    <row r="48" spans="1:7" ht="34.5" customHeight="1">
      <c r="A48" s="184">
        <v>11</v>
      </c>
      <c r="B48" s="35" t="s">
        <v>603</v>
      </c>
      <c r="C48" s="35" t="s">
        <v>604</v>
      </c>
      <c r="D48" s="509" t="s">
        <v>54</v>
      </c>
      <c r="E48" s="611">
        <v>1937.4490000000001</v>
      </c>
      <c r="F48" s="661">
        <v>0</v>
      </c>
      <c r="G48" s="662">
        <f t="shared" si="0"/>
        <v>0</v>
      </c>
    </row>
    <row r="49" spans="1:7" ht="13.5" customHeight="1">
      <c r="A49" s="185"/>
      <c r="B49" s="186"/>
      <c r="C49" s="186" t="s">
        <v>605</v>
      </c>
      <c r="D49" s="510"/>
      <c r="E49" s="656">
        <v>2122.6990000000001</v>
      </c>
      <c r="F49" s="663"/>
      <c r="G49" s="664"/>
    </row>
    <row r="50" spans="1:7" ht="13.5" customHeight="1">
      <c r="A50" s="185"/>
      <c r="B50" s="186"/>
      <c r="C50" s="186" t="s">
        <v>606</v>
      </c>
      <c r="D50" s="510"/>
      <c r="E50" s="656">
        <v>-185.25</v>
      </c>
      <c r="F50" s="663"/>
      <c r="G50" s="664"/>
    </row>
    <row r="51" spans="1:7" ht="13.5" customHeight="1">
      <c r="A51" s="187"/>
      <c r="B51" s="188"/>
      <c r="C51" s="188" t="s">
        <v>574</v>
      </c>
      <c r="D51" s="511"/>
      <c r="E51" s="657">
        <v>1937.4490000000001</v>
      </c>
      <c r="F51" s="665"/>
      <c r="G51" s="664"/>
    </row>
    <row r="52" spans="1:7" ht="34.5" customHeight="1">
      <c r="A52" s="184">
        <v>12</v>
      </c>
      <c r="B52" s="35" t="s">
        <v>607</v>
      </c>
      <c r="C52" s="35" t="s">
        <v>608</v>
      </c>
      <c r="D52" s="509" t="s">
        <v>54</v>
      </c>
      <c r="E52" s="611">
        <v>19374.5</v>
      </c>
      <c r="F52" s="661">
        <v>0</v>
      </c>
      <c r="G52" s="662">
        <f t="shared" si="0"/>
        <v>0</v>
      </c>
    </row>
    <row r="53" spans="1:7" ht="13.5" customHeight="1">
      <c r="A53" s="189"/>
      <c r="B53" s="190"/>
      <c r="C53" s="190" t="s">
        <v>609</v>
      </c>
      <c r="D53" s="512"/>
      <c r="E53" s="658"/>
      <c r="F53" s="666"/>
      <c r="G53" s="664"/>
    </row>
    <row r="54" spans="1:7" ht="13.5" customHeight="1">
      <c r="A54" s="185"/>
      <c r="B54" s="186"/>
      <c r="C54" s="186" t="s">
        <v>610</v>
      </c>
      <c r="D54" s="510"/>
      <c r="E54" s="656">
        <v>19374.5</v>
      </c>
      <c r="F54" s="663"/>
      <c r="G54" s="664"/>
    </row>
    <row r="55" spans="1:7" ht="24" customHeight="1">
      <c r="A55" s="184">
        <v>13</v>
      </c>
      <c r="B55" s="35" t="s">
        <v>48</v>
      </c>
      <c r="C55" s="35" t="s">
        <v>611</v>
      </c>
      <c r="D55" s="509" t="s">
        <v>54</v>
      </c>
      <c r="E55" s="611">
        <v>185.25</v>
      </c>
      <c r="F55" s="661">
        <v>0</v>
      </c>
      <c r="G55" s="662">
        <f t="shared" si="0"/>
        <v>0</v>
      </c>
    </row>
    <row r="56" spans="1:7" ht="13.5" customHeight="1">
      <c r="A56" s="184">
        <v>14</v>
      </c>
      <c r="B56" s="35" t="s">
        <v>612</v>
      </c>
      <c r="C56" s="35" t="s">
        <v>613</v>
      </c>
      <c r="D56" s="509" t="s">
        <v>54</v>
      </c>
      <c r="E56" s="611">
        <v>185.25</v>
      </c>
      <c r="F56" s="661">
        <v>0</v>
      </c>
      <c r="G56" s="662">
        <f t="shared" si="0"/>
        <v>0</v>
      </c>
    </row>
    <row r="57" spans="1:7" ht="13.5" customHeight="1">
      <c r="A57" s="185"/>
      <c r="B57" s="186"/>
      <c r="C57" s="186" t="s">
        <v>614</v>
      </c>
      <c r="D57" s="510"/>
      <c r="E57" s="656">
        <v>171.6</v>
      </c>
      <c r="F57" s="663"/>
      <c r="G57" s="664"/>
    </row>
    <row r="58" spans="1:7" ht="13.5" customHeight="1">
      <c r="A58" s="185"/>
      <c r="B58" s="186"/>
      <c r="C58" s="186" t="s">
        <v>615</v>
      </c>
      <c r="D58" s="510"/>
      <c r="E58" s="656">
        <v>13.65</v>
      </c>
      <c r="F58" s="663"/>
      <c r="G58" s="664"/>
    </row>
    <row r="59" spans="1:7" ht="13.5" customHeight="1">
      <c r="A59" s="187"/>
      <c r="B59" s="188"/>
      <c r="C59" s="188" t="s">
        <v>574</v>
      </c>
      <c r="D59" s="511"/>
      <c r="E59" s="657">
        <v>185.25</v>
      </c>
      <c r="F59" s="665"/>
      <c r="G59" s="664"/>
    </row>
    <row r="60" spans="1:7" ht="13.5" customHeight="1">
      <c r="A60" s="184">
        <v>15</v>
      </c>
      <c r="B60" s="35" t="s">
        <v>616</v>
      </c>
      <c r="C60" s="35" t="s">
        <v>617</v>
      </c>
      <c r="D60" s="509" t="s">
        <v>54</v>
      </c>
      <c r="E60" s="611">
        <v>1937.4490000000001</v>
      </c>
      <c r="F60" s="661">
        <v>0</v>
      </c>
      <c r="G60" s="662">
        <f t="shared" si="0"/>
        <v>0</v>
      </c>
    </row>
    <row r="61" spans="1:7" ht="24" customHeight="1">
      <c r="A61" s="184">
        <v>16</v>
      </c>
      <c r="B61" s="35" t="s">
        <v>618</v>
      </c>
      <c r="C61" s="35" t="s">
        <v>619</v>
      </c>
      <c r="D61" s="509" t="s">
        <v>158</v>
      </c>
      <c r="E61" s="611">
        <v>2384.5520000000001</v>
      </c>
      <c r="F61" s="661">
        <v>0</v>
      </c>
      <c r="G61" s="662">
        <f t="shared" si="0"/>
        <v>0</v>
      </c>
    </row>
    <row r="62" spans="1:7" ht="13.5" customHeight="1">
      <c r="A62" s="185"/>
      <c r="B62" s="186"/>
      <c r="C62" s="186" t="s">
        <v>620</v>
      </c>
      <c r="D62" s="510"/>
      <c r="E62" s="656">
        <v>2612.5520000000001</v>
      </c>
      <c r="F62" s="663"/>
      <c r="G62" s="664"/>
    </row>
    <row r="63" spans="1:7" ht="13.5" customHeight="1">
      <c r="A63" s="185"/>
      <c r="B63" s="186"/>
      <c r="C63" s="186" t="s">
        <v>621</v>
      </c>
      <c r="D63" s="510"/>
      <c r="E63" s="656">
        <v>-228</v>
      </c>
      <c r="F63" s="663"/>
      <c r="G63" s="664"/>
    </row>
    <row r="64" spans="1:7" ht="13.5" customHeight="1">
      <c r="A64" s="187"/>
      <c r="B64" s="188"/>
      <c r="C64" s="188" t="s">
        <v>574</v>
      </c>
      <c r="D64" s="511"/>
      <c r="E64" s="657">
        <v>2384.5520000000001</v>
      </c>
      <c r="F64" s="665"/>
      <c r="G64" s="664"/>
    </row>
    <row r="65" spans="1:10" ht="24" customHeight="1">
      <c r="A65" s="184">
        <v>17</v>
      </c>
      <c r="B65" s="35" t="s">
        <v>622</v>
      </c>
      <c r="C65" s="35" t="s">
        <v>623</v>
      </c>
      <c r="D65" s="509" t="s">
        <v>54</v>
      </c>
      <c r="E65" s="611">
        <v>142.5</v>
      </c>
      <c r="F65" s="661">
        <v>0</v>
      </c>
      <c r="G65" s="662">
        <f t="shared" si="0"/>
        <v>0</v>
      </c>
    </row>
    <row r="66" spans="1:10" ht="13.5" customHeight="1">
      <c r="A66" s="185"/>
      <c r="B66" s="186"/>
      <c r="C66" s="186" t="s">
        <v>624</v>
      </c>
      <c r="D66" s="510"/>
      <c r="E66" s="656">
        <v>132</v>
      </c>
      <c r="F66" s="663"/>
      <c r="G66" s="664"/>
    </row>
    <row r="67" spans="1:10" ht="13.5" customHeight="1">
      <c r="A67" s="185"/>
      <c r="B67" s="186"/>
      <c r="C67" s="186" t="s">
        <v>625</v>
      </c>
      <c r="D67" s="510"/>
      <c r="E67" s="656">
        <v>10.5</v>
      </c>
      <c r="F67" s="663"/>
      <c r="G67" s="664"/>
    </row>
    <row r="68" spans="1:10" ht="13.5" customHeight="1">
      <c r="A68" s="187"/>
      <c r="B68" s="188"/>
      <c r="C68" s="188" t="s">
        <v>574</v>
      </c>
      <c r="D68" s="511"/>
      <c r="E68" s="657">
        <v>142.5</v>
      </c>
      <c r="F68" s="665"/>
      <c r="G68" s="664"/>
    </row>
    <row r="69" spans="1:10" ht="24" customHeight="1">
      <c r="A69" s="184">
        <v>18</v>
      </c>
      <c r="B69" s="35" t="s">
        <v>626</v>
      </c>
      <c r="C69" s="35" t="s">
        <v>627</v>
      </c>
      <c r="D69" s="509" t="s">
        <v>54</v>
      </c>
      <c r="E69" s="611">
        <v>14.4</v>
      </c>
      <c r="F69" s="661">
        <v>0</v>
      </c>
      <c r="G69" s="662">
        <f t="shared" si="0"/>
        <v>0</v>
      </c>
    </row>
    <row r="70" spans="1:10" ht="13.5" customHeight="1">
      <c r="A70" s="189"/>
      <c r="B70" s="190"/>
      <c r="C70" s="190" t="s">
        <v>628</v>
      </c>
      <c r="D70" s="512"/>
      <c r="E70" s="658"/>
      <c r="F70" s="666"/>
      <c r="G70" s="664"/>
    </row>
    <row r="71" spans="1:10" ht="13.5" customHeight="1">
      <c r="A71" s="185"/>
      <c r="B71" s="186"/>
      <c r="C71" s="186" t="s">
        <v>629</v>
      </c>
      <c r="D71" s="510"/>
      <c r="E71" s="656">
        <v>14.4</v>
      </c>
      <c r="F71" s="663"/>
      <c r="G71" s="664"/>
    </row>
    <row r="72" spans="1:10" ht="13.5" customHeight="1">
      <c r="A72" s="184">
        <v>19</v>
      </c>
      <c r="B72" s="35" t="s">
        <v>630</v>
      </c>
      <c r="C72" s="35" t="s">
        <v>631</v>
      </c>
      <c r="D72" s="509" t="s">
        <v>54</v>
      </c>
      <c r="E72" s="611">
        <v>18.72</v>
      </c>
      <c r="F72" s="661">
        <v>0</v>
      </c>
      <c r="G72" s="662">
        <f t="shared" si="0"/>
        <v>0</v>
      </c>
    </row>
    <row r="73" spans="1:10" ht="13.5" customHeight="1">
      <c r="A73" s="185"/>
      <c r="B73" s="186"/>
      <c r="C73" s="186" t="s">
        <v>632</v>
      </c>
      <c r="D73" s="510"/>
      <c r="E73" s="656">
        <v>18.72</v>
      </c>
      <c r="F73" s="663"/>
      <c r="G73" s="664"/>
    </row>
    <row r="74" spans="1:10" ht="24" customHeight="1">
      <c r="A74" s="184">
        <v>20</v>
      </c>
      <c r="B74" s="35" t="s">
        <v>633</v>
      </c>
      <c r="C74" s="35" t="s">
        <v>634</v>
      </c>
      <c r="D74" s="509" t="s">
        <v>112</v>
      </c>
      <c r="E74" s="611">
        <v>57.6</v>
      </c>
      <c r="F74" s="661">
        <v>0</v>
      </c>
      <c r="G74" s="662">
        <f t="shared" si="0"/>
        <v>0</v>
      </c>
    </row>
    <row r="75" spans="1:10" ht="13.5" customHeight="1">
      <c r="A75" s="189"/>
      <c r="B75" s="190"/>
      <c r="C75" s="190" t="s">
        <v>628</v>
      </c>
      <c r="D75" s="512"/>
      <c r="E75" s="658"/>
      <c r="F75" s="666"/>
      <c r="G75" s="664"/>
    </row>
    <row r="76" spans="1:10" ht="13.5" customHeight="1">
      <c r="A76" s="185"/>
      <c r="B76" s="186"/>
      <c r="C76" s="186" t="s">
        <v>635</v>
      </c>
      <c r="D76" s="510"/>
      <c r="E76" s="656">
        <v>57.6</v>
      </c>
      <c r="F76" s="663"/>
      <c r="G76" s="664"/>
      <c r="J76" s="186"/>
    </row>
    <row r="77" spans="1:10" ht="28.5" customHeight="1">
      <c r="A77" s="183"/>
      <c r="B77" s="32" t="s">
        <v>203</v>
      </c>
      <c r="C77" s="32" t="s">
        <v>550</v>
      </c>
      <c r="D77" s="508"/>
      <c r="E77" s="612"/>
      <c r="F77" s="660"/>
      <c r="G77" s="413">
        <f>SUM(G78:G125)</f>
        <v>0</v>
      </c>
    </row>
    <row r="78" spans="1:10" ht="24" customHeight="1">
      <c r="A78" s="184">
        <v>21</v>
      </c>
      <c r="B78" s="35" t="s">
        <v>636</v>
      </c>
      <c r="C78" s="35" t="s">
        <v>637</v>
      </c>
      <c r="D78" s="509" t="s">
        <v>54</v>
      </c>
      <c r="E78" s="611">
        <v>16.896000000000001</v>
      </c>
      <c r="F78" s="661">
        <v>0</v>
      </c>
      <c r="G78" s="662">
        <f t="shared" si="0"/>
        <v>0</v>
      </c>
    </row>
    <row r="79" spans="1:10" ht="13.5" customHeight="1">
      <c r="A79" s="185"/>
      <c r="B79" s="186"/>
      <c r="C79" s="186" t="s">
        <v>638</v>
      </c>
      <c r="D79" s="510"/>
      <c r="E79" s="656">
        <v>16.896000000000001</v>
      </c>
      <c r="F79" s="663"/>
      <c r="G79" s="664"/>
    </row>
    <row r="80" spans="1:10" ht="24" customHeight="1">
      <c r="A80" s="184">
        <v>22</v>
      </c>
      <c r="B80" s="35" t="s">
        <v>636</v>
      </c>
      <c r="C80" s="35" t="s">
        <v>639</v>
      </c>
      <c r="D80" s="509" t="s">
        <v>54</v>
      </c>
      <c r="E80" s="611">
        <v>120.49</v>
      </c>
      <c r="F80" s="661">
        <v>0</v>
      </c>
      <c r="G80" s="662">
        <f t="shared" ref="G80:G125" si="1">ROUND(E80*F80,2)</f>
        <v>0</v>
      </c>
    </row>
    <row r="81" spans="1:7" ht="24" customHeight="1">
      <c r="A81" s="185"/>
      <c r="B81" s="186"/>
      <c r="C81" s="186" t="s">
        <v>640</v>
      </c>
      <c r="D81" s="510"/>
      <c r="E81" s="656">
        <v>113.17</v>
      </c>
      <c r="F81" s="663"/>
      <c r="G81" s="664"/>
    </row>
    <row r="82" spans="1:7" ht="13.5" customHeight="1">
      <c r="A82" s="185"/>
      <c r="B82" s="186"/>
      <c r="C82" s="186" t="s">
        <v>641</v>
      </c>
      <c r="D82" s="510"/>
      <c r="E82" s="656">
        <v>5.5919999999999996</v>
      </c>
      <c r="F82" s="663"/>
      <c r="G82" s="664"/>
    </row>
    <row r="83" spans="1:7" ht="13.5" customHeight="1">
      <c r="A83" s="185"/>
      <c r="B83" s="186"/>
      <c r="C83" s="186" t="s">
        <v>642</v>
      </c>
      <c r="D83" s="510"/>
      <c r="E83" s="656">
        <v>1.728</v>
      </c>
      <c r="F83" s="663"/>
      <c r="G83" s="664"/>
    </row>
    <row r="84" spans="1:7" ht="13.5" customHeight="1">
      <c r="A84" s="187"/>
      <c r="B84" s="188"/>
      <c r="C84" s="188" t="s">
        <v>574</v>
      </c>
      <c r="D84" s="511"/>
      <c r="E84" s="657">
        <v>120.49</v>
      </c>
      <c r="F84" s="665"/>
      <c r="G84" s="664"/>
    </row>
    <row r="85" spans="1:7" ht="24" customHeight="1">
      <c r="A85" s="184">
        <v>23</v>
      </c>
      <c r="B85" s="35" t="s">
        <v>643</v>
      </c>
      <c r="C85" s="35" t="s">
        <v>644</v>
      </c>
      <c r="D85" s="509" t="s">
        <v>54</v>
      </c>
      <c r="E85" s="611">
        <v>3.9169999999999998</v>
      </c>
      <c r="F85" s="661">
        <v>0</v>
      </c>
      <c r="G85" s="662">
        <f t="shared" si="1"/>
        <v>0</v>
      </c>
    </row>
    <row r="86" spans="1:7" ht="24" customHeight="1">
      <c r="A86" s="185"/>
      <c r="B86" s="186"/>
      <c r="C86" s="186" t="s">
        <v>645</v>
      </c>
      <c r="D86" s="510"/>
      <c r="E86" s="656">
        <v>3.9169999999999998</v>
      </c>
      <c r="F86" s="663"/>
      <c r="G86" s="664"/>
    </row>
    <row r="87" spans="1:7" ht="13.5" customHeight="1">
      <c r="A87" s="187"/>
      <c r="B87" s="188"/>
      <c r="C87" s="188" t="s">
        <v>574</v>
      </c>
      <c r="D87" s="511"/>
      <c r="E87" s="657">
        <v>3.9169999999999998</v>
      </c>
      <c r="F87" s="665"/>
      <c r="G87" s="664"/>
    </row>
    <row r="88" spans="1:7" ht="34.5" customHeight="1">
      <c r="A88" s="184">
        <v>24</v>
      </c>
      <c r="B88" s="35" t="s">
        <v>646</v>
      </c>
      <c r="C88" s="35" t="s">
        <v>647</v>
      </c>
      <c r="D88" s="509" t="s">
        <v>54</v>
      </c>
      <c r="E88" s="611">
        <v>482.916</v>
      </c>
      <c r="F88" s="661">
        <v>0</v>
      </c>
      <c r="G88" s="662">
        <f t="shared" si="1"/>
        <v>0</v>
      </c>
    </row>
    <row r="89" spans="1:7" ht="13.5" customHeight="1">
      <c r="A89" s="185"/>
      <c r="B89" s="186"/>
      <c r="C89" s="186" t="s">
        <v>648</v>
      </c>
      <c r="D89" s="510"/>
      <c r="E89" s="656">
        <v>340.69499999999999</v>
      </c>
      <c r="F89" s="663"/>
      <c r="G89" s="664"/>
    </row>
    <row r="90" spans="1:7" ht="13.5" customHeight="1">
      <c r="A90" s="185"/>
      <c r="B90" s="186"/>
      <c r="C90" s="186" t="s">
        <v>590</v>
      </c>
      <c r="D90" s="510"/>
      <c r="E90" s="656">
        <v>51.66</v>
      </c>
      <c r="F90" s="663"/>
      <c r="G90" s="664"/>
    </row>
    <row r="91" spans="1:7" ht="13.5" customHeight="1">
      <c r="A91" s="185"/>
      <c r="B91" s="186"/>
      <c r="C91" s="186" t="s">
        <v>591</v>
      </c>
      <c r="D91" s="510"/>
      <c r="E91" s="656">
        <v>20.553000000000001</v>
      </c>
      <c r="F91" s="663"/>
      <c r="G91" s="664"/>
    </row>
    <row r="92" spans="1:7" ht="24" customHeight="1">
      <c r="A92" s="185"/>
      <c r="B92" s="186"/>
      <c r="C92" s="186" t="s">
        <v>592</v>
      </c>
      <c r="D92" s="510"/>
      <c r="E92" s="656">
        <v>26.832000000000001</v>
      </c>
      <c r="F92" s="663"/>
      <c r="G92" s="664"/>
    </row>
    <row r="93" spans="1:7" ht="13.5" customHeight="1">
      <c r="A93" s="185"/>
      <c r="B93" s="186"/>
      <c r="C93" s="186" t="s">
        <v>593</v>
      </c>
      <c r="D93" s="510"/>
      <c r="E93" s="656">
        <v>13.862</v>
      </c>
      <c r="F93" s="663"/>
      <c r="G93" s="664"/>
    </row>
    <row r="94" spans="1:7" ht="13.5" customHeight="1">
      <c r="A94" s="185"/>
      <c r="B94" s="186"/>
      <c r="C94" s="186" t="s">
        <v>649</v>
      </c>
      <c r="D94" s="510"/>
      <c r="E94" s="656">
        <v>29.314</v>
      </c>
      <c r="F94" s="663"/>
      <c r="G94" s="664"/>
    </row>
    <row r="95" spans="1:7" ht="13.5" customHeight="1">
      <c r="A95" s="187"/>
      <c r="B95" s="188"/>
      <c r="C95" s="188" t="s">
        <v>574</v>
      </c>
      <c r="D95" s="511"/>
      <c r="E95" s="657">
        <v>482.916</v>
      </c>
      <c r="F95" s="665"/>
      <c r="G95" s="664"/>
    </row>
    <row r="96" spans="1:7" ht="24" customHeight="1">
      <c r="A96" s="184">
        <v>25</v>
      </c>
      <c r="B96" s="35" t="s">
        <v>650</v>
      </c>
      <c r="C96" s="35" t="s">
        <v>651</v>
      </c>
      <c r="D96" s="509" t="s">
        <v>54</v>
      </c>
      <c r="E96" s="611">
        <v>18.420999999999999</v>
      </c>
      <c r="F96" s="661">
        <v>0</v>
      </c>
      <c r="G96" s="662">
        <f t="shared" si="1"/>
        <v>0</v>
      </c>
    </row>
    <row r="97" spans="1:7" ht="13.5" customHeight="1">
      <c r="A97" s="185"/>
      <c r="B97" s="186"/>
      <c r="C97" s="186" t="s">
        <v>652</v>
      </c>
      <c r="D97" s="510"/>
      <c r="E97" s="656">
        <v>11.263999999999999</v>
      </c>
      <c r="F97" s="663"/>
      <c r="G97" s="664"/>
    </row>
    <row r="98" spans="1:7" ht="13.5" customHeight="1">
      <c r="A98" s="185"/>
      <c r="B98" s="186"/>
      <c r="C98" s="186" t="s">
        <v>653</v>
      </c>
      <c r="D98" s="510"/>
      <c r="E98" s="656">
        <v>7.157</v>
      </c>
      <c r="F98" s="663"/>
      <c r="G98" s="664"/>
    </row>
    <row r="99" spans="1:7" ht="13.5" customHeight="1">
      <c r="A99" s="187"/>
      <c r="B99" s="188"/>
      <c r="C99" s="188" t="s">
        <v>574</v>
      </c>
      <c r="D99" s="511"/>
      <c r="E99" s="657">
        <v>18.420999999999999</v>
      </c>
      <c r="F99" s="665"/>
      <c r="G99" s="664"/>
    </row>
    <row r="100" spans="1:7" ht="13.5" customHeight="1">
      <c r="A100" s="184">
        <v>26</v>
      </c>
      <c r="B100" s="35" t="s">
        <v>654</v>
      </c>
      <c r="C100" s="35" t="s">
        <v>655</v>
      </c>
      <c r="D100" s="509" t="s">
        <v>112</v>
      </c>
      <c r="E100" s="611">
        <v>108.76</v>
      </c>
      <c r="F100" s="661">
        <v>0</v>
      </c>
      <c r="G100" s="662">
        <f t="shared" si="1"/>
        <v>0</v>
      </c>
    </row>
    <row r="101" spans="1:7" ht="13.5" customHeight="1">
      <c r="A101" s="185"/>
      <c r="B101" s="186"/>
      <c r="C101" s="186" t="s">
        <v>656</v>
      </c>
      <c r="D101" s="510"/>
      <c r="E101" s="656">
        <v>97.68</v>
      </c>
      <c r="F101" s="663"/>
      <c r="G101" s="664"/>
    </row>
    <row r="102" spans="1:7" ht="13.5" customHeight="1">
      <c r="A102" s="185"/>
      <c r="B102" s="186"/>
      <c r="C102" s="186" t="s">
        <v>657</v>
      </c>
      <c r="D102" s="510"/>
      <c r="E102" s="656">
        <v>6.67</v>
      </c>
      <c r="F102" s="663"/>
      <c r="G102" s="664"/>
    </row>
    <row r="103" spans="1:7" ht="13.5" customHeight="1">
      <c r="A103" s="185"/>
      <c r="B103" s="186"/>
      <c r="C103" s="186" t="s">
        <v>658</v>
      </c>
      <c r="D103" s="510"/>
      <c r="E103" s="656">
        <v>4.41</v>
      </c>
      <c r="F103" s="663"/>
      <c r="G103" s="664"/>
    </row>
    <row r="104" spans="1:7" ht="13.5" customHeight="1">
      <c r="A104" s="187"/>
      <c r="B104" s="188"/>
      <c r="C104" s="188" t="s">
        <v>574</v>
      </c>
      <c r="D104" s="511"/>
      <c r="E104" s="657">
        <v>108.76</v>
      </c>
      <c r="F104" s="665"/>
      <c r="G104" s="664"/>
    </row>
    <row r="105" spans="1:7" ht="13.5" customHeight="1">
      <c r="A105" s="184">
        <v>27</v>
      </c>
      <c r="B105" s="35" t="s">
        <v>659</v>
      </c>
      <c r="C105" s="35" t="s">
        <v>660</v>
      </c>
      <c r="D105" s="509" t="s">
        <v>112</v>
      </c>
      <c r="E105" s="611">
        <v>108.76</v>
      </c>
      <c r="F105" s="661">
        <v>0</v>
      </c>
      <c r="G105" s="662">
        <f t="shared" si="1"/>
        <v>0</v>
      </c>
    </row>
    <row r="106" spans="1:7" ht="13.5" customHeight="1">
      <c r="A106" s="185"/>
      <c r="B106" s="186"/>
      <c r="C106" s="186" t="s">
        <v>656</v>
      </c>
      <c r="D106" s="510"/>
      <c r="E106" s="656">
        <v>97.68</v>
      </c>
      <c r="F106" s="663"/>
      <c r="G106" s="664"/>
    </row>
    <row r="107" spans="1:7" ht="13.5" customHeight="1">
      <c r="A107" s="185"/>
      <c r="B107" s="186"/>
      <c r="C107" s="186" t="s">
        <v>657</v>
      </c>
      <c r="D107" s="510"/>
      <c r="E107" s="656">
        <v>6.67</v>
      </c>
      <c r="F107" s="663"/>
      <c r="G107" s="664"/>
    </row>
    <row r="108" spans="1:7" ht="13.5" customHeight="1">
      <c r="A108" s="185"/>
      <c r="B108" s="186"/>
      <c r="C108" s="186" t="s">
        <v>658</v>
      </c>
      <c r="D108" s="510"/>
      <c r="E108" s="656">
        <v>4.41</v>
      </c>
      <c r="F108" s="663"/>
      <c r="G108" s="664"/>
    </row>
    <row r="109" spans="1:7" ht="13.5" customHeight="1">
      <c r="A109" s="187"/>
      <c r="B109" s="188"/>
      <c r="C109" s="188" t="s">
        <v>574</v>
      </c>
      <c r="D109" s="511"/>
      <c r="E109" s="657">
        <v>108.76</v>
      </c>
      <c r="F109" s="665"/>
      <c r="G109" s="664"/>
    </row>
    <row r="110" spans="1:7" ht="13.5" customHeight="1">
      <c r="A110" s="184">
        <v>28</v>
      </c>
      <c r="B110" s="35" t="s">
        <v>661</v>
      </c>
      <c r="C110" s="35" t="s">
        <v>662</v>
      </c>
      <c r="D110" s="509" t="s">
        <v>158</v>
      </c>
      <c r="E110" s="611">
        <v>28.984000000000002</v>
      </c>
      <c r="F110" s="661">
        <v>0</v>
      </c>
      <c r="G110" s="662">
        <f t="shared" si="1"/>
        <v>0</v>
      </c>
    </row>
    <row r="111" spans="1:7" ht="13.5" customHeight="1">
      <c r="A111" s="185"/>
      <c r="B111" s="186"/>
      <c r="C111" s="186" t="s">
        <v>663</v>
      </c>
      <c r="D111" s="510"/>
      <c r="E111" s="656">
        <v>28.984000000000002</v>
      </c>
      <c r="F111" s="663"/>
      <c r="G111" s="664"/>
    </row>
    <row r="112" spans="1:7" ht="13.5" customHeight="1">
      <c r="A112" s="184">
        <v>29</v>
      </c>
      <c r="B112" s="35" t="s">
        <v>664</v>
      </c>
      <c r="C112" s="35" t="s">
        <v>665</v>
      </c>
      <c r="D112" s="509" t="s">
        <v>93</v>
      </c>
      <c r="E112" s="611">
        <v>644</v>
      </c>
      <c r="F112" s="661">
        <v>0</v>
      </c>
      <c r="G112" s="662">
        <f t="shared" si="1"/>
        <v>0</v>
      </c>
    </row>
    <row r="113" spans="1:7" ht="13.5" customHeight="1">
      <c r="A113" s="185"/>
      <c r="B113" s="186"/>
      <c r="C113" s="186" t="s">
        <v>666</v>
      </c>
      <c r="D113" s="510"/>
      <c r="E113" s="656">
        <v>644</v>
      </c>
      <c r="F113" s="663"/>
      <c r="G113" s="664"/>
    </row>
    <row r="114" spans="1:7" ht="24" customHeight="1">
      <c r="A114" s="184">
        <v>30</v>
      </c>
      <c r="B114" s="35" t="s">
        <v>667</v>
      </c>
      <c r="C114" s="35" t="s">
        <v>668</v>
      </c>
      <c r="D114" s="509" t="s">
        <v>54</v>
      </c>
      <c r="E114" s="611">
        <v>1.5</v>
      </c>
      <c r="F114" s="661">
        <v>0</v>
      </c>
      <c r="G114" s="662">
        <f t="shared" si="1"/>
        <v>0</v>
      </c>
    </row>
    <row r="115" spans="1:7" ht="13.5" customHeight="1">
      <c r="A115" s="185"/>
      <c r="B115" s="186"/>
      <c r="C115" s="186" t="s">
        <v>669</v>
      </c>
      <c r="D115" s="510"/>
      <c r="E115" s="656">
        <v>1.5</v>
      </c>
      <c r="F115" s="663"/>
      <c r="G115" s="664"/>
    </row>
    <row r="116" spans="1:7" ht="24" customHeight="1">
      <c r="A116" s="184">
        <v>31</v>
      </c>
      <c r="B116" s="35" t="s">
        <v>670</v>
      </c>
      <c r="C116" s="35" t="s">
        <v>671</v>
      </c>
      <c r="D116" s="509" t="s">
        <v>54</v>
      </c>
      <c r="E116" s="611">
        <v>43.86</v>
      </c>
      <c r="F116" s="661">
        <v>0</v>
      </c>
      <c r="G116" s="662">
        <f t="shared" si="1"/>
        <v>0</v>
      </c>
    </row>
    <row r="117" spans="1:7" ht="13.5" customHeight="1">
      <c r="A117" s="185"/>
      <c r="B117" s="186"/>
      <c r="C117" s="186" t="s">
        <v>582</v>
      </c>
      <c r="D117" s="510"/>
      <c r="E117" s="656">
        <v>2.4</v>
      </c>
      <c r="F117" s="663"/>
      <c r="G117" s="664"/>
    </row>
    <row r="118" spans="1:7" ht="13.5" customHeight="1">
      <c r="A118" s="185"/>
      <c r="B118" s="186"/>
      <c r="C118" s="186" t="s">
        <v>583</v>
      </c>
      <c r="D118" s="510"/>
      <c r="E118" s="656">
        <v>4.5599999999999996</v>
      </c>
      <c r="F118" s="663"/>
      <c r="G118" s="664"/>
    </row>
    <row r="119" spans="1:7" ht="13.5" customHeight="1">
      <c r="A119" s="185"/>
      <c r="B119" s="186"/>
      <c r="C119" s="186" t="s">
        <v>584</v>
      </c>
      <c r="D119" s="510"/>
      <c r="E119" s="656">
        <v>7.2</v>
      </c>
      <c r="F119" s="663"/>
      <c r="G119" s="664"/>
    </row>
    <row r="120" spans="1:7" ht="13.5" customHeight="1">
      <c r="A120" s="185"/>
      <c r="B120" s="186"/>
      <c r="C120" s="186" t="s">
        <v>585</v>
      </c>
      <c r="D120" s="510"/>
      <c r="E120" s="656">
        <v>13.12</v>
      </c>
      <c r="F120" s="663"/>
      <c r="G120" s="664"/>
    </row>
    <row r="121" spans="1:7" ht="13.5" customHeight="1">
      <c r="A121" s="185"/>
      <c r="B121" s="186"/>
      <c r="C121" s="186" t="s">
        <v>586</v>
      </c>
      <c r="D121" s="510"/>
      <c r="E121" s="656">
        <v>16.579999999999998</v>
      </c>
      <c r="F121" s="663"/>
      <c r="G121" s="664"/>
    </row>
    <row r="122" spans="1:7" ht="13.5" customHeight="1">
      <c r="A122" s="187"/>
      <c r="B122" s="188"/>
      <c r="C122" s="188" t="s">
        <v>574</v>
      </c>
      <c r="D122" s="511"/>
      <c r="E122" s="657">
        <v>43.86</v>
      </c>
      <c r="F122" s="665"/>
      <c r="G122" s="664"/>
    </row>
    <row r="123" spans="1:7" ht="24" customHeight="1">
      <c r="A123" s="184">
        <v>32</v>
      </c>
      <c r="B123" s="35" t="s">
        <v>672</v>
      </c>
      <c r="C123" s="35" t="s">
        <v>673</v>
      </c>
      <c r="D123" s="509" t="s">
        <v>54</v>
      </c>
      <c r="E123" s="611">
        <v>5.2990000000000004</v>
      </c>
      <c r="F123" s="661">
        <v>0</v>
      </c>
      <c r="G123" s="662">
        <f t="shared" si="1"/>
        <v>0</v>
      </c>
    </row>
    <row r="124" spans="1:7" ht="13.5" customHeight="1">
      <c r="A124" s="185"/>
      <c r="B124" s="186"/>
      <c r="C124" s="186" t="s">
        <v>598</v>
      </c>
      <c r="D124" s="510"/>
      <c r="E124" s="656">
        <v>5.2990000000000004</v>
      </c>
      <c r="F124" s="663"/>
      <c r="G124" s="664"/>
    </row>
    <row r="125" spans="1:7" ht="13.5" customHeight="1">
      <c r="A125" s="184">
        <v>33</v>
      </c>
      <c r="B125" s="35" t="s">
        <v>674</v>
      </c>
      <c r="C125" s="35" t="s">
        <v>675</v>
      </c>
      <c r="D125" s="509" t="s">
        <v>158</v>
      </c>
      <c r="E125" s="611">
        <v>3.5</v>
      </c>
      <c r="F125" s="661">
        <v>0</v>
      </c>
      <c r="G125" s="662">
        <f t="shared" si="1"/>
        <v>0</v>
      </c>
    </row>
    <row r="126" spans="1:7" ht="13.5" customHeight="1">
      <c r="A126" s="185"/>
      <c r="B126" s="186"/>
      <c r="C126" s="186" t="s">
        <v>676</v>
      </c>
      <c r="D126" s="510"/>
      <c r="E126" s="656">
        <v>3.5</v>
      </c>
      <c r="F126" s="663"/>
      <c r="G126" s="663"/>
    </row>
    <row r="127" spans="1:7" ht="28.5" customHeight="1">
      <c r="A127" s="183"/>
      <c r="B127" s="32" t="s">
        <v>204</v>
      </c>
      <c r="C127" s="32" t="s">
        <v>551</v>
      </c>
      <c r="D127" s="508"/>
      <c r="E127" s="612"/>
      <c r="F127" s="660"/>
      <c r="G127" s="660">
        <f>SUM(G128:G164)</f>
        <v>0</v>
      </c>
    </row>
    <row r="128" spans="1:7" ht="24" customHeight="1">
      <c r="A128" s="184">
        <v>34</v>
      </c>
      <c r="B128" s="35" t="s">
        <v>677</v>
      </c>
      <c r="C128" s="35" t="s">
        <v>678</v>
      </c>
      <c r="D128" s="509" t="s">
        <v>54</v>
      </c>
      <c r="E128" s="611">
        <v>20.931999999999999</v>
      </c>
      <c r="F128" s="661">
        <v>0</v>
      </c>
      <c r="G128" s="662">
        <f>ROUND(F128*E128,2)</f>
        <v>0</v>
      </c>
    </row>
    <row r="129" spans="1:7" ht="13.5" customHeight="1">
      <c r="A129" s="185"/>
      <c r="B129" s="186"/>
      <c r="C129" s="186" t="s">
        <v>679</v>
      </c>
      <c r="D129" s="510"/>
      <c r="E129" s="656">
        <v>15.875999999999999</v>
      </c>
      <c r="F129" s="663"/>
      <c r="G129" s="664"/>
    </row>
    <row r="130" spans="1:7" ht="13.5" customHeight="1">
      <c r="A130" s="185"/>
      <c r="B130" s="186"/>
      <c r="C130" s="186" t="s">
        <v>680</v>
      </c>
      <c r="D130" s="510"/>
      <c r="E130" s="656">
        <v>5.056</v>
      </c>
      <c r="F130" s="663"/>
      <c r="G130" s="664"/>
    </row>
    <row r="131" spans="1:7" ht="13.5" customHeight="1">
      <c r="A131" s="187"/>
      <c r="B131" s="188"/>
      <c r="C131" s="188" t="s">
        <v>574</v>
      </c>
      <c r="D131" s="511"/>
      <c r="E131" s="657">
        <v>20.931999999999999</v>
      </c>
      <c r="F131" s="665"/>
      <c r="G131" s="664"/>
    </row>
    <row r="132" spans="1:7" ht="24" customHeight="1">
      <c r="A132" s="184">
        <v>35</v>
      </c>
      <c r="B132" s="35" t="s">
        <v>681</v>
      </c>
      <c r="C132" s="35" t="s">
        <v>682</v>
      </c>
      <c r="D132" s="509" t="s">
        <v>112</v>
      </c>
      <c r="E132" s="611">
        <v>78.2</v>
      </c>
      <c r="F132" s="661">
        <v>0</v>
      </c>
      <c r="G132" s="662">
        <f t="shared" ref="G132:G164" si="2">ROUND(F132*E132,2)</f>
        <v>0</v>
      </c>
    </row>
    <row r="133" spans="1:7" ht="13.5" customHeight="1">
      <c r="A133" s="185"/>
      <c r="B133" s="186"/>
      <c r="C133" s="186" t="s">
        <v>683</v>
      </c>
      <c r="D133" s="510"/>
      <c r="E133" s="656">
        <v>52.92</v>
      </c>
      <c r="F133" s="663"/>
      <c r="G133" s="664"/>
    </row>
    <row r="134" spans="1:7" ht="13.5" customHeight="1">
      <c r="A134" s="185"/>
      <c r="B134" s="186"/>
      <c r="C134" s="186" t="s">
        <v>684</v>
      </c>
      <c r="D134" s="510"/>
      <c r="E134" s="656">
        <v>25.28</v>
      </c>
      <c r="F134" s="663"/>
      <c r="G134" s="664"/>
    </row>
    <row r="135" spans="1:7" ht="13.5" customHeight="1">
      <c r="A135" s="187"/>
      <c r="B135" s="188"/>
      <c r="C135" s="188" t="s">
        <v>574</v>
      </c>
      <c r="D135" s="511"/>
      <c r="E135" s="657">
        <v>78.2</v>
      </c>
      <c r="F135" s="665"/>
      <c r="G135" s="664"/>
    </row>
    <row r="136" spans="1:7" ht="24" customHeight="1">
      <c r="A136" s="184">
        <v>36</v>
      </c>
      <c r="B136" s="35" t="s">
        <v>685</v>
      </c>
      <c r="C136" s="35" t="s">
        <v>686</v>
      </c>
      <c r="D136" s="509" t="s">
        <v>112</v>
      </c>
      <c r="E136" s="611">
        <v>78.2</v>
      </c>
      <c r="F136" s="661">
        <v>0</v>
      </c>
      <c r="G136" s="662">
        <f t="shared" si="2"/>
        <v>0</v>
      </c>
    </row>
    <row r="137" spans="1:7" ht="13.5" customHeight="1">
      <c r="A137" s="185"/>
      <c r="B137" s="186"/>
      <c r="C137" s="186" t="s">
        <v>683</v>
      </c>
      <c r="D137" s="510"/>
      <c r="E137" s="656">
        <v>52.92</v>
      </c>
      <c r="F137" s="663"/>
      <c r="G137" s="664"/>
    </row>
    <row r="138" spans="1:7" ht="13.5" customHeight="1">
      <c r="A138" s="185"/>
      <c r="B138" s="186"/>
      <c r="C138" s="186" t="s">
        <v>684</v>
      </c>
      <c r="D138" s="510"/>
      <c r="E138" s="656">
        <v>25.28</v>
      </c>
      <c r="F138" s="663"/>
      <c r="G138" s="664"/>
    </row>
    <row r="139" spans="1:7" ht="13.5" customHeight="1">
      <c r="A139" s="187"/>
      <c r="B139" s="188"/>
      <c r="C139" s="188" t="s">
        <v>574</v>
      </c>
      <c r="D139" s="511"/>
      <c r="E139" s="657">
        <v>78.2</v>
      </c>
      <c r="F139" s="665"/>
      <c r="G139" s="664"/>
    </row>
    <row r="140" spans="1:7" ht="24" customHeight="1">
      <c r="A140" s="184">
        <v>37</v>
      </c>
      <c r="B140" s="35" t="s">
        <v>687</v>
      </c>
      <c r="C140" s="35" t="s">
        <v>688</v>
      </c>
      <c r="D140" s="509" t="s">
        <v>54</v>
      </c>
      <c r="E140" s="611">
        <v>45.067999999999998</v>
      </c>
      <c r="F140" s="661">
        <v>0</v>
      </c>
      <c r="G140" s="662">
        <f t="shared" si="2"/>
        <v>0</v>
      </c>
    </row>
    <row r="141" spans="1:7" ht="24" customHeight="1">
      <c r="A141" s="185"/>
      <c r="B141" s="186"/>
      <c r="C141" s="186" t="s">
        <v>689</v>
      </c>
      <c r="D141" s="510"/>
      <c r="E141" s="656">
        <v>32.243000000000002</v>
      </c>
      <c r="F141" s="663"/>
      <c r="G141" s="664"/>
    </row>
    <row r="142" spans="1:7" ht="13.5" customHeight="1">
      <c r="A142" s="185"/>
      <c r="B142" s="186"/>
      <c r="C142" s="186" t="s">
        <v>690</v>
      </c>
      <c r="D142" s="510"/>
      <c r="E142" s="656">
        <v>12.824999999999999</v>
      </c>
      <c r="F142" s="663"/>
      <c r="G142" s="664"/>
    </row>
    <row r="143" spans="1:7" ht="13.5" customHeight="1">
      <c r="A143" s="187"/>
      <c r="B143" s="188"/>
      <c r="C143" s="188" t="s">
        <v>574</v>
      </c>
      <c r="D143" s="511"/>
      <c r="E143" s="657">
        <v>45.067999999999998</v>
      </c>
      <c r="F143" s="665"/>
      <c r="G143" s="664"/>
    </row>
    <row r="144" spans="1:7" ht="24" customHeight="1">
      <c r="A144" s="184">
        <v>38</v>
      </c>
      <c r="B144" s="35" t="s">
        <v>691</v>
      </c>
      <c r="C144" s="35" t="s">
        <v>692</v>
      </c>
      <c r="D144" s="509" t="s">
        <v>158</v>
      </c>
      <c r="E144" s="611">
        <v>3.7</v>
      </c>
      <c r="F144" s="661">
        <v>0</v>
      </c>
      <c r="G144" s="662">
        <f t="shared" si="2"/>
        <v>0</v>
      </c>
    </row>
    <row r="145" spans="1:7" ht="13.5" customHeight="1">
      <c r="A145" s="185"/>
      <c r="B145" s="186"/>
      <c r="C145" s="186" t="s">
        <v>693</v>
      </c>
      <c r="D145" s="510"/>
      <c r="E145" s="656">
        <v>3.7</v>
      </c>
      <c r="F145" s="663"/>
      <c r="G145" s="664"/>
    </row>
    <row r="146" spans="1:7" ht="24" customHeight="1">
      <c r="A146" s="184">
        <v>39</v>
      </c>
      <c r="B146" s="35" t="s">
        <v>694</v>
      </c>
      <c r="C146" s="35" t="s">
        <v>695</v>
      </c>
      <c r="D146" s="509" t="s">
        <v>54</v>
      </c>
      <c r="E146" s="611">
        <v>20.416</v>
      </c>
      <c r="F146" s="661">
        <v>0</v>
      </c>
      <c r="G146" s="662">
        <f t="shared" si="2"/>
        <v>0</v>
      </c>
    </row>
    <row r="147" spans="1:7" ht="13.5" customHeight="1">
      <c r="A147" s="185"/>
      <c r="B147" s="186"/>
      <c r="C147" s="186" t="s">
        <v>696</v>
      </c>
      <c r="D147" s="510"/>
      <c r="E147" s="656">
        <v>20.416</v>
      </c>
      <c r="F147" s="663"/>
      <c r="G147" s="664"/>
    </row>
    <row r="148" spans="1:7" ht="24" customHeight="1">
      <c r="A148" s="184">
        <v>40</v>
      </c>
      <c r="B148" s="35" t="s">
        <v>697</v>
      </c>
      <c r="C148" s="35" t="s">
        <v>698</v>
      </c>
      <c r="D148" s="509" t="s">
        <v>112</v>
      </c>
      <c r="E148" s="611">
        <v>165.44</v>
      </c>
      <c r="F148" s="661">
        <v>0</v>
      </c>
      <c r="G148" s="662">
        <f t="shared" si="2"/>
        <v>0</v>
      </c>
    </row>
    <row r="149" spans="1:7" ht="13.5" customHeight="1">
      <c r="A149" s="185"/>
      <c r="B149" s="186"/>
      <c r="C149" s="186" t="s">
        <v>699</v>
      </c>
      <c r="D149" s="510"/>
      <c r="E149" s="656">
        <v>165.44</v>
      </c>
      <c r="F149" s="663"/>
      <c r="G149" s="664"/>
    </row>
    <row r="150" spans="1:7" ht="24" customHeight="1">
      <c r="A150" s="184">
        <v>41</v>
      </c>
      <c r="B150" s="35" t="s">
        <v>700</v>
      </c>
      <c r="C150" s="35" t="s">
        <v>701</v>
      </c>
      <c r="D150" s="509" t="s">
        <v>112</v>
      </c>
      <c r="E150" s="611">
        <v>165.44</v>
      </c>
      <c r="F150" s="661">
        <v>0</v>
      </c>
      <c r="G150" s="662">
        <f t="shared" si="2"/>
        <v>0</v>
      </c>
    </row>
    <row r="151" spans="1:7" ht="13.5" customHeight="1">
      <c r="A151" s="185"/>
      <c r="B151" s="186"/>
      <c r="C151" s="186" t="s">
        <v>699</v>
      </c>
      <c r="D151" s="510"/>
      <c r="E151" s="656">
        <v>165.44</v>
      </c>
      <c r="F151" s="663"/>
      <c r="G151" s="664"/>
    </row>
    <row r="152" spans="1:7" ht="34.5" customHeight="1">
      <c r="A152" s="184">
        <v>42</v>
      </c>
      <c r="B152" s="35" t="s">
        <v>702</v>
      </c>
      <c r="C152" s="35" t="s">
        <v>703</v>
      </c>
      <c r="D152" s="509" t="s">
        <v>84</v>
      </c>
      <c r="E152" s="611">
        <v>6</v>
      </c>
      <c r="F152" s="661">
        <v>0</v>
      </c>
      <c r="G152" s="662">
        <f t="shared" si="2"/>
        <v>0</v>
      </c>
    </row>
    <row r="153" spans="1:7" ht="24" customHeight="1">
      <c r="A153" s="184">
        <v>43</v>
      </c>
      <c r="B153" s="35" t="s">
        <v>704</v>
      </c>
      <c r="C153" s="35" t="s">
        <v>705</v>
      </c>
      <c r="D153" s="509" t="s">
        <v>112</v>
      </c>
      <c r="E153" s="611">
        <v>9.42</v>
      </c>
      <c r="F153" s="667">
        <v>0</v>
      </c>
      <c r="G153" s="668">
        <f t="shared" si="2"/>
        <v>0</v>
      </c>
    </row>
    <row r="154" spans="1:7" ht="24" customHeight="1">
      <c r="A154" s="184">
        <v>44</v>
      </c>
      <c r="B154" s="35" t="s">
        <v>706</v>
      </c>
      <c r="C154" s="35" t="s">
        <v>707</v>
      </c>
      <c r="D154" s="509" t="s">
        <v>93</v>
      </c>
      <c r="E154" s="611">
        <v>60</v>
      </c>
      <c r="F154" s="667">
        <v>0</v>
      </c>
      <c r="G154" s="669">
        <f t="shared" si="2"/>
        <v>0</v>
      </c>
    </row>
    <row r="155" spans="1:7" ht="24" customHeight="1">
      <c r="A155" s="191">
        <v>45</v>
      </c>
      <c r="B155" s="38" t="s">
        <v>708</v>
      </c>
      <c r="C155" s="38" t="s">
        <v>709</v>
      </c>
      <c r="D155" s="513" t="s">
        <v>93</v>
      </c>
      <c r="E155" s="613">
        <v>60</v>
      </c>
      <c r="F155" s="670">
        <v>0</v>
      </c>
      <c r="G155" s="670">
        <f t="shared" si="2"/>
        <v>0</v>
      </c>
    </row>
    <row r="156" spans="1:7" ht="30.75" customHeight="1">
      <c r="A156" s="192"/>
      <c r="B156" s="47"/>
      <c r="C156" s="47" t="s">
        <v>710</v>
      </c>
      <c r="D156" s="514"/>
      <c r="E156" s="614"/>
      <c r="F156" s="671"/>
      <c r="G156" s="664"/>
    </row>
    <row r="157" spans="1:7" ht="13.5" customHeight="1">
      <c r="A157" s="184">
        <v>46</v>
      </c>
      <c r="B157" s="35" t="s">
        <v>711</v>
      </c>
      <c r="C157" s="35" t="s">
        <v>712</v>
      </c>
      <c r="D157" s="509" t="s">
        <v>158</v>
      </c>
      <c r="E157" s="611">
        <v>4.6500000000000004</v>
      </c>
      <c r="F157" s="661">
        <v>0</v>
      </c>
      <c r="G157" s="662">
        <f t="shared" si="2"/>
        <v>0</v>
      </c>
    </row>
    <row r="158" spans="1:7" ht="13.5" customHeight="1">
      <c r="A158" s="185"/>
      <c r="B158" s="186"/>
      <c r="C158" s="186" t="s">
        <v>713</v>
      </c>
      <c r="D158" s="510"/>
      <c r="E158" s="656">
        <v>4.6500000000000004</v>
      </c>
      <c r="F158" s="663"/>
      <c r="G158" s="664"/>
    </row>
    <row r="159" spans="1:7" ht="24" customHeight="1">
      <c r="A159" s="184">
        <v>47</v>
      </c>
      <c r="B159" s="35" t="s">
        <v>714</v>
      </c>
      <c r="C159" s="35" t="s">
        <v>715</v>
      </c>
      <c r="D159" s="509" t="s">
        <v>54</v>
      </c>
      <c r="E159" s="611">
        <v>28.995000000000001</v>
      </c>
      <c r="F159" s="661">
        <v>0</v>
      </c>
      <c r="G159" s="662">
        <f t="shared" si="2"/>
        <v>0</v>
      </c>
    </row>
    <row r="160" spans="1:7" ht="13.5" customHeight="1">
      <c r="A160" s="185"/>
      <c r="B160" s="186"/>
      <c r="C160" s="186" t="s">
        <v>716</v>
      </c>
      <c r="D160" s="510"/>
      <c r="E160" s="656">
        <v>28.995000000000001</v>
      </c>
      <c r="F160" s="663"/>
      <c r="G160" s="664"/>
    </row>
    <row r="161" spans="1:7" ht="13.5" customHeight="1">
      <c r="A161" s="187"/>
      <c r="B161" s="188"/>
      <c r="C161" s="188" t="s">
        <v>574</v>
      </c>
      <c r="D161" s="511"/>
      <c r="E161" s="657">
        <v>28.995000000000001</v>
      </c>
      <c r="F161" s="665"/>
      <c r="G161" s="664"/>
    </row>
    <row r="162" spans="1:7" ht="24" customHeight="1">
      <c r="A162" s="184">
        <v>48</v>
      </c>
      <c r="B162" s="35" t="s">
        <v>717</v>
      </c>
      <c r="C162" s="35" t="s">
        <v>718</v>
      </c>
      <c r="D162" s="509" t="s">
        <v>112</v>
      </c>
      <c r="E162" s="611">
        <v>289.95</v>
      </c>
      <c r="F162" s="661">
        <v>0</v>
      </c>
      <c r="G162" s="662">
        <f t="shared" si="2"/>
        <v>0</v>
      </c>
    </row>
    <row r="163" spans="1:7" ht="13.5" customHeight="1">
      <c r="A163" s="185"/>
      <c r="B163" s="186"/>
      <c r="C163" s="186" t="s">
        <v>719</v>
      </c>
      <c r="D163" s="510"/>
      <c r="E163" s="656">
        <v>289.95</v>
      </c>
      <c r="F163" s="663"/>
      <c r="G163" s="664"/>
    </row>
    <row r="164" spans="1:7" ht="24" customHeight="1">
      <c r="A164" s="184">
        <v>49</v>
      </c>
      <c r="B164" s="35" t="s">
        <v>720</v>
      </c>
      <c r="C164" s="35" t="s">
        <v>721</v>
      </c>
      <c r="D164" s="509" t="s">
        <v>112</v>
      </c>
      <c r="E164" s="611">
        <v>289.95</v>
      </c>
      <c r="F164" s="661">
        <v>0</v>
      </c>
      <c r="G164" s="662">
        <f t="shared" si="2"/>
        <v>0</v>
      </c>
    </row>
    <row r="165" spans="1:7" ht="13.5" customHeight="1">
      <c r="A165" s="185"/>
      <c r="B165" s="186"/>
      <c r="C165" s="186" t="s">
        <v>719</v>
      </c>
      <c r="D165" s="510"/>
      <c r="E165" s="656">
        <v>289.95</v>
      </c>
      <c r="F165" s="663"/>
      <c r="G165" s="663"/>
    </row>
    <row r="166" spans="1:7" ht="28.5" customHeight="1">
      <c r="A166" s="183"/>
      <c r="B166" s="32" t="s">
        <v>70</v>
      </c>
      <c r="C166" s="32" t="s">
        <v>552</v>
      </c>
      <c r="D166" s="508"/>
      <c r="E166" s="612"/>
      <c r="F166" s="660"/>
      <c r="G166" s="660">
        <f>SUM(G167:G221)</f>
        <v>0</v>
      </c>
    </row>
    <row r="167" spans="1:7" ht="24" customHeight="1">
      <c r="A167" s="184">
        <v>50</v>
      </c>
      <c r="B167" s="35" t="s">
        <v>722</v>
      </c>
      <c r="C167" s="35" t="s">
        <v>723</v>
      </c>
      <c r="D167" s="509" t="s">
        <v>54</v>
      </c>
      <c r="E167" s="611">
        <v>346.91199999999998</v>
      </c>
      <c r="F167" s="661">
        <v>0</v>
      </c>
      <c r="G167" s="662">
        <f>ROUND(F167*E167,2)</f>
        <v>0</v>
      </c>
    </row>
    <row r="168" spans="1:7" ht="13.5" customHeight="1">
      <c r="A168" s="185"/>
      <c r="B168" s="186"/>
      <c r="C168" s="186" t="s">
        <v>724</v>
      </c>
      <c r="D168" s="510"/>
      <c r="E168" s="656">
        <v>325.23</v>
      </c>
      <c r="F168" s="663"/>
      <c r="G168" s="664"/>
    </row>
    <row r="169" spans="1:7" ht="13.5" customHeight="1">
      <c r="A169" s="185"/>
      <c r="B169" s="186"/>
      <c r="C169" s="186" t="s">
        <v>725</v>
      </c>
      <c r="D169" s="510"/>
      <c r="E169" s="656">
        <v>21.681999999999999</v>
      </c>
      <c r="F169" s="663"/>
      <c r="G169" s="664"/>
    </row>
    <row r="170" spans="1:7" ht="13.5" customHeight="1">
      <c r="A170" s="187"/>
      <c r="B170" s="188"/>
      <c r="C170" s="188" t="s">
        <v>574</v>
      </c>
      <c r="D170" s="511"/>
      <c r="E170" s="657">
        <v>346.91199999999998</v>
      </c>
      <c r="F170" s="665"/>
      <c r="G170" s="664"/>
    </row>
    <row r="171" spans="1:7" ht="13.5" customHeight="1">
      <c r="A171" s="184">
        <v>51</v>
      </c>
      <c r="B171" s="35" t="s">
        <v>726</v>
      </c>
      <c r="C171" s="35" t="s">
        <v>727</v>
      </c>
      <c r="D171" s="509" t="s">
        <v>54</v>
      </c>
      <c r="E171" s="611">
        <v>64.301000000000002</v>
      </c>
      <c r="F171" s="661">
        <v>0</v>
      </c>
      <c r="G171" s="662">
        <f t="shared" ref="G171:G221" si="3">ROUND(F171*E171,2)</f>
        <v>0</v>
      </c>
    </row>
    <row r="172" spans="1:7" ht="24" customHeight="1">
      <c r="A172" s="185"/>
      <c r="B172" s="186"/>
      <c r="C172" s="186" t="s">
        <v>728</v>
      </c>
      <c r="D172" s="510"/>
      <c r="E172" s="656">
        <v>64.301000000000002</v>
      </c>
      <c r="F172" s="663"/>
      <c r="G172" s="664"/>
    </row>
    <row r="173" spans="1:7" ht="13.5" customHeight="1">
      <c r="A173" s="184">
        <v>52</v>
      </c>
      <c r="B173" s="35" t="s">
        <v>729</v>
      </c>
      <c r="C173" s="35" t="s">
        <v>730</v>
      </c>
      <c r="D173" s="509" t="s">
        <v>112</v>
      </c>
      <c r="E173" s="611">
        <v>922.94</v>
      </c>
      <c r="F173" s="661">
        <v>0</v>
      </c>
      <c r="G173" s="662">
        <f t="shared" si="3"/>
        <v>0</v>
      </c>
    </row>
    <row r="174" spans="1:7" ht="34.5" customHeight="1">
      <c r="A174" s="185"/>
      <c r="B174" s="186"/>
      <c r="C174" s="186" t="s">
        <v>731</v>
      </c>
      <c r="D174" s="510"/>
      <c r="E174" s="656">
        <v>922.94</v>
      </c>
      <c r="F174" s="663"/>
      <c r="G174" s="664"/>
    </row>
    <row r="175" spans="1:7" ht="13.5" customHeight="1">
      <c r="A175" s="187"/>
      <c r="B175" s="188"/>
      <c r="C175" s="188" t="s">
        <v>574</v>
      </c>
      <c r="D175" s="511"/>
      <c r="E175" s="657">
        <v>922.94</v>
      </c>
      <c r="F175" s="665"/>
      <c r="G175" s="664"/>
    </row>
    <row r="176" spans="1:7" ht="13.5" customHeight="1">
      <c r="A176" s="184">
        <v>53</v>
      </c>
      <c r="B176" s="35" t="s">
        <v>732</v>
      </c>
      <c r="C176" s="35" t="s">
        <v>733</v>
      </c>
      <c r="D176" s="509" t="s">
        <v>112</v>
      </c>
      <c r="E176" s="611">
        <v>922.94</v>
      </c>
      <c r="F176" s="661">
        <v>0</v>
      </c>
      <c r="G176" s="662">
        <f t="shared" si="3"/>
        <v>0</v>
      </c>
    </row>
    <row r="177" spans="1:7" ht="34.5" customHeight="1">
      <c r="A177" s="185"/>
      <c r="B177" s="186"/>
      <c r="C177" s="186" t="s">
        <v>731</v>
      </c>
      <c r="D177" s="510"/>
      <c r="E177" s="656">
        <v>922.94</v>
      </c>
      <c r="F177" s="663"/>
      <c r="G177" s="664"/>
    </row>
    <row r="178" spans="1:7" ht="13.5" customHeight="1">
      <c r="A178" s="187"/>
      <c r="B178" s="188"/>
      <c r="C178" s="188" t="s">
        <v>574</v>
      </c>
      <c r="D178" s="511"/>
      <c r="E178" s="657">
        <v>922.94</v>
      </c>
      <c r="F178" s="665"/>
      <c r="G178" s="664"/>
    </row>
    <row r="179" spans="1:7" ht="24" customHeight="1">
      <c r="A179" s="184">
        <v>54</v>
      </c>
      <c r="B179" s="35" t="s">
        <v>734</v>
      </c>
      <c r="C179" s="35" t="s">
        <v>735</v>
      </c>
      <c r="D179" s="509" t="s">
        <v>112</v>
      </c>
      <c r="E179" s="611">
        <v>193.15</v>
      </c>
      <c r="F179" s="661">
        <v>0</v>
      </c>
      <c r="G179" s="662">
        <f t="shared" si="3"/>
        <v>0</v>
      </c>
    </row>
    <row r="180" spans="1:7" ht="13.5" customHeight="1">
      <c r="A180" s="185"/>
      <c r="B180" s="186"/>
      <c r="C180" s="186" t="s">
        <v>736</v>
      </c>
      <c r="D180" s="510"/>
      <c r="E180" s="656">
        <v>193.15</v>
      </c>
      <c r="F180" s="663"/>
      <c r="G180" s="664"/>
    </row>
    <row r="181" spans="1:7" ht="24" customHeight="1">
      <c r="A181" s="184">
        <v>55</v>
      </c>
      <c r="B181" s="35" t="s">
        <v>737</v>
      </c>
      <c r="C181" s="35" t="s">
        <v>738</v>
      </c>
      <c r="D181" s="509" t="s">
        <v>112</v>
      </c>
      <c r="E181" s="611">
        <v>193.15</v>
      </c>
      <c r="F181" s="661">
        <v>0</v>
      </c>
      <c r="G181" s="662">
        <f t="shared" si="3"/>
        <v>0</v>
      </c>
    </row>
    <row r="182" spans="1:7" ht="13.5" customHeight="1">
      <c r="A182" s="185"/>
      <c r="B182" s="186"/>
      <c r="C182" s="186" t="s">
        <v>736</v>
      </c>
      <c r="D182" s="510"/>
      <c r="E182" s="656">
        <v>193.15</v>
      </c>
      <c r="F182" s="663"/>
      <c r="G182" s="664"/>
    </row>
    <row r="183" spans="1:7" ht="24" customHeight="1">
      <c r="A183" s="184">
        <v>56</v>
      </c>
      <c r="B183" s="35" t="s">
        <v>739</v>
      </c>
      <c r="C183" s="35" t="s">
        <v>740</v>
      </c>
      <c r="D183" s="509" t="s">
        <v>112</v>
      </c>
      <c r="E183" s="611">
        <v>1116.0899999999999</v>
      </c>
      <c r="F183" s="661">
        <v>0</v>
      </c>
      <c r="G183" s="662">
        <f t="shared" si="3"/>
        <v>0</v>
      </c>
    </row>
    <row r="184" spans="1:7" ht="34.5" customHeight="1">
      <c r="A184" s="185"/>
      <c r="B184" s="186"/>
      <c r="C184" s="186" t="s">
        <v>731</v>
      </c>
      <c r="D184" s="510"/>
      <c r="E184" s="656">
        <v>922.94</v>
      </c>
      <c r="F184" s="663"/>
      <c r="G184" s="664"/>
    </row>
    <row r="185" spans="1:7" ht="13.5" customHeight="1">
      <c r="A185" s="185"/>
      <c r="B185" s="186"/>
      <c r="C185" s="186" t="s">
        <v>736</v>
      </c>
      <c r="D185" s="510"/>
      <c r="E185" s="656">
        <v>193.15</v>
      </c>
      <c r="F185" s="663"/>
      <c r="G185" s="664"/>
    </row>
    <row r="186" spans="1:7" ht="13.5" customHeight="1">
      <c r="A186" s="187"/>
      <c r="B186" s="188"/>
      <c r="C186" s="188" t="s">
        <v>574</v>
      </c>
      <c r="D186" s="511"/>
      <c r="E186" s="657">
        <v>1116.0899999999999</v>
      </c>
      <c r="F186" s="665"/>
      <c r="G186" s="664"/>
    </row>
    <row r="187" spans="1:7" ht="24" customHeight="1">
      <c r="A187" s="184">
        <v>57</v>
      </c>
      <c r="B187" s="35" t="s">
        <v>741</v>
      </c>
      <c r="C187" s="35" t="s">
        <v>742</v>
      </c>
      <c r="D187" s="509" t="s">
        <v>112</v>
      </c>
      <c r="E187" s="611">
        <v>1116.0899999999999</v>
      </c>
      <c r="F187" s="661">
        <v>0</v>
      </c>
      <c r="G187" s="662">
        <f t="shared" si="3"/>
        <v>0</v>
      </c>
    </row>
    <row r="188" spans="1:7" ht="34.5" customHeight="1">
      <c r="A188" s="185"/>
      <c r="B188" s="186"/>
      <c r="C188" s="186" t="s">
        <v>731</v>
      </c>
      <c r="D188" s="510"/>
      <c r="E188" s="656">
        <v>922.94</v>
      </c>
      <c r="F188" s="663"/>
      <c r="G188" s="664"/>
    </row>
    <row r="189" spans="1:7" ht="13.5" customHeight="1">
      <c r="A189" s="185"/>
      <c r="B189" s="186"/>
      <c r="C189" s="186" t="s">
        <v>736</v>
      </c>
      <c r="D189" s="510"/>
      <c r="E189" s="656">
        <v>193.15</v>
      </c>
      <c r="F189" s="663"/>
      <c r="G189" s="664"/>
    </row>
    <row r="190" spans="1:7" ht="13.5" customHeight="1">
      <c r="A190" s="187"/>
      <c r="B190" s="188"/>
      <c r="C190" s="188" t="s">
        <v>574</v>
      </c>
      <c r="D190" s="511"/>
      <c r="E190" s="657">
        <v>1116.0899999999999</v>
      </c>
      <c r="F190" s="665"/>
      <c r="G190" s="664"/>
    </row>
    <row r="191" spans="1:7" ht="24" customHeight="1">
      <c r="A191" s="184">
        <v>58</v>
      </c>
      <c r="B191" s="35" t="s">
        <v>743</v>
      </c>
      <c r="C191" s="35" t="s">
        <v>744</v>
      </c>
      <c r="D191" s="509" t="s">
        <v>84</v>
      </c>
      <c r="E191" s="611">
        <v>229.5</v>
      </c>
      <c r="F191" s="661">
        <v>0</v>
      </c>
      <c r="G191" s="662">
        <f t="shared" si="3"/>
        <v>0</v>
      </c>
    </row>
    <row r="192" spans="1:7" ht="24" customHeight="1">
      <c r="A192" s="185"/>
      <c r="B192" s="186"/>
      <c r="C192" s="186" t="s">
        <v>745</v>
      </c>
      <c r="D192" s="510"/>
      <c r="E192" s="656">
        <v>229.5</v>
      </c>
      <c r="F192" s="663"/>
      <c r="G192" s="664"/>
    </row>
    <row r="193" spans="1:7" ht="24" customHeight="1">
      <c r="A193" s="184">
        <v>59</v>
      </c>
      <c r="B193" s="35" t="s">
        <v>746</v>
      </c>
      <c r="C193" s="35" t="s">
        <v>747</v>
      </c>
      <c r="D193" s="509" t="s">
        <v>84</v>
      </c>
      <c r="E193" s="611">
        <v>229.5</v>
      </c>
      <c r="F193" s="661">
        <v>0</v>
      </c>
      <c r="G193" s="662">
        <f t="shared" si="3"/>
        <v>0</v>
      </c>
    </row>
    <row r="194" spans="1:7" ht="24" customHeight="1">
      <c r="A194" s="185"/>
      <c r="B194" s="186"/>
      <c r="C194" s="186" t="s">
        <v>745</v>
      </c>
      <c r="D194" s="510"/>
      <c r="E194" s="656">
        <v>229.5</v>
      </c>
      <c r="F194" s="663"/>
      <c r="G194" s="664"/>
    </row>
    <row r="195" spans="1:7" ht="34.5" customHeight="1">
      <c r="A195" s="184">
        <v>60</v>
      </c>
      <c r="B195" s="35" t="s">
        <v>748</v>
      </c>
      <c r="C195" s="35" t="s">
        <v>749</v>
      </c>
      <c r="D195" s="509" t="s">
        <v>84</v>
      </c>
      <c r="E195" s="611">
        <v>2295</v>
      </c>
      <c r="F195" s="661">
        <v>0</v>
      </c>
      <c r="G195" s="662">
        <f t="shared" si="3"/>
        <v>0</v>
      </c>
    </row>
    <row r="196" spans="1:7" ht="13.5" customHeight="1">
      <c r="A196" s="185"/>
      <c r="B196" s="186"/>
      <c r="C196" s="186" t="s">
        <v>750</v>
      </c>
      <c r="D196" s="510"/>
      <c r="E196" s="656">
        <v>2295</v>
      </c>
      <c r="F196" s="663"/>
      <c r="G196" s="664"/>
    </row>
    <row r="197" spans="1:7" ht="13.5" customHeight="1">
      <c r="A197" s="184">
        <v>61</v>
      </c>
      <c r="B197" s="35" t="s">
        <v>751</v>
      </c>
      <c r="C197" s="35" t="s">
        <v>752</v>
      </c>
      <c r="D197" s="509" t="s">
        <v>158</v>
      </c>
      <c r="E197" s="611">
        <v>28</v>
      </c>
      <c r="F197" s="661">
        <v>0</v>
      </c>
      <c r="G197" s="662">
        <f t="shared" si="3"/>
        <v>0</v>
      </c>
    </row>
    <row r="198" spans="1:7" ht="13.5" customHeight="1">
      <c r="A198" s="185"/>
      <c r="B198" s="186"/>
      <c r="C198" s="186" t="s">
        <v>753</v>
      </c>
      <c r="D198" s="510"/>
      <c r="E198" s="656">
        <v>28</v>
      </c>
      <c r="F198" s="663"/>
      <c r="G198" s="664"/>
    </row>
    <row r="199" spans="1:7" ht="13.5" customHeight="1">
      <c r="A199" s="184">
        <v>62</v>
      </c>
      <c r="B199" s="35" t="s">
        <v>754</v>
      </c>
      <c r="C199" s="35" t="s">
        <v>755</v>
      </c>
      <c r="D199" s="509" t="s">
        <v>93</v>
      </c>
      <c r="E199" s="611">
        <v>800</v>
      </c>
      <c r="F199" s="661">
        <v>0</v>
      </c>
      <c r="G199" s="662">
        <f t="shared" si="3"/>
        <v>0</v>
      </c>
    </row>
    <row r="200" spans="1:7" ht="24" customHeight="1">
      <c r="A200" s="184">
        <v>63</v>
      </c>
      <c r="B200" s="35" t="s">
        <v>756</v>
      </c>
      <c r="C200" s="35" t="s">
        <v>757</v>
      </c>
      <c r="D200" s="509" t="s">
        <v>93</v>
      </c>
      <c r="E200" s="611">
        <v>42</v>
      </c>
      <c r="F200" s="661">
        <v>0</v>
      </c>
      <c r="G200" s="662">
        <f t="shared" si="3"/>
        <v>0</v>
      </c>
    </row>
    <row r="201" spans="1:7" ht="13.5" customHeight="1">
      <c r="A201" s="185"/>
      <c r="B201" s="186"/>
      <c r="C201" s="186" t="s">
        <v>758</v>
      </c>
      <c r="D201" s="510"/>
      <c r="E201" s="656">
        <v>42</v>
      </c>
      <c r="F201" s="663"/>
      <c r="G201" s="664"/>
    </row>
    <row r="202" spans="1:7" ht="13.5" customHeight="1">
      <c r="A202" s="191">
        <v>64</v>
      </c>
      <c r="B202" s="38" t="s">
        <v>759</v>
      </c>
      <c r="C202" s="38" t="s">
        <v>760</v>
      </c>
      <c r="D202" s="513" t="s">
        <v>93</v>
      </c>
      <c r="E202" s="613">
        <v>42</v>
      </c>
      <c r="F202" s="670">
        <v>0</v>
      </c>
      <c r="G202" s="670">
        <f t="shared" si="3"/>
        <v>0</v>
      </c>
    </row>
    <row r="203" spans="1:7" ht="24" customHeight="1">
      <c r="A203" s="184">
        <v>65</v>
      </c>
      <c r="B203" s="35" t="s">
        <v>761</v>
      </c>
      <c r="C203" s="35" t="s">
        <v>762</v>
      </c>
      <c r="D203" s="509" t="s">
        <v>158</v>
      </c>
      <c r="E203" s="611">
        <v>9.3000000000000007</v>
      </c>
      <c r="F203" s="661">
        <v>0</v>
      </c>
      <c r="G203" s="662">
        <f t="shared" si="3"/>
        <v>0</v>
      </c>
    </row>
    <row r="204" spans="1:7" ht="13.5" customHeight="1">
      <c r="A204" s="185"/>
      <c r="B204" s="186"/>
      <c r="C204" s="186" t="s">
        <v>763</v>
      </c>
      <c r="D204" s="510"/>
      <c r="E204" s="656">
        <v>9.3000000000000007</v>
      </c>
      <c r="F204" s="663"/>
      <c r="G204" s="664"/>
    </row>
    <row r="205" spans="1:7" ht="13.5" customHeight="1">
      <c r="A205" s="184">
        <v>66</v>
      </c>
      <c r="B205" s="35" t="s">
        <v>764</v>
      </c>
      <c r="C205" s="35" t="s">
        <v>765</v>
      </c>
      <c r="D205" s="509" t="s">
        <v>54</v>
      </c>
      <c r="E205" s="611">
        <v>77.72</v>
      </c>
      <c r="F205" s="661">
        <v>0</v>
      </c>
      <c r="G205" s="662">
        <f t="shared" si="3"/>
        <v>0</v>
      </c>
    </row>
    <row r="206" spans="1:7" ht="13.5" customHeight="1">
      <c r="A206" s="185"/>
      <c r="B206" s="186"/>
      <c r="C206" s="186" t="s">
        <v>766</v>
      </c>
      <c r="D206" s="510"/>
      <c r="E206" s="656">
        <v>77.72</v>
      </c>
      <c r="F206" s="663"/>
      <c r="G206" s="664"/>
    </row>
    <row r="207" spans="1:7" ht="13.5" customHeight="1">
      <c r="A207" s="184">
        <v>67</v>
      </c>
      <c r="B207" s="35" t="s">
        <v>767</v>
      </c>
      <c r="C207" s="35" t="s">
        <v>768</v>
      </c>
      <c r="D207" s="509" t="s">
        <v>112</v>
      </c>
      <c r="E207" s="611">
        <v>544.04</v>
      </c>
      <c r="F207" s="661">
        <v>0</v>
      </c>
      <c r="G207" s="662">
        <f t="shared" si="3"/>
        <v>0</v>
      </c>
    </row>
    <row r="208" spans="1:7" ht="13.5" customHeight="1">
      <c r="A208" s="185"/>
      <c r="B208" s="186"/>
      <c r="C208" s="186" t="s">
        <v>769</v>
      </c>
      <c r="D208" s="510"/>
      <c r="E208" s="656">
        <v>544.04</v>
      </c>
      <c r="F208" s="663"/>
      <c r="G208" s="664"/>
    </row>
    <row r="209" spans="1:7" ht="13.5" customHeight="1">
      <c r="A209" s="184">
        <v>68</v>
      </c>
      <c r="B209" s="35" t="s">
        <v>770</v>
      </c>
      <c r="C209" s="35" t="s">
        <v>771</v>
      </c>
      <c r="D209" s="509" t="s">
        <v>112</v>
      </c>
      <c r="E209" s="611">
        <v>544.04</v>
      </c>
      <c r="F209" s="661">
        <v>0</v>
      </c>
      <c r="G209" s="662">
        <f t="shared" si="3"/>
        <v>0</v>
      </c>
    </row>
    <row r="210" spans="1:7" ht="13.5" customHeight="1">
      <c r="A210" s="185"/>
      <c r="B210" s="186"/>
      <c r="C210" s="186" t="s">
        <v>769</v>
      </c>
      <c r="D210" s="510"/>
      <c r="E210" s="656">
        <v>544.04</v>
      </c>
      <c r="F210" s="663"/>
      <c r="G210" s="664"/>
    </row>
    <row r="211" spans="1:7" ht="13.5" customHeight="1">
      <c r="A211" s="184">
        <v>69</v>
      </c>
      <c r="B211" s="35" t="s">
        <v>772</v>
      </c>
      <c r="C211" s="35" t="s">
        <v>773</v>
      </c>
      <c r="D211" s="509" t="s">
        <v>112</v>
      </c>
      <c r="E211" s="611">
        <v>155.44</v>
      </c>
      <c r="F211" s="661">
        <v>0</v>
      </c>
      <c r="G211" s="662">
        <f t="shared" si="3"/>
        <v>0</v>
      </c>
    </row>
    <row r="212" spans="1:7" ht="13.5" customHeight="1">
      <c r="A212" s="185"/>
      <c r="B212" s="186"/>
      <c r="C212" s="186" t="s">
        <v>774</v>
      </c>
      <c r="D212" s="510"/>
      <c r="E212" s="656">
        <v>155.44</v>
      </c>
      <c r="F212" s="663"/>
      <c r="G212" s="664"/>
    </row>
    <row r="213" spans="1:7" ht="13.5" customHeight="1">
      <c r="A213" s="184">
        <v>70</v>
      </c>
      <c r="B213" s="35" t="s">
        <v>775</v>
      </c>
      <c r="C213" s="35" t="s">
        <v>776</v>
      </c>
      <c r="D213" s="509" t="s">
        <v>112</v>
      </c>
      <c r="E213" s="611">
        <v>155.44</v>
      </c>
      <c r="F213" s="661">
        <v>0</v>
      </c>
      <c r="G213" s="662">
        <f t="shared" si="3"/>
        <v>0</v>
      </c>
    </row>
    <row r="214" spans="1:7" ht="13.5" customHeight="1">
      <c r="A214" s="185"/>
      <c r="B214" s="186"/>
      <c r="C214" s="186" t="s">
        <v>774</v>
      </c>
      <c r="D214" s="510"/>
      <c r="E214" s="656">
        <v>155.44</v>
      </c>
      <c r="F214" s="663"/>
      <c r="G214" s="664"/>
    </row>
    <row r="215" spans="1:7" ht="24" customHeight="1">
      <c r="A215" s="184">
        <v>71</v>
      </c>
      <c r="B215" s="35" t="s">
        <v>777</v>
      </c>
      <c r="C215" s="35" t="s">
        <v>778</v>
      </c>
      <c r="D215" s="509" t="s">
        <v>158</v>
      </c>
      <c r="E215" s="611">
        <v>14.9</v>
      </c>
      <c r="F215" s="661">
        <v>0</v>
      </c>
      <c r="G215" s="662">
        <f t="shared" si="3"/>
        <v>0</v>
      </c>
    </row>
    <row r="216" spans="1:7" ht="13.5" customHeight="1">
      <c r="A216" s="185"/>
      <c r="B216" s="186"/>
      <c r="C216" s="186" t="s">
        <v>779</v>
      </c>
      <c r="D216" s="510"/>
      <c r="E216" s="656">
        <v>14.9</v>
      </c>
      <c r="F216" s="663"/>
      <c r="G216" s="664"/>
    </row>
    <row r="217" spans="1:7" ht="13.5" customHeight="1">
      <c r="A217" s="184">
        <v>72</v>
      </c>
      <c r="B217" s="35" t="s">
        <v>780</v>
      </c>
      <c r="C217" s="35" t="s">
        <v>781</v>
      </c>
      <c r="D217" s="509" t="s">
        <v>54</v>
      </c>
      <c r="E217" s="611">
        <v>1.548</v>
      </c>
      <c r="F217" s="661">
        <v>0</v>
      </c>
      <c r="G217" s="662">
        <f t="shared" si="3"/>
        <v>0</v>
      </c>
    </row>
    <row r="218" spans="1:7" ht="13.5" customHeight="1">
      <c r="A218" s="185"/>
      <c r="B218" s="186"/>
      <c r="C218" s="186" t="s">
        <v>782</v>
      </c>
      <c r="D218" s="510"/>
      <c r="E218" s="656">
        <v>1.548</v>
      </c>
      <c r="F218" s="663"/>
      <c r="G218" s="664"/>
    </row>
    <row r="219" spans="1:7" ht="24" customHeight="1">
      <c r="A219" s="184">
        <v>73</v>
      </c>
      <c r="B219" s="35" t="s">
        <v>783</v>
      </c>
      <c r="C219" s="35" t="s">
        <v>784</v>
      </c>
      <c r="D219" s="509" t="s">
        <v>112</v>
      </c>
      <c r="E219" s="611">
        <v>0.72</v>
      </c>
      <c r="F219" s="661">
        <v>0</v>
      </c>
      <c r="G219" s="662">
        <f t="shared" si="3"/>
        <v>0</v>
      </c>
    </row>
    <row r="220" spans="1:7" ht="13.5" customHeight="1">
      <c r="A220" s="185"/>
      <c r="B220" s="186"/>
      <c r="C220" s="186" t="s">
        <v>785</v>
      </c>
      <c r="D220" s="510"/>
      <c r="E220" s="656">
        <v>0.72</v>
      </c>
      <c r="F220" s="663"/>
      <c r="G220" s="664"/>
    </row>
    <row r="221" spans="1:7" ht="24" customHeight="1">
      <c r="A221" s="184">
        <v>74</v>
      </c>
      <c r="B221" s="35" t="s">
        <v>786</v>
      </c>
      <c r="C221" s="35" t="s">
        <v>787</v>
      </c>
      <c r="D221" s="509" t="s">
        <v>112</v>
      </c>
      <c r="E221" s="611">
        <v>0.72</v>
      </c>
      <c r="F221" s="661">
        <v>0</v>
      </c>
      <c r="G221" s="662">
        <f t="shared" si="3"/>
        <v>0</v>
      </c>
    </row>
    <row r="222" spans="1:7" ht="13.5" customHeight="1">
      <c r="A222" s="185"/>
      <c r="B222" s="186"/>
      <c r="C222" s="186" t="s">
        <v>785</v>
      </c>
      <c r="D222" s="510"/>
      <c r="E222" s="656">
        <v>0.72</v>
      </c>
      <c r="F222" s="663"/>
      <c r="G222" s="663"/>
    </row>
    <row r="223" spans="1:7" ht="28.5" customHeight="1">
      <c r="A223" s="183"/>
      <c r="B223" s="32" t="s">
        <v>189</v>
      </c>
      <c r="C223" s="32" t="s">
        <v>553</v>
      </c>
      <c r="D223" s="508"/>
      <c r="E223" s="612"/>
      <c r="F223" s="660"/>
      <c r="G223" s="660">
        <f>SUM(G224:G238)</f>
        <v>0</v>
      </c>
    </row>
    <row r="224" spans="1:7" ht="24" customHeight="1">
      <c r="A224" s="184">
        <v>75</v>
      </c>
      <c r="B224" s="35" t="s">
        <v>788</v>
      </c>
      <c r="C224" s="35" t="s">
        <v>789</v>
      </c>
      <c r="D224" s="509" t="s">
        <v>112</v>
      </c>
      <c r="E224" s="611">
        <v>37.325000000000003</v>
      </c>
      <c r="F224" s="661">
        <v>0</v>
      </c>
      <c r="G224" s="662">
        <f>ROUND(E224*F224,2)</f>
        <v>0</v>
      </c>
    </row>
    <row r="225" spans="1:7" ht="24" customHeight="1">
      <c r="A225" s="185"/>
      <c r="B225" s="186"/>
      <c r="C225" s="186" t="s">
        <v>790</v>
      </c>
      <c r="D225" s="510"/>
      <c r="E225" s="656">
        <v>37.325000000000003</v>
      </c>
      <c r="F225" s="663"/>
      <c r="G225" s="662"/>
    </row>
    <row r="226" spans="1:7" ht="24" customHeight="1">
      <c r="A226" s="184">
        <v>76</v>
      </c>
      <c r="B226" s="35" t="s">
        <v>791</v>
      </c>
      <c r="C226" s="35" t="s">
        <v>792</v>
      </c>
      <c r="D226" s="509" t="s">
        <v>112</v>
      </c>
      <c r="E226" s="611">
        <v>37.325000000000003</v>
      </c>
      <c r="F226" s="661">
        <v>0</v>
      </c>
      <c r="G226" s="662">
        <f t="shared" ref="G226:G238" si="4">ROUND(E226*F226,2)</f>
        <v>0</v>
      </c>
    </row>
    <row r="227" spans="1:7" ht="24" customHeight="1">
      <c r="A227" s="185"/>
      <c r="B227" s="186"/>
      <c r="C227" s="186" t="s">
        <v>790</v>
      </c>
      <c r="D227" s="510"/>
      <c r="E227" s="656">
        <v>37.325000000000003</v>
      </c>
      <c r="F227" s="663"/>
      <c r="G227" s="662"/>
    </row>
    <row r="228" spans="1:7" ht="24" customHeight="1">
      <c r="A228" s="184">
        <v>77</v>
      </c>
      <c r="B228" s="35" t="s">
        <v>793</v>
      </c>
      <c r="C228" s="35" t="s">
        <v>794</v>
      </c>
      <c r="D228" s="509" t="s">
        <v>112</v>
      </c>
      <c r="E228" s="611">
        <v>37.325000000000003</v>
      </c>
      <c r="F228" s="661">
        <v>0</v>
      </c>
      <c r="G228" s="662">
        <f t="shared" si="4"/>
        <v>0</v>
      </c>
    </row>
    <row r="229" spans="1:7" ht="24" customHeight="1">
      <c r="A229" s="185"/>
      <c r="B229" s="186"/>
      <c r="C229" s="186" t="s">
        <v>790</v>
      </c>
      <c r="D229" s="510"/>
      <c r="E229" s="656">
        <v>37.325000000000003</v>
      </c>
      <c r="F229" s="663"/>
      <c r="G229" s="662"/>
    </row>
    <row r="230" spans="1:7" ht="24" customHeight="1">
      <c r="A230" s="184">
        <v>78</v>
      </c>
      <c r="B230" s="35" t="s">
        <v>795</v>
      </c>
      <c r="C230" s="35" t="s">
        <v>796</v>
      </c>
      <c r="D230" s="509" t="s">
        <v>84</v>
      </c>
      <c r="E230" s="611">
        <v>138</v>
      </c>
      <c r="F230" s="661">
        <v>0</v>
      </c>
      <c r="G230" s="662">
        <f t="shared" si="4"/>
        <v>0</v>
      </c>
    </row>
    <row r="231" spans="1:7" ht="13.5" customHeight="1">
      <c r="A231" s="185"/>
      <c r="B231" s="186"/>
      <c r="C231" s="186" t="s">
        <v>797</v>
      </c>
      <c r="D231" s="510"/>
      <c r="E231" s="656">
        <v>123</v>
      </c>
      <c r="F231" s="663"/>
      <c r="G231" s="662"/>
    </row>
    <row r="232" spans="1:7" ht="13.5" customHeight="1">
      <c r="A232" s="185"/>
      <c r="B232" s="186"/>
      <c r="C232" s="186" t="s">
        <v>798</v>
      </c>
      <c r="D232" s="510"/>
      <c r="E232" s="656">
        <v>15</v>
      </c>
      <c r="F232" s="663"/>
      <c r="G232" s="662"/>
    </row>
    <row r="233" spans="1:7" ht="13.5" customHeight="1">
      <c r="A233" s="187"/>
      <c r="B233" s="188"/>
      <c r="C233" s="188" t="s">
        <v>574</v>
      </c>
      <c r="D233" s="511"/>
      <c r="E233" s="657">
        <v>138</v>
      </c>
      <c r="F233" s="665"/>
      <c r="G233" s="662"/>
    </row>
    <row r="234" spans="1:7" ht="34.5" customHeight="1">
      <c r="A234" s="191">
        <v>79</v>
      </c>
      <c r="B234" s="38" t="s">
        <v>799</v>
      </c>
      <c r="C234" s="38" t="s">
        <v>800</v>
      </c>
      <c r="D234" s="513" t="s">
        <v>93</v>
      </c>
      <c r="E234" s="613">
        <v>123</v>
      </c>
      <c r="F234" s="670">
        <v>0</v>
      </c>
      <c r="G234" s="670">
        <f t="shared" si="4"/>
        <v>0</v>
      </c>
    </row>
    <row r="235" spans="1:7" ht="45" customHeight="1">
      <c r="A235" s="191">
        <v>80</v>
      </c>
      <c r="B235" s="38" t="s">
        <v>801</v>
      </c>
      <c r="C235" s="38" t="s">
        <v>802</v>
      </c>
      <c r="D235" s="513" t="s">
        <v>93</v>
      </c>
      <c r="E235" s="613">
        <v>123</v>
      </c>
      <c r="F235" s="670">
        <v>0</v>
      </c>
      <c r="G235" s="670">
        <f t="shared" si="4"/>
        <v>0</v>
      </c>
    </row>
    <row r="236" spans="1:7" ht="34.5" customHeight="1">
      <c r="A236" s="191">
        <v>81</v>
      </c>
      <c r="B236" s="38" t="s">
        <v>803</v>
      </c>
      <c r="C236" s="38" t="s">
        <v>804</v>
      </c>
      <c r="D236" s="513" t="s">
        <v>93</v>
      </c>
      <c r="E236" s="613">
        <v>15</v>
      </c>
      <c r="F236" s="670">
        <v>0</v>
      </c>
      <c r="G236" s="670">
        <f t="shared" si="4"/>
        <v>0</v>
      </c>
    </row>
    <row r="237" spans="1:7" ht="13.5" customHeight="1">
      <c r="A237" s="185"/>
      <c r="B237" s="186"/>
      <c r="C237" s="186" t="s">
        <v>805</v>
      </c>
      <c r="D237" s="510"/>
      <c r="E237" s="656">
        <v>15</v>
      </c>
      <c r="F237" s="663"/>
      <c r="G237" s="662"/>
    </row>
    <row r="238" spans="1:7" ht="45" customHeight="1">
      <c r="A238" s="191">
        <v>82</v>
      </c>
      <c r="B238" s="38" t="s">
        <v>801</v>
      </c>
      <c r="C238" s="38" t="s">
        <v>802</v>
      </c>
      <c r="D238" s="513" t="s">
        <v>93</v>
      </c>
      <c r="E238" s="613">
        <v>15</v>
      </c>
      <c r="F238" s="670">
        <v>0</v>
      </c>
      <c r="G238" s="670">
        <f t="shared" si="4"/>
        <v>0</v>
      </c>
    </row>
    <row r="239" spans="1:7" ht="28.5" customHeight="1">
      <c r="A239" s="183"/>
      <c r="B239" s="32" t="s">
        <v>205</v>
      </c>
      <c r="C239" s="32" t="s">
        <v>554</v>
      </c>
      <c r="D239" s="508"/>
      <c r="E239" s="612"/>
      <c r="F239" s="660"/>
      <c r="G239" s="660">
        <f>SUM(G240:G256)</f>
        <v>0</v>
      </c>
    </row>
    <row r="240" spans="1:7" ht="13.5" customHeight="1">
      <c r="A240" s="184">
        <v>83</v>
      </c>
      <c r="B240" s="35" t="s">
        <v>806</v>
      </c>
      <c r="C240" s="35" t="s">
        <v>807</v>
      </c>
      <c r="D240" s="509" t="s">
        <v>84</v>
      </c>
      <c r="E240" s="611">
        <v>154.62</v>
      </c>
      <c r="F240" s="661">
        <v>0</v>
      </c>
      <c r="G240" s="662">
        <f>ROUND(E240*F240,2)</f>
        <v>0</v>
      </c>
    </row>
    <row r="241" spans="1:7" ht="24" customHeight="1">
      <c r="A241" s="185"/>
      <c r="B241" s="186"/>
      <c r="C241" s="186" t="s">
        <v>808</v>
      </c>
      <c r="D241" s="510"/>
      <c r="E241" s="656">
        <v>128.97</v>
      </c>
      <c r="F241" s="663"/>
      <c r="G241" s="664"/>
    </row>
    <row r="242" spans="1:7" ht="13.5" customHeight="1">
      <c r="A242" s="185"/>
      <c r="B242" s="186"/>
      <c r="C242" s="186" t="s">
        <v>809</v>
      </c>
      <c r="D242" s="510"/>
      <c r="E242" s="656">
        <v>25.65</v>
      </c>
      <c r="F242" s="663"/>
      <c r="G242" s="664"/>
    </row>
    <row r="243" spans="1:7" ht="13.5" customHeight="1">
      <c r="A243" s="187"/>
      <c r="B243" s="188"/>
      <c r="C243" s="188" t="s">
        <v>574</v>
      </c>
      <c r="D243" s="511"/>
      <c r="E243" s="657">
        <v>154.62</v>
      </c>
      <c r="F243" s="665"/>
      <c r="G243" s="664"/>
    </row>
    <row r="244" spans="1:7" ht="24" customHeight="1">
      <c r="A244" s="184">
        <v>84</v>
      </c>
      <c r="B244" s="35" t="s">
        <v>810</v>
      </c>
      <c r="C244" s="35" t="s">
        <v>811</v>
      </c>
      <c r="D244" s="509" t="s">
        <v>54</v>
      </c>
      <c r="E244" s="611">
        <v>120.49</v>
      </c>
      <c r="F244" s="661">
        <v>0</v>
      </c>
      <c r="G244" s="662">
        <f t="shared" ref="G244:G255" si="5">ROUND(E244*F244,2)</f>
        <v>0</v>
      </c>
    </row>
    <row r="245" spans="1:7" ht="24" customHeight="1">
      <c r="A245" s="185"/>
      <c r="B245" s="186"/>
      <c r="C245" s="186" t="s">
        <v>640</v>
      </c>
      <c r="D245" s="510"/>
      <c r="E245" s="656">
        <v>113.17</v>
      </c>
      <c r="F245" s="663"/>
      <c r="G245" s="664"/>
    </row>
    <row r="246" spans="1:7" ht="13.5" customHeight="1">
      <c r="A246" s="185"/>
      <c r="B246" s="186"/>
      <c r="C246" s="186" t="s">
        <v>641</v>
      </c>
      <c r="D246" s="510"/>
      <c r="E246" s="656">
        <v>5.5919999999999996</v>
      </c>
      <c r="F246" s="663"/>
      <c r="G246" s="664"/>
    </row>
    <row r="247" spans="1:7" ht="13.5" customHeight="1">
      <c r="A247" s="185"/>
      <c r="B247" s="186"/>
      <c r="C247" s="186" t="s">
        <v>642</v>
      </c>
      <c r="D247" s="510"/>
      <c r="E247" s="656">
        <v>1.728</v>
      </c>
      <c r="F247" s="663"/>
      <c r="G247" s="664"/>
    </row>
    <row r="248" spans="1:7" ht="13.5" customHeight="1">
      <c r="A248" s="187"/>
      <c r="B248" s="188"/>
      <c r="C248" s="188" t="s">
        <v>574</v>
      </c>
      <c r="D248" s="511"/>
      <c r="E248" s="657">
        <v>120.49</v>
      </c>
      <c r="F248" s="665"/>
      <c r="G248" s="664"/>
    </row>
    <row r="249" spans="1:7" ht="24" customHeight="1">
      <c r="A249" s="184">
        <v>85</v>
      </c>
      <c r="B249" s="35" t="s">
        <v>812</v>
      </c>
      <c r="C249" s="35" t="s">
        <v>813</v>
      </c>
      <c r="D249" s="509" t="s">
        <v>54</v>
      </c>
      <c r="E249" s="611">
        <v>8.4149999999999991</v>
      </c>
      <c r="F249" s="661">
        <v>0</v>
      </c>
      <c r="G249" s="662">
        <f t="shared" si="5"/>
        <v>0</v>
      </c>
    </row>
    <row r="250" spans="1:7" ht="24" customHeight="1">
      <c r="A250" s="185"/>
      <c r="B250" s="186"/>
      <c r="C250" s="186" t="s">
        <v>814</v>
      </c>
      <c r="D250" s="510"/>
      <c r="E250" s="656">
        <v>8.4149999999999991</v>
      </c>
      <c r="F250" s="663"/>
      <c r="G250" s="664"/>
    </row>
    <row r="251" spans="1:7" ht="24" customHeight="1">
      <c r="A251" s="184">
        <v>86</v>
      </c>
      <c r="B251" s="35" t="s">
        <v>815</v>
      </c>
      <c r="C251" s="35" t="s">
        <v>816</v>
      </c>
      <c r="D251" s="509" t="s">
        <v>84</v>
      </c>
      <c r="E251" s="611">
        <v>171.8</v>
      </c>
      <c r="F251" s="661">
        <v>0</v>
      </c>
      <c r="G251" s="662">
        <f t="shared" si="5"/>
        <v>0</v>
      </c>
    </row>
    <row r="252" spans="1:7" ht="13.5" customHeight="1">
      <c r="A252" s="185"/>
      <c r="B252" s="186"/>
      <c r="C252" s="186" t="s">
        <v>817</v>
      </c>
      <c r="D252" s="510"/>
      <c r="E252" s="656">
        <v>143.30000000000001</v>
      </c>
      <c r="F252" s="663"/>
      <c r="G252" s="664"/>
    </row>
    <row r="253" spans="1:7" ht="13.5" customHeight="1">
      <c r="A253" s="185"/>
      <c r="B253" s="186"/>
      <c r="C253" s="186" t="s">
        <v>818</v>
      </c>
      <c r="D253" s="510"/>
      <c r="E253" s="656">
        <v>28.5</v>
      </c>
      <c r="F253" s="663"/>
      <c r="G253" s="664"/>
    </row>
    <row r="254" spans="1:7" ht="13.5" customHeight="1">
      <c r="A254" s="187"/>
      <c r="B254" s="188"/>
      <c r="C254" s="188" t="s">
        <v>574</v>
      </c>
      <c r="D254" s="511"/>
      <c r="E254" s="657">
        <v>171.8</v>
      </c>
      <c r="F254" s="665"/>
      <c r="G254" s="664"/>
    </row>
    <row r="255" spans="1:7" ht="24" customHeight="1">
      <c r="A255" s="191">
        <v>87</v>
      </c>
      <c r="B255" s="38" t="s">
        <v>819</v>
      </c>
      <c r="C255" s="38" t="s">
        <v>820</v>
      </c>
      <c r="D255" s="513" t="s">
        <v>104</v>
      </c>
      <c r="E255" s="613">
        <v>353.90800000000002</v>
      </c>
      <c r="F255" s="670">
        <v>0</v>
      </c>
      <c r="G255" s="670">
        <f t="shared" si="5"/>
        <v>0</v>
      </c>
    </row>
    <row r="256" spans="1:7" ht="13.5" customHeight="1">
      <c r="A256" s="185"/>
      <c r="B256" s="186"/>
      <c r="C256" s="186" t="s">
        <v>821</v>
      </c>
      <c r="D256" s="510"/>
      <c r="E256" s="656">
        <v>353.90800000000002</v>
      </c>
      <c r="F256" s="663"/>
      <c r="G256" s="672"/>
    </row>
    <row r="257" spans="1:7" ht="28.5" customHeight="1">
      <c r="A257" s="183"/>
      <c r="B257" s="32" t="s">
        <v>449</v>
      </c>
      <c r="C257" s="32" t="s">
        <v>555</v>
      </c>
      <c r="D257" s="508"/>
      <c r="E257" s="612"/>
      <c r="F257" s="660"/>
      <c r="G257" s="660">
        <f>SUM(G258:G278)</f>
        <v>0</v>
      </c>
    </row>
    <row r="258" spans="1:7" ht="24" customHeight="1">
      <c r="A258" s="184">
        <v>88</v>
      </c>
      <c r="B258" s="35" t="s">
        <v>822</v>
      </c>
      <c r="C258" s="35" t="s">
        <v>823</v>
      </c>
      <c r="D258" s="509" t="s">
        <v>84</v>
      </c>
      <c r="E258" s="611">
        <v>72</v>
      </c>
      <c r="F258" s="661">
        <v>0</v>
      </c>
      <c r="G258" s="662">
        <f>ROUND(E258*F258,2)</f>
        <v>0</v>
      </c>
    </row>
    <row r="259" spans="1:7" ht="13.5" customHeight="1">
      <c r="A259" s="185"/>
      <c r="B259" s="186"/>
      <c r="C259" s="186" t="s">
        <v>824</v>
      </c>
      <c r="D259" s="510"/>
      <c r="E259" s="656">
        <v>72</v>
      </c>
      <c r="F259" s="663"/>
      <c r="G259" s="664"/>
    </row>
    <row r="260" spans="1:7" ht="13.5" customHeight="1">
      <c r="A260" s="191">
        <v>89</v>
      </c>
      <c r="B260" s="38" t="s">
        <v>825</v>
      </c>
      <c r="C260" s="38" t="s">
        <v>826</v>
      </c>
      <c r="D260" s="513" t="s">
        <v>93</v>
      </c>
      <c r="E260" s="613">
        <v>72.72</v>
      </c>
      <c r="F260" s="670">
        <v>0</v>
      </c>
      <c r="G260" s="670">
        <f t="shared" ref="G260:G278" si="6">ROUND(E260*F260,2)</f>
        <v>0</v>
      </c>
    </row>
    <row r="261" spans="1:7" ht="13.5" customHeight="1">
      <c r="A261" s="187"/>
      <c r="B261" s="188"/>
      <c r="C261" s="188" t="s">
        <v>827</v>
      </c>
      <c r="D261" s="511"/>
      <c r="E261" s="657">
        <v>72.72</v>
      </c>
      <c r="F261" s="665"/>
      <c r="G261" s="664"/>
    </row>
    <row r="262" spans="1:7" ht="24" customHeight="1">
      <c r="A262" s="184">
        <v>90</v>
      </c>
      <c r="B262" s="35" t="s">
        <v>828</v>
      </c>
      <c r="C262" s="35" t="s">
        <v>829</v>
      </c>
      <c r="D262" s="509" t="s">
        <v>84</v>
      </c>
      <c r="E262" s="611">
        <v>14.5</v>
      </c>
      <c r="F262" s="661">
        <v>0</v>
      </c>
      <c r="G262" s="662">
        <f t="shared" si="6"/>
        <v>0</v>
      </c>
    </row>
    <row r="263" spans="1:7" ht="13.5" customHeight="1">
      <c r="A263" s="185"/>
      <c r="B263" s="186"/>
      <c r="C263" s="186" t="s">
        <v>830</v>
      </c>
      <c r="D263" s="510"/>
      <c r="E263" s="656">
        <v>14.5</v>
      </c>
      <c r="F263" s="663"/>
      <c r="G263" s="664"/>
    </row>
    <row r="264" spans="1:7" ht="24" customHeight="1">
      <c r="A264" s="191">
        <v>91</v>
      </c>
      <c r="B264" s="38" t="s">
        <v>831</v>
      </c>
      <c r="C264" s="38" t="s">
        <v>832</v>
      </c>
      <c r="D264" s="513" t="s">
        <v>93</v>
      </c>
      <c r="E264" s="613">
        <v>14.645</v>
      </c>
      <c r="F264" s="670">
        <v>0</v>
      </c>
      <c r="G264" s="670">
        <f t="shared" si="6"/>
        <v>0</v>
      </c>
    </row>
    <row r="265" spans="1:7" ht="13.5" customHeight="1">
      <c r="A265" s="187"/>
      <c r="B265" s="188"/>
      <c r="C265" s="188" t="s">
        <v>833</v>
      </c>
      <c r="D265" s="511"/>
      <c r="E265" s="657">
        <v>14.645</v>
      </c>
      <c r="F265" s="665"/>
      <c r="G265" s="664"/>
    </row>
    <row r="266" spans="1:7" ht="24" customHeight="1">
      <c r="A266" s="184">
        <v>92</v>
      </c>
      <c r="B266" s="35" t="s">
        <v>834</v>
      </c>
      <c r="C266" s="35" t="s">
        <v>835</v>
      </c>
      <c r="D266" s="509" t="s">
        <v>112</v>
      </c>
      <c r="E266" s="611">
        <v>597</v>
      </c>
      <c r="F266" s="661">
        <v>0</v>
      </c>
      <c r="G266" s="662">
        <f t="shared" si="6"/>
        <v>0</v>
      </c>
    </row>
    <row r="267" spans="1:7" ht="13.5" customHeight="1">
      <c r="A267" s="185"/>
      <c r="B267" s="186"/>
      <c r="C267" s="186" t="s">
        <v>836</v>
      </c>
      <c r="D267" s="510"/>
      <c r="E267" s="656">
        <v>507</v>
      </c>
      <c r="F267" s="663"/>
      <c r="G267" s="664"/>
    </row>
    <row r="268" spans="1:7" ht="13.5" customHeight="1">
      <c r="A268" s="185"/>
      <c r="B268" s="186"/>
      <c r="C268" s="186" t="s">
        <v>837</v>
      </c>
      <c r="D268" s="510"/>
      <c r="E268" s="656">
        <v>90</v>
      </c>
      <c r="F268" s="663"/>
      <c r="G268" s="664"/>
    </row>
    <row r="269" spans="1:7" ht="13.5" customHeight="1">
      <c r="A269" s="187"/>
      <c r="B269" s="188"/>
      <c r="C269" s="188" t="s">
        <v>574</v>
      </c>
      <c r="D269" s="511"/>
      <c r="E269" s="657">
        <v>597</v>
      </c>
      <c r="F269" s="665"/>
      <c r="G269" s="664"/>
    </row>
    <row r="270" spans="1:7" ht="34.5" customHeight="1">
      <c r="A270" s="184">
        <v>93</v>
      </c>
      <c r="B270" s="35" t="s">
        <v>838</v>
      </c>
      <c r="C270" s="35" t="s">
        <v>839</v>
      </c>
      <c r="D270" s="509" t="s">
        <v>112</v>
      </c>
      <c r="E270" s="611">
        <v>597</v>
      </c>
      <c r="F270" s="661">
        <v>0</v>
      </c>
      <c r="G270" s="662">
        <f t="shared" si="6"/>
        <v>0</v>
      </c>
    </row>
    <row r="271" spans="1:7" ht="24" customHeight="1">
      <c r="A271" s="184">
        <v>94</v>
      </c>
      <c r="B271" s="35" t="s">
        <v>840</v>
      </c>
      <c r="C271" s="35" t="s">
        <v>841</v>
      </c>
      <c r="D271" s="509" t="s">
        <v>112</v>
      </c>
      <c r="E271" s="611">
        <v>597</v>
      </c>
      <c r="F271" s="667">
        <v>0</v>
      </c>
      <c r="G271" s="668">
        <f t="shared" si="6"/>
        <v>0</v>
      </c>
    </row>
    <row r="272" spans="1:7" ht="24" customHeight="1">
      <c r="A272" s="184">
        <v>95</v>
      </c>
      <c r="B272" s="35" t="s">
        <v>842</v>
      </c>
      <c r="C272" s="35" t="s">
        <v>843</v>
      </c>
      <c r="D272" s="509" t="s">
        <v>112</v>
      </c>
      <c r="E272" s="611">
        <v>1600</v>
      </c>
      <c r="F272" s="667">
        <v>0</v>
      </c>
      <c r="G272" s="667">
        <f t="shared" si="6"/>
        <v>0</v>
      </c>
    </row>
    <row r="273" spans="1:7" ht="24" customHeight="1">
      <c r="A273" s="184">
        <v>96</v>
      </c>
      <c r="B273" s="35" t="s">
        <v>844</v>
      </c>
      <c r="C273" s="35" t="s">
        <v>845</v>
      </c>
      <c r="D273" s="509" t="s">
        <v>112</v>
      </c>
      <c r="E273" s="611">
        <v>2106.4</v>
      </c>
      <c r="F273" s="667">
        <v>0</v>
      </c>
      <c r="G273" s="667">
        <f t="shared" si="6"/>
        <v>0</v>
      </c>
    </row>
    <row r="274" spans="1:7" ht="13.5" customHeight="1">
      <c r="A274" s="184">
        <v>97</v>
      </c>
      <c r="B274" s="35" t="s">
        <v>846</v>
      </c>
      <c r="C274" s="35" t="s">
        <v>847</v>
      </c>
      <c r="D274" s="509" t="s">
        <v>158</v>
      </c>
      <c r="E274" s="611">
        <v>90</v>
      </c>
      <c r="F274" s="667">
        <v>0</v>
      </c>
      <c r="G274" s="669">
        <f t="shared" si="6"/>
        <v>0</v>
      </c>
    </row>
    <row r="275" spans="1:7" ht="24" customHeight="1">
      <c r="A275" s="184">
        <v>98</v>
      </c>
      <c r="B275" s="35" t="s">
        <v>848</v>
      </c>
      <c r="C275" s="35" t="s">
        <v>849</v>
      </c>
      <c r="D275" s="509" t="s">
        <v>158</v>
      </c>
      <c r="E275" s="611">
        <v>1800</v>
      </c>
      <c r="F275" s="661">
        <v>0</v>
      </c>
      <c r="G275" s="662">
        <f t="shared" si="6"/>
        <v>0</v>
      </c>
    </row>
    <row r="276" spans="1:7" ht="13.5" customHeight="1">
      <c r="A276" s="185"/>
      <c r="B276" s="186"/>
      <c r="C276" s="186" t="s">
        <v>850</v>
      </c>
      <c r="D276" s="510"/>
      <c r="E276" s="656">
        <v>1800</v>
      </c>
      <c r="F276" s="663"/>
      <c r="G276" s="664"/>
    </row>
    <row r="277" spans="1:7" ht="24" customHeight="1">
      <c r="A277" s="184">
        <v>99</v>
      </c>
      <c r="B277" s="35" t="s">
        <v>851</v>
      </c>
      <c r="C277" s="35" t="s">
        <v>852</v>
      </c>
      <c r="D277" s="509" t="s">
        <v>158</v>
      </c>
      <c r="E277" s="611">
        <v>90</v>
      </c>
      <c r="F277" s="661">
        <v>0</v>
      </c>
      <c r="G277" s="662">
        <f t="shared" si="6"/>
        <v>0</v>
      </c>
    </row>
    <row r="278" spans="1:7" ht="24" customHeight="1">
      <c r="A278" s="184">
        <v>100</v>
      </c>
      <c r="B278" s="35" t="s">
        <v>853</v>
      </c>
      <c r="C278" s="35" t="s">
        <v>854</v>
      </c>
      <c r="D278" s="509" t="s">
        <v>158</v>
      </c>
      <c r="E278" s="611">
        <v>90</v>
      </c>
      <c r="F278" s="667">
        <v>0</v>
      </c>
      <c r="G278" s="668">
        <f t="shared" si="6"/>
        <v>0</v>
      </c>
    </row>
    <row r="279" spans="1:7" ht="28.5" customHeight="1">
      <c r="A279" s="183"/>
      <c r="B279" s="32" t="s">
        <v>144</v>
      </c>
      <c r="C279" s="32" t="s">
        <v>919</v>
      </c>
      <c r="D279" s="508"/>
      <c r="E279" s="612"/>
      <c r="F279" s="660"/>
      <c r="G279" s="660">
        <f>SUM(G280)</f>
        <v>0</v>
      </c>
    </row>
    <row r="280" spans="1:7" ht="24" customHeight="1">
      <c r="A280" s="184">
        <v>101</v>
      </c>
      <c r="B280" s="35" t="s">
        <v>920</v>
      </c>
      <c r="C280" s="35" t="s">
        <v>921</v>
      </c>
      <c r="D280" s="509" t="s">
        <v>158</v>
      </c>
      <c r="E280" s="611">
        <v>3892.1770000000001</v>
      </c>
      <c r="F280" s="667">
        <v>0</v>
      </c>
      <c r="G280" s="667">
        <f>ROUND(F280*E280,2)</f>
        <v>0</v>
      </c>
    </row>
    <row r="281" spans="1:7" ht="30.75" customHeight="1">
      <c r="A281" s="182"/>
      <c r="B281" s="29" t="s">
        <v>508</v>
      </c>
      <c r="C281" s="29" t="s">
        <v>556</v>
      </c>
      <c r="D281" s="50"/>
      <c r="E281" s="659"/>
      <c r="F281" s="653"/>
      <c r="G281" s="653">
        <f>SUM(G282,G295,G299,G331)</f>
        <v>0</v>
      </c>
    </row>
    <row r="282" spans="1:7" ht="28.5" customHeight="1">
      <c r="A282" s="183"/>
      <c r="B282" s="32" t="s">
        <v>557</v>
      </c>
      <c r="C282" s="32" t="s">
        <v>558</v>
      </c>
      <c r="D282" s="508"/>
      <c r="E282" s="612"/>
      <c r="F282" s="660"/>
      <c r="G282" s="660">
        <f>SUM(G283:G293)</f>
        <v>0</v>
      </c>
    </row>
    <row r="283" spans="1:7" ht="24" customHeight="1">
      <c r="A283" s="184">
        <v>102</v>
      </c>
      <c r="B283" s="35" t="s">
        <v>855</v>
      </c>
      <c r="C283" s="35" t="s">
        <v>856</v>
      </c>
      <c r="D283" s="509" t="s">
        <v>112</v>
      </c>
      <c r="E283" s="611">
        <v>137.44</v>
      </c>
      <c r="F283" s="661">
        <v>0</v>
      </c>
      <c r="G283" s="662">
        <f>ROUND(F283*E283,2)</f>
        <v>0</v>
      </c>
    </row>
    <row r="284" spans="1:7" ht="13.5" customHeight="1">
      <c r="A284" s="189"/>
      <c r="B284" s="190"/>
      <c r="C284" s="190" t="s">
        <v>857</v>
      </c>
      <c r="D284" s="512"/>
      <c r="E284" s="658"/>
      <c r="F284" s="666"/>
      <c r="G284" s="664"/>
    </row>
    <row r="285" spans="1:7" ht="24" customHeight="1">
      <c r="A285" s="185"/>
      <c r="B285" s="186"/>
      <c r="C285" s="186" t="s">
        <v>858</v>
      </c>
      <c r="D285" s="510"/>
      <c r="E285" s="656">
        <v>114.64</v>
      </c>
      <c r="F285" s="663"/>
      <c r="G285" s="664"/>
    </row>
    <row r="286" spans="1:7" ht="13.5" customHeight="1">
      <c r="A286" s="185"/>
      <c r="B286" s="186"/>
      <c r="C286" s="186" t="s">
        <v>859</v>
      </c>
      <c r="D286" s="510"/>
      <c r="E286" s="656">
        <v>22.8</v>
      </c>
      <c r="F286" s="663"/>
      <c r="G286" s="664"/>
    </row>
    <row r="287" spans="1:7" ht="13.5" customHeight="1">
      <c r="A287" s="187"/>
      <c r="B287" s="188"/>
      <c r="C287" s="188" t="s">
        <v>574</v>
      </c>
      <c r="D287" s="511"/>
      <c r="E287" s="657">
        <v>137.44</v>
      </c>
      <c r="F287" s="665"/>
      <c r="G287" s="664"/>
    </row>
    <row r="288" spans="1:7" ht="24" customHeight="1">
      <c r="A288" s="184">
        <v>103</v>
      </c>
      <c r="B288" s="35" t="s">
        <v>860</v>
      </c>
      <c r="C288" s="35" t="s">
        <v>861</v>
      </c>
      <c r="D288" s="509" t="s">
        <v>112</v>
      </c>
      <c r="E288" s="611">
        <v>171.8</v>
      </c>
      <c r="F288" s="661">
        <v>0</v>
      </c>
      <c r="G288" s="662">
        <f t="shared" ref="G288:G293" si="7">ROUND(F288*E288,2)</f>
        <v>0</v>
      </c>
    </row>
    <row r="289" spans="1:7" ht="13.5" customHeight="1">
      <c r="A289" s="189"/>
      <c r="B289" s="190"/>
      <c r="C289" s="190" t="s">
        <v>857</v>
      </c>
      <c r="D289" s="512"/>
      <c r="E289" s="658"/>
      <c r="F289" s="666"/>
      <c r="G289" s="664"/>
    </row>
    <row r="290" spans="1:7" ht="24" customHeight="1">
      <c r="A290" s="185"/>
      <c r="B290" s="186"/>
      <c r="C290" s="186" t="s">
        <v>862</v>
      </c>
      <c r="D290" s="510"/>
      <c r="E290" s="656">
        <v>143.30000000000001</v>
      </c>
      <c r="F290" s="663"/>
      <c r="G290" s="664"/>
    </row>
    <row r="291" spans="1:7" ht="13.5" customHeight="1">
      <c r="A291" s="185"/>
      <c r="B291" s="186"/>
      <c r="C291" s="186" t="s">
        <v>863</v>
      </c>
      <c r="D291" s="510"/>
      <c r="E291" s="656">
        <v>28.5</v>
      </c>
      <c r="F291" s="663"/>
      <c r="G291" s="664"/>
    </row>
    <row r="292" spans="1:7" ht="13.5" customHeight="1">
      <c r="A292" s="187"/>
      <c r="B292" s="188"/>
      <c r="C292" s="188" t="s">
        <v>574</v>
      </c>
      <c r="D292" s="511"/>
      <c r="E292" s="657">
        <v>171.8</v>
      </c>
      <c r="F292" s="665"/>
      <c r="G292" s="664"/>
    </row>
    <row r="293" spans="1:7" ht="24" customHeight="1">
      <c r="A293" s="191">
        <v>104</v>
      </c>
      <c r="B293" s="38" t="s">
        <v>864</v>
      </c>
      <c r="C293" s="38" t="s">
        <v>865</v>
      </c>
      <c r="D293" s="513" t="s">
        <v>112</v>
      </c>
      <c r="E293" s="613">
        <v>188.65</v>
      </c>
      <c r="F293" s="670">
        <v>0</v>
      </c>
      <c r="G293" s="670">
        <f t="shared" si="7"/>
        <v>0</v>
      </c>
    </row>
    <row r="294" spans="1:7" ht="13.5" customHeight="1">
      <c r="A294" s="187"/>
      <c r="B294" s="188"/>
      <c r="C294" s="188" t="s">
        <v>866</v>
      </c>
      <c r="D294" s="511"/>
      <c r="E294" s="657">
        <v>188.65</v>
      </c>
      <c r="F294" s="665"/>
      <c r="G294" s="665"/>
    </row>
    <row r="295" spans="1:7" ht="28.5" customHeight="1">
      <c r="A295" s="183"/>
      <c r="B295" s="32" t="s">
        <v>169</v>
      </c>
      <c r="C295" s="32" t="s">
        <v>559</v>
      </c>
      <c r="D295" s="508"/>
      <c r="E295" s="612"/>
      <c r="F295" s="660"/>
      <c r="G295" s="660">
        <f>SUM(G296:G297)</f>
        <v>0</v>
      </c>
    </row>
    <row r="296" spans="1:7" ht="24" customHeight="1">
      <c r="A296" s="184">
        <v>105</v>
      </c>
      <c r="B296" s="35" t="s">
        <v>867</v>
      </c>
      <c r="C296" s="35" t="s">
        <v>868</v>
      </c>
      <c r="D296" s="509" t="s">
        <v>93</v>
      </c>
      <c r="E296" s="611">
        <v>18</v>
      </c>
      <c r="F296" s="667">
        <v>0</v>
      </c>
      <c r="G296" s="667">
        <f>ROUND(F296*E296,2)</f>
        <v>0</v>
      </c>
    </row>
    <row r="297" spans="1:7" ht="34.5" customHeight="1">
      <c r="A297" s="191">
        <v>106</v>
      </c>
      <c r="B297" s="38" t="s">
        <v>869</v>
      </c>
      <c r="C297" s="38" t="s">
        <v>870</v>
      </c>
      <c r="D297" s="513" t="s">
        <v>93</v>
      </c>
      <c r="E297" s="613">
        <v>18</v>
      </c>
      <c r="F297" s="670">
        <v>0</v>
      </c>
      <c r="G297" s="670">
        <f>ROUND(F297*E297,2)</f>
        <v>0</v>
      </c>
    </row>
    <row r="298" spans="1:7" ht="57" customHeight="1">
      <c r="A298" s="192"/>
      <c r="B298" s="47"/>
      <c r="C298" s="47" t="s">
        <v>871</v>
      </c>
      <c r="D298" s="514"/>
      <c r="E298" s="614"/>
      <c r="F298" s="671"/>
      <c r="G298" s="671"/>
    </row>
    <row r="299" spans="1:7" ht="28.5" customHeight="1">
      <c r="A299" s="183"/>
      <c r="B299" s="32" t="s">
        <v>560</v>
      </c>
      <c r="C299" s="32" t="s">
        <v>561</v>
      </c>
      <c r="D299" s="508"/>
      <c r="E299" s="612"/>
      <c r="F299" s="660"/>
      <c r="G299" s="660">
        <f>SUM(G300:G330)</f>
        <v>0</v>
      </c>
    </row>
    <row r="300" spans="1:7" ht="24" customHeight="1">
      <c r="A300" s="184">
        <v>107</v>
      </c>
      <c r="B300" s="35" t="s">
        <v>872</v>
      </c>
      <c r="C300" s="35" t="s">
        <v>873</v>
      </c>
      <c r="D300" s="509" t="s">
        <v>84</v>
      </c>
      <c r="E300" s="611">
        <v>31.1</v>
      </c>
      <c r="F300" s="661">
        <v>0</v>
      </c>
      <c r="G300" s="662">
        <f>ROUND(E300*F300,2)</f>
        <v>0</v>
      </c>
    </row>
    <row r="301" spans="1:7" ht="13.5" customHeight="1">
      <c r="A301" s="185"/>
      <c r="B301" s="186"/>
      <c r="C301" s="186" t="s">
        <v>874</v>
      </c>
      <c r="D301" s="510"/>
      <c r="E301" s="656">
        <v>31.1</v>
      </c>
      <c r="F301" s="663"/>
      <c r="G301" s="664"/>
    </row>
    <row r="302" spans="1:7" ht="24" customHeight="1">
      <c r="A302" s="191">
        <v>108</v>
      </c>
      <c r="B302" s="38" t="s">
        <v>875</v>
      </c>
      <c r="C302" s="38" t="s">
        <v>876</v>
      </c>
      <c r="D302" s="513" t="s">
        <v>84</v>
      </c>
      <c r="E302" s="613">
        <v>31.1</v>
      </c>
      <c r="F302" s="670">
        <v>0</v>
      </c>
      <c r="G302" s="670">
        <f t="shared" ref="G302:G326" si="8">ROUND(E302*F302,2)</f>
        <v>0</v>
      </c>
    </row>
    <row r="303" spans="1:7" ht="34.5" customHeight="1">
      <c r="A303" s="184">
        <v>109</v>
      </c>
      <c r="B303" s="35" t="s">
        <v>877</v>
      </c>
      <c r="C303" s="35" t="s">
        <v>878</v>
      </c>
      <c r="D303" s="509" t="s">
        <v>84</v>
      </c>
      <c r="E303" s="611">
        <v>22.8</v>
      </c>
      <c r="F303" s="661">
        <v>0</v>
      </c>
      <c r="G303" s="662">
        <f t="shared" si="8"/>
        <v>0</v>
      </c>
    </row>
    <row r="304" spans="1:7" ht="13.5" customHeight="1">
      <c r="A304" s="185"/>
      <c r="B304" s="186"/>
      <c r="C304" s="186" t="s">
        <v>879</v>
      </c>
      <c r="D304" s="510"/>
      <c r="E304" s="656">
        <v>22.8</v>
      </c>
      <c r="F304" s="663"/>
      <c r="G304" s="664"/>
    </row>
    <row r="305" spans="1:10" ht="34.5" customHeight="1">
      <c r="A305" s="191">
        <v>110</v>
      </c>
      <c r="B305" s="38" t="s">
        <v>880</v>
      </c>
      <c r="C305" s="38" t="s">
        <v>881</v>
      </c>
      <c r="D305" s="513" t="s">
        <v>84</v>
      </c>
      <c r="E305" s="613">
        <v>22.8</v>
      </c>
      <c r="F305" s="670">
        <v>0</v>
      </c>
      <c r="G305" s="670">
        <f t="shared" si="8"/>
        <v>0</v>
      </c>
    </row>
    <row r="306" spans="1:10" ht="13.5" customHeight="1">
      <c r="A306" s="185"/>
      <c r="B306" s="186"/>
      <c r="C306" s="186" t="s">
        <v>879</v>
      </c>
      <c r="D306" s="510"/>
      <c r="E306" s="656">
        <v>22.8</v>
      </c>
      <c r="F306" s="663"/>
      <c r="G306" s="664"/>
    </row>
    <row r="307" spans="1:10" ht="34.5" customHeight="1">
      <c r="A307" s="184">
        <v>111</v>
      </c>
      <c r="B307" s="35" t="s">
        <v>882</v>
      </c>
      <c r="C307" s="35" t="s">
        <v>883</v>
      </c>
      <c r="D307" s="509" t="s">
        <v>84</v>
      </c>
      <c r="E307" s="611">
        <v>193.5</v>
      </c>
      <c r="F307" s="661">
        <v>0</v>
      </c>
      <c r="G307" s="662">
        <f t="shared" si="8"/>
        <v>0</v>
      </c>
    </row>
    <row r="308" spans="1:10" ht="13.5" customHeight="1">
      <c r="A308" s="185"/>
      <c r="B308" s="186"/>
      <c r="C308" s="186" t="s">
        <v>884</v>
      </c>
      <c r="D308" s="510"/>
      <c r="E308" s="656">
        <v>193.5</v>
      </c>
      <c r="F308" s="663"/>
      <c r="G308" s="664"/>
    </row>
    <row r="309" spans="1:10" ht="45.6" customHeight="1">
      <c r="A309" s="191">
        <v>112</v>
      </c>
      <c r="B309" s="38" t="s">
        <v>885</v>
      </c>
      <c r="C309" s="38" t="s">
        <v>886</v>
      </c>
      <c r="D309" s="513" t="s">
        <v>84</v>
      </c>
      <c r="E309" s="613">
        <v>193.5</v>
      </c>
      <c r="F309" s="670">
        <v>0</v>
      </c>
      <c r="G309" s="670">
        <f t="shared" si="8"/>
        <v>0</v>
      </c>
    </row>
    <row r="310" spans="1:10" ht="13.5" customHeight="1">
      <c r="A310" s="185"/>
      <c r="B310" s="186"/>
      <c r="C310" s="186" t="s">
        <v>884</v>
      </c>
      <c r="D310" s="510"/>
      <c r="E310" s="656">
        <v>193.5</v>
      </c>
      <c r="F310" s="663"/>
      <c r="G310" s="664"/>
    </row>
    <row r="311" spans="1:10" ht="24" customHeight="1">
      <c r="A311" s="184">
        <v>113</v>
      </c>
      <c r="B311" s="35" t="s">
        <v>887</v>
      </c>
      <c r="C311" s="35" t="s">
        <v>888</v>
      </c>
      <c r="D311" s="509" t="s">
        <v>84</v>
      </c>
      <c r="E311" s="611">
        <v>143.30000000000001</v>
      </c>
      <c r="F311" s="661">
        <v>0</v>
      </c>
      <c r="G311" s="662">
        <f t="shared" si="8"/>
        <v>0</v>
      </c>
      <c r="H311" s="406"/>
    </row>
    <row r="312" spans="1:10" ht="13.5" customHeight="1">
      <c r="A312" s="185"/>
      <c r="B312" s="186"/>
      <c r="C312" s="186" t="s">
        <v>889</v>
      </c>
      <c r="D312" s="510"/>
      <c r="E312" s="656">
        <v>143.30000000000001</v>
      </c>
      <c r="F312" s="663"/>
      <c r="G312" s="664"/>
    </row>
    <row r="313" spans="1:10" ht="13.5" customHeight="1">
      <c r="A313" s="187"/>
      <c r="B313" s="188"/>
      <c r="C313" s="188" t="s">
        <v>574</v>
      </c>
      <c r="D313" s="511"/>
      <c r="E313" s="657">
        <v>143.30000000000001</v>
      </c>
      <c r="F313" s="665"/>
      <c r="G313" s="664"/>
    </row>
    <row r="314" spans="1:10" ht="45" customHeight="1">
      <c r="A314" s="191">
        <v>114</v>
      </c>
      <c r="B314" s="38" t="s">
        <v>890</v>
      </c>
      <c r="C314" s="38" t="s">
        <v>891</v>
      </c>
      <c r="D314" s="513" t="s">
        <v>93</v>
      </c>
      <c r="E314" s="613">
        <v>59</v>
      </c>
      <c r="F314" s="670">
        <v>0</v>
      </c>
      <c r="G314" s="670">
        <f t="shared" si="8"/>
        <v>0</v>
      </c>
    </row>
    <row r="315" spans="1:10" ht="24" customHeight="1">
      <c r="A315" s="191">
        <v>115</v>
      </c>
      <c r="B315" s="38" t="s">
        <v>892</v>
      </c>
      <c r="C315" s="38" t="s">
        <v>893</v>
      </c>
      <c r="D315" s="513" t="s">
        <v>93</v>
      </c>
      <c r="E315" s="613">
        <v>120</v>
      </c>
      <c r="F315" s="670">
        <v>0</v>
      </c>
      <c r="G315" s="670">
        <f t="shared" si="8"/>
        <v>0</v>
      </c>
    </row>
    <row r="316" spans="1:10" ht="13.5" customHeight="1">
      <c r="A316" s="192"/>
      <c r="B316" s="47"/>
      <c r="C316" s="47" t="s">
        <v>894</v>
      </c>
      <c r="D316" s="514"/>
      <c r="E316" s="614"/>
      <c r="F316" s="671"/>
      <c r="G316" s="664"/>
    </row>
    <row r="317" spans="1:10" ht="34.5" customHeight="1">
      <c r="A317" s="184">
        <v>116</v>
      </c>
      <c r="B317" s="35" t="s">
        <v>895</v>
      </c>
      <c r="C317" s="35" t="s">
        <v>896</v>
      </c>
      <c r="D317" s="509" t="s">
        <v>897</v>
      </c>
      <c r="E317" s="611">
        <v>1</v>
      </c>
      <c r="F317" s="661">
        <v>0</v>
      </c>
      <c r="G317" s="662">
        <f t="shared" si="8"/>
        <v>0</v>
      </c>
    </row>
    <row r="318" spans="1:10" ht="24" customHeight="1">
      <c r="A318" s="184">
        <v>117</v>
      </c>
      <c r="B318" s="35" t="s">
        <v>898</v>
      </c>
      <c r="C318" s="35" t="s">
        <v>899</v>
      </c>
      <c r="D318" s="509" t="s">
        <v>319</v>
      </c>
      <c r="E318" s="611">
        <v>491.6</v>
      </c>
      <c r="F318" s="661">
        <v>0</v>
      </c>
      <c r="G318" s="662">
        <f>ROUND(E318*F318,2)</f>
        <v>0</v>
      </c>
      <c r="H318" s="406"/>
      <c r="J318" s="406"/>
    </row>
    <row r="319" spans="1:10" ht="24" customHeight="1">
      <c r="A319" s="185"/>
      <c r="B319" s="186"/>
      <c r="C319" s="186" t="s">
        <v>900</v>
      </c>
      <c r="D319" s="510"/>
      <c r="E319" s="656">
        <v>369.2</v>
      </c>
      <c r="F319" s="663"/>
      <c r="G319" s="664"/>
    </row>
    <row r="320" spans="1:10" ht="13.5" customHeight="1">
      <c r="A320" s="185"/>
      <c r="B320" s="186"/>
      <c r="C320" s="186" t="s">
        <v>901</v>
      </c>
      <c r="D320" s="510"/>
      <c r="E320" s="656">
        <v>122.4</v>
      </c>
      <c r="F320" s="663"/>
      <c r="G320" s="664"/>
    </row>
    <row r="321" spans="1:15" ht="13.5" customHeight="1">
      <c r="A321" s="187"/>
      <c r="B321" s="188"/>
      <c r="C321" s="188" t="s">
        <v>574</v>
      </c>
      <c r="D321" s="511"/>
      <c r="E321" s="657">
        <v>491.6</v>
      </c>
      <c r="F321" s="665"/>
      <c r="G321" s="664"/>
    </row>
    <row r="322" spans="1:15" ht="24" customHeight="1">
      <c r="A322" s="184">
        <v>118</v>
      </c>
      <c r="B322" s="35" t="s">
        <v>902</v>
      </c>
      <c r="C322" s="35" t="s">
        <v>903</v>
      </c>
      <c r="D322" s="509" t="s">
        <v>319</v>
      </c>
      <c r="E322" s="611">
        <v>491.6</v>
      </c>
      <c r="F322" s="661">
        <v>0</v>
      </c>
      <c r="G322" s="662">
        <f t="shared" si="8"/>
        <v>0</v>
      </c>
      <c r="I322" s="407"/>
      <c r="J322" s="406"/>
    </row>
    <row r="323" spans="1:15" ht="24" customHeight="1">
      <c r="A323" s="185"/>
      <c r="B323" s="186"/>
      <c r="C323" s="186" t="s">
        <v>900</v>
      </c>
      <c r="D323" s="510"/>
      <c r="E323" s="656">
        <v>369.2</v>
      </c>
      <c r="F323" s="663"/>
      <c r="G323" s="664"/>
    </row>
    <row r="324" spans="1:15" ht="13.5" customHeight="1">
      <c r="A324" s="185"/>
      <c r="B324" s="186"/>
      <c r="C324" s="186" t="s">
        <v>901</v>
      </c>
      <c r="D324" s="510"/>
      <c r="E324" s="656">
        <v>122.4</v>
      </c>
      <c r="F324" s="663"/>
      <c r="G324" s="664"/>
    </row>
    <row r="325" spans="1:15" ht="13.5" customHeight="1">
      <c r="A325" s="187"/>
      <c r="B325" s="188"/>
      <c r="C325" s="188" t="s">
        <v>574</v>
      </c>
      <c r="D325" s="511"/>
      <c r="E325" s="657">
        <v>491.6</v>
      </c>
      <c r="F325" s="665"/>
      <c r="G325" s="664"/>
    </row>
    <row r="326" spans="1:15" ht="24" customHeight="1">
      <c r="A326" s="191">
        <v>119</v>
      </c>
      <c r="B326" s="38" t="s">
        <v>904</v>
      </c>
      <c r="C326" s="38" t="s">
        <v>905</v>
      </c>
      <c r="D326" s="513" t="s">
        <v>84</v>
      </c>
      <c r="E326" s="613">
        <v>109.2</v>
      </c>
      <c r="F326" s="670">
        <v>0</v>
      </c>
      <c r="G326" s="670">
        <f t="shared" si="8"/>
        <v>0</v>
      </c>
      <c r="J326" s="406"/>
    </row>
    <row r="327" spans="1:15" ht="24" customHeight="1">
      <c r="A327" s="185"/>
      <c r="B327" s="186"/>
      <c r="C327" s="186" t="s">
        <v>906</v>
      </c>
      <c r="D327" s="510"/>
      <c r="E327" s="656">
        <v>109.2</v>
      </c>
      <c r="F327" s="663"/>
      <c r="G327" s="664"/>
    </row>
    <row r="328" spans="1:15" ht="24" customHeight="1">
      <c r="A328" s="191">
        <v>120</v>
      </c>
      <c r="B328" s="38" t="s">
        <v>907</v>
      </c>
      <c r="C328" s="38" t="s">
        <v>908</v>
      </c>
      <c r="D328" s="513" t="s">
        <v>158</v>
      </c>
      <c r="E328" s="613">
        <v>0.14000000000000001</v>
      </c>
      <c r="F328" s="670">
        <v>0</v>
      </c>
      <c r="G328" s="670">
        <f>ROUND(E328*F328,2)</f>
        <v>0</v>
      </c>
      <c r="I328" s="406"/>
      <c r="J328" s="407"/>
    </row>
    <row r="329" spans="1:15" ht="13.5" customHeight="1">
      <c r="A329" s="185"/>
      <c r="B329" s="186"/>
      <c r="C329" s="186" t="s">
        <v>909</v>
      </c>
      <c r="D329" s="510"/>
      <c r="E329" s="656">
        <v>0.14000000000000001</v>
      </c>
      <c r="F329" s="663"/>
      <c r="G329" s="664"/>
    </row>
    <row r="330" spans="1:15" ht="24" customHeight="1">
      <c r="A330" s="184">
        <v>121</v>
      </c>
      <c r="B330" s="35" t="s">
        <v>910</v>
      </c>
      <c r="C330" s="35" t="s">
        <v>911</v>
      </c>
      <c r="D330" s="509" t="s">
        <v>216</v>
      </c>
      <c r="E330" s="611">
        <v>244.92</v>
      </c>
      <c r="F330" s="661">
        <v>0</v>
      </c>
      <c r="G330" s="662">
        <f>ROUND(E330*F330,2)</f>
        <v>0</v>
      </c>
      <c r="H330" s="406"/>
      <c r="I330" s="406"/>
    </row>
    <row r="331" spans="1:15" ht="28.5" customHeight="1">
      <c r="A331" s="183"/>
      <c r="B331" s="32" t="s">
        <v>562</v>
      </c>
      <c r="C331" s="32" t="s">
        <v>563</v>
      </c>
      <c r="D331" s="508"/>
      <c r="E331" s="612"/>
      <c r="F331" s="660"/>
      <c r="G331" s="660">
        <f>SUM(G332:G336)</f>
        <v>0</v>
      </c>
      <c r="I331" s="207"/>
      <c r="J331" s="406"/>
    </row>
    <row r="332" spans="1:15" ht="45" customHeight="1">
      <c r="A332" s="184">
        <v>122</v>
      </c>
      <c r="B332" s="35" t="s">
        <v>912</v>
      </c>
      <c r="C332" s="35" t="s">
        <v>913</v>
      </c>
      <c r="D332" s="509" t="s">
        <v>112</v>
      </c>
      <c r="E332" s="611">
        <v>1154.73</v>
      </c>
      <c r="F332" s="661">
        <v>0</v>
      </c>
      <c r="G332" s="662">
        <f>ROUND(F332*E332,2)</f>
        <v>0</v>
      </c>
      <c r="H332" s="406"/>
      <c r="I332" s="406"/>
      <c r="J332" s="406"/>
      <c r="K332" s="406"/>
      <c r="L332" s="406"/>
      <c r="M332" s="406"/>
    </row>
    <row r="333" spans="1:15" ht="13.5" customHeight="1">
      <c r="A333" s="185"/>
      <c r="B333" s="186"/>
      <c r="C333" s="186" t="s">
        <v>914</v>
      </c>
      <c r="D333" s="510"/>
      <c r="E333" s="656">
        <v>1063.74</v>
      </c>
      <c r="F333" s="663"/>
      <c r="G333" s="664"/>
    </row>
    <row r="334" spans="1:15" ht="24" customHeight="1">
      <c r="A334" s="185"/>
      <c r="B334" s="186"/>
      <c r="C334" s="186" t="s">
        <v>915</v>
      </c>
      <c r="D334" s="510"/>
      <c r="E334" s="656">
        <v>90.99</v>
      </c>
      <c r="F334" s="663"/>
      <c r="G334" s="664"/>
      <c r="J334" s="406"/>
      <c r="O334" s="406"/>
    </row>
    <row r="335" spans="1:15" ht="13.5" customHeight="1">
      <c r="A335" s="187"/>
      <c r="B335" s="188"/>
      <c r="C335" s="188" t="s">
        <v>574</v>
      </c>
      <c r="D335" s="511"/>
      <c r="E335" s="657">
        <v>1154.73</v>
      </c>
      <c r="F335" s="665"/>
      <c r="G335" s="664"/>
    </row>
    <row r="336" spans="1:15" ht="45" customHeight="1">
      <c r="A336" s="184">
        <v>123</v>
      </c>
      <c r="B336" s="35" t="s">
        <v>916</v>
      </c>
      <c r="C336" s="35" t="s">
        <v>917</v>
      </c>
      <c r="D336" s="509" t="s">
        <v>112</v>
      </c>
      <c r="E336" s="611">
        <v>1228.25</v>
      </c>
      <c r="F336" s="661">
        <v>0</v>
      </c>
      <c r="G336" s="662">
        <f t="shared" ref="G336" si="9">ROUND(F336*E336,2)</f>
        <v>0</v>
      </c>
      <c r="H336" s="406"/>
      <c r="I336" s="407"/>
      <c r="J336" s="406"/>
      <c r="K336" s="406"/>
      <c r="O336" s="407"/>
    </row>
    <row r="337" spans="1:10" ht="13.5" customHeight="1">
      <c r="A337" s="185"/>
      <c r="B337" s="186"/>
      <c r="C337" s="186" t="s">
        <v>918</v>
      </c>
      <c r="D337" s="510"/>
      <c r="E337" s="656">
        <v>1228.25</v>
      </c>
      <c r="F337" s="663"/>
      <c r="G337" s="663"/>
    </row>
    <row r="338" spans="1:10" ht="28.5" customHeight="1">
      <c r="A338" s="193"/>
      <c r="B338" s="41"/>
      <c r="C338" s="41" t="s">
        <v>217</v>
      </c>
      <c r="D338" s="54"/>
      <c r="E338" s="594"/>
      <c r="F338" s="603"/>
      <c r="G338" s="603">
        <f>SUM(G281,G13)</f>
        <v>0</v>
      </c>
      <c r="J338" s="406"/>
    </row>
    <row r="339" spans="1:10" ht="12" customHeight="1">
      <c r="F339" s="673"/>
      <c r="G339" s="673"/>
    </row>
    <row r="340" spans="1:10" ht="12" customHeight="1">
      <c r="F340" s="673"/>
      <c r="G340" s="673"/>
    </row>
    <row r="341" spans="1:10" ht="12" customHeight="1">
      <c r="F341" s="673"/>
      <c r="G341" s="673"/>
    </row>
    <row r="342" spans="1:10" ht="12" customHeight="1">
      <c r="F342" s="673"/>
      <c r="G342" s="673"/>
    </row>
    <row r="343" spans="1:10" ht="12" customHeight="1">
      <c r="F343" s="673"/>
      <c r="G343" s="673"/>
    </row>
    <row r="344" spans="1:10" ht="12" customHeight="1">
      <c r="F344" s="673"/>
      <c r="G344" s="673"/>
    </row>
    <row r="345" spans="1:10" ht="12" customHeight="1">
      <c r="F345" s="673"/>
      <c r="G345" s="673"/>
    </row>
    <row r="346" spans="1:10" ht="12" customHeight="1">
      <c r="F346" s="206"/>
      <c r="G346" s="206"/>
    </row>
    <row r="347" spans="1:10" ht="12" customHeight="1">
      <c r="F347" s="206"/>
      <c r="G347" s="206"/>
    </row>
    <row r="348" spans="1:10" ht="12" customHeight="1">
      <c r="F348" s="206"/>
      <c r="G348" s="206"/>
    </row>
    <row r="349" spans="1:10" ht="12" customHeight="1">
      <c r="F349" s="206"/>
      <c r="G349" s="206"/>
    </row>
    <row r="350" spans="1:10" ht="12" customHeight="1">
      <c r="F350" s="206"/>
      <c r="G350" s="206"/>
    </row>
    <row r="351" spans="1:10" ht="12" customHeight="1">
      <c r="F351" s="206"/>
      <c r="G351" s="206"/>
    </row>
    <row r="352" spans="1:10" ht="12" customHeight="1">
      <c r="F352" s="206"/>
      <c r="G352" s="206"/>
    </row>
    <row r="353" spans="6:7" ht="12" customHeight="1">
      <c r="F353" s="206"/>
      <c r="G353" s="206"/>
    </row>
    <row r="354" spans="6:7" ht="12" customHeight="1">
      <c r="F354" s="206"/>
      <c r="G354" s="206"/>
    </row>
    <row r="355" spans="6:7" ht="12" customHeight="1">
      <c r="F355" s="206"/>
      <c r="G355" s="206"/>
    </row>
    <row r="356" spans="6:7" ht="12" customHeight="1">
      <c r="F356" s="206"/>
      <c r="G356" s="206"/>
    </row>
    <row r="357" spans="6:7" ht="12" customHeight="1">
      <c r="F357" s="206"/>
      <c r="G357" s="206"/>
    </row>
    <row r="358" spans="6:7" ht="12" customHeight="1">
      <c r="F358" s="206"/>
      <c r="G358" s="206"/>
    </row>
    <row r="359" spans="6:7" ht="12" customHeight="1">
      <c r="F359" s="206"/>
      <c r="G359" s="206"/>
    </row>
    <row r="360" spans="6:7" ht="12" customHeight="1">
      <c r="F360" s="206"/>
      <c r="G360" s="206"/>
    </row>
    <row r="361" spans="6:7" ht="12" customHeight="1">
      <c r="F361" s="206"/>
      <c r="G361" s="206"/>
    </row>
    <row r="362" spans="6:7" ht="12" customHeight="1">
      <c r="F362" s="206"/>
      <c r="G362" s="206"/>
    </row>
  </sheetData>
  <mergeCells count="3">
    <mergeCell ref="A1:G1"/>
    <mergeCell ref="E7:G7"/>
    <mergeCell ref="E8:G8"/>
  </mergeCells>
  <pageMargins left="0.39370079040527345" right="0.39370079040527345" top="0.7874015808105469" bottom="0.7874015808105469" header="0" footer="0"/>
  <pageSetup paperSize="9" scale="97" fitToHeight="100" orientation="portrait" blackAndWhite="1" r:id="rId1"/>
  <headerFooter alignWithMargins="0">
    <oddFooter>&amp;C   Strana &amp;P 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9"/>
  <sheetViews>
    <sheetView showGridLines="0" zoomScaleNormal="100" workbookViewId="0">
      <selection activeCell="J16" sqref="J16"/>
    </sheetView>
  </sheetViews>
  <sheetFormatPr defaultColWidth="9.140625" defaultRowHeight="12.75"/>
  <cols>
    <col min="1" max="1" width="3.42578125" style="14" customWidth="1"/>
    <col min="2" max="2" width="11.85546875" style="14" customWidth="1"/>
    <col min="3" max="3" width="42.7109375" style="14" customWidth="1"/>
    <col min="4" max="4" width="3.28515625" style="238" customWidth="1"/>
    <col min="5" max="5" width="9.7109375" style="270" customWidth="1"/>
    <col min="6" max="6" width="9.85546875" style="275" customWidth="1"/>
    <col min="7" max="7" width="14.85546875" style="378" customWidth="1"/>
    <col min="8" max="8" width="1.85546875" style="14" customWidth="1"/>
    <col min="9" max="16384" width="9.140625" style="14"/>
  </cols>
  <sheetData>
    <row r="1" spans="1:9" ht="24" customHeight="1">
      <c r="A1" s="568" t="s">
        <v>564</v>
      </c>
      <c r="B1" s="564"/>
      <c r="C1" s="564"/>
      <c r="D1" s="564"/>
      <c r="E1" s="564"/>
      <c r="F1" s="564"/>
    </row>
    <row r="2" spans="1:9" ht="13.5" customHeight="1">
      <c r="A2" s="180" t="s">
        <v>1028</v>
      </c>
      <c r="B2" s="200"/>
      <c r="C2" s="200"/>
      <c r="D2" s="228"/>
      <c r="E2" s="267"/>
      <c r="F2" s="272"/>
    </row>
    <row r="3" spans="1:9" ht="13.5" customHeight="1">
      <c r="A3" s="180" t="s">
        <v>1100</v>
      </c>
      <c r="B3" s="200"/>
      <c r="C3" s="200"/>
      <c r="D3" s="228"/>
      <c r="E3" s="267"/>
      <c r="F3" s="272"/>
    </row>
    <row r="4" spans="1:9" ht="13.5" customHeight="1">
      <c r="A4" s="20"/>
      <c r="B4" s="20"/>
      <c r="C4" s="20"/>
      <c r="D4" s="228"/>
      <c r="E4" s="267"/>
      <c r="F4" s="272"/>
    </row>
    <row r="5" spans="1:9" ht="6.75" customHeight="1">
      <c r="A5" s="181"/>
      <c r="B5" s="23"/>
      <c r="C5" s="23"/>
      <c r="D5" s="261"/>
      <c r="E5" s="265"/>
      <c r="F5" s="24"/>
    </row>
    <row r="6" spans="1:9" ht="13.5" customHeight="1">
      <c r="A6" s="200" t="s">
        <v>198</v>
      </c>
      <c r="B6" s="200"/>
      <c r="C6" s="200"/>
      <c r="D6" s="228"/>
      <c r="E6" s="267"/>
      <c r="F6" s="272"/>
    </row>
    <row r="7" spans="1:9" ht="13.5" customHeight="1">
      <c r="A7" s="574" t="s">
        <v>1033</v>
      </c>
      <c r="B7" s="574"/>
      <c r="C7" s="574"/>
      <c r="D7" s="565"/>
      <c r="E7" s="566"/>
      <c r="F7" s="566"/>
    </row>
    <row r="8" spans="1:9" ht="13.5" customHeight="1">
      <c r="A8" s="200" t="s">
        <v>1104</v>
      </c>
      <c r="B8" s="23"/>
      <c r="C8" s="23"/>
      <c r="D8" s="573"/>
      <c r="E8" s="567"/>
      <c r="F8" s="567"/>
    </row>
    <row r="9" spans="1:9" ht="6.75" customHeight="1">
      <c r="A9" s="569"/>
      <c r="B9" s="570"/>
      <c r="C9" s="570"/>
      <c r="D9" s="570"/>
      <c r="E9" s="570"/>
      <c r="F9" s="570"/>
      <c r="G9" s="570"/>
    </row>
    <row r="10" spans="1:9" ht="22.7" customHeight="1">
      <c r="A10" s="415" t="s">
        <v>199</v>
      </c>
      <c r="B10" s="415" t="s">
        <v>2</v>
      </c>
      <c r="C10" s="415" t="s">
        <v>200</v>
      </c>
      <c r="D10" s="415" t="s">
        <v>4</v>
      </c>
      <c r="E10" s="415" t="s">
        <v>201</v>
      </c>
      <c r="F10" s="415" t="s">
        <v>202</v>
      </c>
      <c r="G10" s="415" t="s">
        <v>6</v>
      </c>
      <c r="H10" s="230"/>
      <c r="I10" s="230"/>
    </row>
    <row r="11" spans="1:9" ht="18.600000000000001" customHeight="1">
      <c r="A11" s="420">
        <v>1</v>
      </c>
      <c r="B11" s="225" t="s">
        <v>977</v>
      </c>
      <c r="C11" s="225" t="s">
        <v>978</v>
      </c>
      <c r="D11" s="225" t="s">
        <v>93</v>
      </c>
      <c r="E11" s="421">
        <v>4</v>
      </c>
      <c r="F11" s="662">
        <v>0</v>
      </c>
      <c r="G11" s="662">
        <f>ROUND(F11*E11,2)</f>
        <v>0</v>
      </c>
      <c r="H11" s="230"/>
      <c r="I11" s="230"/>
    </row>
    <row r="12" spans="1:9" ht="15.2" customHeight="1">
      <c r="A12" s="429"/>
      <c r="B12" s="392"/>
      <c r="C12" s="389" t="s">
        <v>979</v>
      </c>
      <c r="D12" s="422"/>
      <c r="E12" s="423"/>
      <c r="F12" s="674"/>
      <c r="G12" s="662"/>
      <c r="H12" s="230"/>
      <c r="I12" s="230"/>
    </row>
    <row r="13" spans="1:9" ht="14.25" customHeight="1">
      <c r="A13" s="429"/>
      <c r="B13" s="392"/>
      <c r="C13" s="389" t="s">
        <v>980</v>
      </c>
      <c r="D13" s="422"/>
      <c r="E13" s="423"/>
      <c r="F13" s="674"/>
      <c r="G13" s="662"/>
      <c r="H13" s="230"/>
      <c r="I13" s="230"/>
    </row>
    <row r="14" spans="1:9" ht="15.2" customHeight="1">
      <c r="A14" s="429"/>
      <c r="B14" s="392"/>
      <c r="C14" s="389" t="s">
        <v>981</v>
      </c>
      <c r="D14" s="422"/>
      <c r="E14" s="423"/>
      <c r="F14" s="674"/>
      <c r="G14" s="662"/>
      <c r="H14" s="230"/>
      <c r="I14" s="230"/>
    </row>
    <row r="15" spans="1:9" ht="18.2" customHeight="1">
      <c r="A15" s="430">
        <v>2</v>
      </c>
      <c r="B15" s="388" t="s">
        <v>982</v>
      </c>
      <c r="C15" s="389" t="s">
        <v>983</v>
      </c>
      <c r="D15" s="390" t="s">
        <v>93</v>
      </c>
      <c r="E15" s="391">
        <v>1</v>
      </c>
      <c r="F15" s="675">
        <v>0</v>
      </c>
      <c r="G15" s="662">
        <f t="shared" ref="G15:G46" si="0">ROUND(F15*E15,2)</f>
        <v>0</v>
      </c>
      <c r="H15" s="230"/>
      <c r="I15" s="230"/>
    </row>
    <row r="16" spans="1:9" ht="18.2" customHeight="1">
      <c r="A16" s="430">
        <v>3</v>
      </c>
      <c r="B16" s="388" t="s">
        <v>984</v>
      </c>
      <c r="C16" s="389" t="s">
        <v>985</v>
      </c>
      <c r="D16" s="390" t="s">
        <v>93</v>
      </c>
      <c r="E16" s="391">
        <v>4</v>
      </c>
      <c r="F16" s="424">
        <v>0</v>
      </c>
      <c r="G16" s="662">
        <f t="shared" si="0"/>
        <v>0</v>
      </c>
      <c r="H16" s="230"/>
      <c r="I16" s="230"/>
    </row>
    <row r="17" spans="1:9" ht="15.2" customHeight="1">
      <c r="A17" s="430"/>
      <c r="B17" s="392"/>
      <c r="C17" s="389" t="s">
        <v>986</v>
      </c>
      <c r="D17" s="390"/>
      <c r="E17" s="425"/>
      <c r="F17" s="676"/>
      <c r="G17" s="662"/>
      <c r="H17" s="230"/>
      <c r="I17" s="230"/>
    </row>
    <row r="18" spans="1:9" ht="15.2" customHeight="1">
      <c r="A18" s="430"/>
      <c r="B18" s="392"/>
      <c r="C18" s="389" t="s">
        <v>987</v>
      </c>
      <c r="D18" s="390"/>
      <c r="E18" s="425"/>
      <c r="F18" s="676"/>
      <c r="G18" s="662"/>
      <c r="H18" s="230"/>
      <c r="I18" s="230"/>
    </row>
    <row r="19" spans="1:9" ht="18.2" customHeight="1">
      <c r="A19" s="430">
        <v>4</v>
      </c>
      <c r="B19" s="388" t="s">
        <v>988</v>
      </c>
      <c r="C19" s="389" t="s">
        <v>989</v>
      </c>
      <c r="D19" s="390" t="s">
        <v>93</v>
      </c>
      <c r="E19" s="391">
        <v>2</v>
      </c>
      <c r="F19" s="675">
        <v>0</v>
      </c>
      <c r="G19" s="662">
        <f t="shared" si="0"/>
        <v>0</v>
      </c>
      <c r="H19" s="230"/>
      <c r="I19" s="230"/>
    </row>
    <row r="20" spans="1:9" ht="18.2" customHeight="1">
      <c r="A20" s="430"/>
      <c r="B20" s="392"/>
      <c r="C20" s="389" t="s">
        <v>990</v>
      </c>
      <c r="D20" s="390"/>
      <c r="E20" s="425"/>
      <c r="F20" s="676"/>
      <c r="G20" s="662"/>
      <c r="H20" s="230"/>
      <c r="I20" s="230"/>
    </row>
    <row r="21" spans="1:9" ht="18.2" customHeight="1">
      <c r="A21" s="430">
        <v>5</v>
      </c>
      <c r="B21" s="388" t="s">
        <v>991</v>
      </c>
      <c r="C21" s="389" t="s">
        <v>992</v>
      </c>
      <c r="D21" s="390" t="s">
        <v>93</v>
      </c>
      <c r="E21" s="391">
        <v>4</v>
      </c>
      <c r="F21" s="675">
        <v>0</v>
      </c>
      <c r="G21" s="662">
        <f t="shared" si="0"/>
        <v>0</v>
      </c>
      <c r="H21" s="230"/>
      <c r="I21" s="230"/>
    </row>
    <row r="22" spans="1:9" ht="18.2" customHeight="1">
      <c r="A22" s="430">
        <v>6</v>
      </c>
      <c r="B22" s="388" t="s">
        <v>993</v>
      </c>
      <c r="C22" s="389" t="s">
        <v>994</v>
      </c>
      <c r="D22" s="390" t="s">
        <v>93</v>
      </c>
      <c r="E22" s="391">
        <v>8</v>
      </c>
      <c r="F22" s="675">
        <v>0</v>
      </c>
      <c r="G22" s="662">
        <f t="shared" si="0"/>
        <v>0</v>
      </c>
      <c r="H22" s="230"/>
      <c r="I22" s="230"/>
    </row>
    <row r="23" spans="1:9" ht="15.2" customHeight="1">
      <c r="A23" s="430"/>
      <c r="B23" s="392"/>
      <c r="C23" s="389" t="s">
        <v>995</v>
      </c>
      <c r="D23" s="390"/>
      <c r="E23" s="425"/>
      <c r="F23" s="676"/>
      <c r="G23" s="662"/>
      <c r="H23" s="230"/>
      <c r="I23" s="230"/>
    </row>
    <row r="24" spans="1:9" ht="15.2" customHeight="1">
      <c r="A24" s="430"/>
      <c r="B24" s="392"/>
      <c r="C24" s="389" t="s">
        <v>996</v>
      </c>
      <c r="D24" s="390"/>
      <c r="E24" s="425"/>
      <c r="F24" s="676"/>
      <c r="G24" s="662"/>
      <c r="H24" s="230"/>
      <c r="I24" s="230"/>
    </row>
    <row r="25" spans="1:9" ht="18.2" customHeight="1">
      <c r="A25" s="430">
        <v>7</v>
      </c>
      <c r="B25" s="388" t="s">
        <v>997</v>
      </c>
      <c r="C25" s="389" t="s">
        <v>998</v>
      </c>
      <c r="D25" s="390" t="s">
        <v>93</v>
      </c>
      <c r="E25" s="391">
        <v>8</v>
      </c>
      <c r="F25" s="675">
        <v>0</v>
      </c>
      <c r="G25" s="662">
        <f t="shared" si="0"/>
        <v>0</v>
      </c>
      <c r="H25" s="230"/>
      <c r="I25" s="230"/>
    </row>
    <row r="26" spans="1:9" ht="18.2" customHeight="1">
      <c r="A26" s="430">
        <v>8</v>
      </c>
      <c r="B26" s="388" t="s">
        <v>999</v>
      </c>
      <c r="C26" s="389" t="s">
        <v>1000</v>
      </c>
      <c r="D26" s="390" t="s">
        <v>93</v>
      </c>
      <c r="E26" s="391">
        <v>1</v>
      </c>
      <c r="F26" s="675">
        <v>0</v>
      </c>
      <c r="G26" s="662">
        <f t="shared" si="0"/>
        <v>0</v>
      </c>
      <c r="H26" s="230"/>
      <c r="I26" s="230"/>
    </row>
    <row r="27" spans="1:9" ht="15.2" customHeight="1">
      <c r="A27" s="430"/>
      <c r="B27" s="392"/>
      <c r="C27" s="389" t="s">
        <v>1001</v>
      </c>
      <c r="D27" s="390"/>
      <c r="E27" s="425"/>
      <c r="F27" s="676"/>
      <c r="G27" s="662"/>
      <c r="H27" s="230"/>
      <c r="I27" s="230"/>
    </row>
    <row r="28" spans="1:9" ht="14.25" customHeight="1">
      <c r="A28" s="430"/>
      <c r="B28" s="392"/>
      <c r="C28" s="389" t="s">
        <v>1002</v>
      </c>
      <c r="D28" s="390"/>
      <c r="E28" s="425"/>
      <c r="F28" s="676"/>
      <c r="G28" s="662"/>
      <c r="H28" s="230"/>
      <c r="I28" s="230"/>
    </row>
    <row r="29" spans="1:9" ht="15.2" customHeight="1">
      <c r="A29" s="430"/>
      <c r="B29" s="392"/>
      <c r="C29" s="389" t="s">
        <v>1003</v>
      </c>
      <c r="D29" s="390"/>
      <c r="E29" s="425"/>
      <c r="F29" s="676"/>
      <c r="G29" s="662"/>
      <c r="H29" s="230"/>
      <c r="I29" s="230"/>
    </row>
    <row r="30" spans="1:9" ht="18.2" customHeight="1">
      <c r="A30" s="430">
        <v>9</v>
      </c>
      <c r="B30" s="388" t="s">
        <v>1004</v>
      </c>
      <c r="C30" s="389" t="s">
        <v>1005</v>
      </c>
      <c r="D30" s="390" t="s">
        <v>93</v>
      </c>
      <c r="E30" s="391">
        <v>4</v>
      </c>
      <c r="F30" s="675">
        <v>0</v>
      </c>
      <c r="G30" s="662">
        <f t="shared" si="0"/>
        <v>0</v>
      </c>
      <c r="H30" s="230"/>
      <c r="I30" s="414"/>
    </row>
    <row r="31" spans="1:9" ht="18.2" customHeight="1">
      <c r="A31" s="430">
        <v>10</v>
      </c>
      <c r="B31" s="392"/>
      <c r="C31" s="389" t="s">
        <v>1006</v>
      </c>
      <c r="D31" s="390" t="s">
        <v>93</v>
      </c>
      <c r="E31" s="391">
        <v>1</v>
      </c>
      <c r="F31" s="675">
        <v>0</v>
      </c>
      <c r="G31" s="662">
        <f t="shared" si="0"/>
        <v>0</v>
      </c>
      <c r="H31" s="230"/>
      <c r="I31" s="230"/>
    </row>
    <row r="32" spans="1:9" ht="15.2" customHeight="1">
      <c r="A32" s="430"/>
      <c r="B32" s="392"/>
      <c r="C32" s="389" t="s">
        <v>1007</v>
      </c>
      <c r="D32" s="390"/>
      <c r="E32" s="425"/>
      <c r="F32" s="676"/>
      <c r="G32" s="662"/>
      <c r="H32" s="230"/>
      <c r="I32" s="230"/>
    </row>
    <row r="33" spans="1:9" ht="15.2" customHeight="1">
      <c r="A33" s="430"/>
      <c r="B33" s="392"/>
      <c r="C33" s="389" t="s">
        <v>1008</v>
      </c>
      <c r="D33" s="390"/>
      <c r="E33" s="425"/>
      <c r="F33" s="676"/>
      <c r="G33" s="662"/>
      <c r="H33" s="230"/>
      <c r="I33" s="230"/>
    </row>
    <row r="34" spans="1:9" ht="18.2" customHeight="1">
      <c r="A34" s="430">
        <v>11</v>
      </c>
      <c r="B34" s="388" t="s">
        <v>1009</v>
      </c>
      <c r="C34" s="389" t="s">
        <v>1010</v>
      </c>
      <c r="D34" s="390" t="s">
        <v>93</v>
      </c>
      <c r="E34" s="391">
        <v>1</v>
      </c>
      <c r="F34" s="675">
        <v>0</v>
      </c>
      <c r="G34" s="662">
        <f t="shared" si="0"/>
        <v>0</v>
      </c>
      <c r="H34" s="230"/>
      <c r="I34" s="230"/>
    </row>
    <row r="35" spans="1:9" ht="18.2" customHeight="1">
      <c r="A35" s="430"/>
      <c r="B35" s="392"/>
      <c r="C35" s="389" t="s">
        <v>1011</v>
      </c>
      <c r="D35" s="390"/>
      <c r="E35" s="425"/>
      <c r="F35" s="676"/>
      <c r="G35" s="662"/>
      <c r="H35" s="230"/>
      <c r="I35" s="230"/>
    </row>
    <row r="36" spans="1:9" ht="18.2" customHeight="1">
      <c r="A36" s="430">
        <v>12</v>
      </c>
      <c r="B36" s="392"/>
      <c r="C36" s="389" t="s">
        <v>1012</v>
      </c>
      <c r="D36" s="390" t="s">
        <v>93</v>
      </c>
      <c r="E36" s="391">
        <v>160</v>
      </c>
      <c r="F36" s="675">
        <v>0</v>
      </c>
      <c r="G36" s="662">
        <f t="shared" si="0"/>
        <v>0</v>
      </c>
      <c r="H36" s="230"/>
      <c r="I36" s="230"/>
    </row>
    <row r="37" spans="1:9" ht="18.2" customHeight="1">
      <c r="A37" s="430">
        <v>13</v>
      </c>
      <c r="B37" s="388" t="s">
        <v>1013</v>
      </c>
      <c r="C37" s="389" t="s">
        <v>1014</v>
      </c>
      <c r="D37" s="390" t="s">
        <v>93</v>
      </c>
      <c r="E37" s="391">
        <v>4</v>
      </c>
      <c r="F37" s="675">
        <v>0</v>
      </c>
      <c r="G37" s="662">
        <f t="shared" si="0"/>
        <v>0</v>
      </c>
      <c r="H37" s="230"/>
      <c r="I37" s="230"/>
    </row>
    <row r="38" spans="1:9" ht="18.2" customHeight="1">
      <c r="A38" s="430">
        <v>14</v>
      </c>
      <c r="B38" s="388" t="s">
        <v>1015</v>
      </c>
      <c r="C38" s="389" t="s">
        <v>1016</v>
      </c>
      <c r="D38" s="390" t="s">
        <v>93</v>
      </c>
      <c r="E38" s="391">
        <v>4</v>
      </c>
      <c r="F38" s="675">
        <v>0</v>
      </c>
      <c r="G38" s="662">
        <f t="shared" si="0"/>
        <v>0</v>
      </c>
      <c r="H38" s="230"/>
      <c r="I38" s="230"/>
    </row>
    <row r="39" spans="1:9" ht="16.149999999999999" customHeight="1">
      <c r="A39" s="430">
        <v>15</v>
      </c>
      <c r="B39" s="388" t="s">
        <v>1017</v>
      </c>
      <c r="C39" s="389" t="s">
        <v>1018</v>
      </c>
      <c r="D39" s="390" t="s">
        <v>93</v>
      </c>
      <c r="E39" s="391">
        <v>8</v>
      </c>
      <c r="F39" s="675">
        <v>0</v>
      </c>
      <c r="G39" s="662">
        <f t="shared" si="0"/>
        <v>0</v>
      </c>
      <c r="H39" s="230"/>
      <c r="I39" s="230"/>
    </row>
    <row r="40" spans="1:9" ht="17.100000000000001" customHeight="1">
      <c r="A40" s="430">
        <v>16</v>
      </c>
      <c r="B40" s="389" t="s">
        <v>1019</v>
      </c>
      <c r="C40" s="389" t="s">
        <v>924</v>
      </c>
      <c r="D40" s="390" t="s">
        <v>93</v>
      </c>
      <c r="E40" s="393">
        <v>8</v>
      </c>
      <c r="F40" s="424">
        <v>0</v>
      </c>
      <c r="G40" s="662">
        <f t="shared" si="0"/>
        <v>0</v>
      </c>
      <c r="H40" s="232"/>
      <c r="I40" s="230"/>
    </row>
    <row r="41" spans="1:9" ht="15" customHeight="1">
      <c r="A41" s="430">
        <v>17</v>
      </c>
      <c r="B41" s="389" t="s">
        <v>930</v>
      </c>
      <c r="C41" s="389" t="s">
        <v>190</v>
      </c>
      <c r="D41" s="394" t="s">
        <v>93</v>
      </c>
      <c r="E41" s="393">
        <v>1</v>
      </c>
      <c r="F41" s="677">
        <v>0</v>
      </c>
      <c r="G41" s="662">
        <f t="shared" si="0"/>
        <v>0</v>
      </c>
      <c r="H41" s="234"/>
      <c r="I41" s="230"/>
    </row>
    <row r="42" spans="1:9" ht="15" customHeight="1">
      <c r="A42" s="430">
        <v>18</v>
      </c>
      <c r="B42" s="389" t="s">
        <v>925</v>
      </c>
      <c r="C42" s="389" t="s">
        <v>191</v>
      </c>
      <c r="D42" s="394" t="s">
        <v>93</v>
      </c>
      <c r="E42" s="395">
        <v>4</v>
      </c>
      <c r="F42" s="677">
        <v>0</v>
      </c>
      <c r="G42" s="662">
        <f t="shared" si="0"/>
        <v>0</v>
      </c>
      <c r="H42" s="234"/>
      <c r="I42" s="230"/>
    </row>
    <row r="43" spans="1:9" ht="15" customHeight="1">
      <c r="A43" s="430">
        <v>19</v>
      </c>
      <c r="B43" s="389" t="s">
        <v>926</v>
      </c>
      <c r="C43" s="396" t="s">
        <v>192</v>
      </c>
      <c r="D43" s="394" t="s">
        <v>93</v>
      </c>
      <c r="E43" s="395">
        <v>1</v>
      </c>
      <c r="F43" s="677">
        <v>0</v>
      </c>
      <c r="G43" s="662">
        <f t="shared" si="0"/>
        <v>0</v>
      </c>
      <c r="H43" s="234"/>
      <c r="I43" s="230"/>
    </row>
    <row r="44" spans="1:9" ht="15" customHeight="1">
      <c r="A44" s="430">
        <v>20</v>
      </c>
      <c r="B44" s="389" t="s">
        <v>927</v>
      </c>
      <c r="C44" s="396" t="s">
        <v>193</v>
      </c>
      <c r="D44" s="394" t="s">
        <v>93</v>
      </c>
      <c r="E44" s="395">
        <v>1</v>
      </c>
      <c r="F44" s="677">
        <v>0</v>
      </c>
      <c r="G44" s="662">
        <f t="shared" si="0"/>
        <v>0</v>
      </c>
      <c r="H44" s="234"/>
      <c r="I44" s="230"/>
    </row>
    <row r="45" spans="1:9" ht="15" customHeight="1">
      <c r="A45" s="430">
        <v>21</v>
      </c>
      <c r="B45" s="389" t="s">
        <v>928</v>
      </c>
      <c r="C45" s="396" t="s">
        <v>194</v>
      </c>
      <c r="D45" s="394" t="s">
        <v>93</v>
      </c>
      <c r="E45" s="395">
        <v>1</v>
      </c>
      <c r="F45" s="677">
        <v>0</v>
      </c>
      <c r="G45" s="662">
        <f t="shared" si="0"/>
        <v>0</v>
      </c>
      <c r="H45" s="235"/>
      <c r="I45" s="230"/>
    </row>
    <row r="46" spans="1:9" ht="17.45" customHeight="1">
      <c r="A46" s="430">
        <v>22</v>
      </c>
      <c r="B46" s="389" t="s">
        <v>929</v>
      </c>
      <c r="C46" s="396" t="s">
        <v>976</v>
      </c>
      <c r="D46" s="394" t="s">
        <v>93</v>
      </c>
      <c r="E46" s="395">
        <v>2</v>
      </c>
      <c r="F46" s="677">
        <v>0</v>
      </c>
      <c r="G46" s="662">
        <f t="shared" si="0"/>
        <v>0</v>
      </c>
      <c r="H46" s="230"/>
      <c r="I46" s="230"/>
    </row>
    <row r="47" spans="1:9" ht="15.75" customHeight="1">
      <c r="A47" s="429"/>
      <c r="B47" s="426"/>
      <c r="C47" s="427"/>
      <c r="D47" s="428"/>
      <c r="E47" s="393" t="s">
        <v>1020</v>
      </c>
      <c r="F47" s="424"/>
      <c r="G47" s="424">
        <f>SUM(G11:G46)</f>
        <v>0</v>
      </c>
      <c r="H47" s="230"/>
      <c r="I47" s="230"/>
    </row>
    <row r="48" spans="1:9" ht="14.25" customHeight="1">
      <c r="H48" s="230"/>
      <c r="I48" s="230"/>
    </row>
    <row r="49" spans="1:9" ht="15.75" customHeight="1">
      <c r="H49" s="230"/>
      <c r="I49" s="230"/>
    </row>
    <row r="50" spans="1:9" ht="12.75" customHeight="1">
      <c r="H50" s="230"/>
      <c r="I50" s="230"/>
    </row>
    <row r="51" spans="1:9" ht="18" customHeight="1">
      <c r="H51" s="230"/>
      <c r="I51" s="230"/>
    </row>
    <row r="52" spans="1:9" ht="28.5" customHeight="1">
      <c r="A52" s="237"/>
      <c r="B52" s="237"/>
      <c r="C52" s="237"/>
      <c r="D52" s="340"/>
      <c r="E52" s="271"/>
      <c r="F52" s="276"/>
      <c r="G52" s="379"/>
      <c r="H52" s="230"/>
      <c r="I52" s="230"/>
    </row>
    <row r="53" spans="1:9" ht="18.2" customHeight="1">
      <c r="A53" s="234"/>
      <c r="B53" s="572"/>
      <c r="C53" s="572"/>
      <c r="D53" s="572"/>
      <c r="E53" s="572"/>
      <c r="F53" s="572"/>
      <c r="G53" s="572"/>
      <c r="H53" s="230"/>
      <c r="I53" s="230"/>
    </row>
    <row r="54" spans="1:9" ht="18.2" customHeight="1">
      <c r="A54" s="234"/>
      <c r="B54" s="572"/>
      <c r="C54" s="572"/>
      <c r="D54" s="572"/>
      <c r="E54" s="572"/>
      <c r="F54" s="572"/>
      <c r="G54" s="572"/>
      <c r="H54" s="230"/>
      <c r="I54" s="230"/>
    </row>
    <row r="55" spans="1:9" ht="18.2" customHeight="1">
      <c r="A55" s="234"/>
      <c r="B55" s="572"/>
      <c r="C55" s="572"/>
      <c r="D55" s="572"/>
      <c r="E55" s="572"/>
      <c r="F55" s="572"/>
      <c r="G55" s="572"/>
      <c r="H55" s="230"/>
      <c r="I55" s="230"/>
    </row>
    <row r="56" spans="1:9" ht="43.35" customHeight="1">
      <c r="A56" s="234"/>
      <c r="B56" s="571"/>
      <c r="C56" s="571"/>
      <c r="D56" s="571"/>
      <c r="E56" s="571"/>
      <c r="F56" s="571"/>
      <c r="G56" s="571"/>
      <c r="H56" s="230"/>
      <c r="I56" s="230"/>
    </row>
    <row r="57" spans="1:9">
      <c r="A57" s="234"/>
      <c r="B57" s="234"/>
      <c r="C57" s="234"/>
      <c r="D57" s="339"/>
      <c r="E57" s="269"/>
      <c r="F57" s="274"/>
      <c r="G57" s="379"/>
      <c r="H57" s="230"/>
      <c r="I57" s="230"/>
    </row>
    <row r="58" spans="1:9">
      <c r="A58" s="234"/>
      <c r="B58" s="234"/>
      <c r="C58" s="234"/>
      <c r="D58" s="339"/>
      <c r="E58" s="269"/>
      <c r="F58" s="274"/>
      <c r="G58" s="379"/>
      <c r="H58" s="230"/>
      <c r="I58" s="230"/>
    </row>
    <row r="59" spans="1:9">
      <c r="A59" s="230"/>
      <c r="B59" s="230"/>
      <c r="C59" s="230"/>
      <c r="D59" s="338"/>
      <c r="E59" s="268"/>
      <c r="F59" s="273"/>
      <c r="H59" s="230"/>
      <c r="I59" s="230"/>
    </row>
    <row r="60" spans="1:9">
      <c r="A60" s="230"/>
      <c r="B60" s="230"/>
      <c r="C60" s="230"/>
      <c r="D60" s="338"/>
      <c r="E60" s="268"/>
      <c r="F60" s="273"/>
      <c r="H60" s="230"/>
      <c r="I60" s="230"/>
    </row>
    <row r="61" spans="1:9">
      <c r="A61" s="230"/>
      <c r="B61" s="230"/>
      <c r="C61" s="230"/>
      <c r="D61" s="338"/>
      <c r="E61" s="268"/>
      <c r="F61" s="273"/>
      <c r="H61" s="230"/>
      <c r="I61" s="230"/>
    </row>
    <row r="62" spans="1:9">
      <c r="A62" s="230"/>
      <c r="B62" s="230"/>
      <c r="C62" s="230"/>
      <c r="D62" s="338"/>
      <c r="E62" s="268"/>
      <c r="F62" s="273"/>
      <c r="H62" s="230"/>
      <c r="I62" s="230"/>
    </row>
    <row r="63" spans="1:9">
      <c r="A63" s="230"/>
      <c r="B63" s="230"/>
      <c r="C63" s="230"/>
      <c r="D63" s="338"/>
      <c r="E63" s="268"/>
      <c r="F63" s="273"/>
      <c r="H63" s="230"/>
      <c r="I63" s="230"/>
    </row>
    <row r="64" spans="1:9">
      <c r="A64" s="230"/>
      <c r="B64" s="230"/>
      <c r="C64" s="230"/>
      <c r="D64" s="338"/>
      <c r="E64" s="268"/>
      <c r="F64" s="273"/>
      <c r="H64" s="230"/>
      <c r="I64" s="230"/>
    </row>
    <row r="65" spans="1:9">
      <c r="A65" s="230"/>
      <c r="B65" s="230"/>
      <c r="C65" s="230"/>
      <c r="D65" s="338"/>
      <c r="E65" s="268"/>
      <c r="F65" s="273"/>
      <c r="H65" s="230"/>
      <c r="I65" s="230"/>
    </row>
    <row r="66" spans="1:9">
      <c r="A66" s="230"/>
      <c r="B66" s="230"/>
      <c r="C66" s="230"/>
      <c r="D66" s="338"/>
      <c r="E66" s="268"/>
      <c r="F66" s="273"/>
      <c r="H66" s="230"/>
      <c r="I66" s="230"/>
    </row>
    <row r="67" spans="1:9">
      <c r="A67" s="230"/>
      <c r="B67" s="230"/>
      <c r="C67" s="230"/>
      <c r="D67" s="338"/>
      <c r="E67" s="268"/>
      <c r="F67" s="273"/>
      <c r="H67" s="230"/>
      <c r="I67" s="230"/>
    </row>
    <row r="68" spans="1:9">
      <c r="A68" s="230"/>
      <c r="B68" s="230"/>
      <c r="C68" s="230"/>
      <c r="D68" s="338"/>
      <c r="E68" s="268"/>
      <c r="F68" s="273"/>
      <c r="H68" s="230"/>
      <c r="I68" s="230"/>
    </row>
    <row r="69" spans="1:9">
      <c r="A69" s="230"/>
      <c r="B69" s="230"/>
      <c r="C69" s="230"/>
      <c r="D69" s="338"/>
      <c r="E69" s="268"/>
      <c r="F69" s="273"/>
      <c r="H69" s="230"/>
      <c r="I69" s="230"/>
    </row>
    <row r="70" spans="1:9">
      <c r="A70" s="230"/>
      <c r="B70" s="230"/>
      <c r="C70" s="230"/>
      <c r="D70" s="338"/>
      <c r="E70" s="268"/>
      <c r="F70" s="273"/>
      <c r="H70" s="230"/>
      <c r="I70" s="230"/>
    </row>
    <row r="71" spans="1:9">
      <c r="A71" s="230"/>
      <c r="B71" s="230"/>
      <c r="C71" s="230"/>
      <c r="D71" s="338"/>
      <c r="E71" s="268"/>
      <c r="F71" s="273"/>
      <c r="H71" s="230"/>
      <c r="I71" s="230"/>
    </row>
    <row r="72" spans="1:9">
      <c r="A72" s="230"/>
      <c r="B72" s="230"/>
      <c r="C72" s="230"/>
      <c r="D72" s="338"/>
      <c r="E72" s="268"/>
      <c r="F72" s="273"/>
      <c r="H72" s="230"/>
      <c r="I72" s="230"/>
    </row>
    <row r="73" spans="1:9">
      <c r="A73" s="230"/>
      <c r="B73" s="230"/>
      <c r="C73" s="230"/>
      <c r="D73" s="338"/>
      <c r="E73" s="268"/>
      <c r="F73" s="273"/>
      <c r="H73" s="230"/>
      <c r="I73" s="230"/>
    </row>
    <row r="74" spans="1:9">
      <c r="A74" s="230"/>
      <c r="B74" s="230"/>
      <c r="C74" s="230"/>
      <c r="D74" s="338"/>
      <c r="E74" s="268"/>
      <c r="F74" s="273"/>
      <c r="H74" s="230"/>
      <c r="I74" s="230"/>
    </row>
    <row r="75" spans="1:9">
      <c r="A75" s="230"/>
      <c r="B75" s="230"/>
      <c r="C75" s="230"/>
      <c r="D75" s="338"/>
      <c r="E75" s="268"/>
      <c r="F75" s="273"/>
      <c r="H75" s="230"/>
      <c r="I75" s="230"/>
    </row>
    <row r="76" spans="1:9">
      <c r="A76" s="230"/>
      <c r="B76" s="230"/>
      <c r="C76" s="230"/>
      <c r="D76" s="338"/>
      <c r="E76" s="268"/>
      <c r="F76" s="273"/>
      <c r="H76" s="230"/>
      <c r="I76" s="230"/>
    </row>
    <row r="77" spans="1:9">
      <c r="A77" s="230"/>
      <c r="B77" s="230"/>
      <c r="C77" s="230"/>
      <c r="D77" s="338"/>
      <c r="E77" s="268"/>
      <c r="F77" s="273"/>
      <c r="H77" s="230"/>
      <c r="I77" s="230"/>
    </row>
    <row r="78" spans="1:9">
      <c r="A78" s="230"/>
      <c r="B78" s="230"/>
      <c r="C78" s="230"/>
      <c r="D78" s="338"/>
      <c r="E78" s="268"/>
      <c r="F78" s="273"/>
      <c r="H78" s="230"/>
      <c r="I78" s="230"/>
    </row>
    <row r="79" spans="1:9">
      <c r="A79" s="230"/>
      <c r="B79" s="230"/>
      <c r="C79" s="230"/>
      <c r="D79" s="338"/>
      <c r="E79" s="268"/>
      <c r="F79" s="273"/>
      <c r="H79" s="230"/>
      <c r="I79" s="230"/>
    </row>
  </sheetData>
  <mergeCells count="9">
    <mergeCell ref="A1:F1"/>
    <mergeCell ref="A9:G9"/>
    <mergeCell ref="B56:G56"/>
    <mergeCell ref="B53:G53"/>
    <mergeCell ref="B54:G54"/>
    <mergeCell ref="B55:G55"/>
    <mergeCell ref="D7:F7"/>
    <mergeCell ref="D8:F8"/>
    <mergeCell ref="A7:C7"/>
  </mergeCells>
  <pageMargins left="0.7" right="0.7" top="0.75" bottom="0.75" header="0.3" footer="0.3"/>
  <pageSetup paperSize="9" scale="91" orientation="portrait" r:id="rId1"/>
  <rowBreaks count="1" manualBreakCount="1">
    <brk id="4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18"/>
  <sheetViews>
    <sheetView showGridLines="0" workbookViewId="0">
      <selection activeCell="G14" sqref="G14"/>
    </sheetView>
  </sheetViews>
  <sheetFormatPr defaultColWidth="9" defaultRowHeight="12" customHeight="1"/>
  <cols>
    <col min="1" max="1" width="3.42578125" style="43" customWidth="1"/>
    <col min="2" max="2" width="11.85546875" style="44" customWidth="1"/>
    <col min="3" max="3" width="42.7109375" style="44" customWidth="1"/>
    <col min="4" max="4" width="3.28515625" style="44" customWidth="1"/>
    <col min="5" max="5" width="9.7109375" style="45" customWidth="1"/>
    <col min="6" max="6" width="9.85546875" style="45" customWidth="1"/>
    <col min="7" max="7" width="14.85546875" style="45" customWidth="1"/>
    <col min="8" max="8" width="9.42578125" style="17" bestFit="1" customWidth="1"/>
    <col min="9" max="255" width="9" style="17"/>
    <col min="256" max="256" width="3.42578125" style="17" customWidth="1"/>
    <col min="257" max="257" width="11.85546875" style="17" customWidth="1"/>
    <col min="258" max="258" width="42.7109375" style="17" customWidth="1"/>
    <col min="259" max="259" width="3.28515625" style="17" customWidth="1"/>
    <col min="260" max="260" width="9.7109375" style="17" customWidth="1"/>
    <col min="261" max="261" width="9.85546875" style="17" customWidth="1"/>
    <col min="262" max="262" width="14.85546875" style="17" customWidth="1"/>
    <col min="263" max="263" width="11.85546875" style="17" customWidth="1"/>
    <col min="264" max="511" width="9" style="17"/>
    <col min="512" max="512" width="3.42578125" style="17" customWidth="1"/>
    <col min="513" max="513" width="11.85546875" style="17" customWidth="1"/>
    <col min="514" max="514" width="42.7109375" style="17" customWidth="1"/>
    <col min="515" max="515" width="3.28515625" style="17" customWidth="1"/>
    <col min="516" max="516" width="9.7109375" style="17" customWidth="1"/>
    <col min="517" max="517" width="9.85546875" style="17" customWidth="1"/>
    <col min="518" max="518" width="14.85546875" style="17" customWidth="1"/>
    <col min="519" max="519" width="11.85546875" style="17" customWidth="1"/>
    <col min="520" max="767" width="9" style="17"/>
    <col min="768" max="768" width="3.42578125" style="17" customWidth="1"/>
    <col min="769" max="769" width="11.85546875" style="17" customWidth="1"/>
    <col min="770" max="770" width="42.7109375" style="17" customWidth="1"/>
    <col min="771" max="771" width="3.28515625" style="17" customWidth="1"/>
    <col min="772" max="772" width="9.7109375" style="17" customWidth="1"/>
    <col min="773" max="773" width="9.85546875" style="17" customWidth="1"/>
    <col min="774" max="774" width="14.85546875" style="17" customWidth="1"/>
    <col min="775" max="775" width="11.85546875" style="17" customWidth="1"/>
    <col min="776" max="1023" width="9" style="17"/>
    <col min="1024" max="1024" width="3.42578125" style="17" customWidth="1"/>
    <col min="1025" max="1025" width="11.85546875" style="17" customWidth="1"/>
    <col min="1026" max="1026" width="42.7109375" style="17" customWidth="1"/>
    <col min="1027" max="1027" width="3.28515625" style="17" customWidth="1"/>
    <col min="1028" max="1028" width="9.7109375" style="17" customWidth="1"/>
    <col min="1029" max="1029" width="9.85546875" style="17" customWidth="1"/>
    <col min="1030" max="1030" width="14.85546875" style="17" customWidth="1"/>
    <col min="1031" max="1031" width="11.85546875" style="17" customWidth="1"/>
    <col min="1032" max="1279" width="9" style="17"/>
    <col min="1280" max="1280" width="3.42578125" style="17" customWidth="1"/>
    <col min="1281" max="1281" width="11.85546875" style="17" customWidth="1"/>
    <col min="1282" max="1282" width="42.7109375" style="17" customWidth="1"/>
    <col min="1283" max="1283" width="3.28515625" style="17" customWidth="1"/>
    <col min="1284" max="1284" width="9.7109375" style="17" customWidth="1"/>
    <col min="1285" max="1285" width="9.85546875" style="17" customWidth="1"/>
    <col min="1286" max="1286" width="14.85546875" style="17" customWidth="1"/>
    <col min="1287" max="1287" width="11.85546875" style="17" customWidth="1"/>
    <col min="1288" max="1535" width="9" style="17"/>
    <col min="1536" max="1536" width="3.42578125" style="17" customWidth="1"/>
    <col min="1537" max="1537" width="11.85546875" style="17" customWidth="1"/>
    <col min="1538" max="1538" width="42.7109375" style="17" customWidth="1"/>
    <col min="1539" max="1539" width="3.28515625" style="17" customWidth="1"/>
    <col min="1540" max="1540" width="9.7109375" style="17" customWidth="1"/>
    <col min="1541" max="1541" width="9.85546875" style="17" customWidth="1"/>
    <col min="1542" max="1542" width="14.85546875" style="17" customWidth="1"/>
    <col min="1543" max="1543" width="11.85546875" style="17" customWidth="1"/>
    <col min="1544" max="1791" width="9" style="17"/>
    <col min="1792" max="1792" width="3.42578125" style="17" customWidth="1"/>
    <col min="1793" max="1793" width="11.85546875" style="17" customWidth="1"/>
    <col min="1794" max="1794" width="42.7109375" style="17" customWidth="1"/>
    <col min="1795" max="1795" width="3.28515625" style="17" customWidth="1"/>
    <col min="1796" max="1796" width="9.7109375" style="17" customWidth="1"/>
    <col min="1797" max="1797" width="9.85546875" style="17" customWidth="1"/>
    <col min="1798" max="1798" width="14.85546875" style="17" customWidth="1"/>
    <col min="1799" max="1799" width="11.85546875" style="17" customWidth="1"/>
    <col min="1800" max="2047" width="9" style="17"/>
    <col min="2048" max="2048" width="3.42578125" style="17" customWidth="1"/>
    <col min="2049" max="2049" width="11.85546875" style="17" customWidth="1"/>
    <col min="2050" max="2050" width="42.7109375" style="17" customWidth="1"/>
    <col min="2051" max="2051" width="3.28515625" style="17" customWidth="1"/>
    <col min="2052" max="2052" width="9.7109375" style="17" customWidth="1"/>
    <col min="2053" max="2053" width="9.85546875" style="17" customWidth="1"/>
    <col min="2054" max="2054" width="14.85546875" style="17" customWidth="1"/>
    <col min="2055" max="2055" width="11.85546875" style="17" customWidth="1"/>
    <col min="2056" max="2303" width="9" style="17"/>
    <col min="2304" max="2304" width="3.42578125" style="17" customWidth="1"/>
    <col min="2305" max="2305" width="11.85546875" style="17" customWidth="1"/>
    <col min="2306" max="2306" width="42.7109375" style="17" customWidth="1"/>
    <col min="2307" max="2307" width="3.28515625" style="17" customWidth="1"/>
    <col min="2308" max="2308" width="9.7109375" style="17" customWidth="1"/>
    <col min="2309" max="2309" width="9.85546875" style="17" customWidth="1"/>
    <col min="2310" max="2310" width="14.85546875" style="17" customWidth="1"/>
    <col min="2311" max="2311" width="11.85546875" style="17" customWidth="1"/>
    <col min="2312" max="2559" width="9" style="17"/>
    <col min="2560" max="2560" width="3.42578125" style="17" customWidth="1"/>
    <col min="2561" max="2561" width="11.85546875" style="17" customWidth="1"/>
    <col min="2562" max="2562" width="42.7109375" style="17" customWidth="1"/>
    <col min="2563" max="2563" width="3.28515625" style="17" customWidth="1"/>
    <col min="2564" max="2564" width="9.7109375" style="17" customWidth="1"/>
    <col min="2565" max="2565" width="9.85546875" style="17" customWidth="1"/>
    <col min="2566" max="2566" width="14.85546875" style="17" customWidth="1"/>
    <col min="2567" max="2567" width="11.85546875" style="17" customWidth="1"/>
    <col min="2568" max="2815" width="9" style="17"/>
    <col min="2816" max="2816" width="3.42578125" style="17" customWidth="1"/>
    <col min="2817" max="2817" width="11.85546875" style="17" customWidth="1"/>
    <col min="2818" max="2818" width="42.7109375" style="17" customWidth="1"/>
    <col min="2819" max="2819" width="3.28515625" style="17" customWidth="1"/>
    <col min="2820" max="2820" width="9.7109375" style="17" customWidth="1"/>
    <col min="2821" max="2821" width="9.85546875" style="17" customWidth="1"/>
    <col min="2822" max="2822" width="14.85546875" style="17" customWidth="1"/>
    <col min="2823" max="2823" width="11.85546875" style="17" customWidth="1"/>
    <col min="2824" max="3071" width="9" style="17"/>
    <col min="3072" max="3072" width="3.42578125" style="17" customWidth="1"/>
    <col min="3073" max="3073" width="11.85546875" style="17" customWidth="1"/>
    <col min="3074" max="3074" width="42.7109375" style="17" customWidth="1"/>
    <col min="3075" max="3075" width="3.28515625" style="17" customWidth="1"/>
    <col min="3076" max="3076" width="9.7109375" style="17" customWidth="1"/>
    <col min="3077" max="3077" width="9.85546875" style="17" customWidth="1"/>
    <col min="3078" max="3078" width="14.85546875" style="17" customWidth="1"/>
    <col min="3079" max="3079" width="11.85546875" style="17" customWidth="1"/>
    <col min="3080" max="3327" width="9" style="17"/>
    <col min="3328" max="3328" width="3.42578125" style="17" customWidth="1"/>
    <col min="3329" max="3329" width="11.85546875" style="17" customWidth="1"/>
    <col min="3330" max="3330" width="42.7109375" style="17" customWidth="1"/>
    <col min="3331" max="3331" width="3.28515625" style="17" customWidth="1"/>
    <col min="3332" max="3332" width="9.7109375" style="17" customWidth="1"/>
    <col min="3333" max="3333" width="9.85546875" style="17" customWidth="1"/>
    <col min="3334" max="3334" width="14.85546875" style="17" customWidth="1"/>
    <col min="3335" max="3335" width="11.85546875" style="17" customWidth="1"/>
    <col min="3336" max="3583" width="9" style="17"/>
    <col min="3584" max="3584" width="3.42578125" style="17" customWidth="1"/>
    <col min="3585" max="3585" width="11.85546875" style="17" customWidth="1"/>
    <col min="3586" max="3586" width="42.7109375" style="17" customWidth="1"/>
    <col min="3587" max="3587" width="3.28515625" style="17" customWidth="1"/>
    <col min="3588" max="3588" width="9.7109375" style="17" customWidth="1"/>
    <col min="3589" max="3589" width="9.85546875" style="17" customWidth="1"/>
    <col min="3590" max="3590" width="14.85546875" style="17" customWidth="1"/>
    <col min="3591" max="3591" width="11.85546875" style="17" customWidth="1"/>
    <col min="3592" max="3839" width="9" style="17"/>
    <col min="3840" max="3840" width="3.42578125" style="17" customWidth="1"/>
    <col min="3841" max="3841" width="11.85546875" style="17" customWidth="1"/>
    <col min="3842" max="3842" width="42.7109375" style="17" customWidth="1"/>
    <col min="3843" max="3843" width="3.28515625" style="17" customWidth="1"/>
    <col min="3844" max="3844" width="9.7109375" style="17" customWidth="1"/>
    <col min="3845" max="3845" width="9.85546875" style="17" customWidth="1"/>
    <col min="3846" max="3846" width="14.85546875" style="17" customWidth="1"/>
    <col min="3847" max="3847" width="11.85546875" style="17" customWidth="1"/>
    <col min="3848" max="4095" width="9" style="17"/>
    <col min="4096" max="4096" width="3.42578125" style="17" customWidth="1"/>
    <col min="4097" max="4097" width="11.85546875" style="17" customWidth="1"/>
    <col min="4098" max="4098" width="42.7109375" style="17" customWidth="1"/>
    <col min="4099" max="4099" width="3.28515625" style="17" customWidth="1"/>
    <col min="4100" max="4100" width="9.7109375" style="17" customWidth="1"/>
    <col min="4101" max="4101" width="9.85546875" style="17" customWidth="1"/>
    <col min="4102" max="4102" width="14.85546875" style="17" customWidth="1"/>
    <col min="4103" max="4103" width="11.85546875" style="17" customWidth="1"/>
    <col min="4104" max="4351" width="9" style="17"/>
    <col min="4352" max="4352" width="3.42578125" style="17" customWidth="1"/>
    <col min="4353" max="4353" width="11.85546875" style="17" customWidth="1"/>
    <col min="4354" max="4354" width="42.7109375" style="17" customWidth="1"/>
    <col min="4355" max="4355" width="3.28515625" style="17" customWidth="1"/>
    <col min="4356" max="4356" width="9.7109375" style="17" customWidth="1"/>
    <col min="4357" max="4357" width="9.85546875" style="17" customWidth="1"/>
    <col min="4358" max="4358" width="14.85546875" style="17" customWidth="1"/>
    <col min="4359" max="4359" width="11.85546875" style="17" customWidth="1"/>
    <col min="4360" max="4607" width="9" style="17"/>
    <col min="4608" max="4608" width="3.42578125" style="17" customWidth="1"/>
    <col min="4609" max="4609" width="11.85546875" style="17" customWidth="1"/>
    <col min="4610" max="4610" width="42.7109375" style="17" customWidth="1"/>
    <col min="4611" max="4611" width="3.28515625" style="17" customWidth="1"/>
    <col min="4612" max="4612" width="9.7109375" style="17" customWidth="1"/>
    <col min="4613" max="4613" width="9.85546875" style="17" customWidth="1"/>
    <col min="4614" max="4614" width="14.85546875" style="17" customWidth="1"/>
    <col min="4615" max="4615" width="11.85546875" style="17" customWidth="1"/>
    <col min="4616" max="4863" width="9" style="17"/>
    <col min="4864" max="4864" width="3.42578125" style="17" customWidth="1"/>
    <col min="4865" max="4865" width="11.85546875" style="17" customWidth="1"/>
    <col min="4866" max="4866" width="42.7109375" style="17" customWidth="1"/>
    <col min="4867" max="4867" width="3.28515625" style="17" customWidth="1"/>
    <col min="4868" max="4868" width="9.7109375" style="17" customWidth="1"/>
    <col min="4869" max="4869" width="9.85546875" style="17" customWidth="1"/>
    <col min="4870" max="4870" width="14.85546875" style="17" customWidth="1"/>
    <col min="4871" max="4871" width="11.85546875" style="17" customWidth="1"/>
    <col min="4872" max="5119" width="9" style="17"/>
    <col min="5120" max="5120" width="3.42578125" style="17" customWidth="1"/>
    <col min="5121" max="5121" width="11.85546875" style="17" customWidth="1"/>
    <col min="5122" max="5122" width="42.7109375" style="17" customWidth="1"/>
    <col min="5123" max="5123" width="3.28515625" style="17" customWidth="1"/>
    <col min="5124" max="5124" width="9.7109375" style="17" customWidth="1"/>
    <col min="5125" max="5125" width="9.85546875" style="17" customWidth="1"/>
    <col min="5126" max="5126" width="14.85546875" style="17" customWidth="1"/>
    <col min="5127" max="5127" width="11.85546875" style="17" customWidth="1"/>
    <col min="5128" max="5375" width="9" style="17"/>
    <col min="5376" max="5376" width="3.42578125" style="17" customWidth="1"/>
    <col min="5377" max="5377" width="11.85546875" style="17" customWidth="1"/>
    <col min="5378" max="5378" width="42.7109375" style="17" customWidth="1"/>
    <col min="5379" max="5379" width="3.28515625" style="17" customWidth="1"/>
    <col min="5380" max="5380" width="9.7109375" style="17" customWidth="1"/>
    <col min="5381" max="5381" width="9.85546875" style="17" customWidth="1"/>
    <col min="5382" max="5382" width="14.85546875" style="17" customWidth="1"/>
    <col min="5383" max="5383" width="11.85546875" style="17" customWidth="1"/>
    <col min="5384" max="5631" width="9" style="17"/>
    <col min="5632" max="5632" width="3.42578125" style="17" customWidth="1"/>
    <col min="5633" max="5633" width="11.85546875" style="17" customWidth="1"/>
    <col min="5634" max="5634" width="42.7109375" style="17" customWidth="1"/>
    <col min="5635" max="5635" width="3.28515625" style="17" customWidth="1"/>
    <col min="5636" max="5636" width="9.7109375" style="17" customWidth="1"/>
    <col min="5637" max="5637" width="9.85546875" style="17" customWidth="1"/>
    <col min="5638" max="5638" width="14.85546875" style="17" customWidth="1"/>
    <col min="5639" max="5639" width="11.85546875" style="17" customWidth="1"/>
    <col min="5640" max="5887" width="9" style="17"/>
    <col min="5888" max="5888" width="3.42578125" style="17" customWidth="1"/>
    <col min="5889" max="5889" width="11.85546875" style="17" customWidth="1"/>
    <col min="5890" max="5890" width="42.7109375" style="17" customWidth="1"/>
    <col min="5891" max="5891" width="3.28515625" style="17" customWidth="1"/>
    <col min="5892" max="5892" width="9.7109375" style="17" customWidth="1"/>
    <col min="5893" max="5893" width="9.85546875" style="17" customWidth="1"/>
    <col min="5894" max="5894" width="14.85546875" style="17" customWidth="1"/>
    <col min="5895" max="5895" width="11.85546875" style="17" customWidth="1"/>
    <col min="5896" max="6143" width="9" style="17"/>
    <col min="6144" max="6144" width="3.42578125" style="17" customWidth="1"/>
    <col min="6145" max="6145" width="11.85546875" style="17" customWidth="1"/>
    <col min="6146" max="6146" width="42.7109375" style="17" customWidth="1"/>
    <col min="6147" max="6147" width="3.28515625" style="17" customWidth="1"/>
    <col min="6148" max="6148" width="9.7109375" style="17" customWidth="1"/>
    <col min="6149" max="6149" width="9.85546875" style="17" customWidth="1"/>
    <col min="6150" max="6150" width="14.85546875" style="17" customWidth="1"/>
    <col min="6151" max="6151" width="11.85546875" style="17" customWidth="1"/>
    <col min="6152" max="6399" width="9" style="17"/>
    <col min="6400" max="6400" width="3.42578125" style="17" customWidth="1"/>
    <col min="6401" max="6401" width="11.85546875" style="17" customWidth="1"/>
    <col min="6402" max="6402" width="42.7109375" style="17" customWidth="1"/>
    <col min="6403" max="6403" width="3.28515625" style="17" customWidth="1"/>
    <col min="6404" max="6404" width="9.7109375" style="17" customWidth="1"/>
    <col min="6405" max="6405" width="9.85546875" style="17" customWidth="1"/>
    <col min="6406" max="6406" width="14.85546875" style="17" customWidth="1"/>
    <col min="6407" max="6407" width="11.85546875" style="17" customWidth="1"/>
    <col min="6408" max="6655" width="9" style="17"/>
    <col min="6656" max="6656" width="3.42578125" style="17" customWidth="1"/>
    <col min="6657" max="6657" width="11.85546875" style="17" customWidth="1"/>
    <col min="6658" max="6658" width="42.7109375" style="17" customWidth="1"/>
    <col min="6659" max="6659" width="3.28515625" style="17" customWidth="1"/>
    <col min="6660" max="6660" width="9.7109375" style="17" customWidth="1"/>
    <col min="6661" max="6661" width="9.85546875" style="17" customWidth="1"/>
    <col min="6662" max="6662" width="14.85546875" style="17" customWidth="1"/>
    <col min="6663" max="6663" width="11.85546875" style="17" customWidth="1"/>
    <col min="6664" max="6911" width="9" style="17"/>
    <col min="6912" max="6912" width="3.42578125" style="17" customWidth="1"/>
    <col min="6913" max="6913" width="11.85546875" style="17" customWidth="1"/>
    <col min="6914" max="6914" width="42.7109375" style="17" customWidth="1"/>
    <col min="6915" max="6915" width="3.28515625" style="17" customWidth="1"/>
    <col min="6916" max="6916" width="9.7109375" style="17" customWidth="1"/>
    <col min="6917" max="6917" width="9.85546875" style="17" customWidth="1"/>
    <col min="6918" max="6918" width="14.85546875" style="17" customWidth="1"/>
    <col min="6919" max="6919" width="11.85546875" style="17" customWidth="1"/>
    <col min="6920" max="7167" width="9" style="17"/>
    <col min="7168" max="7168" width="3.42578125" style="17" customWidth="1"/>
    <col min="7169" max="7169" width="11.85546875" style="17" customWidth="1"/>
    <col min="7170" max="7170" width="42.7109375" style="17" customWidth="1"/>
    <col min="7171" max="7171" width="3.28515625" style="17" customWidth="1"/>
    <col min="7172" max="7172" width="9.7109375" style="17" customWidth="1"/>
    <col min="7173" max="7173" width="9.85546875" style="17" customWidth="1"/>
    <col min="7174" max="7174" width="14.85546875" style="17" customWidth="1"/>
    <col min="7175" max="7175" width="11.85546875" style="17" customWidth="1"/>
    <col min="7176" max="7423" width="9" style="17"/>
    <col min="7424" max="7424" width="3.42578125" style="17" customWidth="1"/>
    <col min="7425" max="7425" width="11.85546875" style="17" customWidth="1"/>
    <col min="7426" max="7426" width="42.7109375" style="17" customWidth="1"/>
    <col min="7427" max="7427" width="3.28515625" style="17" customWidth="1"/>
    <col min="7428" max="7428" width="9.7109375" style="17" customWidth="1"/>
    <col min="7429" max="7429" width="9.85546875" style="17" customWidth="1"/>
    <col min="7430" max="7430" width="14.85546875" style="17" customWidth="1"/>
    <col min="7431" max="7431" width="11.85546875" style="17" customWidth="1"/>
    <col min="7432" max="7679" width="9" style="17"/>
    <col min="7680" max="7680" width="3.42578125" style="17" customWidth="1"/>
    <col min="7681" max="7681" width="11.85546875" style="17" customWidth="1"/>
    <col min="7682" max="7682" width="42.7109375" style="17" customWidth="1"/>
    <col min="7683" max="7683" width="3.28515625" style="17" customWidth="1"/>
    <col min="7684" max="7684" width="9.7109375" style="17" customWidth="1"/>
    <col min="7685" max="7685" width="9.85546875" style="17" customWidth="1"/>
    <col min="7686" max="7686" width="14.85546875" style="17" customWidth="1"/>
    <col min="7687" max="7687" width="11.85546875" style="17" customWidth="1"/>
    <col min="7688" max="7935" width="9" style="17"/>
    <col min="7936" max="7936" width="3.42578125" style="17" customWidth="1"/>
    <col min="7937" max="7937" width="11.85546875" style="17" customWidth="1"/>
    <col min="7938" max="7938" width="42.7109375" style="17" customWidth="1"/>
    <col min="7939" max="7939" width="3.28515625" style="17" customWidth="1"/>
    <col min="7940" max="7940" width="9.7109375" style="17" customWidth="1"/>
    <col min="7941" max="7941" width="9.85546875" style="17" customWidth="1"/>
    <col min="7942" max="7942" width="14.85546875" style="17" customWidth="1"/>
    <col min="7943" max="7943" width="11.85546875" style="17" customWidth="1"/>
    <col min="7944" max="8191" width="9" style="17"/>
    <col min="8192" max="8192" width="3.42578125" style="17" customWidth="1"/>
    <col min="8193" max="8193" width="11.85546875" style="17" customWidth="1"/>
    <col min="8194" max="8194" width="42.7109375" style="17" customWidth="1"/>
    <col min="8195" max="8195" width="3.28515625" style="17" customWidth="1"/>
    <col min="8196" max="8196" width="9.7109375" style="17" customWidth="1"/>
    <col min="8197" max="8197" width="9.85546875" style="17" customWidth="1"/>
    <col min="8198" max="8198" width="14.85546875" style="17" customWidth="1"/>
    <col min="8199" max="8199" width="11.85546875" style="17" customWidth="1"/>
    <col min="8200" max="8447" width="9" style="17"/>
    <col min="8448" max="8448" width="3.42578125" style="17" customWidth="1"/>
    <col min="8449" max="8449" width="11.85546875" style="17" customWidth="1"/>
    <col min="8450" max="8450" width="42.7109375" style="17" customWidth="1"/>
    <col min="8451" max="8451" width="3.28515625" style="17" customWidth="1"/>
    <col min="8452" max="8452" width="9.7109375" style="17" customWidth="1"/>
    <col min="8453" max="8453" width="9.85546875" style="17" customWidth="1"/>
    <col min="8454" max="8454" width="14.85546875" style="17" customWidth="1"/>
    <col min="8455" max="8455" width="11.85546875" style="17" customWidth="1"/>
    <col min="8456" max="8703" width="9" style="17"/>
    <col min="8704" max="8704" width="3.42578125" style="17" customWidth="1"/>
    <col min="8705" max="8705" width="11.85546875" style="17" customWidth="1"/>
    <col min="8706" max="8706" width="42.7109375" style="17" customWidth="1"/>
    <col min="8707" max="8707" width="3.28515625" style="17" customWidth="1"/>
    <col min="8708" max="8708" width="9.7109375" style="17" customWidth="1"/>
    <col min="8709" max="8709" width="9.85546875" style="17" customWidth="1"/>
    <col min="8710" max="8710" width="14.85546875" style="17" customWidth="1"/>
    <col min="8711" max="8711" width="11.85546875" style="17" customWidth="1"/>
    <col min="8712" max="8959" width="9" style="17"/>
    <col min="8960" max="8960" width="3.42578125" style="17" customWidth="1"/>
    <col min="8961" max="8961" width="11.85546875" style="17" customWidth="1"/>
    <col min="8962" max="8962" width="42.7109375" style="17" customWidth="1"/>
    <col min="8963" max="8963" width="3.28515625" style="17" customWidth="1"/>
    <col min="8964" max="8964" width="9.7109375" style="17" customWidth="1"/>
    <col min="8965" max="8965" width="9.85546875" style="17" customWidth="1"/>
    <col min="8966" max="8966" width="14.85546875" style="17" customWidth="1"/>
    <col min="8967" max="8967" width="11.85546875" style="17" customWidth="1"/>
    <col min="8968" max="9215" width="9" style="17"/>
    <col min="9216" max="9216" width="3.42578125" style="17" customWidth="1"/>
    <col min="9217" max="9217" width="11.85546875" style="17" customWidth="1"/>
    <col min="9218" max="9218" width="42.7109375" style="17" customWidth="1"/>
    <col min="9219" max="9219" width="3.28515625" style="17" customWidth="1"/>
    <col min="9220" max="9220" width="9.7109375" style="17" customWidth="1"/>
    <col min="9221" max="9221" width="9.85546875" style="17" customWidth="1"/>
    <col min="9222" max="9222" width="14.85546875" style="17" customWidth="1"/>
    <col min="9223" max="9223" width="11.85546875" style="17" customWidth="1"/>
    <col min="9224" max="9471" width="9" style="17"/>
    <col min="9472" max="9472" width="3.42578125" style="17" customWidth="1"/>
    <col min="9473" max="9473" width="11.85546875" style="17" customWidth="1"/>
    <col min="9474" max="9474" width="42.7109375" style="17" customWidth="1"/>
    <col min="9475" max="9475" width="3.28515625" style="17" customWidth="1"/>
    <col min="9476" max="9476" width="9.7109375" style="17" customWidth="1"/>
    <col min="9477" max="9477" width="9.85546875" style="17" customWidth="1"/>
    <col min="9478" max="9478" width="14.85546875" style="17" customWidth="1"/>
    <col min="9479" max="9479" width="11.85546875" style="17" customWidth="1"/>
    <col min="9480" max="9727" width="9" style="17"/>
    <col min="9728" max="9728" width="3.42578125" style="17" customWidth="1"/>
    <col min="9729" max="9729" width="11.85546875" style="17" customWidth="1"/>
    <col min="9730" max="9730" width="42.7109375" style="17" customWidth="1"/>
    <col min="9731" max="9731" width="3.28515625" style="17" customWidth="1"/>
    <col min="9732" max="9732" width="9.7109375" style="17" customWidth="1"/>
    <col min="9733" max="9733" width="9.85546875" style="17" customWidth="1"/>
    <col min="9734" max="9734" width="14.85546875" style="17" customWidth="1"/>
    <col min="9735" max="9735" width="11.85546875" style="17" customWidth="1"/>
    <col min="9736" max="9983" width="9" style="17"/>
    <col min="9984" max="9984" width="3.42578125" style="17" customWidth="1"/>
    <col min="9985" max="9985" width="11.85546875" style="17" customWidth="1"/>
    <col min="9986" max="9986" width="42.7109375" style="17" customWidth="1"/>
    <col min="9987" max="9987" width="3.28515625" style="17" customWidth="1"/>
    <col min="9988" max="9988" width="9.7109375" style="17" customWidth="1"/>
    <col min="9989" max="9989" width="9.85546875" style="17" customWidth="1"/>
    <col min="9990" max="9990" width="14.85546875" style="17" customWidth="1"/>
    <col min="9991" max="9991" width="11.85546875" style="17" customWidth="1"/>
    <col min="9992" max="10239" width="9" style="17"/>
    <col min="10240" max="10240" width="3.42578125" style="17" customWidth="1"/>
    <col min="10241" max="10241" width="11.85546875" style="17" customWidth="1"/>
    <col min="10242" max="10242" width="42.7109375" style="17" customWidth="1"/>
    <col min="10243" max="10243" width="3.28515625" style="17" customWidth="1"/>
    <col min="10244" max="10244" width="9.7109375" style="17" customWidth="1"/>
    <col min="10245" max="10245" width="9.85546875" style="17" customWidth="1"/>
    <col min="10246" max="10246" width="14.85546875" style="17" customWidth="1"/>
    <col min="10247" max="10247" width="11.85546875" style="17" customWidth="1"/>
    <col min="10248" max="10495" width="9" style="17"/>
    <col min="10496" max="10496" width="3.42578125" style="17" customWidth="1"/>
    <col min="10497" max="10497" width="11.85546875" style="17" customWidth="1"/>
    <col min="10498" max="10498" width="42.7109375" style="17" customWidth="1"/>
    <col min="10499" max="10499" width="3.28515625" style="17" customWidth="1"/>
    <col min="10500" max="10500" width="9.7109375" style="17" customWidth="1"/>
    <col min="10501" max="10501" width="9.85546875" style="17" customWidth="1"/>
    <col min="10502" max="10502" width="14.85546875" style="17" customWidth="1"/>
    <col min="10503" max="10503" width="11.85546875" style="17" customWidth="1"/>
    <col min="10504" max="10751" width="9" style="17"/>
    <col min="10752" max="10752" width="3.42578125" style="17" customWidth="1"/>
    <col min="10753" max="10753" width="11.85546875" style="17" customWidth="1"/>
    <col min="10754" max="10754" width="42.7109375" style="17" customWidth="1"/>
    <col min="10755" max="10755" width="3.28515625" style="17" customWidth="1"/>
    <col min="10756" max="10756" width="9.7109375" style="17" customWidth="1"/>
    <col min="10757" max="10757" width="9.85546875" style="17" customWidth="1"/>
    <col min="10758" max="10758" width="14.85546875" style="17" customWidth="1"/>
    <col min="10759" max="10759" width="11.85546875" style="17" customWidth="1"/>
    <col min="10760" max="11007" width="9" style="17"/>
    <col min="11008" max="11008" width="3.42578125" style="17" customWidth="1"/>
    <col min="11009" max="11009" width="11.85546875" style="17" customWidth="1"/>
    <col min="11010" max="11010" width="42.7109375" style="17" customWidth="1"/>
    <col min="11011" max="11011" width="3.28515625" style="17" customWidth="1"/>
    <col min="11012" max="11012" width="9.7109375" style="17" customWidth="1"/>
    <col min="11013" max="11013" width="9.85546875" style="17" customWidth="1"/>
    <col min="11014" max="11014" width="14.85546875" style="17" customWidth="1"/>
    <col min="11015" max="11015" width="11.85546875" style="17" customWidth="1"/>
    <col min="11016" max="11263" width="9" style="17"/>
    <col min="11264" max="11264" width="3.42578125" style="17" customWidth="1"/>
    <col min="11265" max="11265" width="11.85546875" style="17" customWidth="1"/>
    <col min="11266" max="11266" width="42.7109375" style="17" customWidth="1"/>
    <col min="11267" max="11267" width="3.28515625" style="17" customWidth="1"/>
    <col min="11268" max="11268" width="9.7109375" style="17" customWidth="1"/>
    <col min="11269" max="11269" width="9.85546875" style="17" customWidth="1"/>
    <col min="11270" max="11270" width="14.85546875" style="17" customWidth="1"/>
    <col min="11271" max="11271" width="11.85546875" style="17" customWidth="1"/>
    <col min="11272" max="11519" width="9" style="17"/>
    <col min="11520" max="11520" width="3.42578125" style="17" customWidth="1"/>
    <col min="11521" max="11521" width="11.85546875" style="17" customWidth="1"/>
    <col min="11522" max="11522" width="42.7109375" style="17" customWidth="1"/>
    <col min="11523" max="11523" width="3.28515625" style="17" customWidth="1"/>
    <col min="11524" max="11524" width="9.7109375" style="17" customWidth="1"/>
    <col min="11525" max="11525" width="9.85546875" style="17" customWidth="1"/>
    <col min="11526" max="11526" width="14.85546875" style="17" customWidth="1"/>
    <col min="11527" max="11527" width="11.85546875" style="17" customWidth="1"/>
    <col min="11528" max="11775" width="9" style="17"/>
    <col min="11776" max="11776" width="3.42578125" style="17" customWidth="1"/>
    <col min="11777" max="11777" width="11.85546875" style="17" customWidth="1"/>
    <col min="11778" max="11778" width="42.7109375" style="17" customWidth="1"/>
    <col min="11779" max="11779" width="3.28515625" style="17" customWidth="1"/>
    <col min="11780" max="11780" width="9.7109375" style="17" customWidth="1"/>
    <col min="11781" max="11781" width="9.85546875" style="17" customWidth="1"/>
    <col min="11782" max="11782" width="14.85546875" style="17" customWidth="1"/>
    <col min="11783" max="11783" width="11.85546875" style="17" customWidth="1"/>
    <col min="11784" max="12031" width="9" style="17"/>
    <col min="12032" max="12032" width="3.42578125" style="17" customWidth="1"/>
    <col min="12033" max="12033" width="11.85546875" style="17" customWidth="1"/>
    <col min="12034" max="12034" width="42.7109375" style="17" customWidth="1"/>
    <col min="12035" max="12035" width="3.28515625" style="17" customWidth="1"/>
    <col min="12036" max="12036" width="9.7109375" style="17" customWidth="1"/>
    <col min="12037" max="12037" width="9.85546875" style="17" customWidth="1"/>
    <col min="12038" max="12038" width="14.85546875" style="17" customWidth="1"/>
    <col min="12039" max="12039" width="11.85546875" style="17" customWidth="1"/>
    <col min="12040" max="12287" width="9" style="17"/>
    <col min="12288" max="12288" width="3.42578125" style="17" customWidth="1"/>
    <col min="12289" max="12289" width="11.85546875" style="17" customWidth="1"/>
    <col min="12290" max="12290" width="42.7109375" style="17" customWidth="1"/>
    <col min="12291" max="12291" width="3.28515625" style="17" customWidth="1"/>
    <col min="12292" max="12292" width="9.7109375" style="17" customWidth="1"/>
    <col min="12293" max="12293" width="9.85546875" style="17" customWidth="1"/>
    <col min="12294" max="12294" width="14.85546875" style="17" customWidth="1"/>
    <col min="12295" max="12295" width="11.85546875" style="17" customWidth="1"/>
    <col min="12296" max="12543" width="9" style="17"/>
    <col min="12544" max="12544" width="3.42578125" style="17" customWidth="1"/>
    <col min="12545" max="12545" width="11.85546875" style="17" customWidth="1"/>
    <col min="12546" max="12546" width="42.7109375" style="17" customWidth="1"/>
    <col min="12547" max="12547" width="3.28515625" style="17" customWidth="1"/>
    <col min="12548" max="12548" width="9.7109375" style="17" customWidth="1"/>
    <col min="12549" max="12549" width="9.85546875" style="17" customWidth="1"/>
    <col min="12550" max="12550" width="14.85546875" style="17" customWidth="1"/>
    <col min="12551" max="12551" width="11.85546875" style="17" customWidth="1"/>
    <col min="12552" max="12799" width="9" style="17"/>
    <col min="12800" max="12800" width="3.42578125" style="17" customWidth="1"/>
    <col min="12801" max="12801" width="11.85546875" style="17" customWidth="1"/>
    <col min="12802" max="12802" width="42.7109375" style="17" customWidth="1"/>
    <col min="12803" max="12803" width="3.28515625" style="17" customWidth="1"/>
    <col min="12804" max="12804" width="9.7109375" style="17" customWidth="1"/>
    <col min="12805" max="12805" width="9.85546875" style="17" customWidth="1"/>
    <col min="12806" max="12806" width="14.85546875" style="17" customWidth="1"/>
    <col min="12807" max="12807" width="11.85546875" style="17" customWidth="1"/>
    <col min="12808" max="13055" width="9" style="17"/>
    <col min="13056" max="13056" width="3.42578125" style="17" customWidth="1"/>
    <col min="13057" max="13057" width="11.85546875" style="17" customWidth="1"/>
    <col min="13058" max="13058" width="42.7109375" style="17" customWidth="1"/>
    <col min="13059" max="13059" width="3.28515625" style="17" customWidth="1"/>
    <col min="13060" max="13060" width="9.7109375" style="17" customWidth="1"/>
    <col min="13061" max="13061" width="9.85546875" style="17" customWidth="1"/>
    <col min="13062" max="13062" width="14.85546875" style="17" customWidth="1"/>
    <col min="13063" max="13063" width="11.85546875" style="17" customWidth="1"/>
    <col min="13064" max="13311" width="9" style="17"/>
    <col min="13312" max="13312" width="3.42578125" style="17" customWidth="1"/>
    <col min="13313" max="13313" width="11.85546875" style="17" customWidth="1"/>
    <col min="13314" max="13314" width="42.7109375" style="17" customWidth="1"/>
    <col min="13315" max="13315" width="3.28515625" style="17" customWidth="1"/>
    <col min="13316" max="13316" width="9.7109375" style="17" customWidth="1"/>
    <col min="13317" max="13317" width="9.85546875" style="17" customWidth="1"/>
    <col min="13318" max="13318" width="14.85546875" style="17" customWidth="1"/>
    <col min="13319" max="13319" width="11.85546875" style="17" customWidth="1"/>
    <col min="13320" max="13567" width="9" style="17"/>
    <col min="13568" max="13568" width="3.42578125" style="17" customWidth="1"/>
    <col min="13569" max="13569" width="11.85546875" style="17" customWidth="1"/>
    <col min="13570" max="13570" width="42.7109375" style="17" customWidth="1"/>
    <col min="13571" max="13571" width="3.28515625" style="17" customWidth="1"/>
    <col min="13572" max="13572" width="9.7109375" style="17" customWidth="1"/>
    <col min="13573" max="13573" width="9.85546875" style="17" customWidth="1"/>
    <col min="13574" max="13574" width="14.85546875" style="17" customWidth="1"/>
    <col min="13575" max="13575" width="11.85546875" style="17" customWidth="1"/>
    <col min="13576" max="13823" width="9" style="17"/>
    <col min="13824" max="13824" width="3.42578125" style="17" customWidth="1"/>
    <col min="13825" max="13825" width="11.85546875" style="17" customWidth="1"/>
    <col min="13826" max="13826" width="42.7109375" style="17" customWidth="1"/>
    <col min="13827" max="13827" width="3.28515625" style="17" customWidth="1"/>
    <col min="13828" max="13828" width="9.7109375" style="17" customWidth="1"/>
    <col min="13829" max="13829" width="9.85546875" style="17" customWidth="1"/>
    <col min="13830" max="13830" width="14.85546875" style="17" customWidth="1"/>
    <col min="13831" max="13831" width="11.85546875" style="17" customWidth="1"/>
    <col min="13832" max="14079" width="9" style="17"/>
    <col min="14080" max="14080" width="3.42578125" style="17" customWidth="1"/>
    <col min="14081" max="14081" width="11.85546875" style="17" customWidth="1"/>
    <col min="14082" max="14082" width="42.7109375" style="17" customWidth="1"/>
    <col min="14083" max="14083" width="3.28515625" style="17" customWidth="1"/>
    <col min="14084" max="14084" width="9.7109375" style="17" customWidth="1"/>
    <col min="14085" max="14085" width="9.85546875" style="17" customWidth="1"/>
    <col min="14086" max="14086" width="14.85546875" style="17" customWidth="1"/>
    <col min="14087" max="14087" width="11.85546875" style="17" customWidth="1"/>
    <col min="14088" max="14335" width="9" style="17"/>
    <col min="14336" max="14336" width="3.42578125" style="17" customWidth="1"/>
    <col min="14337" max="14337" width="11.85546875" style="17" customWidth="1"/>
    <col min="14338" max="14338" width="42.7109375" style="17" customWidth="1"/>
    <col min="14339" max="14339" width="3.28515625" style="17" customWidth="1"/>
    <col min="14340" max="14340" width="9.7109375" style="17" customWidth="1"/>
    <col min="14341" max="14341" width="9.85546875" style="17" customWidth="1"/>
    <col min="14342" max="14342" width="14.85546875" style="17" customWidth="1"/>
    <col min="14343" max="14343" width="11.85546875" style="17" customWidth="1"/>
    <col min="14344" max="14591" width="9" style="17"/>
    <col min="14592" max="14592" width="3.42578125" style="17" customWidth="1"/>
    <col min="14593" max="14593" width="11.85546875" style="17" customWidth="1"/>
    <col min="14594" max="14594" width="42.7109375" style="17" customWidth="1"/>
    <col min="14595" max="14595" width="3.28515625" style="17" customWidth="1"/>
    <col min="14596" max="14596" width="9.7109375" style="17" customWidth="1"/>
    <col min="14597" max="14597" width="9.85546875" style="17" customWidth="1"/>
    <col min="14598" max="14598" width="14.85546875" style="17" customWidth="1"/>
    <col min="14599" max="14599" width="11.85546875" style="17" customWidth="1"/>
    <col min="14600" max="14847" width="9" style="17"/>
    <col min="14848" max="14848" width="3.42578125" style="17" customWidth="1"/>
    <col min="14849" max="14849" width="11.85546875" style="17" customWidth="1"/>
    <col min="14850" max="14850" width="42.7109375" style="17" customWidth="1"/>
    <col min="14851" max="14851" width="3.28515625" style="17" customWidth="1"/>
    <col min="14852" max="14852" width="9.7109375" style="17" customWidth="1"/>
    <col min="14853" max="14853" width="9.85546875" style="17" customWidth="1"/>
    <col min="14854" max="14854" width="14.85546875" style="17" customWidth="1"/>
    <col min="14855" max="14855" width="11.85546875" style="17" customWidth="1"/>
    <col min="14856" max="15103" width="9" style="17"/>
    <col min="15104" max="15104" width="3.42578125" style="17" customWidth="1"/>
    <col min="15105" max="15105" width="11.85546875" style="17" customWidth="1"/>
    <col min="15106" max="15106" width="42.7109375" style="17" customWidth="1"/>
    <col min="15107" max="15107" width="3.28515625" style="17" customWidth="1"/>
    <col min="15108" max="15108" width="9.7109375" style="17" customWidth="1"/>
    <col min="15109" max="15109" width="9.85546875" style="17" customWidth="1"/>
    <col min="15110" max="15110" width="14.85546875" style="17" customWidth="1"/>
    <col min="15111" max="15111" width="11.85546875" style="17" customWidth="1"/>
    <col min="15112" max="15359" width="9" style="17"/>
    <col min="15360" max="15360" width="3.42578125" style="17" customWidth="1"/>
    <col min="15361" max="15361" width="11.85546875" style="17" customWidth="1"/>
    <col min="15362" max="15362" width="42.7109375" style="17" customWidth="1"/>
    <col min="15363" max="15363" width="3.28515625" style="17" customWidth="1"/>
    <col min="15364" max="15364" width="9.7109375" style="17" customWidth="1"/>
    <col min="15365" max="15365" width="9.85546875" style="17" customWidth="1"/>
    <col min="15366" max="15366" width="14.85546875" style="17" customWidth="1"/>
    <col min="15367" max="15367" width="11.85546875" style="17" customWidth="1"/>
    <col min="15368" max="15615" width="9" style="17"/>
    <col min="15616" max="15616" width="3.42578125" style="17" customWidth="1"/>
    <col min="15617" max="15617" width="11.85546875" style="17" customWidth="1"/>
    <col min="15618" max="15618" width="42.7109375" style="17" customWidth="1"/>
    <col min="15619" max="15619" width="3.28515625" style="17" customWidth="1"/>
    <col min="15620" max="15620" width="9.7109375" style="17" customWidth="1"/>
    <col min="15621" max="15621" width="9.85546875" style="17" customWidth="1"/>
    <col min="15622" max="15622" width="14.85546875" style="17" customWidth="1"/>
    <col min="15623" max="15623" width="11.85546875" style="17" customWidth="1"/>
    <col min="15624" max="15871" width="9" style="17"/>
    <col min="15872" max="15872" width="3.42578125" style="17" customWidth="1"/>
    <col min="15873" max="15873" width="11.85546875" style="17" customWidth="1"/>
    <col min="15874" max="15874" width="42.7109375" style="17" customWidth="1"/>
    <col min="15875" max="15875" width="3.28515625" style="17" customWidth="1"/>
    <col min="15876" max="15876" width="9.7109375" style="17" customWidth="1"/>
    <col min="15877" max="15877" width="9.85546875" style="17" customWidth="1"/>
    <col min="15878" max="15878" width="14.85546875" style="17" customWidth="1"/>
    <col min="15879" max="15879" width="11.85546875" style="17" customWidth="1"/>
    <col min="15880" max="16127" width="9" style="17"/>
    <col min="16128" max="16128" width="3.42578125" style="17" customWidth="1"/>
    <col min="16129" max="16129" width="11.85546875" style="17" customWidth="1"/>
    <col min="16130" max="16130" width="42.7109375" style="17" customWidth="1"/>
    <col min="16131" max="16131" width="3.28515625" style="17" customWidth="1"/>
    <col min="16132" max="16132" width="9.7109375" style="17" customWidth="1"/>
    <col min="16133" max="16133" width="9.85546875" style="17" customWidth="1"/>
    <col min="16134" max="16134" width="14.85546875" style="17" customWidth="1"/>
    <col min="16135" max="16135" width="11.85546875" style="17" customWidth="1"/>
    <col min="16136" max="16384" width="9" style="17"/>
  </cols>
  <sheetData>
    <row r="1" spans="1:7" ht="27.75" customHeight="1">
      <c r="A1" s="575" t="s">
        <v>197</v>
      </c>
      <c r="B1" s="564"/>
      <c r="C1" s="564"/>
      <c r="D1" s="564"/>
      <c r="E1" s="564"/>
      <c r="F1" s="564"/>
      <c r="G1" s="564"/>
    </row>
    <row r="2" spans="1:7" ht="12.75" customHeight="1">
      <c r="A2" s="18" t="s">
        <v>1032</v>
      </c>
      <c r="B2" s="19"/>
      <c r="C2" s="19"/>
      <c r="D2" s="19"/>
      <c r="E2" s="19"/>
      <c r="F2" s="19"/>
      <c r="G2" s="19"/>
    </row>
    <row r="3" spans="1:7" ht="12.75" customHeight="1">
      <c r="A3" s="18" t="s">
        <v>1101</v>
      </c>
      <c r="B3" s="19"/>
      <c r="C3" s="19"/>
      <c r="D3" s="19"/>
      <c r="E3" s="19"/>
      <c r="F3" s="19"/>
      <c r="G3" s="19"/>
    </row>
    <row r="4" spans="1:7" ht="13.5" customHeight="1">
      <c r="A4" s="20"/>
      <c r="B4" s="18"/>
      <c r="C4" s="20"/>
      <c r="D4" s="21"/>
      <c r="E4" s="21"/>
      <c r="F4" s="21"/>
      <c r="G4" s="21"/>
    </row>
    <row r="5" spans="1:7" ht="6.75" customHeight="1">
      <c r="A5" s="22"/>
      <c r="B5" s="23"/>
      <c r="C5" s="23"/>
      <c r="D5" s="23"/>
      <c r="E5" s="24"/>
      <c r="F5" s="24"/>
      <c r="G5" s="24"/>
    </row>
    <row r="6" spans="1:7" ht="12.75" customHeight="1">
      <c r="A6" s="19" t="s">
        <v>198</v>
      </c>
      <c r="B6" s="19"/>
      <c r="C6" s="19"/>
      <c r="D6" s="19"/>
      <c r="E6" s="19"/>
      <c r="F6" s="19"/>
      <c r="G6" s="19"/>
    </row>
    <row r="7" spans="1:7" ht="13.5" customHeight="1">
      <c r="A7" s="19" t="s">
        <v>1031</v>
      </c>
      <c r="B7" s="19"/>
      <c r="C7" s="19"/>
      <c r="D7" s="19"/>
      <c r="E7" s="19" t="s">
        <v>1029</v>
      </c>
      <c r="F7" s="19"/>
      <c r="G7" s="19"/>
    </row>
    <row r="8" spans="1:7" ht="13.5" customHeight="1">
      <c r="A8" s="562" t="s">
        <v>1104</v>
      </c>
      <c r="B8" s="563"/>
      <c r="C8" s="563"/>
      <c r="D8" s="25"/>
      <c r="E8" s="19" t="s">
        <v>1105</v>
      </c>
      <c r="F8" s="26"/>
      <c r="G8" s="26"/>
    </row>
    <row r="9" spans="1:7" ht="6.75" customHeight="1">
      <c r="A9" s="22"/>
      <c r="B9" s="22"/>
      <c r="C9" s="22"/>
      <c r="D9" s="22"/>
      <c r="E9" s="22"/>
      <c r="F9" s="22"/>
      <c r="G9" s="22"/>
    </row>
    <row r="10" spans="1:7" ht="28.5" customHeight="1">
      <c r="A10" s="27" t="s">
        <v>199</v>
      </c>
      <c r="B10" s="27" t="s">
        <v>2</v>
      </c>
      <c r="C10" s="27" t="s">
        <v>200</v>
      </c>
      <c r="D10" s="27" t="s">
        <v>4</v>
      </c>
      <c r="E10" s="27" t="s">
        <v>201</v>
      </c>
      <c r="F10" s="27" t="s">
        <v>202</v>
      </c>
      <c r="G10" s="27" t="s">
        <v>6</v>
      </c>
    </row>
    <row r="11" spans="1:7" ht="12.75" hidden="1" customHeight="1">
      <c r="A11" s="27" t="s">
        <v>8</v>
      </c>
      <c r="B11" s="27" t="s">
        <v>203</v>
      </c>
      <c r="C11" s="27" t="s">
        <v>204</v>
      </c>
      <c r="D11" s="27" t="s">
        <v>70</v>
      </c>
      <c r="E11" s="27" t="s">
        <v>189</v>
      </c>
      <c r="F11" s="27" t="s">
        <v>205</v>
      </c>
      <c r="G11" s="27" t="s">
        <v>206</v>
      </c>
    </row>
    <row r="12" spans="1:7" ht="3" customHeight="1">
      <c r="A12" s="22"/>
      <c r="B12" s="22"/>
      <c r="C12" s="22"/>
      <c r="D12" s="22"/>
      <c r="E12" s="22"/>
      <c r="F12" s="22"/>
      <c r="G12" s="22"/>
    </row>
    <row r="13" spans="1:7" ht="30.75" customHeight="1">
      <c r="A13" s="28"/>
      <c r="B13" s="29" t="s">
        <v>109</v>
      </c>
      <c r="C13" s="29" t="s">
        <v>207</v>
      </c>
      <c r="D13" s="29"/>
      <c r="E13" s="30"/>
      <c r="F13" s="30"/>
      <c r="G13" s="204">
        <v>0</v>
      </c>
    </row>
    <row r="14" spans="1:7" ht="28.5" customHeight="1">
      <c r="A14" s="31"/>
      <c r="B14" s="32" t="s">
        <v>208</v>
      </c>
      <c r="C14" s="32" t="s">
        <v>209</v>
      </c>
      <c r="D14" s="32"/>
      <c r="E14" s="33"/>
      <c r="F14" s="33"/>
      <c r="G14" s="207">
        <v>0</v>
      </c>
    </row>
    <row r="15" spans="1:7" ht="24" customHeight="1">
      <c r="A15" s="34">
        <v>1</v>
      </c>
      <c r="B15" s="35" t="s">
        <v>210</v>
      </c>
      <c r="C15" s="35" t="s">
        <v>211</v>
      </c>
      <c r="D15" s="35" t="s">
        <v>93</v>
      </c>
      <c r="E15" s="36">
        <v>2</v>
      </c>
      <c r="F15" s="36">
        <v>0</v>
      </c>
      <c r="G15" s="208">
        <f>ROUND(E15*F15,2)</f>
        <v>0</v>
      </c>
    </row>
    <row r="16" spans="1:7" ht="13.5" customHeight="1">
      <c r="A16" s="37">
        <v>2</v>
      </c>
      <c r="B16" s="38" t="s">
        <v>212</v>
      </c>
      <c r="C16" s="38" t="s">
        <v>213</v>
      </c>
      <c r="D16" s="38" t="s">
        <v>93</v>
      </c>
      <c r="E16" s="39">
        <v>2</v>
      </c>
      <c r="F16" s="39">
        <v>0</v>
      </c>
      <c r="G16" s="208">
        <f t="shared" ref="G16:G17" si="0">ROUND(E16*F16,2)</f>
        <v>0</v>
      </c>
    </row>
    <row r="17" spans="1:7" ht="24" customHeight="1">
      <c r="A17" s="34">
        <v>3</v>
      </c>
      <c r="B17" s="35" t="s">
        <v>214</v>
      </c>
      <c r="C17" s="35" t="s">
        <v>215</v>
      </c>
      <c r="D17" s="35" t="s">
        <v>216</v>
      </c>
      <c r="E17" s="36">
        <v>12.2</v>
      </c>
      <c r="F17" s="36">
        <v>0</v>
      </c>
      <c r="G17" s="208">
        <f t="shared" si="0"/>
        <v>0</v>
      </c>
    </row>
    <row r="18" spans="1:7" ht="30.75" customHeight="1">
      <c r="A18" s="40"/>
      <c r="B18" s="41"/>
      <c r="C18" s="41" t="s">
        <v>217</v>
      </c>
      <c r="D18" s="41"/>
      <c r="E18" s="42"/>
      <c r="F18" s="42"/>
      <c r="G18" s="205">
        <f>SUM(G15:G17)</f>
        <v>0</v>
      </c>
    </row>
  </sheetData>
  <mergeCells count="2">
    <mergeCell ref="A1:G1"/>
    <mergeCell ref="A8:C8"/>
  </mergeCells>
  <pageMargins left="0.39370079040527345" right="0.39370079040527345" top="0.7874015808105469" bottom="0.7874015808105469" header="0" footer="0"/>
  <pageSetup paperSize="9" scale="99" fitToHeight="100" orientation="portrait" blackAndWhite="1" r:id="rId1"/>
  <headerFooter alignWithMargins="0">
    <oddFooter>&amp;C   Strana &amp;P 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0"/>
  <sheetViews>
    <sheetView showGridLines="0" workbookViewId="0">
      <selection activeCell="J18" sqref="J18"/>
    </sheetView>
  </sheetViews>
  <sheetFormatPr defaultColWidth="9" defaultRowHeight="12" customHeight="1"/>
  <cols>
    <col min="1" max="1" width="3.42578125" style="43" customWidth="1"/>
    <col min="2" max="2" width="11.85546875" style="44" customWidth="1"/>
    <col min="3" max="3" width="42.7109375" style="44" customWidth="1"/>
    <col min="4" max="4" width="3.28515625" style="44" customWidth="1"/>
    <col min="5" max="5" width="9.7109375" style="45" customWidth="1"/>
    <col min="6" max="6" width="9.85546875" style="45" customWidth="1"/>
    <col min="7" max="7" width="14.85546875" style="45" customWidth="1"/>
    <col min="8" max="254" width="9" style="17"/>
    <col min="255" max="255" width="3.42578125" style="17" customWidth="1"/>
    <col min="256" max="256" width="11.85546875" style="17" customWidth="1"/>
    <col min="257" max="257" width="42.7109375" style="17" customWidth="1"/>
    <col min="258" max="258" width="3.28515625" style="17" customWidth="1"/>
    <col min="259" max="259" width="9.7109375" style="17" customWidth="1"/>
    <col min="260" max="260" width="9.85546875" style="17" customWidth="1"/>
    <col min="261" max="261" width="14.85546875" style="17" customWidth="1"/>
    <col min="262" max="510" width="9" style="17"/>
    <col min="511" max="511" width="3.42578125" style="17" customWidth="1"/>
    <col min="512" max="512" width="11.85546875" style="17" customWidth="1"/>
    <col min="513" max="513" width="42.7109375" style="17" customWidth="1"/>
    <col min="514" max="514" width="3.28515625" style="17" customWidth="1"/>
    <col min="515" max="515" width="9.7109375" style="17" customWidth="1"/>
    <col min="516" max="516" width="9.85546875" style="17" customWidth="1"/>
    <col min="517" max="517" width="14.85546875" style="17" customWidth="1"/>
    <col min="518" max="766" width="9" style="17"/>
    <col min="767" max="767" width="3.42578125" style="17" customWidth="1"/>
    <col min="768" max="768" width="11.85546875" style="17" customWidth="1"/>
    <col min="769" max="769" width="42.7109375" style="17" customWidth="1"/>
    <col min="770" max="770" width="3.28515625" style="17" customWidth="1"/>
    <col min="771" max="771" width="9.7109375" style="17" customWidth="1"/>
    <col min="772" max="772" width="9.85546875" style="17" customWidth="1"/>
    <col min="773" max="773" width="14.85546875" style="17" customWidth="1"/>
    <col min="774" max="1022" width="9" style="17"/>
    <col min="1023" max="1023" width="3.42578125" style="17" customWidth="1"/>
    <col min="1024" max="1024" width="11.85546875" style="17" customWidth="1"/>
    <col min="1025" max="1025" width="42.7109375" style="17" customWidth="1"/>
    <col min="1026" max="1026" width="3.28515625" style="17" customWidth="1"/>
    <col min="1027" max="1027" width="9.7109375" style="17" customWidth="1"/>
    <col min="1028" max="1028" width="9.85546875" style="17" customWidth="1"/>
    <col min="1029" max="1029" width="14.85546875" style="17" customWidth="1"/>
    <col min="1030" max="1278" width="9" style="17"/>
    <col min="1279" max="1279" width="3.42578125" style="17" customWidth="1"/>
    <col min="1280" max="1280" width="11.85546875" style="17" customWidth="1"/>
    <col min="1281" max="1281" width="42.7109375" style="17" customWidth="1"/>
    <col min="1282" max="1282" width="3.28515625" style="17" customWidth="1"/>
    <col min="1283" max="1283" width="9.7109375" style="17" customWidth="1"/>
    <col min="1284" max="1284" width="9.85546875" style="17" customWidth="1"/>
    <col min="1285" max="1285" width="14.85546875" style="17" customWidth="1"/>
    <col min="1286" max="1534" width="9" style="17"/>
    <col min="1535" max="1535" width="3.42578125" style="17" customWidth="1"/>
    <col min="1536" max="1536" width="11.85546875" style="17" customWidth="1"/>
    <col min="1537" max="1537" width="42.7109375" style="17" customWidth="1"/>
    <col min="1538" max="1538" width="3.28515625" style="17" customWidth="1"/>
    <col min="1539" max="1539" width="9.7109375" style="17" customWidth="1"/>
    <col min="1540" max="1540" width="9.85546875" style="17" customWidth="1"/>
    <col min="1541" max="1541" width="14.85546875" style="17" customWidth="1"/>
    <col min="1542" max="1790" width="9" style="17"/>
    <col min="1791" max="1791" width="3.42578125" style="17" customWidth="1"/>
    <col min="1792" max="1792" width="11.85546875" style="17" customWidth="1"/>
    <col min="1793" max="1793" width="42.7109375" style="17" customWidth="1"/>
    <col min="1794" max="1794" width="3.28515625" style="17" customWidth="1"/>
    <col min="1795" max="1795" width="9.7109375" style="17" customWidth="1"/>
    <col min="1796" max="1796" width="9.85546875" style="17" customWidth="1"/>
    <col min="1797" max="1797" width="14.85546875" style="17" customWidth="1"/>
    <col min="1798" max="2046" width="9" style="17"/>
    <col min="2047" max="2047" width="3.42578125" style="17" customWidth="1"/>
    <col min="2048" max="2048" width="11.85546875" style="17" customWidth="1"/>
    <col min="2049" max="2049" width="42.7109375" style="17" customWidth="1"/>
    <col min="2050" max="2050" width="3.28515625" style="17" customWidth="1"/>
    <col min="2051" max="2051" width="9.7109375" style="17" customWidth="1"/>
    <col min="2052" max="2052" width="9.85546875" style="17" customWidth="1"/>
    <col min="2053" max="2053" width="14.85546875" style="17" customWidth="1"/>
    <col min="2054" max="2302" width="9" style="17"/>
    <col min="2303" max="2303" width="3.42578125" style="17" customWidth="1"/>
    <col min="2304" max="2304" width="11.85546875" style="17" customWidth="1"/>
    <col min="2305" max="2305" width="42.7109375" style="17" customWidth="1"/>
    <col min="2306" max="2306" width="3.28515625" style="17" customWidth="1"/>
    <col min="2307" max="2307" width="9.7109375" style="17" customWidth="1"/>
    <col min="2308" max="2308" width="9.85546875" style="17" customWidth="1"/>
    <col min="2309" max="2309" width="14.85546875" style="17" customWidth="1"/>
    <col min="2310" max="2558" width="9" style="17"/>
    <col min="2559" max="2559" width="3.42578125" style="17" customWidth="1"/>
    <col min="2560" max="2560" width="11.85546875" style="17" customWidth="1"/>
    <col min="2561" max="2561" width="42.7109375" style="17" customWidth="1"/>
    <col min="2562" max="2562" width="3.28515625" style="17" customWidth="1"/>
    <col min="2563" max="2563" width="9.7109375" style="17" customWidth="1"/>
    <col min="2564" max="2564" width="9.85546875" style="17" customWidth="1"/>
    <col min="2565" max="2565" width="14.85546875" style="17" customWidth="1"/>
    <col min="2566" max="2814" width="9" style="17"/>
    <col min="2815" max="2815" width="3.42578125" style="17" customWidth="1"/>
    <col min="2816" max="2816" width="11.85546875" style="17" customWidth="1"/>
    <col min="2817" max="2817" width="42.7109375" style="17" customWidth="1"/>
    <col min="2818" max="2818" width="3.28515625" style="17" customWidth="1"/>
    <col min="2819" max="2819" width="9.7109375" style="17" customWidth="1"/>
    <col min="2820" max="2820" width="9.85546875" style="17" customWidth="1"/>
    <col min="2821" max="2821" width="14.85546875" style="17" customWidth="1"/>
    <col min="2822" max="3070" width="9" style="17"/>
    <col min="3071" max="3071" width="3.42578125" style="17" customWidth="1"/>
    <col min="3072" max="3072" width="11.85546875" style="17" customWidth="1"/>
    <col min="3073" max="3073" width="42.7109375" style="17" customWidth="1"/>
    <col min="3074" max="3074" width="3.28515625" style="17" customWidth="1"/>
    <col min="3075" max="3075" width="9.7109375" style="17" customWidth="1"/>
    <col min="3076" max="3076" width="9.85546875" style="17" customWidth="1"/>
    <col min="3077" max="3077" width="14.85546875" style="17" customWidth="1"/>
    <col min="3078" max="3326" width="9" style="17"/>
    <col min="3327" max="3327" width="3.42578125" style="17" customWidth="1"/>
    <col min="3328" max="3328" width="11.85546875" style="17" customWidth="1"/>
    <col min="3329" max="3329" width="42.7109375" style="17" customWidth="1"/>
    <col min="3330" max="3330" width="3.28515625" style="17" customWidth="1"/>
    <col min="3331" max="3331" width="9.7109375" style="17" customWidth="1"/>
    <col min="3332" max="3332" width="9.85546875" style="17" customWidth="1"/>
    <col min="3333" max="3333" width="14.85546875" style="17" customWidth="1"/>
    <col min="3334" max="3582" width="9" style="17"/>
    <col min="3583" max="3583" width="3.42578125" style="17" customWidth="1"/>
    <col min="3584" max="3584" width="11.85546875" style="17" customWidth="1"/>
    <col min="3585" max="3585" width="42.7109375" style="17" customWidth="1"/>
    <col min="3586" max="3586" width="3.28515625" style="17" customWidth="1"/>
    <col min="3587" max="3587" width="9.7109375" style="17" customWidth="1"/>
    <col min="3588" max="3588" width="9.85546875" style="17" customWidth="1"/>
    <col min="3589" max="3589" width="14.85546875" style="17" customWidth="1"/>
    <col min="3590" max="3838" width="9" style="17"/>
    <col min="3839" max="3839" width="3.42578125" style="17" customWidth="1"/>
    <col min="3840" max="3840" width="11.85546875" style="17" customWidth="1"/>
    <col min="3841" max="3841" width="42.7109375" style="17" customWidth="1"/>
    <col min="3842" max="3842" width="3.28515625" style="17" customWidth="1"/>
    <col min="3843" max="3843" width="9.7109375" style="17" customWidth="1"/>
    <col min="3844" max="3844" width="9.85546875" style="17" customWidth="1"/>
    <col min="3845" max="3845" width="14.85546875" style="17" customWidth="1"/>
    <col min="3846" max="4094" width="9" style="17"/>
    <col min="4095" max="4095" width="3.42578125" style="17" customWidth="1"/>
    <col min="4096" max="4096" width="11.85546875" style="17" customWidth="1"/>
    <col min="4097" max="4097" width="42.7109375" style="17" customWidth="1"/>
    <col min="4098" max="4098" width="3.28515625" style="17" customWidth="1"/>
    <col min="4099" max="4099" width="9.7109375" style="17" customWidth="1"/>
    <col min="4100" max="4100" width="9.85546875" style="17" customWidth="1"/>
    <col min="4101" max="4101" width="14.85546875" style="17" customWidth="1"/>
    <col min="4102" max="4350" width="9" style="17"/>
    <col min="4351" max="4351" width="3.42578125" style="17" customWidth="1"/>
    <col min="4352" max="4352" width="11.85546875" style="17" customWidth="1"/>
    <col min="4353" max="4353" width="42.7109375" style="17" customWidth="1"/>
    <col min="4354" max="4354" width="3.28515625" style="17" customWidth="1"/>
    <col min="4355" max="4355" width="9.7109375" style="17" customWidth="1"/>
    <col min="4356" max="4356" width="9.85546875" style="17" customWidth="1"/>
    <col min="4357" max="4357" width="14.85546875" style="17" customWidth="1"/>
    <col min="4358" max="4606" width="9" style="17"/>
    <col min="4607" max="4607" width="3.42578125" style="17" customWidth="1"/>
    <col min="4608" max="4608" width="11.85546875" style="17" customWidth="1"/>
    <col min="4609" max="4609" width="42.7109375" style="17" customWidth="1"/>
    <col min="4610" max="4610" width="3.28515625" style="17" customWidth="1"/>
    <col min="4611" max="4611" width="9.7109375" style="17" customWidth="1"/>
    <col min="4612" max="4612" width="9.85546875" style="17" customWidth="1"/>
    <col min="4613" max="4613" width="14.85546875" style="17" customWidth="1"/>
    <col min="4614" max="4862" width="9" style="17"/>
    <col min="4863" max="4863" width="3.42578125" style="17" customWidth="1"/>
    <col min="4864" max="4864" width="11.85546875" style="17" customWidth="1"/>
    <col min="4865" max="4865" width="42.7109375" style="17" customWidth="1"/>
    <col min="4866" max="4866" width="3.28515625" style="17" customWidth="1"/>
    <col min="4867" max="4867" width="9.7109375" style="17" customWidth="1"/>
    <col min="4868" max="4868" width="9.85546875" style="17" customWidth="1"/>
    <col min="4869" max="4869" width="14.85546875" style="17" customWidth="1"/>
    <col min="4870" max="5118" width="9" style="17"/>
    <col min="5119" max="5119" width="3.42578125" style="17" customWidth="1"/>
    <col min="5120" max="5120" width="11.85546875" style="17" customWidth="1"/>
    <col min="5121" max="5121" width="42.7109375" style="17" customWidth="1"/>
    <col min="5122" max="5122" width="3.28515625" style="17" customWidth="1"/>
    <col min="5123" max="5123" width="9.7109375" style="17" customWidth="1"/>
    <col min="5124" max="5124" width="9.85546875" style="17" customWidth="1"/>
    <col min="5125" max="5125" width="14.85546875" style="17" customWidth="1"/>
    <col min="5126" max="5374" width="9" style="17"/>
    <col min="5375" max="5375" width="3.42578125" style="17" customWidth="1"/>
    <col min="5376" max="5376" width="11.85546875" style="17" customWidth="1"/>
    <col min="5377" max="5377" width="42.7109375" style="17" customWidth="1"/>
    <col min="5378" max="5378" width="3.28515625" style="17" customWidth="1"/>
    <col min="5379" max="5379" width="9.7109375" style="17" customWidth="1"/>
    <col min="5380" max="5380" width="9.85546875" style="17" customWidth="1"/>
    <col min="5381" max="5381" width="14.85546875" style="17" customWidth="1"/>
    <col min="5382" max="5630" width="9" style="17"/>
    <col min="5631" max="5631" width="3.42578125" style="17" customWidth="1"/>
    <col min="5632" max="5632" width="11.85546875" style="17" customWidth="1"/>
    <col min="5633" max="5633" width="42.7109375" style="17" customWidth="1"/>
    <col min="5634" max="5634" width="3.28515625" style="17" customWidth="1"/>
    <col min="5635" max="5635" width="9.7109375" style="17" customWidth="1"/>
    <col min="5636" max="5636" width="9.85546875" style="17" customWidth="1"/>
    <col min="5637" max="5637" width="14.85546875" style="17" customWidth="1"/>
    <col min="5638" max="5886" width="9" style="17"/>
    <col min="5887" max="5887" width="3.42578125" style="17" customWidth="1"/>
    <col min="5888" max="5888" width="11.85546875" style="17" customWidth="1"/>
    <col min="5889" max="5889" width="42.7109375" style="17" customWidth="1"/>
    <col min="5890" max="5890" width="3.28515625" style="17" customWidth="1"/>
    <col min="5891" max="5891" width="9.7109375" style="17" customWidth="1"/>
    <col min="5892" max="5892" width="9.85546875" style="17" customWidth="1"/>
    <col min="5893" max="5893" width="14.85546875" style="17" customWidth="1"/>
    <col min="5894" max="6142" width="9" style="17"/>
    <col min="6143" max="6143" width="3.42578125" style="17" customWidth="1"/>
    <col min="6144" max="6144" width="11.85546875" style="17" customWidth="1"/>
    <col min="6145" max="6145" width="42.7109375" style="17" customWidth="1"/>
    <col min="6146" max="6146" width="3.28515625" style="17" customWidth="1"/>
    <col min="6147" max="6147" width="9.7109375" style="17" customWidth="1"/>
    <col min="6148" max="6148" width="9.85546875" style="17" customWidth="1"/>
    <col min="6149" max="6149" width="14.85546875" style="17" customWidth="1"/>
    <col min="6150" max="6398" width="9" style="17"/>
    <col min="6399" max="6399" width="3.42578125" style="17" customWidth="1"/>
    <col min="6400" max="6400" width="11.85546875" style="17" customWidth="1"/>
    <col min="6401" max="6401" width="42.7109375" style="17" customWidth="1"/>
    <col min="6402" max="6402" width="3.28515625" style="17" customWidth="1"/>
    <col min="6403" max="6403" width="9.7109375" style="17" customWidth="1"/>
    <col min="6404" max="6404" width="9.85546875" style="17" customWidth="1"/>
    <col min="6405" max="6405" width="14.85546875" style="17" customWidth="1"/>
    <col min="6406" max="6654" width="9" style="17"/>
    <col min="6655" max="6655" width="3.42578125" style="17" customWidth="1"/>
    <col min="6656" max="6656" width="11.85546875" style="17" customWidth="1"/>
    <col min="6657" max="6657" width="42.7109375" style="17" customWidth="1"/>
    <col min="6658" max="6658" width="3.28515625" style="17" customWidth="1"/>
    <col min="6659" max="6659" width="9.7109375" style="17" customWidth="1"/>
    <col min="6660" max="6660" width="9.85546875" style="17" customWidth="1"/>
    <col min="6661" max="6661" width="14.85546875" style="17" customWidth="1"/>
    <col min="6662" max="6910" width="9" style="17"/>
    <col min="6911" max="6911" width="3.42578125" style="17" customWidth="1"/>
    <col min="6912" max="6912" width="11.85546875" style="17" customWidth="1"/>
    <col min="6913" max="6913" width="42.7109375" style="17" customWidth="1"/>
    <col min="6914" max="6914" width="3.28515625" style="17" customWidth="1"/>
    <col min="6915" max="6915" width="9.7109375" style="17" customWidth="1"/>
    <col min="6916" max="6916" width="9.85546875" style="17" customWidth="1"/>
    <col min="6917" max="6917" width="14.85546875" style="17" customWidth="1"/>
    <col min="6918" max="7166" width="9" style="17"/>
    <col min="7167" max="7167" width="3.42578125" style="17" customWidth="1"/>
    <col min="7168" max="7168" width="11.85546875" style="17" customWidth="1"/>
    <col min="7169" max="7169" width="42.7109375" style="17" customWidth="1"/>
    <col min="7170" max="7170" width="3.28515625" style="17" customWidth="1"/>
    <col min="7171" max="7171" width="9.7109375" style="17" customWidth="1"/>
    <col min="7172" max="7172" width="9.85546875" style="17" customWidth="1"/>
    <col min="7173" max="7173" width="14.85546875" style="17" customWidth="1"/>
    <col min="7174" max="7422" width="9" style="17"/>
    <col min="7423" max="7423" width="3.42578125" style="17" customWidth="1"/>
    <col min="7424" max="7424" width="11.85546875" style="17" customWidth="1"/>
    <col min="7425" max="7425" width="42.7109375" style="17" customWidth="1"/>
    <col min="7426" max="7426" width="3.28515625" style="17" customWidth="1"/>
    <col min="7427" max="7427" width="9.7109375" style="17" customWidth="1"/>
    <col min="7428" max="7428" width="9.85546875" style="17" customWidth="1"/>
    <col min="7429" max="7429" width="14.85546875" style="17" customWidth="1"/>
    <col min="7430" max="7678" width="9" style="17"/>
    <col min="7679" max="7679" width="3.42578125" style="17" customWidth="1"/>
    <col min="7680" max="7680" width="11.85546875" style="17" customWidth="1"/>
    <col min="7681" max="7681" width="42.7109375" style="17" customWidth="1"/>
    <col min="7682" max="7682" width="3.28515625" style="17" customWidth="1"/>
    <col min="7683" max="7683" width="9.7109375" style="17" customWidth="1"/>
    <col min="7684" max="7684" width="9.85546875" style="17" customWidth="1"/>
    <col min="7685" max="7685" width="14.85546875" style="17" customWidth="1"/>
    <col min="7686" max="7934" width="9" style="17"/>
    <col min="7935" max="7935" width="3.42578125" style="17" customWidth="1"/>
    <col min="7936" max="7936" width="11.85546875" style="17" customWidth="1"/>
    <col min="7937" max="7937" width="42.7109375" style="17" customWidth="1"/>
    <col min="7938" max="7938" width="3.28515625" style="17" customWidth="1"/>
    <col min="7939" max="7939" width="9.7109375" style="17" customWidth="1"/>
    <col min="7940" max="7940" width="9.85546875" style="17" customWidth="1"/>
    <col min="7941" max="7941" width="14.85546875" style="17" customWidth="1"/>
    <col min="7942" max="8190" width="9" style="17"/>
    <col min="8191" max="8191" width="3.42578125" style="17" customWidth="1"/>
    <col min="8192" max="8192" width="11.85546875" style="17" customWidth="1"/>
    <col min="8193" max="8193" width="42.7109375" style="17" customWidth="1"/>
    <col min="8194" max="8194" width="3.28515625" style="17" customWidth="1"/>
    <col min="8195" max="8195" width="9.7109375" style="17" customWidth="1"/>
    <col min="8196" max="8196" width="9.85546875" style="17" customWidth="1"/>
    <col min="8197" max="8197" width="14.85546875" style="17" customWidth="1"/>
    <col min="8198" max="8446" width="9" style="17"/>
    <col min="8447" max="8447" width="3.42578125" style="17" customWidth="1"/>
    <col min="8448" max="8448" width="11.85546875" style="17" customWidth="1"/>
    <col min="8449" max="8449" width="42.7109375" style="17" customWidth="1"/>
    <col min="8450" max="8450" width="3.28515625" style="17" customWidth="1"/>
    <col min="8451" max="8451" width="9.7109375" style="17" customWidth="1"/>
    <col min="8452" max="8452" width="9.85546875" style="17" customWidth="1"/>
    <col min="8453" max="8453" width="14.85546875" style="17" customWidth="1"/>
    <col min="8454" max="8702" width="9" style="17"/>
    <col min="8703" max="8703" width="3.42578125" style="17" customWidth="1"/>
    <col min="8704" max="8704" width="11.85546875" style="17" customWidth="1"/>
    <col min="8705" max="8705" width="42.7109375" style="17" customWidth="1"/>
    <col min="8706" max="8706" width="3.28515625" style="17" customWidth="1"/>
    <col min="8707" max="8707" width="9.7109375" style="17" customWidth="1"/>
    <col min="8708" max="8708" width="9.85546875" style="17" customWidth="1"/>
    <col min="8709" max="8709" width="14.85546875" style="17" customWidth="1"/>
    <col min="8710" max="8958" width="9" style="17"/>
    <col min="8959" max="8959" width="3.42578125" style="17" customWidth="1"/>
    <col min="8960" max="8960" width="11.85546875" style="17" customWidth="1"/>
    <col min="8961" max="8961" width="42.7109375" style="17" customWidth="1"/>
    <col min="8962" max="8962" width="3.28515625" style="17" customWidth="1"/>
    <col min="8963" max="8963" width="9.7109375" style="17" customWidth="1"/>
    <col min="8964" max="8964" width="9.85546875" style="17" customWidth="1"/>
    <col min="8965" max="8965" width="14.85546875" style="17" customWidth="1"/>
    <col min="8966" max="9214" width="9" style="17"/>
    <col min="9215" max="9215" width="3.42578125" style="17" customWidth="1"/>
    <col min="9216" max="9216" width="11.85546875" style="17" customWidth="1"/>
    <col min="9217" max="9217" width="42.7109375" style="17" customWidth="1"/>
    <col min="9218" max="9218" width="3.28515625" style="17" customWidth="1"/>
    <col min="9219" max="9219" width="9.7109375" style="17" customWidth="1"/>
    <col min="9220" max="9220" width="9.85546875" style="17" customWidth="1"/>
    <col min="9221" max="9221" width="14.85546875" style="17" customWidth="1"/>
    <col min="9222" max="9470" width="9" style="17"/>
    <col min="9471" max="9471" width="3.42578125" style="17" customWidth="1"/>
    <col min="9472" max="9472" width="11.85546875" style="17" customWidth="1"/>
    <col min="9473" max="9473" width="42.7109375" style="17" customWidth="1"/>
    <col min="9474" max="9474" width="3.28515625" style="17" customWidth="1"/>
    <col min="9475" max="9475" width="9.7109375" style="17" customWidth="1"/>
    <col min="9476" max="9476" width="9.85546875" style="17" customWidth="1"/>
    <col min="9477" max="9477" width="14.85546875" style="17" customWidth="1"/>
    <col min="9478" max="9726" width="9" style="17"/>
    <col min="9727" max="9727" width="3.42578125" style="17" customWidth="1"/>
    <col min="9728" max="9728" width="11.85546875" style="17" customWidth="1"/>
    <col min="9729" max="9729" width="42.7109375" style="17" customWidth="1"/>
    <col min="9730" max="9730" width="3.28515625" style="17" customWidth="1"/>
    <col min="9731" max="9731" width="9.7109375" style="17" customWidth="1"/>
    <col min="9732" max="9732" width="9.85546875" style="17" customWidth="1"/>
    <col min="9733" max="9733" width="14.85546875" style="17" customWidth="1"/>
    <col min="9734" max="9982" width="9" style="17"/>
    <col min="9983" max="9983" width="3.42578125" style="17" customWidth="1"/>
    <col min="9984" max="9984" width="11.85546875" style="17" customWidth="1"/>
    <col min="9985" max="9985" width="42.7109375" style="17" customWidth="1"/>
    <col min="9986" max="9986" width="3.28515625" style="17" customWidth="1"/>
    <col min="9987" max="9987" width="9.7109375" style="17" customWidth="1"/>
    <col min="9988" max="9988" width="9.85546875" style="17" customWidth="1"/>
    <col min="9989" max="9989" width="14.85546875" style="17" customWidth="1"/>
    <col min="9990" max="10238" width="9" style="17"/>
    <col min="10239" max="10239" width="3.42578125" style="17" customWidth="1"/>
    <col min="10240" max="10240" width="11.85546875" style="17" customWidth="1"/>
    <col min="10241" max="10241" width="42.7109375" style="17" customWidth="1"/>
    <col min="10242" max="10242" width="3.28515625" style="17" customWidth="1"/>
    <col min="10243" max="10243" width="9.7109375" style="17" customWidth="1"/>
    <col min="10244" max="10244" width="9.85546875" style="17" customWidth="1"/>
    <col min="10245" max="10245" width="14.85546875" style="17" customWidth="1"/>
    <col min="10246" max="10494" width="9" style="17"/>
    <col min="10495" max="10495" width="3.42578125" style="17" customWidth="1"/>
    <col min="10496" max="10496" width="11.85546875" style="17" customWidth="1"/>
    <col min="10497" max="10497" width="42.7109375" style="17" customWidth="1"/>
    <col min="10498" max="10498" width="3.28515625" style="17" customWidth="1"/>
    <col min="10499" max="10499" width="9.7109375" style="17" customWidth="1"/>
    <col min="10500" max="10500" width="9.85546875" style="17" customWidth="1"/>
    <col min="10501" max="10501" width="14.85546875" style="17" customWidth="1"/>
    <col min="10502" max="10750" width="9" style="17"/>
    <col min="10751" max="10751" width="3.42578125" style="17" customWidth="1"/>
    <col min="10752" max="10752" width="11.85546875" style="17" customWidth="1"/>
    <col min="10753" max="10753" width="42.7109375" style="17" customWidth="1"/>
    <col min="10754" max="10754" width="3.28515625" style="17" customWidth="1"/>
    <col min="10755" max="10755" width="9.7109375" style="17" customWidth="1"/>
    <col min="10756" max="10756" width="9.85546875" style="17" customWidth="1"/>
    <col min="10757" max="10757" width="14.85546875" style="17" customWidth="1"/>
    <col min="10758" max="11006" width="9" style="17"/>
    <col min="11007" max="11007" width="3.42578125" style="17" customWidth="1"/>
    <col min="11008" max="11008" width="11.85546875" style="17" customWidth="1"/>
    <col min="11009" max="11009" width="42.7109375" style="17" customWidth="1"/>
    <col min="11010" max="11010" width="3.28515625" style="17" customWidth="1"/>
    <col min="11011" max="11011" width="9.7109375" style="17" customWidth="1"/>
    <col min="11012" max="11012" width="9.85546875" style="17" customWidth="1"/>
    <col min="11013" max="11013" width="14.85546875" style="17" customWidth="1"/>
    <col min="11014" max="11262" width="9" style="17"/>
    <col min="11263" max="11263" width="3.42578125" style="17" customWidth="1"/>
    <col min="11264" max="11264" width="11.85546875" style="17" customWidth="1"/>
    <col min="11265" max="11265" width="42.7109375" style="17" customWidth="1"/>
    <col min="11266" max="11266" width="3.28515625" style="17" customWidth="1"/>
    <col min="11267" max="11267" width="9.7109375" style="17" customWidth="1"/>
    <col min="11268" max="11268" width="9.85546875" style="17" customWidth="1"/>
    <col min="11269" max="11269" width="14.85546875" style="17" customWidth="1"/>
    <col min="11270" max="11518" width="9" style="17"/>
    <col min="11519" max="11519" width="3.42578125" style="17" customWidth="1"/>
    <col min="11520" max="11520" width="11.85546875" style="17" customWidth="1"/>
    <col min="11521" max="11521" width="42.7109375" style="17" customWidth="1"/>
    <col min="11522" max="11522" width="3.28515625" style="17" customWidth="1"/>
    <col min="11523" max="11523" width="9.7109375" style="17" customWidth="1"/>
    <col min="11524" max="11524" width="9.85546875" style="17" customWidth="1"/>
    <col min="11525" max="11525" width="14.85546875" style="17" customWidth="1"/>
    <col min="11526" max="11774" width="9" style="17"/>
    <col min="11775" max="11775" width="3.42578125" style="17" customWidth="1"/>
    <col min="11776" max="11776" width="11.85546875" style="17" customWidth="1"/>
    <col min="11777" max="11777" width="42.7109375" style="17" customWidth="1"/>
    <col min="11778" max="11778" width="3.28515625" style="17" customWidth="1"/>
    <col min="11779" max="11779" width="9.7109375" style="17" customWidth="1"/>
    <col min="11780" max="11780" width="9.85546875" style="17" customWidth="1"/>
    <col min="11781" max="11781" width="14.85546875" style="17" customWidth="1"/>
    <col min="11782" max="12030" width="9" style="17"/>
    <col min="12031" max="12031" width="3.42578125" style="17" customWidth="1"/>
    <col min="12032" max="12032" width="11.85546875" style="17" customWidth="1"/>
    <col min="12033" max="12033" width="42.7109375" style="17" customWidth="1"/>
    <col min="12034" max="12034" width="3.28515625" style="17" customWidth="1"/>
    <col min="12035" max="12035" width="9.7109375" style="17" customWidth="1"/>
    <col min="12036" max="12036" width="9.85546875" style="17" customWidth="1"/>
    <col min="12037" max="12037" width="14.85546875" style="17" customWidth="1"/>
    <col min="12038" max="12286" width="9" style="17"/>
    <col min="12287" max="12287" width="3.42578125" style="17" customWidth="1"/>
    <col min="12288" max="12288" width="11.85546875" style="17" customWidth="1"/>
    <col min="12289" max="12289" width="42.7109375" style="17" customWidth="1"/>
    <col min="12290" max="12290" width="3.28515625" style="17" customWidth="1"/>
    <col min="12291" max="12291" width="9.7109375" style="17" customWidth="1"/>
    <col min="12292" max="12292" width="9.85546875" style="17" customWidth="1"/>
    <col min="12293" max="12293" width="14.85546875" style="17" customWidth="1"/>
    <col min="12294" max="12542" width="9" style="17"/>
    <col min="12543" max="12543" width="3.42578125" style="17" customWidth="1"/>
    <col min="12544" max="12544" width="11.85546875" style="17" customWidth="1"/>
    <col min="12545" max="12545" width="42.7109375" style="17" customWidth="1"/>
    <col min="12546" max="12546" width="3.28515625" style="17" customWidth="1"/>
    <col min="12547" max="12547" width="9.7109375" style="17" customWidth="1"/>
    <col min="12548" max="12548" width="9.85546875" style="17" customWidth="1"/>
    <col min="12549" max="12549" width="14.85546875" style="17" customWidth="1"/>
    <col min="12550" max="12798" width="9" style="17"/>
    <col min="12799" max="12799" width="3.42578125" style="17" customWidth="1"/>
    <col min="12800" max="12800" width="11.85546875" style="17" customWidth="1"/>
    <col min="12801" max="12801" width="42.7109375" style="17" customWidth="1"/>
    <col min="12802" max="12802" width="3.28515625" style="17" customWidth="1"/>
    <col min="12803" max="12803" width="9.7109375" style="17" customWidth="1"/>
    <col min="12804" max="12804" width="9.85546875" style="17" customWidth="1"/>
    <col min="12805" max="12805" width="14.85546875" style="17" customWidth="1"/>
    <col min="12806" max="13054" width="9" style="17"/>
    <col min="13055" max="13055" width="3.42578125" style="17" customWidth="1"/>
    <col min="13056" max="13056" width="11.85546875" style="17" customWidth="1"/>
    <col min="13057" max="13057" width="42.7109375" style="17" customWidth="1"/>
    <col min="13058" max="13058" width="3.28515625" style="17" customWidth="1"/>
    <col min="13059" max="13059" width="9.7109375" style="17" customWidth="1"/>
    <col min="13060" max="13060" width="9.85546875" style="17" customWidth="1"/>
    <col min="13061" max="13061" width="14.85546875" style="17" customWidth="1"/>
    <col min="13062" max="13310" width="9" style="17"/>
    <col min="13311" max="13311" width="3.42578125" style="17" customWidth="1"/>
    <col min="13312" max="13312" width="11.85546875" style="17" customWidth="1"/>
    <col min="13313" max="13313" width="42.7109375" style="17" customWidth="1"/>
    <col min="13314" max="13314" width="3.28515625" style="17" customWidth="1"/>
    <col min="13315" max="13315" width="9.7109375" style="17" customWidth="1"/>
    <col min="13316" max="13316" width="9.85546875" style="17" customWidth="1"/>
    <col min="13317" max="13317" width="14.85546875" style="17" customWidth="1"/>
    <col min="13318" max="13566" width="9" style="17"/>
    <col min="13567" max="13567" width="3.42578125" style="17" customWidth="1"/>
    <col min="13568" max="13568" width="11.85546875" style="17" customWidth="1"/>
    <col min="13569" max="13569" width="42.7109375" style="17" customWidth="1"/>
    <col min="13570" max="13570" width="3.28515625" style="17" customWidth="1"/>
    <col min="13571" max="13571" width="9.7109375" style="17" customWidth="1"/>
    <col min="13572" max="13572" width="9.85546875" style="17" customWidth="1"/>
    <col min="13573" max="13573" width="14.85546875" style="17" customWidth="1"/>
    <col min="13574" max="13822" width="9" style="17"/>
    <col min="13823" max="13823" width="3.42578125" style="17" customWidth="1"/>
    <col min="13824" max="13824" width="11.85546875" style="17" customWidth="1"/>
    <col min="13825" max="13825" width="42.7109375" style="17" customWidth="1"/>
    <col min="13826" max="13826" width="3.28515625" style="17" customWidth="1"/>
    <col min="13827" max="13827" width="9.7109375" style="17" customWidth="1"/>
    <col min="13828" max="13828" width="9.85546875" style="17" customWidth="1"/>
    <col min="13829" max="13829" width="14.85546875" style="17" customWidth="1"/>
    <col min="13830" max="14078" width="9" style="17"/>
    <col min="14079" max="14079" width="3.42578125" style="17" customWidth="1"/>
    <col min="14080" max="14080" width="11.85546875" style="17" customWidth="1"/>
    <col min="14081" max="14081" width="42.7109375" style="17" customWidth="1"/>
    <col min="14082" max="14082" width="3.28515625" style="17" customWidth="1"/>
    <col min="14083" max="14083" width="9.7109375" style="17" customWidth="1"/>
    <col min="14084" max="14084" width="9.85546875" style="17" customWidth="1"/>
    <col min="14085" max="14085" width="14.85546875" style="17" customWidth="1"/>
    <col min="14086" max="14334" width="9" style="17"/>
    <col min="14335" max="14335" width="3.42578125" style="17" customWidth="1"/>
    <col min="14336" max="14336" width="11.85546875" style="17" customWidth="1"/>
    <col min="14337" max="14337" width="42.7109375" style="17" customWidth="1"/>
    <col min="14338" max="14338" width="3.28515625" style="17" customWidth="1"/>
    <col min="14339" max="14339" width="9.7109375" style="17" customWidth="1"/>
    <col min="14340" max="14340" width="9.85546875" style="17" customWidth="1"/>
    <col min="14341" max="14341" width="14.85546875" style="17" customWidth="1"/>
    <col min="14342" max="14590" width="9" style="17"/>
    <col min="14591" max="14591" width="3.42578125" style="17" customWidth="1"/>
    <col min="14592" max="14592" width="11.85546875" style="17" customWidth="1"/>
    <col min="14593" max="14593" width="42.7109375" style="17" customWidth="1"/>
    <col min="14594" max="14594" width="3.28515625" style="17" customWidth="1"/>
    <col min="14595" max="14595" width="9.7109375" style="17" customWidth="1"/>
    <col min="14596" max="14596" width="9.85546875" style="17" customWidth="1"/>
    <col min="14597" max="14597" width="14.85546875" style="17" customWidth="1"/>
    <col min="14598" max="14846" width="9" style="17"/>
    <col min="14847" max="14847" width="3.42578125" style="17" customWidth="1"/>
    <col min="14848" max="14848" width="11.85546875" style="17" customWidth="1"/>
    <col min="14849" max="14849" width="42.7109375" style="17" customWidth="1"/>
    <col min="14850" max="14850" width="3.28515625" style="17" customWidth="1"/>
    <col min="14851" max="14851" width="9.7109375" style="17" customWidth="1"/>
    <col min="14852" max="14852" width="9.85546875" style="17" customWidth="1"/>
    <col min="14853" max="14853" width="14.85546875" style="17" customWidth="1"/>
    <col min="14854" max="15102" width="9" style="17"/>
    <col min="15103" max="15103" width="3.42578125" style="17" customWidth="1"/>
    <col min="15104" max="15104" width="11.85546875" style="17" customWidth="1"/>
    <col min="15105" max="15105" width="42.7109375" style="17" customWidth="1"/>
    <col min="15106" max="15106" width="3.28515625" style="17" customWidth="1"/>
    <col min="15107" max="15107" width="9.7109375" style="17" customWidth="1"/>
    <col min="15108" max="15108" width="9.85546875" style="17" customWidth="1"/>
    <col min="15109" max="15109" width="14.85546875" style="17" customWidth="1"/>
    <col min="15110" max="15358" width="9" style="17"/>
    <col min="15359" max="15359" width="3.42578125" style="17" customWidth="1"/>
    <col min="15360" max="15360" width="11.85546875" style="17" customWidth="1"/>
    <col min="15361" max="15361" width="42.7109375" style="17" customWidth="1"/>
    <col min="15362" max="15362" width="3.28515625" style="17" customWidth="1"/>
    <col min="15363" max="15363" width="9.7109375" style="17" customWidth="1"/>
    <col min="15364" max="15364" width="9.85546875" style="17" customWidth="1"/>
    <col min="15365" max="15365" width="14.85546875" style="17" customWidth="1"/>
    <col min="15366" max="15614" width="9" style="17"/>
    <col min="15615" max="15615" width="3.42578125" style="17" customWidth="1"/>
    <col min="15616" max="15616" width="11.85546875" style="17" customWidth="1"/>
    <col min="15617" max="15617" width="42.7109375" style="17" customWidth="1"/>
    <col min="15618" max="15618" width="3.28515625" style="17" customWidth="1"/>
    <col min="15619" max="15619" width="9.7109375" style="17" customWidth="1"/>
    <col min="15620" max="15620" width="9.85546875" style="17" customWidth="1"/>
    <col min="15621" max="15621" width="14.85546875" style="17" customWidth="1"/>
    <col min="15622" max="15870" width="9" style="17"/>
    <col min="15871" max="15871" width="3.42578125" style="17" customWidth="1"/>
    <col min="15872" max="15872" width="11.85546875" style="17" customWidth="1"/>
    <col min="15873" max="15873" width="42.7109375" style="17" customWidth="1"/>
    <col min="15874" max="15874" width="3.28515625" style="17" customWidth="1"/>
    <col min="15875" max="15875" width="9.7109375" style="17" customWidth="1"/>
    <col min="15876" max="15876" width="9.85546875" style="17" customWidth="1"/>
    <col min="15877" max="15877" width="14.85546875" style="17" customWidth="1"/>
    <col min="15878" max="16126" width="9" style="17"/>
    <col min="16127" max="16127" width="3.42578125" style="17" customWidth="1"/>
    <col min="16128" max="16128" width="11.85546875" style="17" customWidth="1"/>
    <col min="16129" max="16129" width="42.7109375" style="17" customWidth="1"/>
    <col min="16130" max="16130" width="3.28515625" style="17" customWidth="1"/>
    <col min="16131" max="16131" width="9.7109375" style="17" customWidth="1"/>
    <col min="16132" max="16132" width="9.85546875" style="17" customWidth="1"/>
    <col min="16133" max="16133" width="14.85546875" style="17" customWidth="1"/>
    <col min="16134" max="16384" width="9" style="17"/>
  </cols>
  <sheetData>
    <row r="1" spans="1:7" ht="27.75" customHeight="1">
      <c r="A1" s="575" t="s">
        <v>197</v>
      </c>
      <c r="B1" s="564"/>
      <c r="C1" s="564"/>
      <c r="D1" s="564"/>
      <c r="E1" s="564"/>
      <c r="F1" s="564"/>
      <c r="G1" s="564"/>
    </row>
    <row r="2" spans="1:7" ht="12.75" customHeight="1">
      <c r="A2" s="18" t="s">
        <v>1028</v>
      </c>
      <c r="B2" s="19"/>
      <c r="C2" s="19"/>
      <c r="D2" s="19"/>
      <c r="E2" s="19"/>
      <c r="F2" s="19"/>
      <c r="G2" s="19"/>
    </row>
    <row r="3" spans="1:7" ht="12.75" customHeight="1">
      <c r="A3" s="18" t="s">
        <v>1099</v>
      </c>
      <c r="B3" s="19"/>
      <c r="C3" s="19"/>
      <c r="D3" s="19"/>
      <c r="E3" s="19"/>
      <c r="F3" s="19"/>
      <c r="G3" s="19"/>
    </row>
    <row r="4" spans="1:7" ht="13.5" customHeight="1">
      <c r="A4" s="20"/>
      <c r="B4" s="18"/>
      <c r="C4" s="20"/>
      <c r="D4" s="21"/>
      <c r="E4" s="21"/>
      <c r="F4" s="21"/>
      <c r="G4" s="21"/>
    </row>
    <row r="5" spans="1:7" ht="6.75" customHeight="1">
      <c r="A5" s="22"/>
      <c r="B5" s="23"/>
      <c r="C5" s="23"/>
      <c r="D5" s="23"/>
      <c r="E5" s="24"/>
      <c r="F5" s="24"/>
      <c r="G5" s="24"/>
    </row>
    <row r="6" spans="1:7" ht="12.75" customHeight="1">
      <c r="A6" s="200" t="s">
        <v>198</v>
      </c>
      <c r="B6" s="199"/>
      <c r="C6" s="199"/>
      <c r="D6" s="19"/>
      <c r="E6" s="19"/>
      <c r="F6" s="19"/>
      <c r="G6" s="19"/>
    </row>
    <row r="7" spans="1:7" ht="13.5" customHeight="1">
      <c r="A7" s="200" t="s">
        <v>1031</v>
      </c>
      <c r="B7" s="199"/>
      <c r="C7" s="199"/>
      <c r="D7" s="19"/>
      <c r="E7" s="19" t="s">
        <v>218</v>
      </c>
      <c r="F7" s="19"/>
      <c r="G7" s="19"/>
    </row>
    <row r="8" spans="1:7" ht="13.5" customHeight="1">
      <c r="A8" s="200" t="s">
        <v>1104</v>
      </c>
      <c r="B8" s="210"/>
      <c r="C8" s="210"/>
      <c r="D8" s="25"/>
      <c r="E8" s="419"/>
      <c r="F8" s="26"/>
      <c r="G8" s="26"/>
    </row>
    <row r="9" spans="1:7" ht="6.75" customHeight="1">
      <c r="A9" s="22"/>
      <c r="B9" s="22"/>
      <c r="C9" s="22"/>
      <c r="D9" s="22"/>
      <c r="E9" s="22"/>
      <c r="F9" s="22"/>
      <c r="G9" s="22"/>
    </row>
    <row r="10" spans="1:7" ht="24" customHeight="1">
      <c r="A10" s="27" t="s">
        <v>199</v>
      </c>
      <c r="B10" s="27" t="s">
        <v>2</v>
      </c>
      <c r="C10" s="27" t="s">
        <v>200</v>
      </c>
      <c r="D10" s="27" t="s">
        <v>4</v>
      </c>
      <c r="E10" s="27" t="s">
        <v>201</v>
      </c>
      <c r="F10" s="27" t="s">
        <v>202</v>
      </c>
      <c r="G10" s="27" t="s">
        <v>6</v>
      </c>
    </row>
    <row r="11" spans="1:7" ht="12.75" hidden="1" customHeight="1">
      <c r="A11" s="27" t="s">
        <v>8</v>
      </c>
      <c r="B11" s="27" t="s">
        <v>203</v>
      </c>
      <c r="C11" s="27" t="s">
        <v>204</v>
      </c>
      <c r="D11" s="27" t="s">
        <v>70</v>
      </c>
      <c r="E11" s="27" t="s">
        <v>189</v>
      </c>
      <c r="F11" s="27" t="s">
        <v>205</v>
      </c>
      <c r="G11" s="27" t="s">
        <v>206</v>
      </c>
    </row>
    <row r="12" spans="1:7" ht="3" customHeight="1">
      <c r="A12" s="22"/>
      <c r="B12" s="22"/>
      <c r="C12" s="22"/>
      <c r="D12" s="22"/>
      <c r="E12" s="22"/>
      <c r="F12" s="22"/>
      <c r="G12" s="22"/>
    </row>
    <row r="13" spans="1:7" ht="30.75" customHeight="1">
      <c r="A13" s="28"/>
      <c r="B13" s="29" t="s">
        <v>109</v>
      </c>
      <c r="C13" s="29" t="s">
        <v>207</v>
      </c>
      <c r="D13" s="29"/>
      <c r="E13" s="204"/>
      <c r="F13" s="584"/>
      <c r="G13" s="584">
        <f>SUM(G14+G32+G50)</f>
        <v>0</v>
      </c>
    </row>
    <row r="14" spans="1:7" ht="28.5" customHeight="1">
      <c r="A14" s="31"/>
      <c r="B14" s="32" t="s">
        <v>219</v>
      </c>
      <c r="C14" s="32" t="s">
        <v>220</v>
      </c>
      <c r="D14" s="32"/>
      <c r="E14" s="207"/>
      <c r="F14" s="585"/>
      <c r="G14" s="585">
        <f>SUM(G15:G31)</f>
        <v>0</v>
      </c>
    </row>
    <row r="15" spans="1:7" ht="13.5" customHeight="1">
      <c r="A15" s="34">
        <v>1</v>
      </c>
      <c r="B15" s="35" t="s">
        <v>403</v>
      </c>
      <c r="C15" s="35" t="s">
        <v>404</v>
      </c>
      <c r="D15" s="35" t="s">
        <v>84</v>
      </c>
      <c r="E15" s="611">
        <v>8</v>
      </c>
      <c r="F15" s="586">
        <v>0</v>
      </c>
      <c r="G15" s="586">
        <f>ROUND(E15*F15,2)</f>
        <v>0</v>
      </c>
    </row>
    <row r="16" spans="1:7" ht="24" customHeight="1">
      <c r="A16" s="34">
        <v>2</v>
      </c>
      <c r="B16" s="35" t="s">
        <v>255</v>
      </c>
      <c r="C16" s="35" t="s">
        <v>256</v>
      </c>
      <c r="D16" s="35" t="s">
        <v>84</v>
      </c>
      <c r="E16" s="611">
        <v>285</v>
      </c>
      <c r="F16" s="586">
        <v>0</v>
      </c>
      <c r="G16" s="586">
        <f t="shared" ref="G16:G31" si="0">ROUND(E16*F16,2)</f>
        <v>0</v>
      </c>
    </row>
    <row r="17" spans="1:7" ht="13.5" customHeight="1">
      <c r="A17" s="34">
        <v>3</v>
      </c>
      <c r="B17" s="35" t="s">
        <v>257</v>
      </c>
      <c r="C17" s="35" t="s">
        <v>258</v>
      </c>
      <c r="D17" s="35" t="s">
        <v>84</v>
      </c>
      <c r="E17" s="611">
        <v>180</v>
      </c>
      <c r="F17" s="586">
        <v>0</v>
      </c>
      <c r="G17" s="586">
        <f t="shared" si="0"/>
        <v>0</v>
      </c>
    </row>
    <row r="18" spans="1:7" ht="24" customHeight="1">
      <c r="A18" s="34">
        <v>4</v>
      </c>
      <c r="B18" s="35" t="s">
        <v>259</v>
      </c>
      <c r="C18" s="35" t="s">
        <v>260</v>
      </c>
      <c r="D18" s="35" t="s">
        <v>84</v>
      </c>
      <c r="E18" s="611">
        <v>55</v>
      </c>
      <c r="F18" s="586">
        <v>0</v>
      </c>
      <c r="G18" s="586">
        <f t="shared" si="0"/>
        <v>0</v>
      </c>
    </row>
    <row r="19" spans="1:7" ht="13.5" customHeight="1">
      <c r="A19" s="34">
        <v>5</v>
      </c>
      <c r="B19" s="35" t="s">
        <v>405</v>
      </c>
      <c r="C19" s="35" t="s">
        <v>406</v>
      </c>
      <c r="D19" s="35" t="s">
        <v>93</v>
      </c>
      <c r="E19" s="611">
        <v>10</v>
      </c>
      <c r="F19" s="586">
        <v>0</v>
      </c>
      <c r="G19" s="586">
        <f t="shared" si="0"/>
        <v>0</v>
      </c>
    </row>
    <row r="20" spans="1:7" ht="13.5" customHeight="1">
      <c r="A20" s="34">
        <v>6</v>
      </c>
      <c r="B20" s="35" t="s">
        <v>407</v>
      </c>
      <c r="C20" s="35" t="s">
        <v>408</v>
      </c>
      <c r="D20" s="35" t="s">
        <v>84</v>
      </c>
      <c r="E20" s="611">
        <v>10</v>
      </c>
      <c r="F20" s="586">
        <v>0</v>
      </c>
      <c r="G20" s="586">
        <f t="shared" si="0"/>
        <v>0</v>
      </c>
    </row>
    <row r="21" spans="1:7" ht="13.5" customHeight="1">
      <c r="A21" s="34">
        <v>7</v>
      </c>
      <c r="B21" s="35" t="s">
        <v>409</v>
      </c>
      <c r="C21" s="35" t="s">
        <v>410</v>
      </c>
      <c r="D21" s="35" t="s">
        <v>93</v>
      </c>
      <c r="E21" s="611">
        <v>180</v>
      </c>
      <c r="F21" s="586">
        <v>0</v>
      </c>
      <c r="G21" s="586">
        <f t="shared" si="0"/>
        <v>0</v>
      </c>
    </row>
    <row r="22" spans="1:7" ht="13.5" customHeight="1">
      <c r="A22" s="34">
        <v>8</v>
      </c>
      <c r="B22" s="35" t="s">
        <v>411</v>
      </c>
      <c r="C22" s="35" t="s">
        <v>412</v>
      </c>
      <c r="D22" s="35" t="s">
        <v>93</v>
      </c>
      <c r="E22" s="611">
        <v>100</v>
      </c>
      <c r="F22" s="586">
        <v>0</v>
      </c>
      <c r="G22" s="586">
        <f t="shared" si="0"/>
        <v>0</v>
      </c>
    </row>
    <row r="23" spans="1:7" ht="13.5" customHeight="1">
      <c r="A23" s="34">
        <v>9</v>
      </c>
      <c r="B23" s="35" t="s">
        <v>413</v>
      </c>
      <c r="C23" s="35" t="s">
        <v>414</v>
      </c>
      <c r="D23" s="35" t="s">
        <v>93</v>
      </c>
      <c r="E23" s="611">
        <v>10</v>
      </c>
      <c r="F23" s="586">
        <v>0</v>
      </c>
      <c r="G23" s="586">
        <f t="shared" si="0"/>
        <v>0</v>
      </c>
    </row>
    <row r="24" spans="1:7" ht="13.5" customHeight="1">
      <c r="A24" s="34">
        <v>10</v>
      </c>
      <c r="B24" s="35" t="s">
        <v>261</v>
      </c>
      <c r="C24" s="35" t="s">
        <v>262</v>
      </c>
      <c r="D24" s="35" t="s">
        <v>93</v>
      </c>
      <c r="E24" s="611">
        <v>30</v>
      </c>
      <c r="F24" s="586">
        <v>0</v>
      </c>
      <c r="G24" s="586">
        <f t="shared" si="0"/>
        <v>0</v>
      </c>
    </row>
    <row r="25" spans="1:7" ht="13.5" customHeight="1">
      <c r="A25" s="34">
        <v>11</v>
      </c>
      <c r="B25" s="35" t="s">
        <v>415</v>
      </c>
      <c r="C25" s="35" t="s">
        <v>416</v>
      </c>
      <c r="D25" s="35" t="s">
        <v>93</v>
      </c>
      <c r="E25" s="611">
        <v>10</v>
      </c>
      <c r="F25" s="586">
        <v>0</v>
      </c>
      <c r="G25" s="586">
        <f t="shared" si="0"/>
        <v>0</v>
      </c>
    </row>
    <row r="26" spans="1:7" ht="13.5" customHeight="1">
      <c r="A26" s="34">
        <v>12</v>
      </c>
      <c r="B26" s="35" t="s">
        <v>417</v>
      </c>
      <c r="C26" s="35" t="s">
        <v>418</v>
      </c>
      <c r="D26" s="35" t="s">
        <v>93</v>
      </c>
      <c r="E26" s="611">
        <v>10</v>
      </c>
      <c r="F26" s="586">
        <v>0</v>
      </c>
      <c r="G26" s="586">
        <f t="shared" si="0"/>
        <v>0</v>
      </c>
    </row>
    <row r="27" spans="1:7" ht="13.5" customHeight="1">
      <c r="A27" s="34">
        <v>13</v>
      </c>
      <c r="B27" s="35" t="s">
        <v>265</v>
      </c>
      <c r="C27" s="35" t="s">
        <v>266</v>
      </c>
      <c r="D27" s="35" t="s">
        <v>93</v>
      </c>
      <c r="E27" s="611">
        <v>16</v>
      </c>
      <c r="F27" s="586">
        <v>0</v>
      </c>
      <c r="G27" s="586">
        <f t="shared" si="0"/>
        <v>0</v>
      </c>
    </row>
    <row r="28" spans="1:7" ht="13.5" customHeight="1">
      <c r="A28" s="34">
        <v>14</v>
      </c>
      <c r="B28" s="35" t="s">
        <v>267</v>
      </c>
      <c r="C28" s="35" t="s">
        <v>268</v>
      </c>
      <c r="D28" s="35" t="s">
        <v>93</v>
      </c>
      <c r="E28" s="611">
        <v>20</v>
      </c>
      <c r="F28" s="586">
        <v>0</v>
      </c>
      <c r="G28" s="586">
        <f t="shared" si="0"/>
        <v>0</v>
      </c>
    </row>
    <row r="29" spans="1:7" ht="13.5" customHeight="1">
      <c r="A29" s="34">
        <v>15</v>
      </c>
      <c r="B29" s="35" t="s">
        <v>419</v>
      </c>
      <c r="C29" s="35" t="s">
        <v>420</v>
      </c>
      <c r="D29" s="35" t="s">
        <v>93</v>
      </c>
      <c r="E29" s="611">
        <v>10</v>
      </c>
      <c r="F29" s="586">
        <v>0</v>
      </c>
      <c r="G29" s="586">
        <f t="shared" si="0"/>
        <v>0</v>
      </c>
    </row>
    <row r="30" spans="1:7" ht="13.5" customHeight="1">
      <c r="A30" s="34">
        <v>16</v>
      </c>
      <c r="B30" s="35" t="s">
        <v>421</v>
      </c>
      <c r="C30" s="35" t="s">
        <v>422</v>
      </c>
      <c r="D30" s="35" t="s">
        <v>93</v>
      </c>
      <c r="E30" s="611">
        <v>20</v>
      </c>
      <c r="F30" s="586">
        <v>0</v>
      </c>
      <c r="G30" s="586">
        <f t="shared" si="0"/>
        <v>0</v>
      </c>
    </row>
    <row r="31" spans="1:7" ht="13.5" customHeight="1">
      <c r="A31" s="34">
        <v>17</v>
      </c>
      <c r="B31" s="35" t="s">
        <v>283</v>
      </c>
      <c r="C31" s="35" t="s">
        <v>284</v>
      </c>
      <c r="D31" s="35" t="s">
        <v>216</v>
      </c>
      <c r="E31" s="611">
        <v>17.690000000000001</v>
      </c>
      <c r="F31" s="586">
        <v>0</v>
      </c>
      <c r="G31" s="586">
        <f t="shared" si="0"/>
        <v>0</v>
      </c>
    </row>
    <row r="32" spans="1:7" ht="28.5" customHeight="1">
      <c r="A32" s="31"/>
      <c r="B32" s="32" t="s">
        <v>285</v>
      </c>
      <c r="C32" s="32" t="s">
        <v>286</v>
      </c>
      <c r="D32" s="32"/>
      <c r="E32" s="612"/>
      <c r="F32" s="585"/>
      <c r="G32" s="585">
        <f>SUM(G33:G49)</f>
        <v>0</v>
      </c>
    </row>
    <row r="33" spans="1:7" ht="24" customHeight="1">
      <c r="A33" s="37">
        <v>18</v>
      </c>
      <c r="B33" s="38" t="s">
        <v>423</v>
      </c>
      <c r="C33" s="38" t="s">
        <v>424</v>
      </c>
      <c r="D33" s="38" t="s">
        <v>84</v>
      </c>
      <c r="E33" s="613">
        <v>8</v>
      </c>
      <c r="F33" s="587">
        <v>0</v>
      </c>
      <c r="G33" s="587">
        <f>ROUND(E33*F33,2)</f>
        <v>0</v>
      </c>
    </row>
    <row r="34" spans="1:7" ht="13.5" customHeight="1">
      <c r="A34" s="37">
        <v>19</v>
      </c>
      <c r="B34" s="38" t="s">
        <v>425</v>
      </c>
      <c r="C34" s="38" t="s">
        <v>426</v>
      </c>
      <c r="D34" s="38" t="s">
        <v>319</v>
      </c>
      <c r="E34" s="613">
        <v>102</v>
      </c>
      <c r="F34" s="587">
        <v>0</v>
      </c>
      <c r="G34" s="587">
        <f t="shared" ref="G34:G52" si="1">ROUND(E34*F34,2)</f>
        <v>0</v>
      </c>
    </row>
    <row r="35" spans="1:7" ht="13.5" customHeight="1">
      <c r="A35" s="37">
        <v>20</v>
      </c>
      <c r="B35" s="38" t="s">
        <v>320</v>
      </c>
      <c r="C35" s="38" t="s">
        <v>321</v>
      </c>
      <c r="D35" s="38" t="s">
        <v>319</v>
      </c>
      <c r="E35" s="613">
        <v>169.56</v>
      </c>
      <c r="F35" s="587">
        <v>0</v>
      </c>
      <c r="G35" s="587">
        <f t="shared" si="1"/>
        <v>0</v>
      </c>
    </row>
    <row r="36" spans="1:7" ht="13.5" customHeight="1">
      <c r="A36" s="37">
        <v>21</v>
      </c>
      <c r="B36" s="38" t="s">
        <v>317</v>
      </c>
      <c r="C36" s="38" t="s">
        <v>318</v>
      </c>
      <c r="D36" s="38" t="s">
        <v>319</v>
      </c>
      <c r="E36" s="613">
        <v>34.159999999999997</v>
      </c>
      <c r="F36" s="587">
        <v>0</v>
      </c>
      <c r="G36" s="587">
        <f t="shared" si="1"/>
        <v>0</v>
      </c>
    </row>
    <row r="37" spans="1:7" ht="13.5" customHeight="1">
      <c r="A37" s="37">
        <v>22</v>
      </c>
      <c r="B37" s="38" t="s">
        <v>427</v>
      </c>
      <c r="C37" s="38" t="s">
        <v>428</v>
      </c>
      <c r="D37" s="38" t="s">
        <v>93</v>
      </c>
      <c r="E37" s="613">
        <v>10</v>
      </c>
      <c r="F37" s="587">
        <v>0</v>
      </c>
      <c r="G37" s="587">
        <f t="shared" si="1"/>
        <v>0</v>
      </c>
    </row>
    <row r="38" spans="1:7" ht="13.5" customHeight="1">
      <c r="A38" s="37">
        <v>23</v>
      </c>
      <c r="B38" s="38" t="s">
        <v>429</v>
      </c>
      <c r="C38" s="38" t="s">
        <v>430</v>
      </c>
      <c r="D38" s="38" t="s">
        <v>319</v>
      </c>
      <c r="E38" s="613">
        <v>1</v>
      </c>
      <c r="F38" s="587">
        <v>0</v>
      </c>
      <c r="G38" s="587">
        <f t="shared" si="1"/>
        <v>0</v>
      </c>
    </row>
    <row r="39" spans="1:7" ht="24" customHeight="1">
      <c r="A39" s="37">
        <v>24</v>
      </c>
      <c r="B39" s="38" t="s">
        <v>431</v>
      </c>
      <c r="C39" s="38" t="s">
        <v>432</v>
      </c>
      <c r="D39" s="38" t="s">
        <v>93</v>
      </c>
      <c r="E39" s="613">
        <v>180</v>
      </c>
      <c r="F39" s="587">
        <v>0</v>
      </c>
      <c r="G39" s="587">
        <f t="shared" si="1"/>
        <v>0</v>
      </c>
    </row>
    <row r="40" spans="1:7" ht="24" customHeight="1">
      <c r="A40" s="37">
        <v>25</v>
      </c>
      <c r="B40" s="38" t="s">
        <v>433</v>
      </c>
      <c r="C40" s="38" t="s">
        <v>434</v>
      </c>
      <c r="D40" s="38" t="s">
        <v>93</v>
      </c>
      <c r="E40" s="613">
        <v>100</v>
      </c>
      <c r="F40" s="587">
        <v>0</v>
      </c>
      <c r="G40" s="587">
        <f t="shared" si="1"/>
        <v>0</v>
      </c>
    </row>
    <row r="41" spans="1:7" ht="13.5" customHeight="1">
      <c r="A41" s="37">
        <v>26</v>
      </c>
      <c r="B41" s="38" t="s">
        <v>435</v>
      </c>
      <c r="C41" s="38" t="s">
        <v>436</v>
      </c>
      <c r="D41" s="38" t="s">
        <v>93</v>
      </c>
      <c r="E41" s="613">
        <v>10</v>
      </c>
      <c r="F41" s="587">
        <v>0</v>
      </c>
      <c r="G41" s="587">
        <f t="shared" si="1"/>
        <v>0</v>
      </c>
    </row>
    <row r="42" spans="1:7" ht="24" customHeight="1">
      <c r="A42" s="37">
        <v>27</v>
      </c>
      <c r="B42" s="38" t="s">
        <v>322</v>
      </c>
      <c r="C42" s="38" t="s">
        <v>323</v>
      </c>
      <c r="D42" s="38" t="s">
        <v>93</v>
      </c>
      <c r="E42" s="613">
        <v>30</v>
      </c>
      <c r="F42" s="587">
        <v>0</v>
      </c>
      <c r="G42" s="587">
        <f t="shared" si="1"/>
        <v>0</v>
      </c>
    </row>
    <row r="43" spans="1:7" ht="13.5" customHeight="1">
      <c r="A43" s="37">
        <v>28</v>
      </c>
      <c r="B43" s="38" t="s">
        <v>437</v>
      </c>
      <c r="C43" s="38" t="s">
        <v>438</v>
      </c>
      <c r="D43" s="38" t="s">
        <v>93</v>
      </c>
      <c r="E43" s="613">
        <v>10</v>
      </c>
      <c r="F43" s="587">
        <v>0</v>
      </c>
      <c r="G43" s="587">
        <f t="shared" si="1"/>
        <v>0</v>
      </c>
    </row>
    <row r="44" spans="1:7" ht="13.5" customHeight="1">
      <c r="A44" s="37">
        <v>29</v>
      </c>
      <c r="B44" s="38" t="s">
        <v>439</v>
      </c>
      <c r="C44" s="38" t="s">
        <v>440</v>
      </c>
      <c r="D44" s="38" t="s">
        <v>93</v>
      </c>
      <c r="E44" s="613">
        <v>10</v>
      </c>
      <c r="F44" s="587">
        <v>0</v>
      </c>
      <c r="G44" s="587">
        <f t="shared" si="1"/>
        <v>0</v>
      </c>
    </row>
    <row r="45" spans="1:7" ht="24" customHeight="1">
      <c r="A45" s="37">
        <v>30</v>
      </c>
      <c r="B45" s="38" t="s">
        <v>326</v>
      </c>
      <c r="C45" s="38" t="s">
        <v>327</v>
      </c>
      <c r="D45" s="38" t="s">
        <v>93</v>
      </c>
      <c r="E45" s="613">
        <v>16</v>
      </c>
      <c r="F45" s="587">
        <v>0</v>
      </c>
      <c r="G45" s="587">
        <f t="shared" si="1"/>
        <v>0</v>
      </c>
    </row>
    <row r="46" spans="1:7" ht="13.5" customHeight="1">
      <c r="A46" s="37">
        <v>31</v>
      </c>
      <c r="B46" s="38" t="s">
        <v>328</v>
      </c>
      <c r="C46" s="38" t="s">
        <v>329</v>
      </c>
      <c r="D46" s="38" t="s">
        <v>93</v>
      </c>
      <c r="E46" s="613">
        <v>20</v>
      </c>
      <c r="F46" s="587">
        <v>0</v>
      </c>
      <c r="G46" s="587">
        <f t="shared" si="1"/>
        <v>0</v>
      </c>
    </row>
    <row r="47" spans="1:7" ht="13.5" customHeight="1">
      <c r="A47" s="37">
        <v>32</v>
      </c>
      <c r="B47" s="38" t="s">
        <v>441</v>
      </c>
      <c r="C47" s="38" t="s">
        <v>442</v>
      </c>
      <c r="D47" s="38" t="s">
        <v>93</v>
      </c>
      <c r="E47" s="613">
        <v>10</v>
      </c>
      <c r="F47" s="587">
        <v>0</v>
      </c>
      <c r="G47" s="587">
        <f t="shared" si="1"/>
        <v>0</v>
      </c>
    </row>
    <row r="48" spans="1:7" ht="24" customHeight="1">
      <c r="A48" s="37">
        <v>33</v>
      </c>
      <c r="B48" s="38" t="s">
        <v>443</v>
      </c>
      <c r="C48" s="38" t="s">
        <v>444</v>
      </c>
      <c r="D48" s="38" t="s">
        <v>93</v>
      </c>
      <c r="E48" s="613">
        <v>20</v>
      </c>
      <c r="F48" s="587">
        <v>0</v>
      </c>
      <c r="G48" s="587">
        <f t="shared" si="1"/>
        <v>0</v>
      </c>
    </row>
    <row r="49" spans="1:9" ht="13.5" customHeight="1">
      <c r="A49" s="34">
        <v>34</v>
      </c>
      <c r="B49" s="35" t="s">
        <v>346</v>
      </c>
      <c r="C49" s="35" t="s">
        <v>347</v>
      </c>
      <c r="D49" s="35" t="s">
        <v>216</v>
      </c>
      <c r="E49" s="611">
        <v>8.7200000000000006</v>
      </c>
      <c r="F49" s="586">
        <v>0</v>
      </c>
      <c r="G49" s="586">
        <f t="shared" si="1"/>
        <v>0</v>
      </c>
    </row>
    <row r="50" spans="1:9" ht="28.5" customHeight="1">
      <c r="A50" s="31"/>
      <c r="B50" s="32" t="s">
        <v>364</v>
      </c>
      <c r="C50" s="32" t="s">
        <v>365</v>
      </c>
      <c r="D50" s="32"/>
      <c r="E50" s="612"/>
      <c r="F50" s="585"/>
      <c r="G50" s="586">
        <f>SUM(G51:G52)</f>
        <v>0</v>
      </c>
    </row>
    <row r="51" spans="1:9" ht="13.5" customHeight="1">
      <c r="A51" s="34">
        <v>35</v>
      </c>
      <c r="B51" s="35" t="s">
        <v>366</v>
      </c>
      <c r="C51" s="35" t="s">
        <v>445</v>
      </c>
      <c r="D51" s="35" t="s">
        <v>371</v>
      </c>
      <c r="E51" s="611">
        <v>1</v>
      </c>
      <c r="F51" s="586">
        <v>0</v>
      </c>
      <c r="G51" s="586">
        <f t="shared" si="1"/>
        <v>0</v>
      </c>
    </row>
    <row r="52" spans="1:9" ht="24" customHeight="1">
      <c r="A52" s="34">
        <v>36</v>
      </c>
      <c r="B52" s="35" t="s">
        <v>369</v>
      </c>
      <c r="C52" s="35" t="s">
        <v>446</v>
      </c>
      <c r="D52" s="35" t="s">
        <v>371</v>
      </c>
      <c r="E52" s="611">
        <v>1</v>
      </c>
      <c r="F52" s="586">
        <v>0</v>
      </c>
      <c r="G52" s="586">
        <f t="shared" si="1"/>
        <v>0</v>
      </c>
    </row>
    <row r="53" spans="1:9" ht="30.75" customHeight="1">
      <c r="A53" s="40"/>
      <c r="B53" s="41"/>
      <c r="C53" s="41" t="s">
        <v>217</v>
      </c>
      <c r="D53" s="41"/>
      <c r="E53" s="594"/>
      <c r="F53" s="588"/>
      <c r="G53" s="588">
        <v>0</v>
      </c>
      <c r="I53" s="406"/>
    </row>
    <row r="54" spans="1:9" ht="12" customHeight="1">
      <c r="E54" s="206"/>
      <c r="F54" s="589"/>
      <c r="G54" s="589"/>
    </row>
    <row r="55" spans="1:9" ht="12" customHeight="1">
      <c r="F55" s="206"/>
      <c r="G55" s="206"/>
    </row>
    <row r="56" spans="1:9" ht="12" customHeight="1">
      <c r="F56" s="206"/>
      <c r="G56" s="206"/>
    </row>
    <row r="57" spans="1:9" ht="12" customHeight="1">
      <c r="F57" s="206"/>
      <c r="G57" s="206"/>
    </row>
    <row r="58" spans="1:9" ht="12" customHeight="1">
      <c r="F58" s="206"/>
      <c r="G58" s="206"/>
    </row>
    <row r="59" spans="1:9" ht="12" customHeight="1">
      <c r="F59" s="206"/>
      <c r="G59" s="206"/>
    </row>
    <row r="60" spans="1:9" ht="12" customHeight="1">
      <c r="F60" s="206"/>
      <c r="G60" s="206"/>
    </row>
  </sheetData>
  <mergeCells count="1">
    <mergeCell ref="A1:G1"/>
  </mergeCells>
  <pageMargins left="0.39370079040527345" right="0.39370079040527345" top="0.7874015808105469" bottom="0.7874015808105469" header="0" footer="0"/>
  <pageSetup paperSize="9" scale="99" fitToHeight="100" orientation="portrait" blackAndWhite="1" r:id="rId1"/>
  <headerFooter alignWithMargins="0">
    <oddFooter>&amp;C   Strana &amp;P 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79"/>
  <sheetViews>
    <sheetView showGridLines="0" topLeftCell="A26" zoomScaleNormal="100" workbookViewId="0">
      <selection activeCell="G51" sqref="G51"/>
    </sheetView>
  </sheetViews>
  <sheetFormatPr defaultColWidth="9.140625" defaultRowHeight="12.75"/>
  <cols>
    <col min="1" max="1" width="3.42578125" style="14" customWidth="1"/>
    <col min="2" max="2" width="11.85546875" style="14" customWidth="1"/>
    <col min="3" max="3" width="42.7109375" style="14" customWidth="1"/>
    <col min="4" max="4" width="3.28515625" style="14" customWidth="1"/>
    <col min="5" max="5" width="9.7109375" style="348" customWidth="1"/>
    <col min="6" max="6" width="9.85546875" style="359" customWidth="1"/>
    <col min="7" max="7" width="14.85546875" style="360" customWidth="1"/>
    <col min="8" max="8" width="5.85546875" style="14" customWidth="1"/>
    <col min="9" max="9" width="4.7109375" style="14" customWidth="1"/>
    <col min="10" max="10" width="10.85546875" style="14" customWidth="1"/>
    <col min="11" max="11" width="2.85546875" style="14" customWidth="1"/>
    <col min="12" max="16384" width="9.140625" style="14"/>
  </cols>
  <sheetData>
    <row r="1" spans="1:20" ht="26.45" customHeight="1">
      <c r="A1" s="568" t="s">
        <v>931</v>
      </c>
      <c r="B1" s="564"/>
      <c r="C1" s="564"/>
      <c r="D1" s="564"/>
      <c r="E1" s="564"/>
      <c r="F1" s="350"/>
      <c r="G1" s="351"/>
      <c r="H1" s="15"/>
      <c r="I1" s="15"/>
    </row>
    <row r="2" spans="1:20" ht="13.15" customHeight="1">
      <c r="A2" s="180" t="s">
        <v>1025</v>
      </c>
      <c r="B2" s="200"/>
      <c r="C2" s="200"/>
      <c r="D2" s="200"/>
      <c r="E2" s="341"/>
      <c r="F2" s="350"/>
      <c r="G2" s="351"/>
      <c r="H2" s="15"/>
      <c r="I2" s="15"/>
    </row>
    <row r="3" spans="1:20" ht="13.15" customHeight="1">
      <c r="A3" s="180" t="s">
        <v>1102</v>
      </c>
      <c r="B3" s="200"/>
      <c r="C3" s="200"/>
      <c r="D3" s="200"/>
      <c r="E3" s="341"/>
      <c r="F3" s="350"/>
      <c r="G3" s="351"/>
      <c r="H3" s="203"/>
      <c r="I3" s="203"/>
    </row>
    <row r="4" spans="1:20" ht="13.15" customHeight="1">
      <c r="A4" s="20"/>
      <c r="B4" s="20"/>
      <c r="C4" s="20"/>
      <c r="D4" s="200"/>
      <c r="E4" s="341"/>
      <c r="F4" s="350"/>
      <c r="G4" s="351"/>
      <c r="H4" s="203"/>
      <c r="I4" s="203"/>
    </row>
    <row r="5" spans="1:20" ht="6" customHeight="1">
      <c r="A5" s="181"/>
      <c r="B5" s="23"/>
      <c r="C5" s="23"/>
      <c r="D5" s="24"/>
      <c r="E5" s="341"/>
      <c r="F5" s="350"/>
      <c r="G5" s="351"/>
      <c r="H5" s="203"/>
      <c r="I5" s="203"/>
    </row>
    <row r="6" spans="1:20" ht="13.9" customHeight="1">
      <c r="A6" s="200" t="s">
        <v>198</v>
      </c>
      <c r="B6" s="200"/>
      <c r="C6" s="200"/>
      <c r="D6" s="200"/>
      <c r="E6" s="341"/>
      <c r="F6" s="350"/>
      <c r="G6" s="351"/>
      <c r="H6" s="203"/>
      <c r="I6" s="203"/>
    </row>
    <row r="7" spans="1:20" ht="13.15" customHeight="1">
      <c r="A7" s="200" t="s">
        <v>1030</v>
      </c>
      <c r="B7" s="200"/>
      <c r="C7" s="200"/>
      <c r="D7" s="565" t="s">
        <v>1029</v>
      </c>
      <c r="E7" s="566"/>
      <c r="F7" s="565"/>
      <c r="G7" s="566"/>
      <c r="H7" s="203"/>
      <c r="I7" s="203"/>
    </row>
    <row r="8" spans="1:20" ht="13.9" customHeight="1">
      <c r="A8" s="200" t="s">
        <v>1104</v>
      </c>
      <c r="B8" s="23"/>
      <c r="C8" s="23"/>
      <c r="D8" s="227" t="s">
        <v>1105</v>
      </c>
      <c r="E8" s="337"/>
      <c r="F8" s="350"/>
      <c r="G8" s="351"/>
      <c r="H8" s="203"/>
      <c r="I8" s="203"/>
    </row>
    <row r="9" spans="1:20" ht="6.6" customHeight="1">
      <c r="A9" s="247"/>
      <c r="B9" s="247"/>
      <c r="C9" s="247"/>
      <c r="D9" s="247"/>
      <c r="E9" s="342"/>
      <c r="F9" s="352"/>
      <c r="G9" s="353"/>
      <c r="H9" s="248"/>
      <c r="I9" s="248"/>
      <c r="J9" s="230"/>
      <c r="K9" s="230"/>
      <c r="L9" s="230"/>
    </row>
    <row r="10" spans="1:20" ht="28.5" customHeight="1">
      <c r="A10" s="397" t="s">
        <v>932</v>
      </c>
      <c r="B10" s="398" t="s">
        <v>933</v>
      </c>
      <c r="C10" s="398" t="s">
        <v>200</v>
      </c>
      <c r="D10" s="398" t="s">
        <v>4</v>
      </c>
      <c r="E10" s="343" t="s">
        <v>201</v>
      </c>
      <c r="F10" s="399" t="s">
        <v>934</v>
      </c>
      <c r="G10" s="257" t="s">
        <v>923</v>
      </c>
      <c r="H10" s="211"/>
      <c r="I10" s="230"/>
      <c r="J10" s="249"/>
      <c r="K10" s="249"/>
      <c r="L10" s="230"/>
    </row>
    <row r="11" spans="1:20" ht="11.45" customHeight="1">
      <c r="A11" s="230"/>
      <c r="B11" s="230"/>
      <c r="C11" s="250"/>
      <c r="D11" s="250"/>
      <c r="E11" s="344"/>
      <c r="F11" s="354"/>
      <c r="G11" s="355"/>
      <c r="H11" s="246"/>
      <c r="I11" s="246"/>
      <c r="J11" s="231"/>
      <c r="K11" s="230"/>
      <c r="L11" s="230"/>
    </row>
    <row r="12" spans="1:20" ht="13.9" customHeight="1">
      <c r="A12" s="230"/>
      <c r="B12" s="29"/>
      <c r="C12" s="29" t="s">
        <v>941</v>
      </c>
      <c r="D12" s="29"/>
      <c r="E12" s="345"/>
      <c r="F12" s="595"/>
      <c r="G12" s="596">
        <f>SUM(G14:G30)</f>
        <v>0</v>
      </c>
      <c r="H12" s="246"/>
      <c r="I12" s="246"/>
      <c r="J12" s="230"/>
      <c r="K12" s="230"/>
      <c r="L12" s="230"/>
    </row>
    <row r="13" spans="1:20" ht="12" customHeight="1">
      <c r="A13" s="230"/>
      <c r="B13" s="29"/>
      <c r="C13" s="29"/>
      <c r="D13" s="246"/>
      <c r="E13" s="344"/>
      <c r="F13" s="597"/>
      <c r="G13" s="597"/>
      <c r="H13" s="246"/>
      <c r="I13" s="246"/>
      <c r="J13" s="230"/>
      <c r="K13" s="230"/>
      <c r="L13" s="230"/>
    </row>
    <row r="14" spans="1:20" ht="13.15" customHeight="1">
      <c r="A14" s="387">
        <v>1</v>
      </c>
      <c r="B14" s="400"/>
      <c r="C14" s="225" t="s">
        <v>936</v>
      </c>
      <c r="D14" s="259" t="s">
        <v>1021</v>
      </c>
      <c r="E14" s="590">
        <v>231</v>
      </c>
      <c r="F14" s="598">
        <v>0</v>
      </c>
      <c r="G14" s="598">
        <f>ROUND(E14*F14,2)</f>
        <v>0</v>
      </c>
      <c r="H14" s="249"/>
      <c r="I14" s="249"/>
      <c r="J14" s="230"/>
      <c r="K14" s="230"/>
      <c r="L14" s="230"/>
      <c r="T14" s="229"/>
    </row>
    <row r="15" spans="1:20" ht="13.15" customHeight="1">
      <c r="A15" s="387">
        <v>2</v>
      </c>
      <c r="B15" s="400"/>
      <c r="C15" s="225" t="s">
        <v>935</v>
      </c>
      <c r="D15" s="259" t="s">
        <v>93</v>
      </c>
      <c r="E15" s="590">
        <v>69</v>
      </c>
      <c r="F15" s="598">
        <v>0</v>
      </c>
      <c r="G15" s="598">
        <f t="shared" ref="G15:G30" si="0">ROUND(E15*F15,2)</f>
        <v>0</v>
      </c>
      <c r="H15" s="249"/>
      <c r="I15" s="249"/>
      <c r="J15" s="230"/>
      <c r="K15" s="230"/>
      <c r="L15" s="230"/>
      <c r="T15" s="229"/>
    </row>
    <row r="16" spans="1:20" ht="13.9" customHeight="1">
      <c r="A16" s="387">
        <v>3</v>
      </c>
      <c r="B16" s="400"/>
      <c r="C16" s="225" t="s">
        <v>937</v>
      </c>
      <c r="D16" s="259" t="s">
        <v>1022</v>
      </c>
      <c r="E16" s="590">
        <v>45.9</v>
      </c>
      <c r="F16" s="598">
        <v>0</v>
      </c>
      <c r="G16" s="598">
        <f t="shared" si="0"/>
        <v>0</v>
      </c>
      <c r="H16" s="249"/>
      <c r="I16" s="249"/>
      <c r="J16" s="230"/>
      <c r="K16" s="230"/>
      <c r="L16" s="230"/>
    </row>
    <row r="17" spans="1:13" ht="14.45" customHeight="1">
      <c r="A17" s="387">
        <v>4</v>
      </c>
      <c r="B17" s="400"/>
      <c r="C17" s="225" t="s">
        <v>938</v>
      </c>
      <c r="D17" s="259" t="s">
        <v>93</v>
      </c>
      <c r="E17" s="590">
        <v>6</v>
      </c>
      <c r="F17" s="598">
        <v>0</v>
      </c>
      <c r="G17" s="598">
        <f t="shared" si="0"/>
        <v>0</v>
      </c>
      <c r="H17" s="249"/>
      <c r="I17" s="249"/>
      <c r="J17" s="230"/>
      <c r="K17" s="230"/>
      <c r="L17" s="230"/>
    </row>
    <row r="18" spans="1:13" ht="13.15" customHeight="1">
      <c r="A18" s="387">
        <v>5</v>
      </c>
      <c r="B18" s="400"/>
      <c r="C18" s="225" t="s">
        <v>939</v>
      </c>
      <c r="D18" s="259" t="s">
        <v>93</v>
      </c>
      <c r="E18" s="590">
        <v>2</v>
      </c>
      <c r="F18" s="598">
        <v>0</v>
      </c>
      <c r="G18" s="598">
        <f t="shared" si="0"/>
        <v>0</v>
      </c>
      <c r="H18" s="249"/>
      <c r="I18" s="249"/>
      <c r="J18" s="230"/>
      <c r="K18" s="230"/>
      <c r="L18" s="230"/>
    </row>
    <row r="19" spans="1:13" ht="16.149999999999999" customHeight="1">
      <c r="A19" s="387">
        <v>6</v>
      </c>
      <c r="B19" s="400"/>
      <c r="C19" s="389" t="s">
        <v>940</v>
      </c>
      <c r="D19" s="257" t="s">
        <v>1021</v>
      </c>
      <c r="E19" s="591">
        <v>231</v>
      </c>
      <c r="F19" s="599">
        <v>0</v>
      </c>
      <c r="G19" s="598">
        <f t="shared" si="0"/>
        <v>0</v>
      </c>
      <c r="H19" s="246"/>
      <c r="I19" s="246"/>
      <c r="J19" s="230"/>
      <c r="K19" s="230"/>
      <c r="L19" s="230"/>
    </row>
    <row r="20" spans="1:13" ht="13.9" customHeight="1">
      <c r="A20" s="387">
        <v>7</v>
      </c>
      <c r="B20" s="400"/>
      <c r="C20" s="401" t="s">
        <v>942</v>
      </c>
      <c r="D20" s="257" t="s">
        <v>1022</v>
      </c>
      <c r="E20" s="591">
        <v>72.319999999999993</v>
      </c>
      <c r="F20" s="599">
        <v>0</v>
      </c>
      <c r="G20" s="598">
        <f t="shared" si="0"/>
        <v>0</v>
      </c>
      <c r="H20" s="249"/>
      <c r="I20" s="249"/>
      <c r="J20" s="230"/>
      <c r="K20" s="230"/>
      <c r="L20" s="230"/>
    </row>
    <row r="21" spans="1:13" ht="15" customHeight="1">
      <c r="A21" s="387">
        <v>8</v>
      </c>
      <c r="B21" s="400"/>
      <c r="C21" s="389" t="s">
        <v>943</v>
      </c>
      <c r="D21" s="257" t="s">
        <v>93</v>
      </c>
      <c r="E21" s="591">
        <v>1</v>
      </c>
      <c r="F21" s="599">
        <v>0</v>
      </c>
      <c r="G21" s="598">
        <f t="shared" si="0"/>
        <v>0</v>
      </c>
      <c r="H21" s="249"/>
      <c r="I21" s="249"/>
      <c r="J21" s="230"/>
      <c r="K21" s="230"/>
      <c r="L21" s="230"/>
    </row>
    <row r="22" spans="1:13" ht="15.6" customHeight="1">
      <c r="A22" s="387">
        <v>9</v>
      </c>
      <c r="B22" s="400"/>
      <c r="C22" s="401" t="s">
        <v>944</v>
      </c>
      <c r="D22" s="257" t="s">
        <v>93</v>
      </c>
      <c r="E22" s="591">
        <v>1</v>
      </c>
      <c r="F22" s="599">
        <v>0</v>
      </c>
      <c r="G22" s="598">
        <f t="shared" si="0"/>
        <v>0</v>
      </c>
      <c r="H22" s="249"/>
      <c r="I22" s="249"/>
      <c r="J22" s="230"/>
      <c r="K22" s="230"/>
      <c r="L22" s="230"/>
    </row>
    <row r="23" spans="1:13" ht="13.9" customHeight="1">
      <c r="A23" s="387">
        <v>10</v>
      </c>
      <c r="B23" s="400"/>
      <c r="C23" s="389" t="s">
        <v>945</v>
      </c>
      <c r="D23" s="257" t="s">
        <v>93</v>
      </c>
      <c r="E23" s="591">
        <v>1</v>
      </c>
      <c r="F23" s="599">
        <v>0</v>
      </c>
      <c r="G23" s="598">
        <f t="shared" si="0"/>
        <v>0</v>
      </c>
      <c r="H23" s="249"/>
      <c r="I23" s="249"/>
      <c r="J23" s="230"/>
      <c r="K23" s="230"/>
      <c r="L23" s="230"/>
    </row>
    <row r="24" spans="1:13" ht="13.9" customHeight="1">
      <c r="A24" s="387">
        <v>11</v>
      </c>
      <c r="B24" s="400"/>
      <c r="C24" s="389" t="s">
        <v>946</v>
      </c>
      <c r="D24" s="257" t="s">
        <v>93</v>
      </c>
      <c r="E24" s="591">
        <v>1</v>
      </c>
      <c r="F24" s="599">
        <v>0</v>
      </c>
      <c r="G24" s="598">
        <f t="shared" si="0"/>
        <v>0</v>
      </c>
      <c r="H24" s="249"/>
      <c r="I24" s="249"/>
      <c r="J24" s="230"/>
      <c r="K24" s="230"/>
      <c r="L24" s="230"/>
    </row>
    <row r="25" spans="1:13" ht="12.6" customHeight="1">
      <c r="A25" s="387">
        <v>12</v>
      </c>
      <c r="B25" s="400"/>
      <c r="C25" s="389" t="s">
        <v>947</v>
      </c>
      <c r="D25" s="257" t="s">
        <v>93</v>
      </c>
      <c r="E25" s="591">
        <v>1</v>
      </c>
      <c r="F25" s="599">
        <v>0</v>
      </c>
      <c r="G25" s="598">
        <f t="shared" si="0"/>
        <v>0</v>
      </c>
      <c r="H25" s="246"/>
      <c r="I25" s="246"/>
      <c r="J25" s="230"/>
      <c r="K25" s="230"/>
      <c r="L25" s="230"/>
    </row>
    <row r="26" spans="1:13" ht="13.15" customHeight="1">
      <c r="A26" s="387">
        <v>13</v>
      </c>
      <c r="B26" s="400"/>
      <c r="C26" s="389" t="s">
        <v>948</v>
      </c>
      <c r="D26" s="257" t="s">
        <v>93</v>
      </c>
      <c r="E26" s="591">
        <v>1</v>
      </c>
      <c r="F26" s="599">
        <v>0</v>
      </c>
      <c r="G26" s="598">
        <f t="shared" si="0"/>
        <v>0</v>
      </c>
      <c r="H26" s="246"/>
      <c r="I26" s="246"/>
      <c r="J26" s="230"/>
      <c r="K26" s="230"/>
      <c r="L26" s="230"/>
    </row>
    <row r="27" spans="1:13" ht="13.9" customHeight="1">
      <c r="A27" s="387">
        <v>14</v>
      </c>
      <c r="B27" s="400"/>
      <c r="C27" s="389" t="s">
        <v>949</v>
      </c>
      <c r="D27" s="257" t="s">
        <v>93</v>
      </c>
      <c r="E27" s="591">
        <v>4</v>
      </c>
      <c r="F27" s="599">
        <v>0</v>
      </c>
      <c r="G27" s="598">
        <f t="shared" si="0"/>
        <v>0</v>
      </c>
      <c r="H27" s="246"/>
      <c r="I27" s="246"/>
      <c r="J27" s="230"/>
      <c r="K27" s="230"/>
      <c r="L27" s="230"/>
    </row>
    <row r="28" spans="1:13" ht="13.15" customHeight="1">
      <c r="A28" s="387">
        <v>15</v>
      </c>
      <c r="B28" s="400"/>
      <c r="C28" s="389" t="s">
        <v>950</v>
      </c>
      <c r="D28" s="257" t="s">
        <v>93</v>
      </c>
      <c r="E28" s="591">
        <v>2</v>
      </c>
      <c r="F28" s="599">
        <v>0</v>
      </c>
      <c r="G28" s="598">
        <f t="shared" si="0"/>
        <v>0</v>
      </c>
      <c r="H28" s="246"/>
      <c r="I28" s="246"/>
      <c r="J28" s="230"/>
      <c r="K28" s="230"/>
      <c r="L28" s="230"/>
    </row>
    <row r="29" spans="1:13" ht="13.9" customHeight="1">
      <c r="A29" s="387">
        <v>16</v>
      </c>
      <c r="B29" s="400"/>
      <c r="C29" s="389" t="s">
        <v>951</v>
      </c>
      <c r="D29" s="257" t="s">
        <v>93</v>
      </c>
      <c r="E29" s="591">
        <v>4</v>
      </c>
      <c r="F29" s="599">
        <v>0</v>
      </c>
      <c r="G29" s="598">
        <f t="shared" si="0"/>
        <v>0</v>
      </c>
      <c r="H29" s="246"/>
      <c r="I29" s="246"/>
    </row>
    <row r="30" spans="1:13" ht="12" customHeight="1">
      <c r="A30" s="387">
        <v>17</v>
      </c>
      <c r="B30" s="400"/>
      <c r="C30" s="389" t="s">
        <v>1023</v>
      </c>
      <c r="D30" s="257" t="s">
        <v>93</v>
      </c>
      <c r="E30" s="592">
        <v>62</v>
      </c>
      <c r="F30" s="599">
        <v>0</v>
      </c>
      <c r="G30" s="598">
        <f t="shared" si="0"/>
        <v>0</v>
      </c>
      <c r="H30" s="230"/>
      <c r="I30" s="249"/>
      <c r="J30" s="249"/>
      <c r="K30" s="246"/>
      <c r="L30" s="230"/>
      <c r="M30" s="230"/>
    </row>
    <row r="31" spans="1:13" ht="12" customHeight="1">
      <c r="B31" s="230"/>
      <c r="C31" s="251"/>
      <c r="D31" s="258"/>
      <c r="E31" s="593"/>
      <c r="F31" s="600"/>
      <c r="G31" s="601"/>
      <c r="H31" s="230"/>
      <c r="I31" s="249"/>
      <c r="J31" s="249"/>
      <c r="K31" s="246"/>
      <c r="L31" s="230"/>
      <c r="M31" s="230"/>
    </row>
    <row r="32" spans="1:13" ht="13.15" customHeight="1">
      <c r="B32" s="230"/>
      <c r="C32" s="29" t="s">
        <v>952</v>
      </c>
      <c r="D32" s="246"/>
      <c r="E32" s="593"/>
      <c r="F32" s="600"/>
      <c r="G32" s="596">
        <f>SUM(G34:G50)</f>
        <v>0</v>
      </c>
      <c r="H32" s="230"/>
      <c r="I32" s="246"/>
      <c r="J32" s="246"/>
      <c r="K32" s="246"/>
      <c r="L32" s="230"/>
      <c r="M32" s="230"/>
    </row>
    <row r="33" spans="1:13" ht="12" customHeight="1">
      <c r="B33" s="230"/>
      <c r="C33" s="29"/>
      <c r="D33" s="246"/>
      <c r="E33" s="593"/>
      <c r="F33" s="600"/>
      <c r="G33" s="602"/>
      <c r="H33" s="230"/>
      <c r="I33" s="246"/>
      <c r="J33" s="246"/>
      <c r="K33" s="246"/>
      <c r="L33" s="230"/>
      <c r="M33" s="230"/>
    </row>
    <row r="34" spans="1:13" ht="12" customHeight="1">
      <c r="A34" s="387">
        <v>18</v>
      </c>
      <c r="B34" s="233"/>
      <c r="C34" s="389" t="s">
        <v>953</v>
      </c>
      <c r="D34" s="257" t="s">
        <v>93</v>
      </c>
      <c r="E34" s="592">
        <v>246</v>
      </c>
      <c r="F34" s="599">
        <v>0</v>
      </c>
      <c r="G34" s="598">
        <f>ROUND(E34*F34,2)</f>
        <v>0</v>
      </c>
      <c r="H34" s="230"/>
      <c r="I34" s="249"/>
      <c r="J34" s="249"/>
      <c r="K34" s="246"/>
      <c r="L34" s="230"/>
      <c r="M34" s="230"/>
    </row>
    <row r="35" spans="1:13" ht="12" customHeight="1">
      <c r="A35" s="387">
        <v>19</v>
      </c>
      <c r="B35" s="233"/>
      <c r="C35" s="389" t="s">
        <v>954</v>
      </c>
      <c r="D35" s="257" t="s">
        <v>93</v>
      </c>
      <c r="E35" s="592">
        <v>20</v>
      </c>
      <c r="F35" s="599">
        <v>0</v>
      </c>
      <c r="G35" s="598">
        <f t="shared" ref="G35:G50" si="1">ROUND(E35*F35,2)</f>
        <v>0</v>
      </c>
      <c r="H35" s="230"/>
      <c r="I35" s="249"/>
      <c r="J35" s="249"/>
      <c r="K35" s="246"/>
      <c r="L35" s="230"/>
      <c r="M35" s="230"/>
    </row>
    <row r="36" spans="1:13" ht="12" customHeight="1">
      <c r="A36" s="387">
        <v>20</v>
      </c>
      <c r="B36" s="233"/>
      <c r="C36" s="389" t="s">
        <v>955</v>
      </c>
      <c r="D36" s="257" t="s">
        <v>93</v>
      </c>
      <c r="E36" s="592">
        <v>81</v>
      </c>
      <c r="F36" s="599">
        <v>0</v>
      </c>
      <c r="G36" s="598">
        <f t="shared" si="1"/>
        <v>0</v>
      </c>
      <c r="H36" s="230"/>
      <c r="I36" s="249"/>
      <c r="J36" s="249"/>
      <c r="K36" s="246"/>
      <c r="L36" s="230"/>
      <c r="M36" s="230"/>
    </row>
    <row r="37" spans="1:13" ht="12" customHeight="1">
      <c r="A37" s="387">
        <v>21</v>
      </c>
      <c r="B37" s="233"/>
      <c r="C37" s="389" t="s">
        <v>956</v>
      </c>
      <c r="D37" s="257" t="s">
        <v>93</v>
      </c>
      <c r="E37" s="592">
        <v>2</v>
      </c>
      <c r="F37" s="599">
        <v>0</v>
      </c>
      <c r="G37" s="598">
        <f t="shared" si="1"/>
        <v>0</v>
      </c>
      <c r="H37" s="230"/>
      <c r="I37" s="249"/>
      <c r="J37" s="249"/>
      <c r="K37" s="246"/>
      <c r="L37" s="230"/>
      <c r="M37" s="230"/>
    </row>
    <row r="38" spans="1:13" ht="12" customHeight="1">
      <c r="A38" s="387">
        <v>22</v>
      </c>
      <c r="B38" s="233"/>
      <c r="C38" s="389" t="s">
        <v>957</v>
      </c>
      <c r="D38" s="257" t="s">
        <v>112</v>
      </c>
      <c r="E38" s="592">
        <v>50.35</v>
      </c>
      <c r="F38" s="599">
        <v>0</v>
      </c>
      <c r="G38" s="598">
        <f t="shared" si="1"/>
        <v>0</v>
      </c>
      <c r="H38" s="230"/>
      <c r="I38" s="249"/>
      <c r="J38" s="249"/>
      <c r="K38" s="246"/>
      <c r="L38" s="230"/>
      <c r="M38" s="230"/>
    </row>
    <row r="39" spans="1:13" ht="12" customHeight="1">
      <c r="A39" s="387">
        <v>23</v>
      </c>
      <c r="B39" s="233"/>
      <c r="C39" s="389" t="s">
        <v>940</v>
      </c>
      <c r="D39" s="257" t="s">
        <v>84</v>
      </c>
      <c r="E39" s="592">
        <v>266</v>
      </c>
      <c r="F39" s="599">
        <v>0</v>
      </c>
      <c r="G39" s="598">
        <f t="shared" si="1"/>
        <v>0</v>
      </c>
      <c r="H39" s="230"/>
      <c r="I39" s="246"/>
      <c r="J39" s="246"/>
      <c r="K39" s="246"/>
      <c r="L39" s="230"/>
      <c r="M39" s="230"/>
    </row>
    <row r="40" spans="1:13" ht="12" customHeight="1">
      <c r="A40" s="387">
        <v>24</v>
      </c>
      <c r="B40" s="233"/>
      <c r="C40" s="389" t="s">
        <v>958</v>
      </c>
      <c r="D40" s="257" t="s">
        <v>112</v>
      </c>
      <c r="E40" s="592">
        <v>79.8</v>
      </c>
      <c r="F40" s="599">
        <v>0</v>
      </c>
      <c r="G40" s="598">
        <f t="shared" si="1"/>
        <v>0</v>
      </c>
      <c r="H40" s="230"/>
      <c r="I40" s="249"/>
      <c r="J40" s="249"/>
      <c r="K40" s="246"/>
      <c r="L40" s="230"/>
      <c r="M40" s="230"/>
    </row>
    <row r="41" spans="1:13" ht="12" customHeight="1">
      <c r="A41" s="387">
        <v>25</v>
      </c>
      <c r="B41" s="233"/>
      <c r="C41" s="389" t="s">
        <v>959</v>
      </c>
      <c r="D41" s="257" t="s">
        <v>93</v>
      </c>
      <c r="E41" s="592">
        <v>1</v>
      </c>
      <c r="F41" s="599">
        <v>0</v>
      </c>
      <c r="G41" s="598">
        <f t="shared" si="1"/>
        <v>0</v>
      </c>
      <c r="H41" s="230"/>
      <c r="I41" s="249"/>
      <c r="J41" s="249"/>
      <c r="K41" s="246"/>
      <c r="L41" s="230"/>
      <c r="M41" s="230"/>
    </row>
    <row r="42" spans="1:13" ht="13.9" customHeight="1">
      <c r="A42" s="387">
        <v>26</v>
      </c>
      <c r="B42" s="233"/>
      <c r="C42" s="389" t="s">
        <v>960</v>
      </c>
      <c r="D42" s="257" t="s">
        <v>93</v>
      </c>
      <c r="E42" s="592">
        <v>2</v>
      </c>
      <c r="F42" s="599">
        <v>0</v>
      </c>
      <c r="G42" s="598">
        <f t="shared" si="1"/>
        <v>0</v>
      </c>
      <c r="H42" s="230"/>
      <c r="I42" s="249"/>
      <c r="J42" s="249"/>
      <c r="K42" s="230"/>
      <c r="L42" s="230"/>
      <c r="M42" s="230"/>
    </row>
    <row r="43" spans="1:13" ht="13.9" customHeight="1">
      <c r="A43" s="387">
        <v>27</v>
      </c>
      <c r="B43" s="233"/>
      <c r="C43" s="389" t="s">
        <v>961</v>
      </c>
      <c r="D43" s="257" t="s">
        <v>93</v>
      </c>
      <c r="E43" s="592">
        <v>3</v>
      </c>
      <c r="F43" s="599">
        <v>0</v>
      </c>
      <c r="G43" s="598">
        <f t="shared" si="1"/>
        <v>0</v>
      </c>
      <c r="H43" s="230"/>
      <c r="I43" s="246"/>
      <c r="J43" s="246"/>
      <c r="K43" s="230"/>
      <c r="L43" s="230"/>
      <c r="M43" s="230"/>
    </row>
    <row r="44" spans="1:13" ht="15.2" customHeight="1">
      <c r="A44" s="387">
        <v>28</v>
      </c>
      <c r="B44" s="233"/>
      <c r="C44" s="389" t="s">
        <v>950</v>
      </c>
      <c r="D44" s="257" t="s">
        <v>93</v>
      </c>
      <c r="E44" s="592">
        <v>4</v>
      </c>
      <c r="F44" s="599">
        <v>0</v>
      </c>
      <c r="G44" s="598">
        <f t="shared" si="1"/>
        <v>0</v>
      </c>
      <c r="H44" s="230"/>
      <c r="I44" s="246"/>
      <c r="J44" s="246"/>
      <c r="K44" s="246"/>
      <c r="L44" s="230"/>
      <c r="M44" s="230"/>
    </row>
    <row r="45" spans="1:13" ht="14.25" customHeight="1">
      <c r="A45" s="387">
        <v>29</v>
      </c>
      <c r="B45" s="233"/>
      <c r="C45" s="389" t="s">
        <v>949</v>
      </c>
      <c r="D45" s="257" t="s">
        <v>93</v>
      </c>
      <c r="E45" s="592">
        <v>6</v>
      </c>
      <c r="F45" s="599">
        <v>0</v>
      </c>
      <c r="G45" s="598">
        <f t="shared" si="1"/>
        <v>0</v>
      </c>
      <c r="H45" s="230"/>
      <c r="I45" s="246"/>
      <c r="J45" s="246"/>
      <c r="K45" s="230"/>
      <c r="L45" s="230"/>
      <c r="M45" s="230"/>
    </row>
    <row r="46" spans="1:13" ht="13.9" customHeight="1">
      <c r="A46" s="387">
        <v>30</v>
      </c>
      <c r="B46" s="233"/>
      <c r="C46" s="389" t="s">
        <v>962</v>
      </c>
      <c r="D46" s="257" t="s">
        <v>93</v>
      </c>
      <c r="E46" s="592">
        <v>1</v>
      </c>
      <c r="F46" s="599">
        <v>0</v>
      </c>
      <c r="G46" s="598">
        <f t="shared" si="1"/>
        <v>0</v>
      </c>
      <c r="H46" s="230"/>
      <c r="I46" s="246"/>
      <c r="J46" s="246"/>
      <c r="K46" s="230"/>
      <c r="L46" s="230"/>
      <c r="M46" s="230"/>
    </row>
    <row r="47" spans="1:13" ht="13.9" customHeight="1">
      <c r="A47" s="387">
        <v>31</v>
      </c>
      <c r="B47" s="233"/>
      <c r="C47" s="389" t="s">
        <v>963</v>
      </c>
      <c r="D47" s="257" t="s">
        <v>93</v>
      </c>
      <c r="E47" s="592">
        <v>2</v>
      </c>
      <c r="F47" s="599">
        <v>0</v>
      </c>
      <c r="G47" s="598">
        <f t="shared" si="1"/>
        <v>0</v>
      </c>
      <c r="H47" s="230"/>
      <c r="I47" s="246"/>
      <c r="J47" s="246"/>
      <c r="K47" s="230"/>
      <c r="L47" s="230"/>
      <c r="M47" s="230"/>
    </row>
    <row r="48" spans="1:13" ht="13.9" customHeight="1">
      <c r="A48" s="387">
        <v>32</v>
      </c>
      <c r="B48" s="233"/>
      <c r="C48" s="389" t="s">
        <v>964</v>
      </c>
      <c r="D48" s="257" t="s">
        <v>93</v>
      </c>
      <c r="E48" s="592">
        <v>2</v>
      </c>
      <c r="F48" s="599">
        <v>0</v>
      </c>
      <c r="G48" s="598">
        <f t="shared" si="1"/>
        <v>0</v>
      </c>
      <c r="H48" s="230"/>
      <c r="I48" s="249"/>
      <c r="J48" s="249"/>
      <c r="K48" s="230"/>
      <c r="L48" s="230"/>
      <c r="M48" s="230"/>
    </row>
    <row r="49" spans="1:13" ht="13.9" customHeight="1">
      <c r="A49" s="387">
        <v>33</v>
      </c>
      <c r="B49" s="233"/>
      <c r="C49" s="389" t="s">
        <v>965</v>
      </c>
      <c r="D49" s="257" t="s">
        <v>93</v>
      </c>
      <c r="E49" s="592">
        <v>3</v>
      </c>
      <c r="F49" s="599">
        <v>0</v>
      </c>
      <c r="G49" s="598">
        <f t="shared" si="1"/>
        <v>0</v>
      </c>
      <c r="H49" s="230"/>
      <c r="I49" s="246"/>
      <c r="J49" s="246"/>
      <c r="K49" s="230"/>
      <c r="L49" s="230"/>
      <c r="M49" s="230"/>
    </row>
    <row r="50" spans="1:13" ht="13.9" customHeight="1">
      <c r="A50" s="387">
        <v>34</v>
      </c>
      <c r="B50" s="233"/>
      <c r="C50" s="389" t="s">
        <v>966</v>
      </c>
      <c r="D50" s="257" t="s">
        <v>120</v>
      </c>
      <c r="E50" s="592">
        <v>1</v>
      </c>
      <c r="F50" s="599">
        <v>0</v>
      </c>
      <c r="G50" s="598">
        <f t="shared" si="1"/>
        <v>0</v>
      </c>
      <c r="H50" s="230"/>
      <c r="I50" s="246"/>
      <c r="J50" s="246"/>
      <c r="K50" s="230"/>
      <c r="L50" s="230"/>
      <c r="M50" s="230"/>
    </row>
    <row r="51" spans="1:13" s="17" customFormat="1" ht="30.75" customHeight="1">
      <c r="A51" s="40"/>
      <c r="B51" s="41"/>
      <c r="C51" s="41" t="s">
        <v>217</v>
      </c>
      <c r="D51" s="41"/>
      <c r="E51" s="594"/>
      <c r="F51" s="603"/>
      <c r="G51" s="603">
        <f>SUM(G32,G12)</f>
        <v>0</v>
      </c>
    </row>
    <row r="52" spans="1:13" ht="33.200000000000003" customHeight="1">
      <c r="C52" s="244"/>
      <c r="D52" s="244"/>
      <c r="E52" s="346"/>
      <c r="F52" s="604"/>
      <c r="G52" s="605"/>
      <c r="I52" s="245"/>
      <c r="J52" s="245"/>
    </row>
    <row r="53" spans="1:13" ht="23.25" customHeight="1">
      <c r="C53" s="240"/>
      <c r="D53" s="240"/>
      <c r="E53" s="346"/>
      <c r="F53" s="350"/>
      <c r="G53" s="356"/>
      <c r="H53" s="241"/>
      <c r="I53" s="241"/>
      <c r="J53" s="241"/>
    </row>
    <row r="54" spans="1:13" ht="33.200000000000003" customHeight="1">
      <c r="C54" s="242"/>
      <c r="D54" s="242"/>
      <c r="E54" s="347"/>
      <c r="F54" s="357"/>
      <c r="G54" s="351"/>
      <c r="H54" s="240"/>
      <c r="I54" s="240"/>
      <c r="J54" s="240"/>
    </row>
    <row r="55" spans="1:13" ht="33.200000000000003" customHeight="1">
      <c r="C55" s="239"/>
      <c r="D55" s="239"/>
      <c r="E55" s="347"/>
      <c r="F55" s="358"/>
      <c r="G55" s="260"/>
      <c r="H55" s="239"/>
      <c r="I55" s="239"/>
      <c r="J55" s="239"/>
    </row>
    <row r="56" spans="1:13" ht="33.200000000000003" customHeight="1">
      <c r="C56" s="239"/>
      <c r="D56" s="239"/>
      <c r="E56" s="347"/>
      <c r="F56" s="358"/>
      <c r="G56" s="260"/>
      <c r="H56" s="239"/>
      <c r="I56" s="239"/>
      <c r="J56" s="239"/>
    </row>
    <row r="57" spans="1:13" ht="23.25" customHeight="1">
      <c r="C57" s="239"/>
      <c r="D57" s="239"/>
      <c r="E57" s="347"/>
      <c r="F57" s="358"/>
      <c r="G57" s="260"/>
      <c r="H57" s="239"/>
      <c r="I57" s="239"/>
      <c r="J57" s="239"/>
    </row>
    <row r="58" spans="1:13" ht="23.25" customHeight="1">
      <c r="C58" s="239"/>
      <c r="D58" s="239"/>
      <c r="E58" s="347"/>
      <c r="F58" s="358"/>
      <c r="G58" s="260"/>
      <c r="H58" s="239"/>
      <c r="I58" s="239"/>
      <c r="J58" s="239"/>
    </row>
    <row r="59" spans="1:13" ht="23.25" customHeight="1">
      <c r="C59" s="239"/>
      <c r="D59" s="239"/>
      <c r="E59" s="347"/>
      <c r="F59" s="358"/>
      <c r="G59" s="260"/>
      <c r="H59" s="239"/>
      <c r="I59" s="239"/>
      <c r="J59" s="239"/>
    </row>
    <row r="60" spans="1:13" ht="23.25" customHeight="1">
      <c r="C60" s="239"/>
      <c r="D60" s="239"/>
      <c r="E60" s="347"/>
      <c r="F60" s="358"/>
      <c r="G60" s="260"/>
      <c r="H60" s="239"/>
      <c r="I60" s="239"/>
      <c r="J60" s="239"/>
    </row>
    <row r="61" spans="1:13" ht="23.25" customHeight="1">
      <c r="C61" s="239"/>
      <c r="D61" s="239"/>
      <c r="E61" s="347"/>
      <c r="F61" s="358"/>
      <c r="G61" s="260"/>
      <c r="H61" s="239"/>
      <c r="I61" s="239"/>
      <c r="J61" s="239"/>
    </row>
    <row r="62" spans="1:13" ht="33.200000000000003" customHeight="1">
      <c r="C62" s="239"/>
      <c r="D62" s="239"/>
      <c r="E62" s="347"/>
      <c r="F62" s="358"/>
      <c r="G62" s="260"/>
      <c r="H62" s="239"/>
      <c r="I62" s="239"/>
      <c r="J62" s="239"/>
    </row>
    <row r="63" spans="1:13" ht="23.25" customHeight="1">
      <c r="C63" s="239"/>
      <c r="D63" s="239"/>
      <c r="E63" s="347"/>
      <c r="F63" s="358"/>
      <c r="G63" s="260"/>
      <c r="H63" s="239"/>
      <c r="I63" s="239"/>
      <c r="J63" s="239"/>
    </row>
    <row r="64" spans="1:13" ht="23.25" customHeight="1">
      <c r="C64" s="201"/>
      <c r="D64" s="201"/>
      <c r="E64" s="347"/>
      <c r="F64" s="358"/>
      <c r="G64" s="260"/>
      <c r="H64" s="201"/>
      <c r="I64" s="201"/>
      <c r="J64" s="201"/>
    </row>
    <row r="65" spans="3:11" ht="30.75" customHeight="1">
      <c r="C65" s="16"/>
      <c r="D65" s="576"/>
      <c r="E65" s="576"/>
      <c r="F65" s="576"/>
      <c r="G65" s="576"/>
      <c r="H65" s="202"/>
      <c r="I65" s="202"/>
      <c r="J65" s="202"/>
    </row>
    <row r="66" spans="3:11" ht="14.25" customHeight="1"/>
    <row r="67" spans="3:11" ht="25.5" customHeight="1"/>
    <row r="68" spans="3:11" ht="20.25" customHeight="1"/>
    <row r="69" spans="3:11" ht="12" customHeight="1">
      <c r="K69" s="239"/>
    </row>
    <row r="70" spans="3:11" ht="12" customHeight="1">
      <c r="K70" s="239"/>
    </row>
    <row r="71" spans="3:11" ht="12" customHeight="1">
      <c r="K71" s="239"/>
    </row>
    <row r="72" spans="3:11" ht="12" customHeight="1">
      <c r="K72" s="239"/>
    </row>
    <row r="73" spans="3:11" ht="12" customHeight="1">
      <c r="K73" s="239"/>
    </row>
    <row r="74" spans="3:11" ht="12" customHeight="1">
      <c r="K74" s="239"/>
    </row>
    <row r="75" spans="3:11" ht="12" customHeight="1">
      <c r="K75" s="239"/>
    </row>
    <row r="76" spans="3:11" ht="12" customHeight="1">
      <c r="K76" s="239"/>
    </row>
    <row r="77" spans="3:11" ht="12" customHeight="1">
      <c r="K77" s="239"/>
    </row>
    <row r="78" spans="3:11" ht="12" customHeight="1">
      <c r="K78" s="201"/>
    </row>
    <row r="79" spans="3:11" ht="12" customHeight="1">
      <c r="K79" s="202"/>
    </row>
  </sheetData>
  <mergeCells count="4">
    <mergeCell ref="D65:G65"/>
    <mergeCell ref="A1:E1"/>
    <mergeCell ref="D7:E7"/>
    <mergeCell ref="F7:G7"/>
  </mergeCells>
  <pageMargins left="0.7" right="0.7" top="0.75" bottom="0.75" header="0.3" footer="0.3"/>
  <pageSetup paperSize="9"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3"/>
  <sheetViews>
    <sheetView showGridLines="0" zoomScaleNormal="100" workbookViewId="0">
      <selection activeCell="L18" sqref="L18"/>
    </sheetView>
  </sheetViews>
  <sheetFormatPr defaultColWidth="9.140625" defaultRowHeight="12.75"/>
  <cols>
    <col min="1" max="1" width="3.42578125" style="14" customWidth="1"/>
    <col min="2" max="2" width="11.85546875" style="14" customWidth="1"/>
    <col min="3" max="3" width="42.7109375" style="14" customWidth="1"/>
    <col min="4" max="4" width="3.28515625" style="238" customWidth="1"/>
    <col min="5" max="5" width="9.7109375" style="266" customWidth="1"/>
    <col min="6" max="6" width="9.85546875" style="372" customWidth="1"/>
    <col min="7" max="7" width="14.85546875" style="377" customWidth="1"/>
    <col min="8" max="8" width="9" style="14" customWidth="1"/>
    <col min="9" max="9" width="10" style="14" customWidth="1"/>
    <col min="10" max="10" width="9" style="14" customWidth="1"/>
    <col min="11" max="11" width="5.85546875" style="14" customWidth="1"/>
    <col min="12" max="12" width="16.5703125" style="14" customWidth="1"/>
    <col min="13" max="13" width="12" style="14" customWidth="1"/>
    <col min="14" max="14" width="2.85546875" style="14" customWidth="1"/>
    <col min="15" max="16384" width="9.140625" style="14"/>
  </cols>
  <sheetData>
    <row r="1" spans="1:14" ht="21.6" customHeight="1">
      <c r="A1" s="568" t="s">
        <v>931</v>
      </c>
      <c r="B1" s="564"/>
      <c r="C1" s="564"/>
      <c r="D1" s="564"/>
      <c r="E1" s="564"/>
      <c r="F1" s="349"/>
      <c r="G1" s="350"/>
      <c r="H1" s="15"/>
      <c r="I1" s="15"/>
      <c r="J1" s="15"/>
      <c r="K1" s="15"/>
      <c r="L1" s="15"/>
    </row>
    <row r="2" spans="1:14" ht="13.9" customHeight="1">
      <c r="A2" s="180" t="s">
        <v>1028</v>
      </c>
      <c r="B2" s="200"/>
      <c r="C2" s="200"/>
      <c r="D2" s="228"/>
      <c r="E2" s="341"/>
      <c r="F2" s="349"/>
      <c r="G2" s="350"/>
      <c r="H2" s="15"/>
      <c r="I2" s="15"/>
      <c r="J2" s="15"/>
      <c r="K2" s="15"/>
      <c r="L2" s="15"/>
    </row>
    <row r="3" spans="1:14" ht="13.15" customHeight="1">
      <c r="A3" s="180" t="s">
        <v>1103</v>
      </c>
      <c r="B3" s="200"/>
      <c r="C3" s="200"/>
      <c r="D3" s="228"/>
      <c r="E3" s="341"/>
      <c r="F3" s="349"/>
      <c r="G3" s="350"/>
      <c r="H3" s="15"/>
      <c r="I3" s="15"/>
      <c r="J3" s="15"/>
      <c r="K3" s="15"/>
      <c r="L3" s="15"/>
    </row>
    <row r="4" spans="1:14" ht="13.9" customHeight="1">
      <c r="A4" s="20"/>
      <c r="B4" s="20"/>
      <c r="C4" s="20"/>
      <c r="D4" s="228"/>
      <c r="E4" s="341"/>
      <c r="F4" s="349"/>
      <c r="G4" s="350"/>
      <c r="H4" s="15"/>
      <c r="I4" s="15"/>
      <c r="J4" s="15"/>
      <c r="K4" s="15"/>
      <c r="L4" s="15"/>
    </row>
    <row r="5" spans="1:14" ht="6" customHeight="1">
      <c r="A5" s="181"/>
      <c r="B5" s="23"/>
      <c r="C5" s="23"/>
      <c r="D5" s="261"/>
      <c r="E5" s="341"/>
      <c r="F5" s="349"/>
      <c r="G5" s="350"/>
      <c r="H5" s="15"/>
      <c r="I5" s="15"/>
      <c r="J5" s="15"/>
      <c r="K5" s="15"/>
      <c r="L5" s="15"/>
    </row>
    <row r="6" spans="1:14" ht="12.6" customHeight="1">
      <c r="A6" s="200" t="s">
        <v>198</v>
      </c>
      <c r="B6" s="200"/>
      <c r="C6" s="200"/>
      <c r="D6" s="228"/>
      <c r="E6" s="341"/>
      <c r="F6" s="349"/>
      <c r="G6" s="350"/>
      <c r="H6" s="15"/>
      <c r="I6" s="15"/>
      <c r="J6" s="15"/>
      <c r="K6" s="15"/>
      <c r="L6" s="15"/>
    </row>
    <row r="7" spans="1:14" ht="13.15" customHeight="1">
      <c r="A7" s="200" t="s">
        <v>1030</v>
      </c>
      <c r="B7" s="200"/>
      <c r="C7" s="200"/>
      <c r="D7" s="578" t="s">
        <v>1029</v>
      </c>
      <c r="E7" s="578"/>
      <c r="F7" s="409"/>
      <c r="G7" s="350"/>
      <c r="H7" s="15"/>
      <c r="I7" s="15"/>
      <c r="J7" s="15"/>
      <c r="K7" s="15"/>
      <c r="L7" s="15"/>
    </row>
    <row r="8" spans="1:14" ht="13.15" customHeight="1">
      <c r="A8" s="200" t="s">
        <v>1104</v>
      </c>
      <c r="B8" s="23"/>
      <c r="C8" s="23"/>
      <c r="D8" s="200" t="s">
        <v>1106</v>
      </c>
      <c r="E8" s="337"/>
      <c r="F8" s="349"/>
      <c r="G8" s="350"/>
      <c r="H8" s="15"/>
      <c r="I8" s="15"/>
      <c r="J8" s="15"/>
      <c r="K8" s="15"/>
      <c r="L8" s="15"/>
      <c r="M8" s="15"/>
      <c r="N8" s="15"/>
    </row>
    <row r="9" spans="1:14" ht="6.6" customHeight="1">
      <c r="A9" s="15"/>
      <c r="B9" s="15"/>
      <c r="C9" s="15"/>
      <c r="D9" s="255"/>
      <c r="E9" s="361"/>
      <c r="F9" s="368"/>
      <c r="G9" s="373"/>
      <c r="H9" s="15"/>
      <c r="I9" s="15"/>
      <c r="J9" s="15"/>
      <c r="K9" s="15"/>
      <c r="L9" s="15"/>
      <c r="M9" s="15"/>
      <c r="N9" s="15"/>
    </row>
    <row r="10" spans="1:14" s="17" customFormat="1" ht="25.15" customHeight="1">
      <c r="A10" s="49" t="s">
        <v>199</v>
      </c>
      <c r="B10" s="49" t="s">
        <v>2</v>
      </c>
      <c r="C10" s="49" t="s">
        <v>200</v>
      </c>
      <c r="D10" s="49" t="s">
        <v>4</v>
      </c>
      <c r="E10" s="402" t="s">
        <v>201</v>
      </c>
      <c r="F10" s="410" t="s">
        <v>202</v>
      </c>
      <c r="G10" s="403" t="s">
        <v>6</v>
      </c>
      <c r="H10" s="15"/>
      <c r="I10" s="15"/>
      <c r="J10" s="15"/>
      <c r="K10" s="15"/>
      <c r="L10" s="15"/>
      <c r="M10" s="15"/>
      <c r="N10" s="15"/>
    </row>
    <row r="11" spans="1:14" ht="13.9" customHeight="1">
      <c r="C11" s="250"/>
      <c r="D11" s="262"/>
      <c r="E11" s="362"/>
      <c r="F11" s="369"/>
      <c r="G11" s="374"/>
      <c r="H11" s="15"/>
      <c r="I11" s="15"/>
      <c r="J11" s="15"/>
      <c r="K11" s="15"/>
      <c r="L11" s="15"/>
      <c r="M11" s="15"/>
      <c r="N11" s="15"/>
    </row>
    <row r="12" spans="1:14" ht="13.15" customHeight="1">
      <c r="A12" s="236">
        <v>1</v>
      </c>
      <c r="B12" s="233"/>
      <c r="C12" s="389" t="s">
        <v>967</v>
      </c>
      <c r="D12" s="257" t="s">
        <v>1024</v>
      </c>
      <c r="E12" s="610">
        <v>420</v>
      </c>
      <c r="F12" s="606">
        <v>0</v>
      </c>
      <c r="G12" s="599">
        <f>ROUND(E12*F12,2)</f>
        <v>0</v>
      </c>
      <c r="H12" s="361"/>
      <c r="I12" s="15"/>
      <c r="J12" s="15"/>
      <c r="K12" s="15"/>
      <c r="L12" s="15"/>
      <c r="M12" s="15"/>
      <c r="N12" s="15"/>
    </row>
    <row r="13" spans="1:14" ht="13.15" customHeight="1">
      <c r="A13" s="236">
        <v>2</v>
      </c>
      <c r="B13" s="233"/>
      <c r="C13" s="389" t="s">
        <v>968</v>
      </c>
      <c r="D13" s="257" t="s">
        <v>1024</v>
      </c>
      <c r="E13" s="610">
        <v>2100</v>
      </c>
      <c r="F13" s="606">
        <v>0</v>
      </c>
      <c r="G13" s="599">
        <f t="shared" ref="G13:G21" si="0">ROUND(E13*F13,2)</f>
        <v>0</v>
      </c>
      <c r="H13" s="15"/>
      <c r="I13" s="15"/>
      <c r="J13" s="15"/>
      <c r="K13" s="15"/>
      <c r="L13" s="15"/>
      <c r="M13" s="15"/>
      <c r="N13" s="15"/>
    </row>
    <row r="14" spans="1:14" ht="13.15" customHeight="1">
      <c r="A14" s="236">
        <v>3</v>
      </c>
      <c r="B14" s="233"/>
      <c r="C14" s="389" t="s">
        <v>969</v>
      </c>
      <c r="D14" s="257" t="s">
        <v>1024</v>
      </c>
      <c r="E14" s="610">
        <v>2520</v>
      </c>
      <c r="F14" s="606">
        <v>0</v>
      </c>
      <c r="G14" s="599">
        <f t="shared" si="0"/>
        <v>0</v>
      </c>
      <c r="H14" s="15"/>
      <c r="I14" s="15"/>
      <c r="J14" s="15"/>
      <c r="K14" s="15"/>
      <c r="L14" s="15"/>
      <c r="M14" s="15"/>
      <c r="N14" s="15"/>
    </row>
    <row r="15" spans="1:14" ht="13.15" customHeight="1">
      <c r="A15" s="236">
        <v>4</v>
      </c>
      <c r="B15" s="233"/>
      <c r="C15" s="389" t="s">
        <v>970</v>
      </c>
      <c r="D15" s="390" t="s">
        <v>93</v>
      </c>
      <c r="E15" s="610">
        <v>10</v>
      </c>
      <c r="F15" s="607">
        <v>0</v>
      </c>
      <c r="G15" s="599">
        <f t="shared" si="0"/>
        <v>0</v>
      </c>
      <c r="H15" s="15"/>
      <c r="I15" s="15"/>
      <c r="J15" s="15"/>
      <c r="K15" s="15"/>
      <c r="L15" s="15"/>
      <c r="M15" s="15"/>
      <c r="N15" s="15"/>
    </row>
    <row r="16" spans="1:14" ht="13.15" customHeight="1">
      <c r="A16" s="236">
        <v>5</v>
      </c>
      <c r="B16" s="233"/>
      <c r="C16" s="389" t="s">
        <v>971</v>
      </c>
      <c r="D16" s="390" t="s">
        <v>93</v>
      </c>
      <c r="E16" s="610">
        <v>10</v>
      </c>
      <c r="F16" s="607">
        <v>0</v>
      </c>
      <c r="G16" s="599">
        <f t="shared" si="0"/>
        <v>0</v>
      </c>
      <c r="H16" s="15"/>
      <c r="I16" s="15"/>
      <c r="J16" s="15"/>
      <c r="K16" s="15"/>
      <c r="L16" s="15"/>
      <c r="M16" s="15"/>
      <c r="N16" s="15"/>
    </row>
    <row r="17" spans="1:14" ht="13.9" customHeight="1">
      <c r="A17" s="236">
        <v>6</v>
      </c>
      <c r="B17" s="233"/>
      <c r="C17" s="389" t="s">
        <v>972</v>
      </c>
      <c r="D17" s="390" t="s">
        <v>93</v>
      </c>
      <c r="E17" s="610">
        <v>2</v>
      </c>
      <c r="F17" s="607">
        <v>0</v>
      </c>
      <c r="G17" s="599">
        <f t="shared" si="0"/>
        <v>0</v>
      </c>
      <c r="H17" s="15"/>
      <c r="I17" s="15"/>
      <c r="J17" s="15"/>
      <c r="K17" s="15"/>
      <c r="L17" s="15"/>
      <c r="M17" s="15"/>
      <c r="N17" s="15"/>
    </row>
    <row r="18" spans="1:14" ht="13.9" customHeight="1">
      <c r="A18" s="236">
        <v>7</v>
      </c>
      <c r="B18" s="233"/>
      <c r="C18" s="389" t="s">
        <v>973</v>
      </c>
      <c r="D18" s="390" t="s">
        <v>93</v>
      </c>
      <c r="E18" s="610">
        <v>2</v>
      </c>
      <c r="F18" s="607">
        <v>0</v>
      </c>
      <c r="G18" s="599">
        <f t="shared" si="0"/>
        <v>0</v>
      </c>
      <c r="H18" s="15"/>
      <c r="I18" s="15"/>
      <c r="J18" s="15"/>
      <c r="K18" s="15"/>
      <c r="L18" s="15"/>
      <c r="M18" s="15"/>
      <c r="N18" s="15"/>
    </row>
    <row r="19" spans="1:14" ht="13.9" customHeight="1">
      <c r="A19" s="236">
        <v>8</v>
      </c>
      <c r="B19" s="233"/>
      <c r="C19" s="389" t="s">
        <v>974</v>
      </c>
      <c r="D19" s="390" t="s">
        <v>93</v>
      </c>
      <c r="E19" s="610">
        <v>12</v>
      </c>
      <c r="F19" s="607">
        <v>0</v>
      </c>
      <c r="G19" s="599">
        <f t="shared" si="0"/>
        <v>0</v>
      </c>
      <c r="H19" s="15"/>
      <c r="I19" s="15"/>
      <c r="J19" s="15"/>
      <c r="K19" s="15"/>
      <c r="L19" s="15"/>
      <c r="M19" s="15"/>
      <c r="N19" s="15"/>
    </row>
    <row r="20" spans="1:14" ht="13.9" customHeight="1">
      <c r="A20" s="236">
        <v>9</v>
      </c>
      <c r="B20" s="233"/>
      <c r="C20" s="389" t="s">
        <v>975</v>
      </c>
      <c r="D20" s="390" t="s">
        <v>93</v>
      </c>
      <c r="E20" s="610">
        <v>12</v>
      </c>
      <c r="F20" s="607">
        <v>0</v>
      </c>
      <c r="G20" s="599">
        <f t="shared" si="0"/>
        <v>0</v>
      </c>
      <c r="H20" s="15"/>
      <c r="I20" s="15"/>
      <c r="J20" s="15"/>
      <c r="K20" s="15"/>
      <c r="L20" s="15"/>
      <c r="M20" s="15"/>
      <c r="N20" s="15"/>
    </row>
    <row r="21" spans="1:14" ht="13.9" customHeight="1">
      <c r="A21" s="236">
        <v>10</v>
      </c>
      <c r="B21" s="233"/>
      <c r="C21" s="389" t="s">
        <v>976</v>
      </c>
      <c r="D21" s="390" t="s">
        <v>120</v>
      </c>
      <c r="E21" s="610">
        <v>1</v>
      </c>
      <c r="F21" s="607">
        <v>0</v>
      </c>
      <c r="G21" s="599">
        <f t="shared" si="0"/>
        <v>0</v>
      </c>
      <c r="H21" s="15"/>
      <c r="I21" s="15"/>
      <c r="J21" s="15"/>
      <c r="K21" s="15"/>
      <c r="L21" s="15"/>
      <c r="M21" s="15"/>
      <c r="N21" s="15"/>
    </row>
    <row r="22" spans="1:14" ht="22.5" customHeight="1">
      <c r="C22" s="243"/>
      <c r="D22" s="253"/>
      <c r="E22" s="363"/>
      <c r="F22" s="608"/>
      <c r="G22" s="609">
        <f>SUM(G12:G21)</f>
        <v>0</v>
      </c>
      <c r="H22" s="15"/>
      <c r="I22" s="15"/>
      <c r="J22" s="15"/>
      <c r="K22" s="15"/>
      <c r="L22" s="15"/>
      <c r="M22" s="15"/>
      <c r="N22" s="15"/>
    </row>
    <row r="23" spans="1:14" ht="14.25" customHeight="1">
      <c r="C23" s="244"/>
      <c r="D23" s="263"/>
      <c r="E23" s="364"/>
      <c r="F23" s="411"/>
      <c r="G23" s="404"/>
      <c r="H23" s="15"/>
      <c r="I23" s="15"/>
      <c r="J23" s="15"/>
      <c r="K23" s="15"/>
      <c r="L23" s="15"/>
      <c r="M23" s="15"/>
      <c r="N23" s="15"/>
    </row>
    <row r="24" spans="1:14" ht="15.6" customHeight="1">
      <c r="C24" s="240"/>
      <c r="D24" s="252"/>
      <c r="E24" s="365"/>
      <c r="F24" s="412"/>
      <c r="G24" s="405"/>
      <c r="H24" s="15"/>
      <c r="I24" s="15"/>
      <c r="J24" s="15"/>
      <c r="K24" s="15"/>
      <c r="L24" s="15"/>
      <c r="M24" s="15"/>
      <c r="N24" s="15"/>
    </row>
    <row r="25" spans="1:14" ht="10.15" customHeight="1">
      <c r="C25" s="239" t="s">
        <v>195</v>
      </c>
      <c r="D25" s="254"/>
      <c r="E25" s="366"/>
      <c r="F25" s="370"/>
      <c r="G25" s="375"/>
      <c r="H25" s="240"/>
      <c r="I25" s="240"/>
      <c r="J25" s="240"/>
      <c r="K25" s="240"/>
      <c r="L25" s="240"/>
      <c r="M25" s="240"/>
    </row>
    <row r="26" spans="1:14" ht="12" customHeight="1">
      <c r="C26" s="239" t="s">
        <v>196</v>
      </c>
      <c r="D26" s="256"/>
      <c r="E26" s="367"/>
      <c r="F26" s="371"/>
      <c r="G26" s="376"/>
      <c r="H26" s="239"/>
      <c r="I26" s="239"/>
      <c r="J26" s="239"/>
      <c r="K26" s="239"/>
      <c r="L26" s="239"/>
      <c r="M26" s="239"/>
      <c r="N26" s="239"/>
    </row>
    <row r="27" spans="1:14" ht="12" customHeight="1">
      <c r="C27" s="531" t="s">
        <v>1083</v>
      </c>
      <c r="D27" s="256"/>
      <c r="E27" s="367"/>
      <c r="F27" s="371"/>
      <c r="G27" s="376"/>
      <c r="H27" s="239"/>
      <c r="I27" s="239"/>
      <c r="J27" s="239"/>
      <c r="K27" s="239"/>
      <c r="L27" s="239"/>
      <c r="M27" s="239"/>
      <c r="N27" s="239"/>
    </row>
    <row r="28" spans="1:14" ht="12" customHeight="1">
      <c r="D28" s="256"/>
      <c r="E28" s="367"/>
      <c r="F28" s="371"/>
      <c r="G28" s="376"/>
      <c r="H28" s="239"/>
      <c r="I28" s="239"/>
      <c r="J28" s="239"/>
      <c r="K28" s="239"/>
      <c r="L28" s="239"/>
      <c r="M28" s="239"/>
      <c r="N28" s="239"/>
    </row>
    <row r="29" spans="1:14" ht="12" customHeight="1">
      <c r="C29" s="579"/>
      <c r="D29" s="579"/>
      <c r="E29" s="576"/>
      <c r="F29" s="576"/>
      <c r="G29" s="576"/>
      <c r="H29" s="576"/>
      <c r="I29" s="576"/>
      <c r="J29" s="576"/>
      <c r="K29" s="576"/>
      <c r="L29" s="576"/>
      <c r="M29" s="576"/>
      <c r="N29" s="576"/>
    </row>
    <row r="30" spans="1:14" ht="9" customHeight="1">
      <c r="C30" s="577"/>
      <c r="D30" s="577"/>
      <c r="E30" s="577"/>
      <c r="F30" s="577"/>
      <c r="G30" s="577"/>
      <c r="H30" s="577"/>
      <c r="I30" s="577"/>
      <c r="J30" s="577"/>
      <c r="K30" s="577"/>
      <c r="L30" s="577"/>
      <c r="M30" s="577"/>
      <c r="N30" s="577"/>
    </row>
    <row r="31" spans="1:14" ht="15" customHeight="1"/>
    <row r="32" spans="1:14" ht="9" customHeight="1"/>
    <row r="33" ht="15.95" customHeight="1"/>
  </sheetData>
  <mergeCells count="6">
    <mergeCell ref="C30:N30"/>
    <mergeCell ref="A1:E1"/>
    <mergeCell ref="D7:E7"/>
    <mergeCell ref="C29:D29"/>
    <mergeCell ref="E29:J29"/>
    <mergeCell ref="K29:N29"/>
  </mergeCells>
  <pageMargins left="0.7" right="0.7" top="0.75" bottom="0.75" header="0.3" footer="0.3"/>
  <pageSetup paperSize="9" scale="91" orientation="portrait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95"/>
  <sheetViews>
    <sheetView showGridLines="0" showZeros="0" zoomScaleNormal="100" workbookViewId="0">
      <pane ySplit="10" topLeftCell="A11" activePane="bottomLeft" state="frozen"/>
      <selection pane="bottomLeft" activeCell="F134" sqref="F134"/>
    </sheetView>
  </sheetViews>
  <sheetFormatPr defaultRowHeight="12"/>
  <cols>
    <col min="1" max="1" width="3.42578125" style="10" customWidth="1"/>
    <col min="2" max="2" width="11.85546875" style="10" customWidth="1"/>
    <col min="3" max="3" width="45.28515625" style="10" customWidth="1"/>
    <col min="4" max="4" width="5.140625" style="460" customWidth="1"/>
    <col min="5" max="5" width="12.42578125" style="466" customWidth="1"/>
    <col min="6" max="6" width="9.85546875" style="291" customWidth="1"/>
    <col min="7" max="7" width="14.85546875" style="298" customWidth="1"/>
    <col min="8" max="8" width="13.140625" style="298" customWidth="1"/>
    <col min="9" max="9" width="9.7109375" style="316" customWidth="1"/>
    <col min="10" max="10" width="13" style="316" customWidth="1"/>
    <col min="11" max="11" width="9.140625" style="218"/>
    <col min="12" max="255" width="9.140625" style="10"/>
    <col min="256" max="256" width="4.28515625" style="10" customWidth="1"/>
    <col min="257" max="257" width="10.42578125" style="10" customWidth="1"/>
    <col min="258" max="258" width="68" style="10" customWidth="1"/>
    <col min="259" max="259" width="4" style="10" customWidth="1"/>
    <col min="260" max="260" width="9.28515625" style="10" customWidth="1"/>
    <col min="261" max="262" width="9" style="10" customWidth="1"/>
    <col min="263" max="263" width="11.7109375" style="10" customWidth="1"/>
    <col min="264" max="264" width="9.7109375" style="10" customWidth="1"/>
    <col min="265" max="265" width="10.7109375" style="10" customWidth="1"/>
    <col min="266" max="511" width="9.140625" style="10"/>
    <col min="512" max="512" width="4.28515625" style="10" customWidth="1"/>
    <col min="513" max="513" width="10.42578125" style="10" customWidth="1"/>
    <col min="514" max="514" width="68" style="10" customWidth="1"/>
    <col min="515" max="515" width="4" style="10" customWidth="1"/>
    <col min="516" max="516" width="9.28515625" style="10" customWidth="1"/>
    <col min="517" max="518" width="9" style="10" customWidth="1"/>
    <col min="519" max="519" width="11.7109375" style="10" customWidth="1"/>
    <col min="520" max="520" width="9.7109375" style="10" customWidth="1"/>
    <col min="521" max="521" width="10.7109375" style="10" customWidth="1"/>
    <col min="522" max="767" width="9.140625" style="10"/>
    <col min="768" max="768" width="4.28515625" style="10" customWidth="1"/>
    <col min="769" max="769" width="10.42578125" style="10" customWidth="1"/>
    <col min="770" max="770" width="68" style="10" customWidth="1"/>
    <col min="771" max="771" width="4" style="10" customWidth="1"/>
    <col min="772" max="772" width="9.28515625" style="10" customWidth="1"/>
    <col min="773" max="774" width="9" style="10" customWidth="1"/>
    <col min="775" max="775" width="11.7109375" style="10" customWidth="1"/>
    <col min="776" max="776" width="9.7109375" style="10" customWidth="1"/>
    <col min="777" max="777" width="10.7109375" style="10" customWidth="1"/>
    <col min="778" max="1023" width="9.140625" style="10"/>
    <col min="1024" max="1024" width="4.28515625" style="10" customWidth="1"/>
    <col min="1025" max="1025" width="10.42578125" style="10" customWidth="1"/>
    <col min="1026" max="1026" width="68" style="10" customWidth="1"/>
    <col min="1027" max="1027" width="4" style="10" customWidth="1"/>
    <col min="1028" max="1028" width="9.28515625" style="10" customWidth="1"/>
    <col min="1029" max="1030" width="9" style="10" customWidth="1"/>
    <col min="1031" max="1031" width="11.7109375" style="10" customWidth="1"/>
    <col min="1032" max="1032" width="9.7109375" style="10" customWidth="1"/>
    <col min="1033" max="1033" width="10.7109375" style="10" customWidth="1"/>
    <col min="1034" max="1279" width="9.140625" style="10"/>
    <col min="1280" max="1280" width="4.28515625" style="10" customWidth="1"/>
    <col min="1281" max="1281" width="10.42578125" style="10" customWidth="1"/>
    <col min="1282" max="1282" width="68" style="10" customWidth="1"/>
    <col min="1283" max="1283" width="4" style="10" customWidth="1"/>
    <col min="1284" max="1284" width="9.28515625" style="10" customWidth="1"/>
    <col min="1285" max="1286" width="9" style="10" customWidth="1"/>
    <col min="1287" max="1287" width="11.7109375" style="10" customWidth="1"/>
    <col min="1288" max="1288" width="9.7109375" style="10" customWidth="1"/>
    <col min="1289" max="1289" width="10.7109375" style="10" customWidth="1"/>
    <col min="1290" max="1535" width="9.140625" style="10"/>
    <col min="1536" max="1536" width="4.28515625" style="10" customWidth="1"/>
    <col min="1537" max="1537" width="10.42578125" style="10" customWidth="1"/>
    <col min="1538" max="1538" width="68" style="10" customWidth="1"/>
    <col min="1539" max="1539" width="4" style="10" customWidth="1"/>
    <col min="1540" max="1540" width="9.28515625" style="10" customWidth="1"/>
    <col min="1541" max="1542" width="9" style="10" customWidth="1"/>
    <col min="1543" max="1543" width="11.7109375" style="10" customWidth="1"/>
    <col min="1544" max="1544" width="9.7109375" style="10" customWidth="1"/>
    <col min="1545" max="1545" width="10.7109375" style="10" customWidth="1"/>
    <col min="1546" max="1791" width="9.140625" style="10"/>
    <col min="1792" max="1792" width="4.28515625" style="10" customWidth="1"/>
    <col min="1793" max="1793" width="10.42578125" style="10" customWidth="1"/>
    <col min="1794" max="1794" width="68" style="10" customWidth="1"/>
    <col min="1795" max="1795" width="4" style="10" customWidth="1"/>
    <col min="1796" max="1796" width="9.28515625" style="10" customWidth="1"/>
    <col min="1797" max="1798" width="9" style="10" customWidth="1"/>
    <col min="1799" max="1799" width="11.7109375" style="10" customWidth="1"/>
    <col min="1800" max="1800" width="9.7109375" style="10" customWidth="1"/>
    <col min="1801" max="1801" width="10.7109375" style="10" customWidth="1"/>
    <col min="1802" max="2047" width="9.140625" style="10"/>
    <col min="2048" max="2048" width="4.28515625" style="10" customWidth="1"/>
    <col min="2049" max="2049" width="10.42578125" style="10" customWidth="1"/>
    <col min="2050" max="2050" width="68" style="10" customWidth="1"/>
    <col min="2051" max="2051" width="4" style="10" customWidth="1"/>
    <col min="2052" max="2052" width="9.28515625" style="10" customWidth="1"/>
    <col min="2053" max="2054" width="9" style="10" customWidth="1"/>
    <col min="2055" max="2055" width="11.7109375" style="10" customWidth="1"/>
    <col min="2056" max="2056" width="9.7109375" style="10" customWidth="1"/>
    <col min="2057" max="2057" width="10.7109375" style="10" customWidth="1"/>
    <col min="2058" max="2303" width="9.140625" style="10"/>
    <col min="2304" max="2304" width="4.28515625" style="10" customWidth="1"/>
    <col min="2305" max="2305" width="10.42578125" style="10" customWidth="1"/>
    <col min="2306" max="2306" width="68" style="10" customWidth="1"/>
    <col min="2307" max="2307" width="4" style="10" customWidth="1"/>
    <col min="2308" max="2308" width="9.28515625" style="10" customWidth="1"/>
    <col min="2309" max="2310" width="9" style="10" customWidth="1"/>
    <col min="2311" max="2311" width="11.7109375" style="10" customWidth="1"/>
    <col min="2312" max="2312" width="9.7109375" style="10" customWidth="1"/>
    <col min="2313" max="2313" width="10.7109375" style="10" customWidth="1"/>
    <col min="2314" max="2559" width="9.140625" style="10"/>
    <col min="2560" max="2560" width="4.28515625" style="10" customWidth="1"/>
    <col min="2561" max="2561" width="10.42578125" style="10" customWidth="1"/>
    <col min="2562" max="2562" width="68" style="10" customWidth="1"/>
    <col min="2563" max="2563" width="4" style="10" customWidth="1"/>
    <col min="2564" max="2564" width="9.28515625" style="10" customWidth="1"/>
    <col min="2565" max="2566" width="9" style="10" customWidth="1"/>
    <col min="2567" max="2567" width="11.7109375" style="10" customWidth="1"/>
    <col min="2568" max="2568" width="9.7109375" style="10" customWidth="1"/>
    <col min="2569" max="2569" width="10.7109375" style="10" customWidth="1"/>
    <col min="2570" max="2815" width="9.140625" style="10"/>
    <col min="2816" max="2816" width="4.28515625" style="10" customWidth="1"/>
    <col min="2817" max="2817" width="10.42578125" style="10" customWidth="1"/>
    <col min="2818" max="2818" width="68" style="10" customWidth="1"/>
    <col min="2819" max="2819" width="4" style="10" customWidth="1"/>
    <col min="2820" max="2820" width="9.28515625" style="10" customWidth="1"/>
    <col min="2821" max="2822" width="9" style="10" customWidth="1"/>
    <col min="2823" max="2823" width="11.7109375" style="10" customWidth="1"/>
    <col min="2824" max="2824" width="9.7109375" style="10" customWidth="1"/>
    <col min="2825" max="2825" width="10.7109375" style="10" customWidth="1"/>
    <col min="2826" max="3071" width="9.140625" style="10"/>
    <col min="3072" max="3072" width="4.28515625" style="10" customWidth="1"/>
    <col min="3073" max="3073" width="10.42578125" style="10" customWidth="1"/>
    <col min="3074" max="3074" width="68" style="10" customWidth="1"/>
    <col min="3075" max="3075" width="4" style="10" customWidth="1"/>
    <col min="3076" max="3076" width="9.28515625" style="10" customWidth="1"/>
    <col min="3077" max="3078" width="9" style="10" customWidth="1"/>
    <col min="3079" max="3079" width="11.7109375" style="10" customWidth="1"/>
    <col min="3080" max="3080" width="9.7109375" style="10" customWidth="1"/>
    <col min="3081" max="3081" width="10.7109375" style="10" customWidth="1"/>
    <col min="3082" max="3327" width="9.140625" style="10"/>
    <col min="3328" max="3328" width="4.28515625" style="10" customWidth="1"/>
    <col min="3329" max="3329" width="10.42578125" style="10" customWidth="1"/>
    <col min="3330" max="3330" width="68" style="10" customWidth="1"/>
    <col min="3331" max="3331" width="4" style="10" customWidth="1"/>
    <col min="3332" max="3332" width="9.28515625" style="10" customWidth="1"/>
    <col min="3333" max="3334" width="9" style="10" customWidth="1"/>
    <col min="3335" max="3335" width="11.7109375" style="10" customWidth="1"/>
    <col min="3336" max="3336" width="9.7109375" style="10" customWidth="1"/>
    <col min="3337" max="3337" width="10.7109375" style="10" customWidth="1"/>
    <col min="3338" max="3583" width="9.140625" style="10"/>
    <col min="3584" max="3584" width="4.28515625" style="10" customWidth="1"/>
    <col min="3585" max="3585" width="10.42578125" style="10" customWidth="1"/>
    <col min="3586" max="3586" width="68" style="10" customWidth="1"/>
    <col min="3587" max="3587" width="4" style="10" customWidth="1"/>
    <col min="3588" max="3588" width="9.28515625" style="10" customWidth="1"/>
    <col min="3589" max="3590" width="9" style="10" customWidth="1"/>
    <col min="3591" max="3591" width="11.7109375" style="10" customWidth="1"/>
    <col min="3592" max="3592" width="9.7109375" style="10" customWidth="1"/>
    <col min="3593" max="3593" width="10.7109375" style="10" customWidth="1"/>
    <col min="3594" max="3839" width="9.140625" style="10"/>
    <col min="3840" max="3840" width="4.28515625" style="10" customWidth="1"/>
    <col min="3841" max="3841" width="10.42578125" style="10" customWidth="1"/>
    <col min="3842" max="3842" width="68" style="10" customWidth="1"/>
    <col min="3843" max="3843" width="4" style="10" customWidth="1"/>
    <col min="3844" max="3844" width="9.28515625" style="10" customWidth="1"/>
    <col min="3845" max="3846" width="9" style="10" customWidth="1"/>
    <col min="3847" max="3847" width="11.7109375" style="10" customWidth="1"/>
    <col min="3848" max="3848" width="9.7109375" style="10" customWidth="1"/>
    <col min="3849" max="3849" width="10.7109375" style="10" customWidth="1"/>
    <col min="3850" max="4095" width="9.140625" style="10"/>
    <col min="4096" max="4096" width="4.28515625" style="10" customWidth="1"/>
    <col min="4097" max="4097" width="10.42578125" style="10" customWidth="1"/>
    <col min="4098" max="4098" width="68" style="10" customWidth="1"/>
    <col min="4099" max="4099" width="4" style="10" customWidth="1"/>
    <col min="4100" max="4100" width="9.28515625" style="10" customWidth="1"/>
    <col min="4101" max="4102" width="9" style="10" customWidth="1"/>
    <col min="4103" max="4103" width="11.7109375" style="10" customWidth="1"/>
    <col min="4104" max="4104" width="9.7109375" style="10" customWidth="1"/>
    <col min="4105" max="4105" width="10.7109375" style="10" customWidth="1"/>
    <col min="4106" max="4351" width="9.140625" style="10"/>
    <col min="4352" max="4352" width="4.28515625" style="10" customWidth="1"/>
    <col min="4353" max="4353" width="10.42578125" style="10" customWidth="1"/>
    <col min="4354" max="4354" width="68" style="10" customWidth="1"/>
    <col min="4355" max="4355" width="4" style="10" customWidth="1"/>
    <col min="4356" max="4356" width="9.28515625" style="10" customWidth="1"/>
    <col min="4357" max="4358" width="9" style="10" customWidth="1"/>
    <col min="4359" max="4359" width="11.7109375" style="10" customWidth="1"/>
    <col min="4360" max="4360" width="9.7109375" style="10" customWidth="1"/>
    <col min="4361" max="4361" width="10.7109375" style="10" customWidth="1"/>
    <col min="4362" max="4607" width="9.140625" style="10"/>
    <col min="4608" max="4608" width="4.28515625" style="10" customWidth="1"/>
    <col min="4609" max="4609" width="10.42578125" style="10" customWidth="1"/>
    <col min="4610" max="4610" width="68" style="10" customWidth="1"/>
    <col min="4611" max="4611" width="4" style="10" customWidth="1"/>
    <col min="4612" max="4612" width="9.28515625" style="10" customWidth="1"/>
    <col min="4613" max="4614" width="9" style="10" customWidth="1"/>
    <col min="4615" max="4615" width="11.7109375" style="10" customWidth="1"/>
    <col min="4616" max="4616" width="9.7109375" style="10" customWidth="1"/>
    <col min="4617" max="4617" width="10.7109375" style="10" customWidth="1"/>
    <col min="4618" max="4863" width="9.140625" style="10"/>
    <col min="4864" max="4864" width="4.28515625" style="10" customWidth="1"/>
    <col min="4865" max="4865" width="10.42578125" style="10" customWidth="1"/>
    <col min="4866" max="4866" width="68" style="10" customWidth="1"/>
    <col min="4867" max="4867" width="4" style="10" customWidth="1"/>
    <col min="4868" max="4868" width="9.28515625" style="10" customWidth="1"/>
    <col min="4869" max="4870" width="9" style="10" customWidth="1"/>
    <col min="4871" max="4871" width="11.7109375" style="10" customWidth="1"/>
    <col min="4872" max="4872" width="9.7109375" style="10" customWidth="1"/>
    <col min="4873" max="4873" width="10.7109375" style="10" customWidth="1"/>
    <col min="4874" max="5119" width="9.140625" style="10"/>
    <col min="5120" max="5120" width="4.28515625" style="10" customWidth="1"/>
    <col min="5121" max="5121" width="10.42578125" style="10" customWidth="1"/>
    <col min="5122" max="5122" width="68" style="10" customWidth="1"/>
    <col min="5123" max="5123" width="4" style="10" customWidth="1"/>
    <col min="5124" max="5124" width="9.28515625" style="10" customWidth="1"/>
    <col min="5125" max="5126" width="9" style="10" customWidth="1"/>
    <col min="5127" max="5127" width="11.7109375" style="10" customWidth="1"/>
    <col min="5128" max="5128" width="9.7109375" style="10" customWidth="1"/>
    <col min="5129" max="5129" width="10.7109375" style="10" customWidth="1"/>
    <col min="5130" max="5375" width="9.140625" style="10"/>
    <col min="5376" max="5376" width="4.28515625" style="10" customWidth="1"/>
    <col min="5377" max="5377" width="10.42578125" style="10" customWidth="1"/>
    <col min="5378" max="5378" width="68" style="10" customWidth="1"/>
    <col min="5379" max="5379" width="4" style="10" customWidth="1"/>
    <col min="5380" max="5380" width="9.28515625" style="10" customWidth="1"/>
    <col min="5381" max="5382" width="9" style="10" customWidth="1"/>
    <col min="5383" max="5383" width="11.7109375" style="10" customWidth="1"/>
    <col min="5384" max="5384" width="9.7109375" style="10" customWidth="1"/>
    <col min="5385" max="5385" width="10.7109375" style="10" customWidth="1"/>
    <col min="5386" max="5631" width="9.140625" style="10"/>
    <col min="5632" max="5632" width="4.28515625" style="10" customWidth="1"/>
    <col min="5633" max="5633" width="10.42578125" style="10" customWidth="1"/>
    <col min="5634" max="5634" width="68" style="10" customWidth="1"/>
    <col min="5635" max="5635" width="4" style="10" customWidth="1"/>
    <col min="5636" max="5636" width="9.28515625" style="10" customWidth="1"/>
    <col min="5637" max="5638" width="9" style="10" customWidth="1"/>
    <col min="5639" max="5639" width="11.7109375" style="10" customWidth="1"/>
    <col min="5640" max="5640" width="9.7109375" style="10" customWidth="1"/>
    <col min="5641" max="5641" width="10.7109375" style="10" customWidth="1"/>
    <col min="5642" max="5887" width="9.140625" style="10"/>
    <col min="5888" max="5888" width="4.28515625" style="10" customWidth="1"/>
    <col min="5889" max="5889" width="10.42578125" style="10" customWidth="1"/>
    <col min="5890" max="5890" width="68" style="10" customWidth="1"/>
    <col min="5891" max="5891" width="4" style="10" customWidth="1"/>
    <col min="5892" max="5892" width="9.28515625" style="10" customWidth="1"/>
    <col min="5893" max="5894" width="9" style="10" customWidth="1"/>
    <col min="5895" max="5895" width="11.7109375" style="10" customWidth="1"/>
    <col min="5896" max="5896" width="9.7109375" style="10" customWidth="1"/>
    <col min="5897" max="5897" width="10.7109375" style="10" customWidth="1"/>
    <col min="5898" max="6143" width="9.140625" style="10"/>
    <col min="6144" max="6144" width="4.28515625" style="10" customWidth="1"/>
    <col min="6145" max="6145" width="10.42578125" style="10" customWidth="1"/>
    <col min="6146" max="6146" width="68" style="10" customWidth="1"/>
    <col min="6147" max="6147" width="4" style="10" customWidth="1"/>
    <col min="6148" max="6148" width="9.28515625" style="10" customWidth="1"/>
    <col min="6149" max="6150" width="9" style="10" customWidth="1"/>
    <col min="6151" max="6151" width="11.7109375" style="10" customWidth="1"/>
    <col min="6152" max="6152" width="9.7109375" style="10" customWidth="1"/>
    <col min="6153" max="6153" width="10.7109375" style="10" customWidth="1"/>
    <col min="6154" max="6399" width="9.140625" style="10"/>
    <col min="6400" max="6400" width="4.28515625" style="10" customWidth="1"/>
    <col min="6401" max="6401" width="10.42578125" style="10" customWidth="1"/>
    <col min="6402" max="6402" width="68" style="10" customWidth="1"/>
    <col min="6403" max="6403" width="4" style="10" customWidth="1"/>
    <col min="6404" max="6404" width="9.28515625" style="10" customWidth="1"/>
    <col min="6405" max="6406" width="9" style="10" customWidth="1"/>
    <col min="6407" max="6407" width="11.7109375" style="10" customWidth="1"/>
    <col min="6408" max="6408" width="9.7109375" style="10" customWidth="1"/>
    <col min="6409" max="6409" width="10.7109375" style="10" customWidth="1"/>
    <col min="6410" max="6655" width="9.140625" style="10"/>
    <col min="6656" max="6656" width="4.28515625" style="10" customWidth="1"/>
    <col min="6657" max="6657" width="10.42578125" style="10" customWidth="1"/>
    <col min="6658" max="6658" width="68" style="10" customWidth="1"/>
    <col min="6659" max="6659" width="4" style="10" customWidth="1"/>
    <col min="6660" max="6660" width="9.28515625" style="10" customWidth="1"/>
    <col min="6661" max="6662" width="9" style="10" customWidth="1"/>
    <col min="6663" max="6663" width="11.7109375" style="10" customWidth="1"/>
    <col min="6664" max="6664" width="9.7109375" style="10" customWidth="1"/>
    <col min="6665" max="6665" width="10.7109375" style="10" customWidth="1"/>
    <col min="6666" max="6911" width="9.140625" style="10"/>
    <col min="6912" max="6912" width="4.28515625" style="10" customWidth="1"/>
    <col min="6913" max="6913" width="10.42578125" style="10" customWidth="1"/>
    <col min="6914" max="6914" width="68" style="10" customWidth="1"/>
    <col min="6915" max="6915" width="4" style="10" customWidth="1"/>
    <col min="6916" max="6916" width="9.28515625" style="10" customWidth="1"/>
    <col min="6917" max="6918" width="9" style="10" customWidth="1"/>
    <col min="6919" max="6919" width="11.7109375" style="10" customWidth="1"/>
    <col min="6920" max="6920" width="9.7109375" style="10" customWidth="1"/>
    <col min="6921" max="6921" width="10.7109375" style="10" customWidth="1"/>
    <col min="6922" max="7167" width="9.140625" style="10"/>
    <col min="7168" max="7168" width="4.28515625" style="10" customWidth="1"/>
    <col min="7169" max="7169" width="10.42578125" style="10" customWidth="1"/>
    <col min="7170" max="7170" width="68" style="10" customWidth="1"/>
    <col min="7171" max="7171" width="4" style="10" customWidth="1"/>
    <col min="7172" max="7172" width="9.28515625" style="10" customWidth="1"/>
    <col min="7173" max="7174" width="9" style="10" customWidth="1"/>
    <col min="7175" max="7175" width="11.7109375" style="10" customWidth="1"/>
    <col min="7176" max="7176" width="9.7109375" style="10" customWidth="1"/>
    <col min="7177" max="7177" width="10.7109375" style="10" customWidth="1"/>
    <col min="7178" max="7423" width="9.140625" style="10"/>
    <col min="7424" max="7424" width="4.28515625" style="10" customWidth="1"/>
    <col min="7425" max="7425" width="10.42578125" style="10" customWidth="1"/>
    <col min="7426" max="7426" width="68" style="10" customWidth="1"/>
    <col min="7427" max="7427" width="4" style="10" customWidth="1"/>
    <col min="7428" max="7428" width="9.28515625" style="10" customWidth="1"/>
    <col min="7429" max="7430" width="9" style="10" customWidth="1"/>
    <col min="7431" max="7431" width="11.7109375" style="10" customWidth="1"/>
    <col min="7432" max="7432" width="9.7109375" style="10" customWidth="1"/>
    <col min="7433" max="7433" width="10.7109375" style="10" customWidth="1"/>
    <col min="7434" max="7679" width="9.140625" style="10"/>
    <col min="7680" max="7680" width="4.28515625" style="10" customWidth="1"/>
    <col min="7681" max="7681" width="10.42578125" style="10" customWidth="1"/>
    <col min="7682" max="7682" width="68" style="10" customWidth="1"/>
    <col min="7683" max="7683" width="4" style="10" customWidth="1"/>
    <col min="7684" max="7684" width="9.28515625" style="10" customWidth="1"/>
    <col min="7685" max="7686" width="9" style="10" customWidth="1"/>
    <col min="7687" max="7687" width="11.7109375" style="10" customWidth="1"/>
    <col min="7688" max="7688" width="9.7109375" style="10" customWidth="1"/>
    <col min="7689" max="7689" width="10.7109375" style="10" customWidth="1"/>
    <col min="7690" max="7935" width="9.140625" style="10"/>
    <col min="7936" max="7936" width="4.28515625" style="10" customWidth="1"/>
    <col min="7937" max="7937" width="10.42578125" style="10" customWidth="1"/>
    <col min="7938" max="7938" width="68" style="10" customWidth="1"/>
    <col min="7939" max="7939" width="4" style="10" customWidth="1"/>
    <col min="7940" max="7940" width="9.28515625" style="10" customWidth="1"/>
    <col min="7941" max="7942" width="9" style="10" customWidth="1"/>
    <col min="7943" max="7943" width="11.7109375" style="10" customWidth="1"/>
    <col min="7944" max="7944" width="9.7109375" style="10" customWidth="1"/>
    <col min="7945" max="7945" width="10.7109375" style="10" customWidth="1"/>
    <col min="7946" max="8191" width="9.140625" style="10"/>
    <col min="8192" max="8192" width="4.28515625" style="10" customWidth="1"/>
    <col min="8193" max="8193" width="10.42578125" style="10" customWidth="1"/>
    <col min="8194" max="8194" width="68" style="10" customWidth="1"/>
    <col min="8195" max="8195" width="4" style="10" customWidth="1"/>
    <col min="8196" max="8196" width="9.28515625" style="10" customWidth="1"/>
    <col min="8197" max="8198" width="9" style="10" customWidth="1"/>
    <col min="8199" max="8199" width="11.7109375" style="10" customWidth="1"/>
    <col min="8200" max="8200" width="9.7109375" style="10" customWidth="1"/>
    <col min="8201" max="8201" width="10.7109375" style="10" customWidth="1"/>
    <col min="8202" max="8447" width="9.140625" style="10"/>
    <col min="8448" max="8448" width="4.28515625" style="10" customWidth="1"/>
    <col min="8449" max="8449" width="10.42578125" style="10" customWidth="1"/>
    <col min="8450" max="8450" width="68" style="10" customWidth="1"/>
    <col min="8451" max="8451" width="4" style="10" customWidth="1"/>
    <col min="8452" max="8452" width="9.28515625" style="10" customWidth="1"/>
    <col min="8453" max="8454" width="9" style="10" customWidth="1"/>
    <col min="8455" max="8455" width="11.7109375" style="10" customWidth="1"/>
    <col min="8456" max="8456" width="9.7109375" style="10" customWidth="1"/>
    <col min="8457" max="8457" width="10.7109375" style="10" customWidth="1"/>
    <col min="8458" max="8703" width="9.140625" style="10"/>
    <col min="8704" max="8704" width="4.28515625" style="10" customWidth="1"/>
    <col min="8705" max="8705" width="10.42578125" style="10" customWidth="1"/>
    <col min="8706" max="8706" width="68" style="10" customWidth="1"/>
    <col min="8707" max="8707" width="4" style="10" customWidth="1"/>
    <col min="8708" max="8708" width="9.28515625" style="10" customWidth="1"/>
    <col min="8709" max="8710" width="9" style="10" customWidth="1"/>
    <col min="8711" max="8711" width="11.7109375" style="10" customWidth="1"/>
    <col min="8712" max="8712" width="9.7109375" style="10" customWidth="1"/>
    <col min="8713" max="8713" width="10.7109375" style="10" customWidth="1"/>
    <col min="8714" max="8959" width="9.140625" style="10"/>
    <col min="8960" max="8960" width="4.28515625" style="10" customWidth="1"/>
    <col min="8961" max="8961" width="10.42578125" style="10" customWidth="1"/>
    <col min="8962" max="8962" width="68" style="10" customWidth="1"/>
    <col min="8963" max="8963" width="4" style="10" customWidth="1"/>
    <col min="8964" max="8964" width="9.28515625" style="10" customWidth="1"/>
    <col min="8965" max="8966" width="9" style="10" customWidth="1"/>
    <col min="8967" max="8967" width="11.7109375" style="10" customWidth="1"/>
    <col min="8968" max="8968" width="9.7109375" style="10" customWidth="1"/>
    <col min="8969" max="8969" width="10.7109375" style="10" customWidth="1"/>
    <col min="8970" max="9215" width="9.140625" style="10"/>
    <col min="9216" max="9216" width="4.28515625" style="10" customWidth="1"/>
    <col min="9217" max="9217" width="10.42578125" style="10" customWidth="1"/>
    <col min="9218" max="9218" width="68" style="10" customWidth="1"/>
    <col min="9219" max="9219" width="4" style="10" customWidth="1"/>
    <col min="9220" max="9220" width="9.28515625" style="10" customWidth="1"/>
    <col min="9221" max="9222" width="9" style="10" customWidth="1"/>
    <col min="9223" max="9223" width="11.7109375" style="10" customWidth="1"/>
    <col min="9224" max="9224" width="9.7109375" style="10" customWidth="1"/>
    <col min="9225" max="9225" width="10.7109375" style="10" customWidth="1"/>
    <col min="9226" max="9471" width="9.140625" style="10"/>
    <col min="9472" max="9472" width="4.28515625" style="10" customWidth="1"/>
    <col min="9473" max="9473" width="10.42578125" style="10" customWidth="1"/>
    <col min="9474" max="9474" width="68" style="10" customWidth="1"/>
    <col min="9475" max="9475" width="4" style="10" customWidth="1"/>
    <col min="9476" max="9476" width="9.28515625" style="10" customWidth="1"/>
    <col min="9477" max="9478" width="9" style="10" customWidth="1"/>
    <col min="9479" max="9479" width="11.7109375" style="10" customWidth="1"/>
    <col min="9480" max="9480" width="9.7109375" style="10" customWidth="1"/>
    <col min="9481" max="9481" width="10.7109375" style="10" customWidth="1"/>
    <col min="9482" max="9727" width="9.140625" style="10"/>
    <col min="9728" max="9728" width="4.28515625" style="10" customWidth="1"/>
    <col min="9729" max="9729" width="10.42578125" style="10" customWidth="1"/>
    <col min="9730" max="9730" width="68" style="10" customWidth="1"/>
    <col min="9731" max="9731" width="4" style="10" customWidth="1"/>
    <col min="9732" max="9732" width="9.28515625" style="10" customWidth="1"/>
    <col min="9733" max="9734" width="9" style="10" customWidth="1"/>
    <col min="9735" max="9735" width="11.7109375" style="10" customWidth="1"/>
    <col min="9736" max="9736" width="9.7109375" style="10" customWidth="1"/>
    <col min="9737" max="9737" width="10.7109375" style="10" customWidth="1"/>
    <col min="9738" max="9983" width="9.140625" style="10"/>
    <col min="9984" max="9984" width="4.28515625" style="10" customWidth="1"/>
    <col min="9985" max="9985" width="10.42578125" style="10" customWidth="1"/>
    <col min="9986" max="9986" width="68" style="10" customWidth="1"/>
    <col min="9987" max="9987" width="4" style="10" customWidth="1"/>
    <col min="9988" max="9988" width="9.28515625" style="10" customWidth="1"/>
    <col min="9989" max="9990" width="9" style="10" customWidth="1"/>
    <col min="9991" max="9991" width="11.7109375" style="10" customWidth="1"/>
    <col min="9992" max="9992" width="9.7109375" style="10" customWidth="1"/>
    <col min="9993" max="9993" width="10.7109375" style="10" customWidth="1"/>
    <col min="9994" max="10239" width="9.140625" style="10"/>
    <col min="10240" max="10240" width="4.28515625" style="10" customWidth="1"/>
    <col min="10241" max="10241" width="10.42578125" style="10" customWidth="1"/>
    <col min="10242" max="10242" width="68" style="10" customWidth="1"/>
    <col min="10243" max="10243" width="4" style="10" customWidth="1"/>
    <col min="10244" max="10244" width="9.28515625" style="10" customWidth="1"/>
    <col min="10245" max="10246" width="9" style="10" customWidth="1"/>
    <col min="10247" max="10247" width="11.7109375" style="10" customWidth="1"/>
    <col min="10248" max="10248" width="9.7109375" style="10" customWidth="1"/>
    <col min="10249" max="10249" width="10.7109375" style="10" customWidth="1"/>
    <col min="10250" max="10495" width="9.140625" style="10"/>
    <col min="10496" max="10496" width="4.28515625" style="10" customWidth="1"/>
    <col min="10497" max="10497" width="10.42578125" style="10" customWidth="1"/>
    <col min="10498" max="10498" width="68" style="10" customWidth="1"/>
    <col min="10499" max="10499" width="4" style="10" customWidth="1"/>
    <col min="10500" max="10500" width="9.28515625" style="10" customWidth="1"/>
    <col min="10501" max="10502" width="9" style="10" customWidth="1"/>
    <col min="10503" max="10503" width="11.7109375" style="10" customWidth="1"/>
    <col min="10504" max="10504" width="9.7109375" style="10" customWidth="1"/>
    <col min="10505" max="10505" width="10.7109375" style="10" customWidth="1"/>
    <col min="10506" max="10751" width="9.140625" style="10"/>
    <col min="10752" max="10752" width="4.28515625" style="10" customWidth="1"/>
    <col min="10753" max="10753" width="10.42578125" style="10" customWidth="1"/>
    <col min="10754" max="10754" width="68" style="10" customWidth="1"/>
    <col min="10755" max="10755" width="4" style="10" customWidth="1"/>
    <col min="10756" max="10756" width="9.28515625" style="10" customWidth="1"/>
    <col min="10757" max="10758" width="9" style="10" customWidth="1"/>
    <col min="10759" max="10759" width="11.7109375" style="10" customWidth="1"/>
    <col min="10760" max="10760" width="9.7109375" style="10" customWidth="1"/>
    <col min="10761" max="10761" width="10.7109375" style="10" customWidth="1"/>
    <col min="10762" max="11007" width="9.140625" style="10"/>
    <col min="11008" max="11008" width="4.28515625" style="10" customWidth="1"/>
    <col min="11009" max="11009" width="10.42578125" style="10" customWidth="1"/>
    <col min="11010" max="11010" width="68" style="10" customWidth="1"/>
    <col min="11011" max="11011" width="4" style="10" customWidth="1"/>
    <col min="11012" max="11012" width="9.28515625" style="10" customWidth="1"/>
    <col min="11013" max="11014" width="9" style="10" customWidth="1"/>
    <col min="11015" max="11015" width="11.7109375" style="10" customWidth="1"/>
    <col min="11016" max="11016" width="9.7109375" style="10" customWidth="1"/>
    <col min="11017" max="11017" width="10.7109375" style="10" customWidth="1"/>
    <col min="11018" max="11263" width="9.140625" style="10"/>
    <col min="11264" max="11264" width="4.28515625" style="10" customWidth="1"/>
    <col min="11265" max="11265" width="10.42578125" style="10" customWidth="1"/>
    <col min="11266" max="11266" width="68" style="10" customWidth="1"/>
    <col min="11267" max="11267" width="4" style="10" customWidth="1"/>
    <col min="11268" max="11268" width="9.28515625" style="10" customWidth="1"/>
    <col min="11269" max="11270" width="9" style="10" customWidth="1"/>
    <col min="11271" max="11271" width="11.7109375" style="10" customWidth="1"/>
    <col min="11272" max="11272" width="9.7109375" style="10" customWidth="1"/>
    <col min="11273" max="11273" width="10.7109375" style="10" customWidth="1"/>
    <col min="11274" max="11519" width="9.140625" style="10"/>
    <col min="11520" max="11520" width="4.28515625" style="10" customWidth="1"/>
    <col min="11521" max="11521" width="10.42578125" style="10" customWidth="1"/>
    <col min="11522" max="11522" width="68" style="10" customWidth="1"/>
    <col min="11523" max="11523" width="4" style="10" customWidth="1"/>
    <col min="11524" max="11524" width="9.28515625" style="10" customWidth="1"/>
    <col min="11525" max="11526" width="9" style="10" customWidth="1"/>
    <col min="11527" max="11527" width="11.7109375" style="10" customWidth="1"/>
    <col min="11528" max="11528" width="9.7109375" style="10" customWidth="1"/>
    <col min="11529" max="11529" width="10.7109375" style="10" customWidth="1"/>
    <col min="11530" max="11775" width="9.140625" style="10"/>
    <col min="11776" max="11776" width="4.28515625" style="10" customWidth="1"/>
    <col min="11777" max="11777" width="10.42578125" style="10" customWidth="1"/>
    <col min="11778" max="11778" width="68" style="10" customWidth="1"/>
    <col min="11779" max="11779" width="4" style="10" customWidth="1"/>
    <col min="11780" max="11780" width="9.28515625" style="10" customWidth="1"/>
    <col min="11781" max="11782" width="9" style="10" customWidth="1"/>
    <col min="11783" max="11783" width="11.7109375" style="10" customWidth="1"/>
    <col min="11784" max="11784" width="9.7109375" style="10" customWidth="1"/>
    <col min="11785" max="11785" width="10.7109375" style="10" customWidth="1"/>
    <col min="11786" max="12031" width="9.140625" style="10"/>
    <col min="12032" max="12032" width="4.28515625" style="10" customWidth="1"/>
    <col min="12033" max="12033" width="10.42578125" style="10" customWidth="1"/>
    <col min="12034" max="12034" width="68" style="10" customWidth="1"/>
    <col min="12035" max="12035" width="4" style="10" customWidth="1"/>
    <col min="12036" max="12036" width="9.28515625" style="10" customWidth="1"/>
    <col min="12037" max="12038" width="9" style="10" customWidth="1"/>
    <col min="12039" max="12039" width="11.7109375" style="10" customWidth="1"/>
    <col min="12040" max="12040" width="9.7109375" style="10" customWidth="1"/>
    <col min="12041" max="12041" width="10.7109375" style="10" customWidth="1"/>
    <col min="12042" max="12287" width="9.140625" style="10"/>
    <col min="12288" max="12288" width="4.28515625" style="10" customWidth="1"/>
    <col min="12289" max="12289" width="10.42578125" style="10" customWidth="1"/>
    <col min="12290" max="12290" width="68" style="10" customWidth="1"/>
    <col min="12291" max="12291" width="4" style="10" customWidth="1"/>
    <col min="12292" max="12292" width="9.28515625" style="10" customWidth="1"/>
    <col min="12293" max="12294" width="9" style="10" customWidth="1"/>
    <col min="12295" max="12295" width="11.7109375" style="10" customWidth="1"/>
    <col min="12296" max="12296" width="9.7109375" style="10" customWidth="1"/>
    <col min="12297" max="12297" width="10.7109375" style="10" customWidth="1"/>
    <col min="12298" max="12543" width="9.140625" style="10"/>
    <col min="12544" max="12544" width="4.28515625" style="10" customWidth="1"/>
    <col min="12545" max="12545" width="10.42578125" style="10" customWidth="1"/>
    <col min="12546" max="12546" width="68" style="10" customWidth="1"/>
    <col min="12547" max="12547" width="4" style="10" customWidth="1"/>
    <col min="12548" max="12548" width="9.28515625" style="10" customWidth="1"/>
    <col min="12549" max="12550" width="9" style="10" customWidth="1"/>
    <col min="12551" max="12551" width="11.7109375" style="10" customWidth="1"/>
    <col min="12552" max="12552" width="9.7109375" style="10" customWidth="1"/>
    <col min="12553" max="12553" width="10.7109375" style="10" customWidth="1"/>
    <col min="12554" max="12799" width="9.140625" style="10"/>
    <col min="12800" max="12800" width="4.28515625" style="10" customWidth="1"/>
    <col min="12801" max="12801" width="10.42578125" style="10" customWidth="1"/>
    <col min="12802" max="12802" width="68" style="10" customWidth="1"/>
    <col min="12803" max="12803" width="4" style="10" customWidth="1"/>
    <col min="12804" max="12804" width="9.28515625" style="10" customWidth="1"/>
    <col min="12805" max="12806" width="9" style="10" customWidth="1"/>
    <col min="12807" max="12807" width="11.7109375" style="10" customWidth="1"/>
    <col min="12808" max="12808" width="9.7109375" style="10" customWidth="1"/>
    <col min="12809" max="12809" width="10.7109375" style="10" customWidth="1"/>
    <col min="12810" max="13055" width="9.140625" style="10"/>
    <col min="13056" max="13056" width="4.28515625" style="10" customWidth="1"/>
    <col min="13057" max="13057" width="10.42578125" style="10" customWidth="1"/>
    <col min="13058" max="13058" width="68" style="10" customWidth="1"/>
    <col min="13059" max="13059" width="4" style="10" customWidth="1"/>
    <col min="13060" max="13060" width="9.28515625" style="10" customWidth="1"/>
    <col min="13061" max="13062" width="9" style="10" customWidth="1"/>
    <col min="13063" max="13063" width="11.7109375" style="10" customWidth="1"/>
    <col min="13064" max="13064" width="9.7109375" style="10" customWidth="1"/>
    <col min="13065" max="13065" width="10.7109375" style="10" customWidth="1"/>
    <col min="13066" max="13311" width="9.140625" style="10"/>
    <col min="13312" max="13312" width="4.28515625" style="10" customWidth="1"/>
    <col min="13313" max="13313" width="10.42578125" style="10" customWidth="1"/>
    <col min="13314" max="13314" width="68" style="10" customWidth="1"/>
    <col min="13315" max="13315" width="4" style="10" customWidth="1"/>
    <col min="13316" max="13316" width="9.28515625" style="10" customWidth="1"/>
    <col min="13317" max="13318" width="9" style="10" customWidth="1"/>
    <col min="13319" max="13319" width="11.7109375" style="10" customWidth="1"/>
    <col min="13320" max="13320" width="9.7109375" style="10" customWidth="1"/>
    <col min="13321" max="13321" width="10.7109375" style="10" customWidth="1"/>
    <col min="13322" max="13567" width="9.140625" style="10"/>
    <col min="13568" max="13568" width="4.28515625" style="10" customWidth="1"/>
    <col min="13569" max="13569" width="10.42578125" style="10" customWidth="1"/>
    <col min="13570" max="13570" width="68" style="10" customWidth="1"/>
    <col min="13571" max="13571" width="4" style="10" customWidth="1"/>
    <col min="13572" max="13572" width="9.28515625" style="10" customWidth="1"/>
    <col min="13573" max="13574" width="9" style="10" customWidth="1"/>
    <col min="13575" max="13575" width="11.7109375" style="10" customWidth="1"/>
    <col min="13576" max="13576" width="9.7109375" style="10" customWidth="1"/>
    <col min="13577" max="13577" width="10.7109375" style="10" customWidth="1"/>
    <col min="13578" max="13823" width="9.140625" style="10"/>
    <col min="13824" max="13824" width="4.28515625" style="10" customWidth="1"/>
    <col min="13825" max="13825" width="10.42578125" style="10" customWidth="1"/>
    <col min="13826" max="13826" width="68" style="10" customWidth="1"/>
    <col min="13827" max="13827" width="4" style="10" customWidth="1"/>
    <col min="13828" max="13828" width="9.28515625" style="10" customWidth="1"/>
    <col min="13829" max="13830" width="9" style="10" customWidth="1"/>
    <col min="13831" max="13831" width="11.7109375" style="10" customWidth="1"/>
    <col min="13832" max="13832" width="9.7109375" style="10" customWidth="1"/>
    <col min="13833" max="13833" width="10.7109375" style="10" customWidth="1"/>
    <col min="13834" max="14079" width="9.140625" style="10"/>
    <col min="14080" max="14080" width="4.28515625" style="10" customWidth="1"/>
    <col min="14081" max="14081" width="10.42578125" style="10" customWidth="1"/>
    <col min="14082" max="14082" width="68" style="10" customWidth="1"/>
    <col min="14083" max="14083" width="4" style="10" customWidth="1"/>
    <col min="14084" max="14084" width="9.28515625" style="10" customWidth="1"/>
    <col min="14085" max="14086" width="9" style="10" customWidth="1"/>
    <col min="14087" max="14087" width="11.7109375" style="10" customWidth="1"/>
    <col min="14088" max="14088" width="9.7109375" style="10" customWidth="1"/>
    <col min="14089" max="14089" width="10.7109375" style="10" customWidth="1"/>
    <col min="14090" max="14335" width="9.140625" style="10"/>
    <col min="14336" max="14336" width="4.28515625" style="10" customWidth="1"/>
    <col min="14337" max="14337" width="10.42578125" style="10" customWidth="1"/>
    <col min="14338" max="14338" width="68" style="10" customWidth="1"/>
    <col min="14339" max="14339" width="4" style="10" customWidth="1"/>
    <col min="14340" max="14340" width="9.28515625" style="10" customWidth="1"/>
    <col min="14341" max="14342" width="9" style="10" customWidth="1"/>
    <col min="14343" max="14343" width="11.7109375" style="10" customWidth="1"/>
    <col min="14344" max="14344" width="9.7109375" style="10" customWidth="1"/>
    <col min="14345" max="14345" width="10.7109375" style="10" customWidth="1"/>
    <col min="14346" max="14591" width="9.140625" style="10"/>
    <col min="14592" max="14592" width="4.28515625" style="10" customWidth="1"/>
    <col min="14593" max="14593" width="10.42578125" style="10" customWidth="1"/>
    <col min="14594" max="14594" width="68" style="10" customWidth="1"/>
    <col min="14595" max="14595" width="4" style="10" customWidth="1"/>
    <col min="14596" max="14596" width="9.28515625" style="10" customWidth="1"/>
    <col min="14597" max="14598" width="9" style="10" customWidth="1"/>
    <col min="14599" max="14599" width="11.7109375" style="10" customWidth="1"/>
    <col min="14600" max="14600" width="9.7109375" style="10" customWidth="1"/>
    <col min="14601" max="14601" width="10.7109375" style="10" customWidth="1"/>
    <col min="14602" max="14847" width="9.140625" style="10"/>
    <col min="14848" max="14848" width="4.28515625" style="10" customWidth="1"/>
    <col min="14849" max="14849" width="10.42578125" style="10" customWidth="1"/>
    <col min="14850" max="14850" width="68" style="10" customWidth="1"/>
    <col min="14851" max="14851" width="4" style="10" customWidth="1"/>
    <col min="14852" max="14852" width="9.28515625" style="10" customWidth="1"/>
    <col min="14853" max="14854" width="9" style="10" customWidth="1"/>
    <col min="14855" max="14855" width="11.7109375" style="10" customWidth="1"/>
    <col min="14856" max="14856" width="9.7109375" style="10" customWidth="1"/>
    <col min="14857" max="14857" width="10.7109375" style="10" customWidth="1"/>
    <col min="14858" max="15103" width="9.140625" style="10"/>
    <col min="15104" max="15104" width="4.28515625" style="10" customWidth="1"/>
    <col min="15105" max="15105" width="10.42578125" style="10" customWidth="1"/>
    <col min="15106" max="15106" width="68" style="10" customWidth="1"/>
    <col min="15107" max="15107" width="4" style="10" customWidth="1"/>
    <col min="15108" max="15108" width="9.28515625" style="10" customWidth="1"/>
    <col min="15109" max="15110" width="9" style="10" customWidth="1"/>
    <col min="15111" max="15111" width="11.7109375" style="10" customWidth="1"/>
    <col min="15112" max="15112" width="9.7109375" style="10" customWidth="1"/>
    <col min="15113" max="15113" width="10.7109375" style="10" customWidth="1"/>
    <col min="15114" max="15359" width="9.140625" style="10"/>
    <col min="15360" max="15360" width="4.28515625" style="10" customWidth="1"/>
    <col min="15361" max="15361" width="10.42578125" style="10" customWidth="1"/>
    <col min="15362" max="15362" width="68" style="10" customWidth="1"/>
    <col min="15363" max="15363" width="4" style="10" customWidth="1"/>
    <col min="15364" max="15364" width="9.28515625" style="10" customWidth="1"/>
    <col min="15365" max="15366" width="9" style="10" customWidth="1"/>
    <col min="15367" max="15367" width="11.7109375" style="10" customWidth="1"/>
    <col min="15368" max="15368" width="9.7109375" style="10" customWidth="1"/>
    <col min="15369" max="15369" width="10.7109375" style="10" customWidth="1"/>
    <col min="15370" max="15615" width="9.140625" style="10"/>
    <col min="15616" max="15616" width="4.28515625" style="10" customWidth="1"/>
    <col min="15617" max="15617" width="10.42578125" style="10" customWidth="1"/>
    <col min="15618" max="15618" width="68" style="10" customWidth="1"/>
    <col min="15619" max="15619" width="4" style="10" customWidth="1"/>
    <col min="15620" max="15620" width="9.28515625" style="10" customWidth="1"/>
    <col min="15621" max="15622" width="9" style="10" customWidth="1"/>
    <col min="15623" max="15623" width="11.7109375" style="10" customWidth="1"/>
    <col min="15624" max="15624" width="9.7109375" style="10" customWidth="1"/>
    <col min="15625" max="15625" width="10.7109375" style="10" customWidth="1"/>
    <col min="15626" max="15871" width="9.140625" style="10"/>
    <col min="15872" max="15872" width="4.28515625" style="10" customWidth="1"/>
    <col min="15873" max="15873" width="10.42578125" style="10" customWidth="1"/>
    <col min="15874" max="15874" width="68" style="10" customWidth="1"/>
    <col min="15875" max="15875" width="4" style="10" customWidth="1"/>
    <col min="15876" max="15876" width="9.28515625" style="10" customWidth="1"/>
    <col min="15877" max="15878" width="9" style="10" customWidth="1"/>
    <col min="15879" max="15879" width="11.7109375" style="10" customWidth="1"/>
    <col min="15880" max="15880" width="9.7109375" style="10" customWidth="1"/>
    <col min="15881" max="15881" width="10.7109375" style="10" customWidth="1"/>
    <col min="15882" max="16127" width="9.140625" style="10"/>
    <col min="16128" max="16128" width="4.28515625" style="10" customWidth="1"/>
    <col min="16129" max="16129" width="10.42578125" style="10" customWidth="1"/>
    <col min="16130" max="16130" width="68" style="10" customWidth="1"/>
    <col min="16131" max="16131" width="4" style="10" customWidth="1"/>
    <col min="16132" max="16132" width="9.28515625" style="10" customWidth="1"/>
    <col min="16133" max="16134" width="9" style="10" customWidth="1"/>
    <col min="16135" max="16135" width="11.7109375" style="10" customWidth="1"/>
    <col min="16136" max="16136" width="9.7109375" style="10" customWidth="1"/>
    <col min="16137" max="16137" width="10.7109375" style="10" customWidth="1"/>
    <col min="16138" max="16382" width="9.140625" style="10"/>
    <col min="16383" max="16384" width="9.140625" style="10" customWidth="1"/>
  </cols>
  <sheetData>
    <row r="1" spans="1:11" s="1" customFormat="1" ht="27.75" customHeight="1">
      <c r="A1" s="564" t="s">
        <v>564</v>
      </c>
      <c r="B1" s="564"/>
      <c r="C1" s="564"/>
      <c r="D1" s="564"/>
      <c r="E1" s="564"/>
      <c r="F1" s="564"/>
      <c r="G1" s="564"/>
      <c r="H1" s="322"/>
      <c r="I1" s="299"/>
      <c r="J1" s="299"/>
      <c r="K1" s="212"/>
    </row>
    <row r="2" spans="1:11" s="2" customFormat="1" ht="16.5" customHeight="1">
      <c r="A2" s="180" t="s">
        <v>1028</v>
      </c>
      <c r="B2" s="200"/>
      <c r="C2" s="200"/>
      <c r="D2" s="228"/>
      <c r="E2" s="409"/>
      <c r="F2" s="283"/>
      <c r="G2" s="323"/>
      <c r="H2" s="324"/>
      <c r="I2" s="300"/>
      <c r="J2" s="317"/>
      <c r="K2" s="213"/>
    </row>
    <row r="3" spans="1:11" s="2" customFormat="1" ht="12.75" customHeight="1">
      <c r="A3" s="180" t="s">
        <v>1096</v>
      </c>
      <c r="B3" s="200"/>
      <c r="C3" s="200"/>
      <c r="D3" s="228"/>
      <c r="E3" s="409"/>
      <c r="F3" s="283"/>
      <c r="G3" s="323"/>
      <c r="H3" s="324"/>
      <c r="I3" s="300"/>
      <c r="J3" s="317"/>
      <c r="K3" s="213"/>
    </row>
    <row r="4" spans="1:11" s="2" customFormat="1" ht="13.5" customHeight="1">
      <c r="A4" s="20"/>
      <c r="B4" s="20"/>
      <c r="C4" s="20"/>
      <c r="D4" s="228"/>
      <c r="E4" s="409"/>
      <c r="F4" s="283"/>
      <c r="G4" s="323"/>
      <c r="H4" s="324"/>
      <c r="I4" s="300"/>
      <c r="J4" s="317"/>
      <c r="K4" s="213"/>
    </row>
    <row r="5" spans="1:11" s="5" customFormat="1" ht="6.75" customHeight="1">
      <c r="A5" s="181"/>
      <c r="B5" s="23"/>
      <c r="C5" s="23"/>
      <c r="D5" s="48"/>
      <c r="E5" s="462"/>
      <c r="F5" s="282"/>
      <c r="G5" s="325"/>
      <c r="H5" s="326"/>
      <c r="I5" s="301"/>
      <c r="J5" s="301"/>
      <c r="K5" s="214"/>
    </row>
    <row r="6" spans="1:11" s="6" customFormat="1" ht="16.5" customHeight="1">
      <c r="A6" s="200" t="s">
        <v>198</v>
      </c>
      <c r="B6" s="200"/>
      <c r="C6" s="200"/>
      <c r="D6" s="228"/>
      <c r="E6" s="409"/>
      <c r="F6" s="283"/>
      <c r="G6" s="323"/>
      <c r="H6" s="327"/>
      <c r="I6" s="306"/>
      <c r="J6" s="306"/>
      <c r="K6" s="215"/>
    </row>
    <row r="7" spans="1:11" s="6" customFormat="1" ht="16.5" customHeight="1">
      <c r="A7" s="200" t="s">
        <v>1031</v>
      </c>
      <c r="B7" s="200"/>
      <c r="C7" s="200"/>
      <c r="D7" s="228"/>
      <c r="E7" s="565" t="s">
        <v>218</v>
      </c>
      <c r="F7" s="566"/>
      <c r="G7" s="566"/>
      <c r="H7" s="327"/>
      <c r="I7" s="306"/>
      <c r="J7" s="306"/>
      <c r="K7" s="215"/>
    </row>
    <row r="8" spans="1:11" s="8" customFormat="1" ht="16.5" customHeight="1">
      <c r="A8" s="200" t="s">
        <v>1104</v>
      </c>
      <c r="B8" s="23"/>
      <c r="C8" s="23"/>
      <c r="D8" s="48"/>
      <c r="E8" s="565" t="s">
        <v>1105</v>
      </c>
      <c r="F8" s="567"/>
      <c r="G8" s="567"/>
      <c r="H8" s="328"/>
      <c r="I8" s="302"/>
      <c r="J8" s="318"/>
      <c r="K8" s="216"/>
    </row>
    <row r="9" spans="1:11" s="8" customFormat="1" ht="6.75" customHeight="1">
      <c r="A9" s="7"/>
      <c r="B9" s="7"/>
      <c r="C9" s="7"/>
      <c r="D9" s="453"/>
      <c r="E9" s="7"/>
      <c r="F9" s="284"/>
      <c r="G9" s="329"/>
      <c r="H9" s="328"/>
      <c r="I9" s="302"/>
      <c r="J9" s="318"/>
      <c r="K9" s="216"/>
    </row>
    <row r="10" spans="1:11" s="321" customFormat="1" ht="19.5" customHeight="1">
      <c r="A10" s="27" t="s">
        <v>1037</v>
      </c>
      <c r="B10" s="27" t="s">
        <v>2</v>
      </c>
      <c r="C10" s="27" t="s">
        <v>3</v>
      </c>
      <c r="D10" s="27" t="s">
        <v>4</v>
      </c>
      <c r="E10" s="463" t="s">
        <v>188</v>
      </c>
      <c r="F10" s="330" t="s">
        <v>5</v>
      </c>
      <c r="G10" s="330" t="s">
        <v>6</v>
      </c>
      <c r="H10" s="27"/>
      <c r="I10" s="27"/>
      <c r="J10" s="320"/>
    </row>
    <row r="11" spans="1:11" s="5" customFormat="1" ht="14.45" customHeight="1">
      <c r="A11" s="515" t="s">
        <v>7</v>
      </c>
      <c r="B11" s="516" t="s">
        <v>8</v>
      </c>
      <c r="C11" s="516" t="s">
        <v>9</v>
      </c>
      <c r="D11" s="515" t="s">
        <v>7</v>
      </c>
      <c r="E11" s="638">
        <v>0</v>
      </c>
      <c r="F11" s="616">
        <v>0</v>
      </c>
      <c r="G11" s="617">
        <f>SUM(G13:G51)</f>
        <v>0</v>
      </c>
      <c r="H11" s="517"/>
      <c r="I11" s="518"/>
      <c r="J11" s="214"/>
    </row>
    <row r="12" spans="1:11" s="5" customFormat="1" ht="15">
      <c r="A12" s="519"/>
      <c r="B12" s="516"/>
      <c r="C12" s="516"/>
      <c r="D12" s="515"/>
      <c r="E12" s="638"/>
      <c r="F12" s="616"/>
      <c r="G12" s="616"/>
      <c r="H12" s="515"/>
      <c r="I12" s="517"/>
      <c r="J12" s="214"/>
    </row>
    <row r="13" spans="1:11" s="9" customFormat="1" ht="24">
      <c r="A13" s="431">
        <v>1</v>
      </c>
      <c r="B13" s="431" t="s">
        <v>11</v>
      </c>
      <c r="C13" s="431" t="s">
        <v>922</v>
      </c>
      <c r="D13" s="454" t="s">
        <v>54</v>
      </c>
      <c r="E13" s="639">
        <v>330</v>
      </c>
      <c r="F13" s="618" t="s">
        <v>1109</v>
      </c>
      <c r="G13" s="618">
        <f>ROUND(E13*F13,2)</f>
        <v>0</v>
      </c>
      <c r="H13" s="432"/>
      <c r="I13" s="432"/>
      <c r="J13" s="416"/>
    </row>
    <row r="14" spans="1:11" s="217" customFormat="1" ht="24">
      <c r="A14" s="467"/>
      <c r="B14" s="468"/>
      <c r="C14" s="469" t="s">
        <v>12</v>
      </c>
      <c r="D14" s="470"/>
      <c r="E14" s="640"/>
      <c r="F14" s="619">
        <v>0</v>
      </c>
      <c r="G14" s="620"/>
      <c r="H14" s="520"/>
      <c r="I14" s="521"/>
      <c r="J14" s="416"/>
    </row>
    <row r="15" spans="1:11" s="9" customFormat="1" ht="12.75">
      <c r="A15" s="431">
        <v>2</v>
      </c>
      <c r="B15" s="431" t="s">
        <v>13</v>
      </c>
      <c r="C15" s="431" t="s">
        <v>14</v>
      </c>
      <c r="D15" s="454" t="s">
        <v>54</v>
      </c>
      <c r="E15" s="639">
        <v>330</v>
      </c>
      <c r="F15" s="618">
        <v>0</v>
      </c>
      <c r="G15" s="618">
        <f t="shared" ref="G15:G51" si="0">ROUND(E15*F15,2)</f>
        <v>0</v>
      </c>
      <c r="H15" s="432"/>
      <c r="I15" s="432"/>
      <c r="J15" s="416"/>
    </row>
    <row r="16" spans="1:11" s="9" customFormat="1" ht="24">
      <c r="A16" s="431">
        <v>3</v>
      </c>
      <c r="B16" s="431" t="s">
        <v>15</v>
      </c>
      <c r="C16" s="431" t="s">
        <v>16</v>
      </c>
      <c r="D16" s="454" t="s">
        <v>54</v>
      </c>
      <c r="E16" s="639">
        <v>12.2</v>
      </c>
      <c r="F16" s="618" t="s">
        <v>1109</v>
      </c>
      <c r="G16" s="618">
        <f t="shared" si="0"/>
        <v>0</v>
      </c>
      <c r="H16" s="432"/>
      <c r="I16" s="432"/>
      <c r="J16" s="416"/>
    </row>
    <row r="17" spans="1:10" s="9" customFormat="1" ht="17.25" customHeight="1">
      <c r="A17" s="471"/>
      <c r="B17" s="472"/>
      <c r="C17" s="472" t="s">
        <v>17</v>
      </c>
      <c r="D17" s="473"/>
      <c r="E17" s="641"/>
      <c r="F17" s="620">
        <v>0</v>
      </c>
      <c r="G17" s="620"/>
      <c r="H17" s="474"/>
      <c r="I17" s="475"/>
      <c r="J17" s="416"/>
    </row>
    <row r="18" spans="1:10" s="2" customFormat="1" ht="12.75">
      <c r="A18" s="431">
        <v>4</v>
      </c>
      <c r="B18" s="431" t="s">
        <v>18</v>
      </c>
      <c r="C18" s="431" t="s">
        <v>19</v>
      </c>
      <c r="D18" s="454" t="s">
        <v>54</v>
      </c>
      <c r="E18" s="639">
        <v>12.2</v>
      </c>
      <c r="F18" s="618" t="s">
        <v>1109</v>
      </c>
      <c r="G18" s="618">
        <f t="shared" si="0"/>
        <v>0</v>
      </c>
      <c r="H18" s="432"/>
      <c r="I18" s="432"/>
      <c r="J18" s="416"/>
    </row>
    <row r="19" spans="1:10" s="2" customFormat="1" ht="24">
      <c r="A19" s="431">
        <v>5</v>
      </c>
      <c r="B19" s="431" t="s">
        <v>20</v>
      </c>
      <c r="C19" s="431" t="s">
        <v>21</v>
      </c>
      <c r="D19" s="454" t="s">
        <v>54</v>
      </c>
      <c r="E19" s="639">
        <v>328</v>
      </c>
      <c r="F19" s="618" t="s">
        <v>1109</v>
      </c>
      <c r="G19" s="618">
        <f t="shared" si="0"/>
        <v>0</v>
      </c>
      <c r="H19" s="432"/>
      <c r="I19" s="432"/>
      <c r="J19" s="416"/>
    </row>
    <row r="20" spans="1:10" s="213" customFormat="1" ht="12.75">
      <c r="A20" s="476"/>
      <c r="B20" s="477"/>
      <c r="C20" s="477" t="s">
        <v>22</v>
      </c>
      <c r="D20" s="478"/>
      <c r="E20" s="642"/>
      <c r="F20" s="621">
        <v>0</v>
      </c>
      <c r="G20" s="621"/>
      <c r="H20" s="479"/>
      <c r="I20" s="480"/>
      <c r="J20" s="416"/>
    </row>
    <row r="21" spans="1:10" s="213" customFormat="1" ht="24">
      <c r="A21" s="481"/>
      <c r="B21" s="482"/>
      <c r="C21" s="482" t="s">
        <v>23</v>
      </c>
      <c r="D21" s="483"/>
      <c r="E21" s="643"/>
      <c r="F21" s="622">
        <v>0</v>
      </c>
      <c r="G21" s="622"/>
      <c r="H21" s="484"/>
      <c r="I21" s="485"/>
      <c r="J21" s="416"/>
    </row>
    <row r="22" spans="1:10" s="2" customFormat="1" ht="12.75">
      <c r="A22" s="431">
        <v>6</v>
      </c>
      <c r="B22" s="431" t="s">
        <v>24</v>
      </c>
      <c r="C22" s="431" t="s">
        <v>25</v>
      </c>
      <c r="D22" s="454" t="s">
        <v>54</v>
      </c>
      <c r="E22" s="639">
        <v>328</v>
      </c>
      <c r="F22" s="618" t="s">
        <v>1109</v>
      </c>
      <c r="G22" s="618">
        <f t="shared" si="0"/>
        <v>0</v>
      </c>
      <c r="H22" s="432"/>
      <c r="I22" s="432"/>
      <c r="J22" s="416"/>
    </row>
    <row r="23" spans="1:10" s="2" customFormat="1" ht="24">
      <c r="A23" s="431">
        <v>7</v>
      </c>
      <c r="B23" s="431" t="s">
        <v>26</v>
      </c>
      <c r="C23" s="431" t="s">
        <v>27</v>
      </c>
      <c r="D23" s="454" t="s">
        <v>112</v>
      </c>
      <c r="E23" s="639">
        <v>660</v>
      </c>
      <c r="F23" s="618" t="s">
        <v>1109</v>
      </c>
      <c r="G23" s="618">
        <f t="shared" si="0"/>
        <v>0</v>
      </c>
      <c r="H23" s="432"/>
      <c r="I23" s="432"/>
      <c r="J23" s="416"/>
    </row>
    <row r="24" spans="1:10" s="2" customFormat="1" ht="21.75" customHeight="1">
      <c r="A24" s="471"/>
      <c r="B24" s="472"/>
      <c r="C24" s="472" t="s">
        <v>28</v>
      </c>
      <c r="D24" s="473"/>
      <c r="E24" s="641"/>
      <c r="F24" s="620">
        <v>0</v>
      </c>
      <c r="G24" s="620">
        <f t="shared" si="0"/>
        <v>0</v>
      </c>
      <c r="H24" s="474"/>
      <c r="I24" s="475"/>
      <c r="J24" s="416"/>
    </row>
    <row r="25" spans="1:10" s="2" customFormat="1" ht="24">
      <c r="A25" s="431">
        <v>8</v>
      </c>
      <c r="B25" s="431" t="s">
        <v>29</v>
      </c>
      <c r="C25" s="431" t="s">
        <v>30</v>
      </c>
      <c r="D25" s="454" t="s">
        <v>112</v>
      </c>
      <c r="E25" s="639">
        <v>660</v>
      </c>
      <c r="F25" s="618" t="s">
        <v>1109</v>
      </c>
      <c r="G25" s="618">
        <f t="shared" si="0"/>
        <v>0</v>
      </c>
      <c r="H25" s="432"/>
      <c r="I25" s="432"/>
      <c r="J25" s="416"/>
    </row>
    <row r="26" spans="1:10" s="2" customFormat="1" ht="12.75">
      <c r="A26" s="476"/>
      <c r="B26" s="477"/>
      <c r="C26" s="477" t="s">
        <v>31</v>
      </c>
      <c r="D26" s="478"/>
      <c r="E26" s="642"/>
      <c r="F26" s="621">
        <v>0</v>
      </c>
      <c r="G26" s="621"/>
      <c r="H26" s="479"/>
      <c r="I26" s="480"/>
      <c r="J26" s="416"/>
    </row>
    <row r="27" spans="1:10" s="2" customFormat="1" ht="12.75">
      <c r="A27" s="486"/>
      <c r="B27" s="219"/>
      <c r="C27" s="219" t="s">
        <v>32</v>
      </c>
      <c r="D27" s="487"/>
      <c r="E27" s="644"/>
      <c r="F27" s="623">
        <v>0</v>
      </c>
      <c r="G27" s="623"/>
      <c r="H27" s="292"/>
      <c r="I27" s="488"/>
      <c r="J27" s="416"/>
    </row>
    <row r="28" spans="1:10" s="2" customFormat="1" ht="12.75">
      <c r="A28" s="486"/>
      <c r="B28" s="219"/>
      <c r="C28" s="219" t="s">
        <v>33</v>
      </c>
      <c r="D28" s="487"/>
      <c r="E28" s="644"/>
      <c r="F28" s="623">
        <v>0</v>
      </c>
      <c r="G28" s="623"/>
      <c r="H28" s="292"/>
      <c r="I28" s="488"/>
      <c r="J28" s="416"/>
    </row>
    <row r="29" spans="1:10" s="2" customFormat="1" ht="16.5" customHeight="1">
      <c r="A29" s="481"/>
      <c r="B29" s="482"/>
      <c r="C29" s="482" t="s">
        <v>34</v>
      </c>
      <c r="D29" s="483"/>
      <c r="E29" s="643"/>
      <c r="F29" s="622">
        <v>0</v>
      </c>
      <c r="G29" s="622"/>
      <c r="H29" s="484"/>
      <c r="I29" s="485"/>
      <c r="J29" s="416"/>
    </row>
    <row r="30" spans="1:10" s="2" customFormat="1" ht="24">
      <c r="A30" s="431">
        <v>9</v>
      </c>
      <c r="B30" s="431" t="s">
        <v>35</v>
      </c>
      <c r="C30" s="431" t="s">
        <v>36</v>
      </c>
      <c r="D30" s="454" t="s">
        <v>112</v>
      </c>
      <c r="E30" s="639">
        <v>469</v>
      </c>
      <c r="F30" s="618" t="s">
        <v>1109</v>
      </c>
      <c r="G30" s="618">
        <f t="shared" si="0"/>
        <v>0</v>
      </c>
      <c r="H30" s="432"/>
      <c r="I30" s="432"/>
      <c r="J30" s="416"/>
    </row>
    <row r="31" spans="1:10" s="2" customFormat="1" ht="24">
      <c r="A31" s="431">
        <v>10</v>
      </c>
      <c r="B31" s="431" t="s">
        <v>37</v>
      </c>
      <c r="C31" s="431" t="s">
        <v>38</v>
      </c>
      <c r="D31" s="454" t="s">
        <v>112</v>
      </c>
      <c r="E31" s="639">
        <v>469</v>
      </c>
      <c r="F31" s="618" t="s">
        <v>1109</v>
      </c>
      <c r="G31" s="618">
        <f t="shared" si="0"/>
        <v>0</v>
      </c>
      <c r="H31" s="432"/>
      <c r="I31" s="432"/>
      <c r="J31" s="416"/>
    </row>
    <row r="32" spans="1:10" s="2" customFormat="1" ht="12.75">
      <c r="A32" s="471"/>
      <c r="B32" s="472"/>
      <c r="C32" s="472" t="s">
        <v>1075</v>
      </c>
      <c r="D32" s="473"/>
      <c r="E32" s="641"/>
      <c r="F32" s="620">
        <v>0</v>
      </c>
      <c r="G32" s="620"/>
      <c r="H32" s="474"/>
      <c r="I32" s="475"/>
      <c r="J32" s="416"/>
    </row>
    <row r="33" spans="1:11" s="2" customFormat="1" ht="12.75">
      <c r="A33" s="431">
        <v>11</v>
      </c>
      <c r="B33" s="431" t="s">
        <v>39</v>
      </c>
      <c r="C33" s="431" t="s">
        <v>40</v>
      </c>
      <c r="D33" s="454" t="s">
        <v>54</v>
      </c>
      <c r="E33" s="639">
        <v>670</v>
      </c>
      <c r="F33" s="618" t="s">
        <v>1109</v>
      </c>
      <c r="G33" s="618">
        <f t="shared" si="0"/>
        <v>0</v>
      </c>
      <c r="H33" s="432"/>
      <c r="I33" s="432"/>
      <c r="J33" s="416"/>
    </row>
    <row r="34" spans="1:11" s="2" customFormat="1" ht="12.75">
      <c r="A34" s="476"/>
      <c r="B34" s="477"/>
      <c r="C34" s="477" t="s">
        <v>41</v>
      </c>
      <c r="D34" s="478"/>
      <c r="E34" s="642"/>
      <c r="F34" s="621">
        <v>0</v>
      </c>
      <c r="G34" s="621"/>
      <c r="H34" s="479"/>
      <c r="I34" s="480"/>
      <c r="J34" s="416"/>
    </row>
    <row r="35" spans="1:11" ht="12.75">
      <c r="A35" s="486"/>
      <c r="B35" s="219"/>
      <c r="C35" s="219" t="s">
        <v>42</v>
      </c>
      <c r="D35" s="487"/>
      <c r="E35" s="644"/>
      <c r="F35" s="623">
        <v>0</v>
      </c>
      <c r="G35" s="623"/>
      <c r="H35" s="292"/>
      <c r="I35" s="488"/>
      <c r="J35" s="416"/>
      <c r="K35" s="10"/>
    </row>
    <row r="36" spans="1:11" s="2" customFormat="1" ht="12.75">
      <c r="A36" s="486"/>
      <c r="B36" s="219"/>
      <c r="C36" s="219" t="s">
        <v>43</v>
      </c>
      <c r="D36" s="487"/>
      <c r="E36" s="644"/>
      <c r="F36" s="623">
        <v>0</v>
      </c>
      <c r="G36" s="623"/>
      <c r="H36" s="292"/>
      <c r="I36" s="488"/>
      <c r="J36" s="416"/>
    </row>
    <row r="37" spans="1:11" s="9" customFormat="1" ht="12.75">
      <c r="A37" s="486"/>
      <c r="B37" s="219"/>
      <c r="C37" s="219" t="s">
        <v>44</v>
      </c>
      <c r="D37" s="487"/>
      <c r="E37" s="644"/>
      <c r="F37" s="623">
        <v>0</v>
      </c>
      <c r="G37" s="623"/>
      <c r="H37" s="292"/>
      <c r="I37" s="488"/>
      <c r="J37" s="416"/>
    </row>
    <row r="38" spans="1:11" s="2" customFormat="1" ht="12.75">
      <c r="A38" s="481"/>
      <c r="B38" s="482"/>
      <c r="C38" s="482" t="s">
        <v>45</v>
      </c>
      <c r="D38" s="483"/>
      <c r="E38" s="643"/>
      <c r="F38" s="622">
        <v>0</v>
      </c>
      <c r="G38" s="622"/>
      <c r="H38" s="484"/>
      <c r="I38" s="485"/>
      <c r="J38" s="416"/>
    </row>
    <row r="39" spans="1:11" s="2" customFormat="1" ht="12.75">
      <c r="A39" s="431">
        <v>12</v>
      </c>
      <c r="B39" s="431" t="s">
        <v>46</v>
      </c>
      <c r="C39" s="431" t="s">
        <v>47</v>
      </c>
      <c r="D39" s="454" t="s">
        <v>54</v>
      </c>
      <c r="E39" s="639">
        <v>226</v>
      </c>
      <c r="F39" s="618" t="s">
        <v>1109</v>
      </c>
      <c r="G39" s="618">
        <f t="shared" si="0"/>
        <v>0</v>
      </c>
      <c r="H39" s="432"/>
      <c r="I39" s="432"/>
      <c r="J39" s="416"/>
    </row>
    <row r="40" spans="1:11" s="2" customFormat="1" ht="24">
      <c r="A40" s="431">
        <v>13</v>
      </c>
      <c r="B40" s="431" t="s">
        <v>48</v>
      </c>
      <c r="C40" s="431" t="s">
        <v>49</v>
      </c>
      <c r="D40" s="454" t="s">
        <v>54</v>
      </c>
      <c r="E40" s="639">
        <v>226</v>
      </c>
      <c r="F40" s="618" t="s">
        <v>1109</v>
      </c>
      <c r="G40" s="618">
        <f t="shared" si="0"/>
        <v>0</v>
      </c>
      <c r="H40" s="432"/>
      <c r="I40" s="432"/>
      <c r="J40" s="416"/>
    </row>
    <row r="41" spans="1:11" s="2" customFormat="1" ht="24">
      <c r="A41" s="431">
        <v>14</v>
      </c>
      <c r="B41" s="431" t="s">
        <v>50</v>
      </c>
      <c r="C41" s="431" t="s">
        <v>51</v>
      </c>
      <c r="D41" s="454" t="s">
        <v>54</v>
      </c>
      <c r="E41" s="639">
        <v>226</v>
      </c>
      <c r="F41" s="618" t="s">
        <v>1109</v>
      </c>
      <c r="G41" s="618">
        <f t="shared" si="0"/>
        <v>0</v>
      </c>
      <c r="H41" s="432"/>
      <c r="I41" s="432"/>
      <c r="J41" s="416"/>
    </row>
    <row r="42" spans="1:11" s="2" customFormat="1" ht="12.75">
      <c r="A42" s="431">
        <v>15</v>
      </c>
      <c r="B42" s="431" t="s">
        <v>52</v>
      </c>
      <c r="C42" s="431" t="s">
        <v>53</v>
      </c>
      <c r="D42" s="454" t="s">
        <v>54</v>
      </c>
      <c r="E42" s="639">
        <v>226</v>
      </c>
      <c r="F42" s="618" t="s">
        <v>1109</v>
      </c>
      <c r="G42" s="618">
        <f t="shared" si="0"/>
        <v>0</v>
      </c>
      <c r="H42" s="432"/>
      <c r="I42" s="432"/>
      <c r="J42" s="416"/>
    </row>
    <row r="43" spans="1:11" s="2" customFormat="1" ht="24">
      <c r="A43" s="431">
        <v>16</v>
      </c>
      <c r="B43" s="431" t="s">
        <v>55</v>
      </c>
      <c r="C43" s="431" t="s">
        <v>56</v>
      </c>
      <c r="D43" s="454" t="s">
        <v>54</v>
      </c>
      <c r="E43" s="639">
        <v>374</v>
      </c>
      <c r="F43" s="618" t="s">
        <v>1109</v>
      </c>
      <c r="G43" s="618">
        <f t="shared" si="0"/>
        <v>0</v>
      </c>
      <c r="H43" s="432"/>
      <c r="I43" s="432"/>
      <c r="J43" s="416"/>
    </row>
    <row r="44" spans="1:11" s="2" customFormat="1" ht="12.75">
      <c r="A44" s="471"/>
      <c r="B44" s="472"/>
      <c r="C44" s="472" t="s">
        <v>57</v>
      </c>
      <c r="D44" s="473"/>
      <c r="E44" s="641"/>
      <c r="F44" s="620">
        <v>0</v>
      </c>
      <c r="G44" s="620"/>
      <c r="H44" s="474"/>
      <c r="I44" s="475"/>
      <c r="J44" s="416"/>
    </row>
    <row r="45" spans="1:11" s="2" customFormat="1" ht="24">
      <c r="A45" s="431">
        <v>17</v>
      </c>
      <c r="B45" s="431" t="s">
        <v>58</v>
      </c>
      <c r="C45" s="431" t="s">
        <v>59</v>
      </c>
      <c r="D45" s="454" t="s">
        <v>54</v>
      </c>
      <c r="E45" s="639">
        <v>160</v>
      </c>
      <c r="F45" s="618" t="s">
        <v>1109</v>
      </c>
      <c r="G45" s="618">
        <f t="shared" si="0"/>
        <v>0</v>
      </c>
      <c r="H45" s="432"/>
      <c r="I45" s="432"/>
      <c r="J45" s="416"/>
    </row>
    <row r="46" spans="1:11" s="2" customFormat="1" ht="12.75">
      <c r="A46" s="431">
        <v>18</v>
      </c>
      <c r="B46" s="431" t="s">
        <v>60</v>
      </c>
      <c r="C46" s="431" t="s">
        <v>61</v>
      </c>
      <c r="D46" s="454" t="s">
        <v>54</v>
      </c>
      <c r="E46" s="639">
        <v>160</v>
      </c>
      <c r="F46" s="618">
        <v>0</v>
      </c>
      <c r="G46" s="618">
        <f t="shared" si="0"/>
        <v>0</v>
      </c>
      <c r="H46" s="432"/>
      <c r="I46" s="432"/>
      <c r="J46" s="416"/>
    </row>
    <row r="47" spans="1:11" s="2" customFormat="1" ht="24">
      <c r="A47" s="431">
        <v>19</v>
      </c>
      <c r="B47" s="431" t="s">
        <v>62</v>
      </c>
      <c r="C47" s="431" t="s">
        <v>63</v>
      </c>
      <c r="D47" s="454" t="s">
        <v>64</v>
      </c>
      <c r="E47" s="639">
        <v>14.2</v>
      </c>
      <c r="F47" s="618" t="s">
        <v>1109</v>
      </c>
      <c r="G47" s="618">
        <f t="shared" si="0"/>
        <v>0</v>
      </c>
      <c r="H47" s="432"/>
      <c r="I47" s="432"/>
      <c r="J47" s="416"/>
    </row>
    <row r="48" spans="1:11" s="2" customFormat="1" ht="24">
      <c r="A48" s="431">
        <v>20</v>
      </c>
      <c r="B48" s="431" t="s">
        <v>62</v>
      </c>
      <c r="C48" s="431" t="s">
        <v>65</v>
      </c>
      <c r="D48" s="454" t="s">
        <v>64</v>
      </c>
      <c r="E48" s="639">
        <v>1.5</v>
      </c>
      <c r="F48" s="618" t="s">
        <v>1109</v>
      </c>
      <c r="G48" s="618">
        <f t="shared" si="0"/>
        <v>0</v>
      </c>
      <c r="H48" s="432"/>
      <c r="I48" s="432"/>
      <c r="J48" s="416"/>
    </row>
    <row r="49" spans="1:10" s="2" customFormat="1" ht="12.75">
      <c r="A49" s="431">
        <v>21</v>
      </c>
      <c r="B49" s="431" t="s">
        <v>62</v>
      </c>
      <c r="C49" s="431" t="s">
        <v>66</v>
      </c>
      <c r="D49" s="454" t="s">
        <v>64</v>
      </c>
      <c r="E49" s="639">
        <v>1.3</v>
      </c>
      <c r="F49" s="618" t="s">
        <v>1109</v>
      </c>
      <c r="G49" s="618">
        <f t="shared" si="0"/>
        <v>0</v>
      </c>
      <c r="H49" s="432"/>
      <c r="I49" s="432"/>
      <c r="J49" s="416"/>
    </row>
    <row r="50" spans="1:10" s="2" customFormat="1" ht="12.75">
      <c r="A50" s="431">
        <v>22</v>
      </c>
      <c r="B50" s="431" t="s">
        <v>62</v>
      </c>
      <c r="C50" s="431" t="s">
        <v>67</v>
      </c>
      <c r="D50" s="454" t="s">
        <v>64</v>
      </c>
      <c r="E50" s="639">
        <v>6</v>
      </c>
      <c r="F50" s="618" t="s">
        <v>1109</v>
      </c>
      <c r="G50" s="618">
        <f t="shared" si="0"/>
        <v>0</v>
      </c>
      <c r="H50" s="432"/>
      <c r="I50" s="432"/>
      <c r="J50" s="416"/>
    </row>
    <row r="51" spans="1:10" s="2" customFormat="1" ht="24">
      <c r="A51" s="431">
        <v>23</v>
      </c>
      <c r="B51" s="431" t="s">
        <v>68</v>
      </c>
      <c r="C51" s="431" t="s">
        <v>69</v>
      </c>
      <c r="D51" s="454" t="s">
        <v>112</v>
      </c>
      <c r="E51" s="639">
        <v>600</v>
      </c>
      <c r="F51" s="618" t="s">
        <v>1109</v>
      </c>
      <c r="G51" s="618">
        <f t="shared" si="0"/>
        <v>0</v>
      </c>
      <c r="H51" s="432"/>
      <c r="I51" s="432"/>
      <c r="J51" s="416"/>
    </row>
    <row r="52" spans="1:10" s="9" customFormat="1" ht="12.75">
      <c r="A52" s="515"/>
      <c r="B52" s="522"/>
      <c r="C52" s="523"/>
      <c r="D52" s="515"/>
      <c r="E52" s="638"/>
      <c r="F52" s="624">
        <v>0</v>
      </c>
      <c r="G52" s="616"/>
      <c r="H52" s="524"/>
      <c r="I52" s="524"/>
      <c r="J52" s="416"/>
    </row>
    <row r="53" spans="1:10" s="3" customFormat="1" ht="14.25">
      <c r="A53" s="515" t="s">
        <v>7</v>
      </c>
      <c r="B53" s="516" t="s">
        <v>70</v>
      </c>
      <c r="C53" s="516" t="s">
        <v>71</v>
      </c>
      <c r="D53" s="525" t="s">
        <v>7</v>
      </c>
      <c r="E53" s="645">
        <v>0</v>
      </c>
      <c r="F53" s="625">
        <v>0</v>
      </c>
      <c r="G53" s="625">
        <f>SUM(G55:G59)</f>
        <v>0</v>
      </c>
      <c r="H53" s="517"/>
      <c r="I53" s="526"/>
      <c r="J53" s="416"/>
    </row>
    <row r="54" spans="1:10" s="3" customFormat="1" ht="14.25">
      <c r="A54" s="515"/>
      <c r="B54" s="516"/>
      <c r="C54" s="516"/>
      <c r="D54" s="525"/>
      <c r="E54" s="645"/>
      <c r="F54" s="625">
        <v>0</v>
      </c>
      <c r="G54" s="625"/>
      <c r="H54" s="517"/>
      <c r="I54" s="526"/>
      <c r="J54" s="416"/>
    </row>
    <row r="55" spans="1:10" s="2" customFormat="1" ht="24">
      <c r="A55" s="435" t="s">
        <v>535</v>
      </c>
      <c r="B55" s="436" t="s">
        <v>72</v>
      </c>
      <c r="C55" s="451" t="s">
        <v>73</v>
      </c>
      <c r="D55" s="435" t="s">
        <v>54</v>
      </c>
      <c r="E55" s="646">
        <v>28</v>
      </c>
      <c r="F55" s="626" t="s">
        <v>1109</v>
      </c>
      <c r="G55" s="627">
        <f>ROUND(E55*F55,2)</f>
        <v>0</v>
      </c>
      <c r="H55" s="437"/>
      <c r="I55" s="437"/>
      <c r="J55" s="416"/>
    </row>
    <row r="56" spans="1:10" s="2" customFormat="1" ht="12.75">
      <c r="A56" s="489"/>
      <c r="B56" s="490"/>
      <c r="C56" s="491" t="s">
        <v>74</v>
      </c>
      <c r="D56" s="492"/>
      <c r="E56" s="647"/>
      <c r="F56" s="628">
        <v>0</v>
      </c>
      <c r="G56" s="629">
        <f t="shared" ref="G56:G58" si="1">ROUND(E56*F56,2)</f>
        <v>0</v>
      </c>
      <c r="H56" s="493"/>
      <c r="I56" s="494"/>
      <c r="J56" s="416"/>
    </row>
    <row r="57" spans="1:10" s="2" customFormat="1" ht="36">
      <c r="A57" s="435" t="s">
        <v>538</v>
      </c>
      <c r="B57" s="436" t="s">
        <v>75</v>
      </c>
      <c r="C57" s="451" t="s">
        <v>1076</v>
      </c>
      <c r="D57" s="435" t="s">
        <v>64</v>
      </c>
      <c r="E57" s="646">
        <v>85.3</v>
      </c>
      <c r="F57" s="626" t="s">
        <v>1109</v>
      </c>
      <c r="G57" s="627">
        <f t="shared" si="1"/>
        <v>0</v>
      </c>
      <c r="H57" s="437"/>
      <c r="I57" s="437"/>
      <c r="J57" s="416"/>
    </row>
    <row r="58" spans="1:10" s="9" customFormat="1" ht="24">
      <c r="A58" s="438">
        <v>26</v>
      </c>
      <c r="B58" s="439" t="s">
        <v>76</v>
      </c>
      <c r="C58" s="440" t="s">
        <v>77</v>
      </c>
      <c r="D58" s="438" t="s">
        <v>93</v>
      </c>
      <c r="E58" s="646">
        <v>3</v>
      </c>
      <c r="F58" s="627" t="s">
        <v>1109</v>
      </c>
      <c r="G58" s="627">
        <f t="shared" si="1"/>
        <v>0</v>
      </c>
      <c r="H58" s="444"/>
      <c r="I58" s="444"/>
      <c r="J58" s="416"/>
    </row>
    <row r="59" spans="1:10" s="9" customFormat="1" ht="12.75">
      <c r="A59" s="441"/>
      <c r="B59" s="442"/>
      <c r="C59" s="443"/>
      <c r="D59" s="441"/>
      <c r="E59" s="648"/>
      <c r="F59" s="630">
        <v>0</v>
      </c>
      <c r="G59" s="616"/>
      <c r="H59" s="524"/>
      <c r="I59" s="524"/>
      <c r="J59" s="416"/>
    </row>
    <row r="60" spans="1:10" s="5" customFormat="1" ht="15">
      <c r="A60" s="515" t="s">
        <v>7</v>
      </c>
      <c r="B60" s="516" t="s">
        <v>78</v>
      </c>
      <c r="C60" s="516" t="s">
        <v>79</v>
      </c>
      <c r="D60" s="525" t="s">
        <v>7</v>
      </c>
      <c r="E60" s="645">
        <v>0</v>
      </c>
      <c r="F60" s="625">
        <v>0</v>
      </c>
      <c r="G60" s="625">
        <f>SUM(G62:G91)</f>
        <v>0</v>
      </c>
      <c r="H60" s="526"/>
      <c r="I60" s="526"/>
      <c r="J60" s="416"/>
    </row>
    <row r="61" spans="1:10" s="5" customFormat="1" ht="15">
      <c r="A61" s="515"/>
      <c r="B61" s="516"/>
      <c r="C61" s="516"/>
      <c r="D61" s="525"/>
      <c r="E61" s="645"/>
      <c r="F61" s="625">
        <v>0</v>
      </c>
      <c r="G61" s="625"/>
      <c r="H61" s="526"/>
      <c r="I61" s="526"/>
      <c r="J61" s="416"/>
    </row>
    <row r="62" spans="1:10" s="9" customFormat="1" ht="24">
      <c r="A62" s="438">
        <v>27</v>
      </c>
      <c r="B62" s="439" t="s">
        <v>80</v>
      </c>
      <c r="C62" s="440" t="s">
        <v>81</v>
      </c>
      <c r="D62" s="438" t="s">
        <v>93</v>
      </c>
      <c r="E62" s="646">
        <v>3</v>
      </c>
      <c r="F62" s="627" t="s">
        <v>1109</v>
      </c>
      <c r="G62" s="627">
        <f>ROUND(E62*F62,2)</f>
        <v>0</v>
      </c>
      <c r="H62" s="444"/>
      <c r="I62" s="444"/>
      <c r="J62" s="416"/>
    </row>
    <row r="63" spans="1:10" s="2" customFormat="1" ht="28.5" customHeight="1">
      <c r="A63" s="435" t="s">
        <v>546</v>
      </c>
      <c r="B63" s="436" t="s">
        <v>82</v>
      </c>
      <c r="C63" s="451" t="s">
        <v>83</v>
      </c>
      <c r="D63" s="435" t="s">
        <v>84</v>
      </c>
      <c r="E63" s="646">
        <v>183</v>
      </c>
      <c r="F63" s="626" t="s">
        <v>1109</v>
      </c>
      <c r="G63" s="627">
        <f t="shared" ref="G63:G91" si="2">ROUND(E63*F63,2)</f>
        <v>0</v>
      </c>
      <c r="H63" s="437"/>
      <c r="I63" s="444"/>
      <c r="J63" s="416"/>
    </row>
    <row r="64" spans="1:10" s="2" customFormat="1" ht="27" customHeight="1">
      <c r="A64" s="435" t="s">
        <v>1077</v>
      </c>
      <c r="B64" s="436" t="s">
        <v>85</v>
      </c>
      <c r="C64" s="451" t="s">
        <v>86</v>
      </c>
      <c r="D64" s="435" t="s">
        <v>93</v>
      </c>
      <c r="E64" s="646">
        <v>50</v>
      </c>
      <c r="F64" s="626" t="s">
        <v>1109</v>
      </c>
      <c r="G64" s="627">
        <f t="shared" si="2"/>
        <v>0</v>
      </c>
      <c r="H64" s="437"/>
      <c r="I64" s="444"/>
      <c r="J64" s="416"/>
    </row>
    <row r="65" spans="1:11" s="2" customFormat="1" ht="26.25" customHeight="1">
      <c r="A65" s="435" t="s">
        <v>1038</v>
      </c>
      <c r="B65" s="436" t="s">
        <v>87</v>
      </c>
      <c r="C65" s="451" t="s">
        <v>88</v>
      </c>
      <c r="D65" s="435" t="s">
        <v>93</v>
      </c>
      <c r="E65" s="646">
        <v>28</v>
      </c>
      <c r="F65" s="626" t="s">
        <v>1109</v>
      </c>
      <c r="G65" s="627">
        <f t="shared" si="2"/>
        <v>0</v>
      </c>
      <c r="H65" s="437"/>
      <c r="I65" s="444"/>
      <c r="J65" s="416"/>
    </row>
    <row r="66" spans="1:11" s="2" customFormat="1" ht="26.25" customHeight="1">
      <c r="A66" s="435" t="s">
        <v>1039</v>
      </c>
      <c r="B66" s="436" t="s">
        <v>89</v>
      </c>
      <c r="C66" s="451" t="s">
        <v>90</v>
      </c>
      <c r="D66" s="435" t="s">
        <v>84</v>
      </c>
      <c r="E66" s="646">
        <v>66</v>
      </c>
      <c r="F66" s="626" t="s">
        <v>1109</v>
      </c>
      <c r="G66" s="627">
        <f t="shared" si="2"/>
        <v>0</v>
      </c>
      <c r="H66" s="437"/>
      <c r="I66" s="444"/>
      <c r="J66" s="416"/>
    </row>
    <row r="67" spans="1:11" s="2" customFormat="1" ht="24" customHeight="1">
      <c r="A67" s="435" t="s">
        <v>1040</v>
      </c>
      <c r="B67" s="436" t="s">
        <v>91</v>
      </c>
      <c r="C67" s="451" t="s">
        <v>92</v>
      </c>
      <c r="D67" s="435" t="s">
        <v>93</v>
      </c>
      <c r="E67" s="646">
        <v>27</v>
      </c>
      <c r="F67" s="626" t="s">
        <v>1109</v>
      </c>
      <c r="G67" s="627">
        <f t="shared" si="2"/>
        <v>0</v>
      </c>
      <c r="H67" s="437"/>
      <c r="I67" s="444"/>
      <c r="J67" s="416"/>
    </row>
    <row r="68" spans="1:11" s="2" customFormat="1" ht="19.5" customHeight="1">
      <c r="A68" s="435" t="s">
        <v>1041</v>
      </c>
      <c r="B68" s="436" t="s">
        <v>94</v>
      </c>
      <c r="C68" s="451" t="s">
        <v>95</v>
      </c>
      <c r="D68" s="435" t="s">
        <v>93</v>
      </c>
      <c r="E68" s="646">
        <v>10</v>
      </c>
      <c r="F68" s="626" t="s">
        <v>1109</v>
      </c>
      <c r="G68" s="627">
        <f t="shared" si="2"/>
        <v>0</v>
      </c>
      <c r="H68" s="437"/>
      <c r="I68" s="444"/>
      <c r="J68" s="416"/>
    </row>
    <row r="69" spans="1:11" s="2" customFormat="1" ht="15" customHeight="1">
      <c r="A69" s="435" t="s">
        <v>1042</v>
      </c>
      <c r="B69" s="436" t="s">
        <v>96</v>
      </c>
      <c r="C69" s="451" t="s">
        <v>97</v>
      </c>
      <c r="D69" s="435" t="s">
        <v>93</v>
      </c>
      <c r="E69" s="646">
        <v>10</v>
      </c>
      <c r="F69" s="626" t="s">
        <v>1109</v>
      </c>
      <c r="G69" s="627">
        <f t="shared" si="2"/>
        <v>0</v>
      </c>
      <c r="H69" s="437"/>
      <c r="I69" s="444"/>
      <c r="J69" s="416"/>
    </row>
    <row r="70" spans="1:11" s="2" customFormat="1" ht="15" customHeight="1">
      <c r="A70" s="435" t="s">
        <v>1043</v>
      </c>
      <c r="B70" s="436" t="s">
        <v>96</v>
      </c>
      <c r="C70" s="451" t="s">
        <v>98</v>
      </c>
      <c r="D70" s="435" t="s">
        <v>93</v>
      </c>
      <c r="E70" s="646">
        <v>14</v>
      </c>
      <c r="F70" s="626" t="s">
        <v>1109</v>
      </c>
      <c r="G70" s="627">
        <f t="shared" si="2"/>
        <v>0</v>
      </c>
      <c r="H70" s="437"/>
      <c r="I70" s="444"/>
      <c r="J70" s="416"/>
    </row>
    <row r="71" spans="1:11" s="2" customFormat="1" ht="15" customHeight="1">
      <c r="A71" s="435" t="s">
        <v>1044</v>
      </c>
      <c r="B71" s="436" t="s">
        <v>99</v>
      </c>
      <c r="C71" s="451" t="s">
        <v>100</v>
      </c>
      <c r="D71" s="435" t="s">
        <v>93</v>
      </c>
      <c r="E71" s="646">
        <v>14</v>
      </c>
      <c r="F71" s="626" t="s">
        <v>1109</v>
      </c>
      <c r="G71" s="627">
        <f t="shared" si="2"/>
        <v>0</v>
      </c>
      <c r="H71" s="437"/>
      <c r="I71" s="444"/>
      <c r="J71" s="416"/>
    </row>
    <row r="72" spans="1:11" s="2" customFormat="1" ht="15" customHeight="1">
      <c r="A72" s="435" t="s">
        <v>1045</v>
      </c>
      <c r="B72" s="436" t="s">
        <v>99</v>
      </c>
      <c r="C72" s="451" t="s">
        <v>101</v>
      </c>
      <c r="D72" s="435" t="s">
        <v>93</v>
      </c>
      <c r="E72" s="646">
        <v>12</v>
      </c>
      <c r="F72" s="626" t="s">
        <v>1109</v>
      </c>
      <c r="G72" s="627">
        <f t="shared" si="2"/>
        <v>0</v>
      </c>
      <c r="H72" s="437"/>
      <c r="I72" s="444"/>
      <c r="J72" s="416"/>
    </row>
    <row r="73" spans="1:11" s="2" customFormat="1" ht="15" customHeight="1">
      <c r="A73" s="438">
        <v>38</v>
      </c>
      <c r="B73" s="439" t="s">
        <v>102</v>
      </c>
      <c r="C73" s="440" t="s">
        <v>103</v>
      </c>
      <c r="D73" s="435" t="s">
        <v>93</v>
      </c>
      <c r="E73" s="646">
        <v>14</v>
      </c>
      <c r="F73" s="627" t="s">
        <v>1109</v>
      </c>
      <c r="G73" s="627">
        <f t="shared" si="2"/>
        <v>0</v>
      </c>
      <c r="H73" s="437"/>
      <c r="I73" s="437"/>
      <c r="J73" s="416"/>
    </row>
    <row r="74" spans="1:11" s="2" customFormat="1" ht="15" customHeight="1">
      <c r="A74" s="435" t="s">
        <v>1046</v>
      </c>
      <c r="B74" s="436" t="s">
        <v>94</v>
      </c>
      <c r="C74" s="451" t="s">
        <v>105</v>
      </c>
      <c r="D74" s="435" t="s">
        <v>93</v>
      </c>
      <c r="E74" s="646">
        <v>10</v>
      </c>
      <c r="F74" s="626" t="s">
        <v>1109</v>
      </c>
      <c r="G74" s="627">
        <f t="shared" si="2"/>
        <v>0</v>
      </c>
      <c r="H74" s="437"/>
      <c r="I74" s="444"/>
      <c r="J74" s="416"/>
    </row>
    <row r="75" spans="1:11" s="2" customFormat="1" ht="15" customHeight="1">
      <c r="A75" s="435" t="s">
        <v>1078</v>
      </c>
      <c r="B75" s="436" t="s">
        <v>94</v>
      </c>
      <c r="C75" s="451" t="s">
        <v>106</v>
      </c>
      <c r="D75" s="435" t="s">
        <v>93</v>
      </c>
      <c r="E75" s="646">
        <v>20</v>
      </c>
      <c r="F75" s="626" t="s">
        <v>1109</v>
      </c>
      <c r="G75" s="627">
        <f t="shared" si="2"/>
        <v>0</v>
      </c>
      <c r="H75" s="437"/>
      <c r="I75" s="444"/>
      <c r="J75" s="416"/>
    </row>
    <row r="76" spans="1:11" s="2" customFormat="1" ht="15" customHeight="1">
      <c r="A76" s="435" t="s">
        <v>1047</v>
      </c>
      <c r="B76" s="436" t="s">
        <v>107</v>
      </c>
      <c r="C76" s="451" t="s">
        <v>108</v>
      </c>
      <c r="D76" s="435" t="s">
        <v>84</v>
      </c>
      <c r="E76" s="646">
        <v>183</v>
      </c>
      <c r="F76" s="626" t="s">
        <v>1109</v>
      </c>
      <c r="G76" s="627">
        <f t="shared" si="2"/>
        <v>0</v>
      </c>
      <c r="H76" s="437"/>
      <c r="I76" s="444"/>
      <c r="J76" s="416"/>
    </row>
    <row r="77" spans="1:11" s="2" customFormat="1" ht="26.25" customHeight="1">
      <c r="A77" s="435" t="s">
        <v>1048</v>
      </c>
      <c r="B77" s="436" t="s">
        <v>110</v>
      </c>
      <c r="C77" s="451" t="s">
        <v>111</v>
      </c>
      <c r="D77" s="435" t="s">
        <v>112</v>
      </c>
      <c r="E77" s="646">
        <v>127</v>
      </c>
      <c r="F77" s="626" t="s">
        <v>1109</v>
      </c>
      <c r="G77" s="627">
        <f t="shared" si="2"/>
        <v>0</v>
      </c>
      <c r="H77" s="437"/>
      <c r="I77" s="444"/>
      <c r="J77" s="416"/>
      <c r="K77" s="2" t="s">
        <v>113</v>
      </c>
    </row>
    <row r="78" spans="1:11" s="2" customFormat="1" ht="27.75" customHeight="1">
      <c r="A78" s="435" t="s">
        <v>1049</v>
      </c>
      <c r="B78" s="436" t="s">
        <v>114</v>
      </c>
      <c r="C78" s="451" t="s">
        <v>115</v>
      </c>
      <c r="D78" s="435" t="s">
        <v>54</v>
      </c>
      <c r="E78" s="646">
        <v>63</v>
      </c>
      <c r="F78" s="626" t="s">
        <v>1109</v>
      </c>
      <c r="G78" s="627">
        <f t="shared" si="2"/>
        <v>0</v>
      </c>
      <c r="H78" s="437"/>
      <c r="I78" s="444"/>
      <c r="J78" s="416"/>
    </row>
    <row r="79" spans="1:11" s="2" customFormat="1" ht="15" customHeight="1">
      <c r="A79" s="435" t="s">
        <v>1050</v>
      </c>
      <c r="B79" s="436" t="s">
        <v>116</v>
      </c>
      <c r="C79" s="451" t="s">
        <v>117</v>
      </c>
      <c r="D79" s="435" t="s">
        <v>93</v>
      </c>
      <c r="E79" s="646">
        <v>96</v>
      </c>
      <c r="F79" s="626" t="s">
        <v>1109</v>
      </c>
      <c r="G79" s="627">
        <f t="shared" si="2"/>
        <v>0</v>
      </c>
      <c r="H79" s="437"/>
      <c r="I79" s="444"/>
      <c r="J79" s="416"/>
    </row>
    <row r="80" spans="1:11" s="2" customFormat="1" ht="15" customHeight="1">
      <c r="A80" s="435" t="s">
        <v>1051</v>
      </c>
      <c r="B80" s="436" t="s">
        <v>118</v>
      </c>
      <c r="C80" s="451" t="s">
        <v>119</v>
      </c>
      <c r="D80" s="435" t="s">
        <v>120</v>
      </c>
      <c r="E80" s="646">
        <v>1</v>
      </c>
      <c r="F80" s="626" t="s">
        <v>1109</v>
      </c>
      <c r="G80" s="627">
        <f t="shared" si="2"/>
        <v>0</v>
      </c>
      <c r="H80" s="437"/>
      <c r="I80" s="444"/>
      <c r="J80" s="416"/>
    </row>
    <row r="81" spans="1:10" s="2" customFormat="1" ht="27" customHeight="1">
      <c r="A81" s="435" t="s">
        <v>1052</v>
      </c>
      <c r="B81" s="436" t="s">
        <v>121</v>
      </c>
      <c r="C81" s="451" t="s">
        <v>122</v>
      </c>
      <c r="D81" s="435" t="s">
        <v>123</v>
      </c>
      <c r="E81" s="646">
        <v>2</v>
      </c>
      <c r="F81" s="626" t="s">
        <v>1109</v>
      </c>
      <c r="G81" s="627">
        <f t="shared" si="2"/>
        <v>0</v>
      </c>
      <c r="H81" s="437"/>
      <c r="I81" s="437"/>
      <c r="J81" s="416"/>
    </row>
    <row r="82" spans="1:10" s="2" customFormat="1" ht="15" customHeight="1">
      <c r="A82" s="435" t="s">
        <v>1053</v>
      </c>
      <c r="B82" s="436" t="s">
        <v>124</v>
      </c>
      <c r="C82" s="451" t="s">
        <v>125</v>
      </c>
      <c r="D82" s="435" t="s">
        <v>93</v>
      </c>
      <c r="E82" s="646">
        <v>3</v>
      </c>
      <c r="F82" s="626" t="s">
        <v>1109</v>
      </c>
      <c r="G82" s="627">
        <f t="shared" si="2"/>
        <v>0</v>
      </c>
      <c r="H82" s="437"/>
      <c r="I82" s="444"/>
      <c r="J82" s="416"/>
    </row>
    <row r="83" spans="1:10" s="2" customFormat="1" ht="24" customHeight="1">
      <c r="A83" s="435" t="s">
        <v>1054</v>
      </c>
      <c r="B83" s="436" t="s">
        <v>126</v>
      </c>
      <c r="C83" s="451" t="s">
        <v>127</v>
      </c>
      <c r="D83" s="435" t="s">
        <v>93</v>
      </c>
      <c r="E83" s="646">
        <v>3</v>
      </c>
      <c r="F83" s="626" t="s">
        <v>1109</v>
      </c>
      <c r="G83" s="627">
        <f t="shared" si="2"/>
        <v>0</v>
      </c>
      <c r="H83" s="437"/>
      <c r="I83" s="444"/>
      <c r="J83" s="416"/>
    </row>
    <row r="84" spans="1:10" s="2" customFormat="1" ht="26.25" customHeight="1">
      <c r="A84" s="435" t="s">
        <v>1055</v>
      </c>
      <c r="B84" s="436" t="s">
        <v>128</v>
      </c>
      <c r="C84" s="451" t="s">
        <v>129</v>
      </c>
      <c r="D84" s="435" t="s">
        <v>93</v>
      </c>
      <c r="E84" s="646">
        <v>3</v>
      </c>
      <c r="F84" s="626" t="s">
        <v>1109</v>
      </c>
      <c r="G84" s="627">
        <f t="shared" si="2"/>
        <v>0</v>
      </c>
      <c r="H84" s="437"/>
      <c r="I84" s="437"/>
      <c r="J84" s="416"/>
    </row>
    <row r="85" spans="1:10" s="2" customFormat="1" ht="29.25" customHeight="1">
      <c r="A85" s="435" t="s">
        <v>1056</v>
      </c>
      <c r="B85" s="436" t="s">
        <v>130</v>
      </c>
      <c r="C85" s="451" t="s">
        <v>131</v>
      </c>
      <c r="D85" s="435" t="s">
        <v>93</v>
      </c>
      <c r="E85" s="646">
        <v>3</v>
      </c>
      <c r="F85" s="626" t="s">
        <v>1109</v>
      </c>
      <c r="G85" s="627">
        <f t="shared" si="2"/>
        <v>0</v>
      </c>
      <c r="H85" s="437"/>
      <c r="I85" s="437"/>
      <c r="J85" s="416"/>
    </row>
    <row r="86" spans="1:10" s="2" customFormat="1" ht="30" customHeight="1">
      <c r="A86" s="435" t="s">
        <v>1057</v>
      </c>
      <c r="B86" s="436" t="s">
        <v>132</v>
      </c>
      <c r="C86" s="451" t="s">
        <v>133</v>
      </c>
      <c r="D86" s="435" t="s">
        <v>93</v>
      </c>
      <c r="E86" s="646">
        <v>9</v>
      </c>
      <c r="F86" s="626" t="s">
        <v>1109</v>
      </c>
      <c r="G86" s="627">
        <f t="shared" si="2"/>
        <v>0</v>
      </c>
      <c r="H86" s="437"/>
      <c r="I86" s="437"/>
      <c r="J86" s="416"/>
    </row>
    <row r="87" spans="1:10" s="2" customFormat="1" ht="30" customHeight="1">
      <c r="A87" s="435" t="s">
        <v>1058</v>
      </c>
      <c r="B87" s="436" t="s">
        <v>134</v>
      </c>
      <c r="C87" s="451" t="s">
        <v>135</v>
      </c>
      <c r="D87" s="435" t="s">
        <v>93</v>
      </c>
      <c r="E87" s="646">
        <v>3</v>
      </c>
      <c r="F87" s="626" t="s">
        <v>1109</v>
      </c>
      <c r="G87" s="627">
        <f t="shared" si="2"/>
        <v>0</v>
      </c>
      <c r="H87" s="437"/>
      <c r="I87" s="437"/>
      <c r="J87" s="416"/>
    </row>
    <row r="88" spans="1:10" s="2" customFormat="1" ht="15" customHeight="1">
      <c r="A88" s="435" t="s">
        <v>1059</v>
      </c>
      <c r="B88" s="436" t="s">
        <v>136</v>
      </c>
      <c r="C88" s="451" t="s">
        <v>137</v>
      </c>
      <c r="D88" s="435" t="s">
        <v>93</v>
      </c>
      <c r="E88" s="646">
        <v>3</v>
      </c>
      <c r="F88" s="626" t="s">
        <v>1109</v>
      </c>
      <c r="G88" s="627">
        <f t="shared" si="2"/>
        <v>0</v>
      </c>
      <c r="H88" s="437"/>
      <c r="I88" s="437"/>
      <c r="J88" s="416"/>
    </row>
    <row r="89" spans="1:10" s="2" customFormat="1" ht="29.25" customHeight="1">
      <c r="A89" s="435" t="s">
        <v>1060</v>
      </c>
      <c r="B89" s="436" t="s">
        <v>138</v>
      </c>
      <c r="C89" s="451" t="s">
        <v>139</v>
      </c>
      <c r="D89" s="435" t="s">
        <v>93</v>
      </c>
      <c r="E89" s="646">
        <v>3</v>
      </c>
      <c r="F89" s="626" t="s">
        <v>1109</v>
      </c>
      <c r="G89" s="627">
        <f t="shared" si="2"/>
        <v>0</v>
      </c>
      <c r="H89" s="437"/>
      <c r="I89" s="437"/>
      <c r="J89" s="416"/>
    </row>
    <row r="90" spans="1:10" s="2" customFormat="1" ht="26.25" customHeight="1">
      <c r="A90" s="435" t="s">
        <v>1061</v>
      </c>
      <c r="B90" s="436" t="s">
        <v>140</v>
      </c>
      <c r="C90" s="451" t="s">
        <v>141</v>
      </c>
      <c r="D90" s="435" t="s">
        <v>93</v>
      </c>
      <c r="E90" s="646">
        <v>3</v>
      </c>
      <c r="F90" s="626" t="s">
        <v>1109</v>
      </c>
      <c r="G90" s="627">
        <f t="shared" si="2"/>
        <v>0</v>
      </c>
      <c r="H90" s="437"/>
      <c r="I90" s="437"/>
      <c r="J90" s="416"/>
    </row>
    <row r="91" spans="1:10" s="2" customFormat="1" ht="24.75" customHeight="1">
      <c r="A91" s="435" t="s">
        <v>1062</v>
      </c>
      <c r="B91" s="436" t="s">
        <v>142</v>
      </c>
      <c r="C91" s="451" t="s">
        <v>143</v>
      </c>
      <c r="D91" s="435" t="s">
        <v>93</v>
      </c>
      <c r="E91" s="646">
        <v>9</v>
      </c>
      <c r="F91" s="626" t="s">
        <v>1109</v>
      </c>
      <c r="G91" s="627">
        <f t="shared" si="2"/>
        <v>0</v>
      </c>
      <c r="H91" s="437"/>
      <c r="I91" s="437"/>
      <c r="J91" s="416"/>
    </row>
    <row r="92" spans="1:10" s="2" customFormat="1" ht="12.75">
      <c r="A92" s="433"/>
      <c r="B92" s="434"/>
      <c r="C92" s="461"/>
      <c r="D92" s="433"/>
      <c r="E92" s="648"/>
      <c r="F92" s="631">
        <v>0</v>
      </c>
      <c r="G92" s="616"/>
      <c r="H92" s="445"/>
      <c r="I92" s="445"/>
      <c r="J92" s="416"/>
    </row>
    <row r="93" spans="1:10" s="5" customFormat="1" ht="15">
      <c r="A93" s="515" t="s">
        <v>7</v>
      </c>
      <c r="B93" s="516" t="s">
        <v>144</v>
      </c>
      <c r="C93" s="516" t="s">
        <v>145</v>
      </c>
      <c r="D93" s="525" t="s">
        <v>7</v>
      </c>
      <c r="E93" s="645">
        <v>0</v>
      </c>
      <c r="F93" s="625">
        <v>0</v>
      </c>
      <c r="G93" s="625">
        <f>SUM(G95)</f>
        <v>0</v>
      </c>
      <c r="H93" s="526"/>
      <c r="I93" s="526"/>
      <c r="J93" s="416"/>
    </row>
    <row r="94" spans="1:10" s="5" customFormat="1" ht="15">
      <c r="A94" s="515"/>
      <c r="B94" s="516"/>
      <c r="C94" s="516"/>
      <c r="D94" s="525"/>
      <c r="E94" s="645"/>
      <c r="F94" s="625">
        <v>0</v>
      </c>
      <c r="G94" s="625"/>
      <c r="H94" s="526"/>
      <c r="I94" s="526"/>
      <c r="J94" s="416"/>
    </row>
    <row r="95" spans="1:10" s="9" customFormat="1" ht="24">
      <c r="A95" s="435" t="s">
        <v>1063</v>
      </c>
      <c r="B95" s="436" t="s">
        <v>146</v>
      </c>
      <c r="C95" s="451" t="s">
        <v>147</v>
      </c>
      <c r="D95" s="435" t="s">
        <v>158</v>
      </c>
      <c r="E95" s="646">
        <f>ROUND(I93,2)</f>
        <v>0</v>
      </c>
      <c r="F95" s="626">
        <v>0</v>
      </c>
      <c r="G95" s="627">
        <f>ROUND(E95*F95,2)</f>
        <v>0</v>
      </c>
      <c r="H95" s="444"/>
      <c r="I95" s="444"/>
      <c r="J95" s="416"/>
    </row>
    <row r="96" spans="1:10" s="9" customFormat="1" ht="12.75">
      <c r="A96" s="435"/>
      <c r="B96" s="436"/>
      <c r="C96" s="451"/>
      <c r="D96" s="435"/>
      <c r="E96" s="646"/>
      <c r="F96" s="626">
        <v>0</v>
      </c>
      <c r="G96" s="627"/>
      <c r="H96" s="444"/>
      <c r="I96" s="444"/>
      <c r="J96" s="416"/>
    </row>
    <row r="97" spans="1:11" s="9" customFormat="1" ht="12.75">
      <c r="A97" s="435"/>
      <c r="B97" s="436"/>
      <c r="C97" s="451"/>
      <c r="D97" s="435"/>
      <c r="E97" s="646"/>
      <c r="F97" s="626">
        <v>0</v>
      </c>
      <c r="G97" s="627"/>
      <c r="H97" s="444"/>
      <c r="I97" s="444"/>
      <c r="J97" s="416"/>
    </row>
    <row r="98" spans="1:11" s="3" customFormat="1" ht="12.75" customHeight="1">
      <c r="A98" s="435" t="s">
        <v>7</v>
      </c>
      <c r="B98" s="516" t="s">
        <v>148</v>
      </c>
      <c r="C98" s="516" t="s">
        <v>149</v>
      </c>
      <c r="D98" s="525"/>
      <c r="E98" s="645"/>
      <c r="F98" s="625">
        <v>0</v>
      </c>
      <c r="G98" s="625">
        <f>SUM(G100:G115)</f>
        <v>0</v>
      </c>
      <c r="H98" s="526"/>
      <c r="I98" s="526"/>
      <c r="J98" s="416"/>
    </row>
    <row r="99" spans="1:11" s="3" customFormat="1" ht="12.75" customHeight="1">
      <c r="A99" s="435"/>
      <c r="B99" s="516"/>
      <c r="C99" s="516"/>
      <c r="D99" s="525"/>
      <c r="E99" s="645"/>
      <c r="F99" s="625">
        <v>0</v>
      </c>
      <c r="G99" s="625"/>
      <c r="H99" s="526"/>
      <c r="I99" s="526"/>
      <c r="J99" s="416"/>
    </row>
    <row r="100" spans="1:11" ht="12.75" customHeight="1">
      <c r="A100" s="438">
        <v>58</v>
      </c>
      <c r="B100" s="439">
        <v>380311553</v>
      </c>
      <c r="C100" s="440" t="s">
        <v>150</v>
      </c>
      <c r="D100" s="438" t="s">
        <v>54</v>
      </c>
      <c r="E100" s="646">
        <v>3.6</v>
      </c>
      <c r="F100" s="627" t="s">
        <v>1109</v>
      </c>
      <c r="G100" s="627">
        <f>ROUND(E100*F100,2)</f>
        <v>0</v>
      </c>
      <c r="H100" s="444"/>
      <c r="I100" s="446"/>
      <c r="J100" s="416"/>
      <c r="K100" s="10"/>
    </row>
    <row r="101" spans="1:11" ht="12.75" customHeight="1">
      <c r="A101" s="495"/>
      <c r="B101" s="496"/>
      <c r="C101" s="497" t="s">
        <v>151</v>
      </c>
      <c r="D101" s="498"/>
      <c r="E101" s="647"/>
      <c r="F101" s="629">
        <v>0</v>
      </c>
      <c r="G101" s="629">
        <f t="shared" ref="G101:G115" si="3">ROUND(E101*F101,2)</f>
        <v>0</v>
      </c>
      <c r="H101" s="499"/>
      <c r="I101" s="500"/>
      <c r="J101" s="416"/>
      <c r="K101" s="10"/>
    </row>
    <row r="102" spans="1:11" ht="12.75" customHeight="1">
      <c r="A102" s="438">
        <v>59</v>
      </c>
      <c r="B102" s="439">
        <v>380356241</v>
      </c>
      <c r="C102" s="440" t="s">
        <v>152</v>
      </c>
      <c r="D102" s="438" t="s">
        <v>112</v>
      </c>
      <c r="E102" s="646">
        <v>4.2</v>
      </c>
      <c r="F102" s="627" t="s">
        <v>1109</v>
      </c>
      <c r="G102" s="627">
        <f t="shared" si="3"/>
        <v>0</v>
      </c>
      <c r="H102" s="444"/>
      <c r="I102" s="446"/>
      <c r="J102" s="416"/>
      <c r="K102" s="10"/>
    </row>
    <row r="103" spans="1:11" ht="12.75" customHeight="1">
      <c r="A103" s="501"/>
      <c r="B103" s="502"/>
      <c r="C103" s="503" t="s">
        <v>153</v>
      </c>
      <c r="D103" s="504"/>
      <c r="E103" s="649"/>
      <c r="F103" s="632">
        <v>0</v>
      </c>
      <c r="G103" s="632">
        <f t="shared" si="3"/>
        <v>0</v>
      </c>
      <c r="H103" s="505"/>
      <c r="I103" s="506"/>
      <c r="J103" s="416"/>
      <c r="K103" s="10"/>
    </row>
    <row r="104" spans="1:11" s="2" customFormat="1" ht="24">
      <c r="A104" s="438">
        <v>60</v>
      </c>
      <c r="B104" s="439">
        <v>380311553</v>
      </c>
      <c r="C104" s="440" t="s">
        <v>154</v>
      </c>
      <c r="D104" s="438" t="s">
        <v>54</v>
      </c>
      <c r="E104" s="646">
        <v>3.4</v>
      </c>
      <c r="F104" s="627" t="s">
        <v>1109</v>
      </c>
      <c r="G104" s="627">
        <f t="shared" si="3"/>
        <v>0</v>
      </c>
      <c r="H104" s="444"/>
      <c r="I104" s="446"/>
      <c r="J104" s="416"/>
    </row>
    <row r="105" spans="1:11" s="2" customFormat="1" ht="12.75">
      <c r="A105" s="495"/>
      <c r="B105" s="496"/>
      <c r="C105" s="497" t="s">
        <v>155</v>
      </c>
      <c r="D105" s="498"/>
      <c r="E105" s="647"/>
      <c r="F105" s="629">
        <v>0</v>
      </c>
      <c r="G105" s="629">
        <f t="shared" si="3"/>
        <v>0</v>
      </c>
      <c r="H105" s="499"/>
      <c r="I105" s="500"/>
      <c r="J105" s="416"/>
    </row>
    <row r="106" spans="1:11" s="2" customFormat="1" ht="12.75">
      <c r="A106" s="438">
        <v>61</v>
      </c>
      <c r="B106" s="439">
        <v>380356241</v>
      </c>
      <c r="C106" s="440" t="s">
        <v>152</v>
      </c>
      <c r="D106" s="438" t="s">
        <v>112</v>
      </c>
      <c r="E106" s="646">
        <v>3.1</v>
      </c>
      <c r="F106" s="627" t="s">
        <v>1109</v>
      </c>
      <c r="G106" s="627">
        <f t="shared" si="3"/>
        <v>0</v>
      </c>
      <c r="H106" s="444"/>
      <c r="I106" s="446"/>
      <c r="J106" s="416"/>
    </row>
    <row r="107" spans="1:11" s="2" customFormat="1" ht="12.75">
      <c r="A107" s="438"/>
      <c r="B107" s="439"/>
      <c r="C107" s="440" t="s">
        <v>156</v>
      </c>
      <c r="D107" s="438"/>
      <c r="E107" s="646"/>
      <c r="F107" s="627">
        <v>0</v>
      </c>
      <c r="G107" s="627">
        <f t="shared" si="3"/>
        <v>0</v>
      </c>
      <c r="H107" s="444"/>
      <c r="I107" s="446"/>
      <c r="J107" s="416"/>
    </row>
    <row r="108" spans="1:11" s="2" customFormat="1" ht="12.75">
      <c r="A108" s="438">
        <v>62</v>
      </c>
      <c r="B108" s="439">
        <v>311362021</v>
      </c>
      <c r="C108" s="440" t="s">
        <v>157</v>
      </c>
      <c r="D108" s="438" t="s">
        <v>158</v>
      </c>
      <c r="E108" s="646">
        <v>0.1</v>
      </c>
      <c r="F108" s="627" t="s">
        <v>1109</v>
      </c>
      <c r="G108" s="627">
        <f t="shared" si="3"/>
        <v>0</v>
      </c>
      <c r="H108" s="444"/>
      <c r="I108" s="446"/>
      <c r="J108" s="416"/>
    </row>
    <row r="109" spans="1:11" s="2" customFormat="1" ht="12.75">
      <c r="A109" s="435" t="s">
        <v>1079</v>
      </c>
      <c r="B109" s="436" t="s">
        <v>159</v>
      </c>
      <c r="C109" s="451" t="s">
        <v>160</v>
      </c>
      <c r="D109" s="435" t="s">
        <v>93</v>
      </c>
      <c r="E109" s="646">
        <v>1</v>
      </c>
      <c r="F109" s="626" t="s">
        <v>1109</v>
      </c>
      <c r="G109" s="627">
        <f t="shared" si="3"/>
        <v>0</v>
      </c>
      <c r="H109" s="437"/>
      <c r="I109" s="437"/>
      <c r="J109" s="416"/>
    </row>
    <row r="110" spans="1:11" s="2" customFormat="1" ht="12.75">
      <c r="A110" s="435" t="s">
        <v>1080</v>
      </c>
      <c r="B110" s="436" t="s">
        <v>161</v>
      </c>
      <c r="C110" s="451" t="s">
        <v>162</v>
      </c>
      <c r="D110" s="435" t="s">
        <v>93</v>
      </c>
      <c r="E110" s="646">
        <v>1</v>
      </c>
      <c r="F110" s="626" t="s">
        <v>1109</v>
      </c>
      <c r="G110" s="627">
        <f t="shared" si="3"/>
        <v>0</v>
      </c>
      <c r="H110" s="437"/>
      <c r="I110" s="437"/>
      <c r="J110" s="416"/>
    </row>
    <row r="111" spans="1:11" s="2" customFormat="1" ht="12.75" customHeight="1">
      <c r="A111" s="435" t="s">
        <v>1064</v>
      </c>
      <c r="B111" s="436" t="s">
        <v>163</v>
      </c>
      <c r="C111" s="451" t="s">
        <v>164</v>
      </c>
      <c r="D111" s="435" t="s">
        <v>120</v>
      </c>
      <c r="E111" s="646">
        <v>1</v>
      </c>
      <c r="F111" s="626" t="s">
        <v>1109</v>
      </c>
      <c r="G111" s="627">
        <f t="shared" si="3"/>
        <v>0</v>
      </c>
      <c r="H111" s="437"/>
      <c r="I111" s="446"/>
      <c r="J111" s="416"/>
    </row>
    <row r="112" spans="1:11" s="2" customFormat="1" ht="27" customHeight="1">
      <c r="A112" s="435" t="s">
        <v>1065</v>
      </c>
      <c r="B112" s="436" t="s">
        <v>163</v>
      </c>
      <c r="C112" s="451" t="s">
        <v>1074</v>
      </c>
      <c r="D112" s="435" t="s">
        <v>120</v>
      </c>
      <c r="E112" s="646">
        <v>2</v>
      </c>
      <c r="F112" s="626" t="s">
        <v>1109</v>
      </c>
      <c r="G112" s="627">
        <f t="shared" si="3"/>
        <v>0</v>
      </c>
      <c r="H112" s="437"/>
      <c r="I112" s="446"/>
      <c r="J112" s="416"/>
    </row>
    <row r="113" spans="1:11" s="2" customFormat="1" ht="12.75" customHeight="1">
      <c r="A113" s="435" t="s">
        <v>1066</v>
      </c>
      <c r="B113" s="436" t="s">
        <v>163</v>
      </c>
      <c r="C113" s="451" t="s">
        <v>165</v>
      </c>
      <c r="D113" s="435" t="s">
        <v>120</v>
      </c>
      <c r="E113" s="646">
        <v>2</v>
      </c>
      <c r="F113" s="626" t="s">
        <v>1109</v>
      </c>
      <c r="G113" s="627">
        <f t="shared" si="3"/>
        <v>0</v>
      </c>
      <c r="H113" s="437"/>
      <c r="I113" s="446"/>
      <c r="J113" s="416"/>
    </row>
    <row r="114" spans="1:11" s="2" customFormat="1" ht="15.6" customHeight="1">
      <c r="A114" s="435" t="s">
        <v>1067</v>
      </c>
      <c r="B114" s="436" t="s">
        <v>163</v>
      </c>
      <c r="C114" s="451" t="s">
        <v>166</v>
      </c>
      <c r="D114" s="435" t="s">
        <v>120</v>
      </c>
      <c r="E114" s="646">
        <v>1</v>
      </c>
      <c r="F114" s="626" t="s">
        <v>1109</v>
      </c>
      <c r="G114" s="627">
        <f t="shared" si="3"/>
        <v>0</v>
      </c>
      <c r="H114" s="437"/>
      <c r="I114" s="446"/>
      <c r="J114" s="416"/>
    </row>
    <row r="115" spans="1:11" s="2" customFormat="1" ht="12.75" customHeight="1">
      <c r="A115" s="435" t="s">
        <v>1068</v>
      </c>
      <c r="B115" s="436" t="s">
        <v>163</v>
      </c>
      <c r="C115" s="451" t="s">
        <v>167</v>
      </c>
      <c r="D115" s="435" t="s">
        <v>120</v>
      </c>
      <c r="E115" s="646">
        <v>1</v>
      </c>
      <c r="F115" s="626" t="s">
        <v>1109</v>
      </c>
      <c r="G115" s="627">
        <f t="shared" si="3"/>
        <v>0</v>
      </c>
      <c r="H115" s="437"/>
      <c r="I115" s="446"/>
      <c r="J115" s="416"/>
    </row>
    <row r="116" spans="1:11" s="2" customFormat="1" ht="22.5" customHeight="1">
      <c r="A116" s="489"/>
      <c r="B116" s="490"/>
      <c r="C116" s="491" t="s">
        <v>168</v>
      </c>
      <c r="D116" s="492"/>
      <c r="E116" s="647"/>
      <c r="F116" s="628">
        <v>0</v>
      </c>
      <c r="G116" s="629"/>
      <c r="H116" s="493"/>
      <c r="I116" s="500"/>
      <c r="J116" s="416"/>
    </row>
    <row r="117" spans="1:11" s="2" customFormat="1" ht="12.75" customHeight="1">
      <c r="A117" s="435"/>
      <c r="B117" s="436"/>
      <c r="C117" s="451"/>
      <c r="D117" s="435"/>
      <c r="E117" s="646"/>
      <c r="F117" s="626">
        <v>0</v>
      </c>
      <c r="G117" s="627"/>
      <c r="H117" s="437"/>
      <c r="I117" s="446"/>
      <c r="J117" s="416"/>
    </row>
    <row r="118" spans="1:11" s="11" customFormat="1" ht="12.75">
      <c r="A118" s="527" t="s">
        <v>7</v>
      </c>
      <c r="B118" s="516" t="s">
        <v>169</v>
      </c>
      <c r="C118" s="516" t="s">
        <v>170</v>
      </c>
      <c r="D118" s="525" t="s">
        <v>7</v>
      </c>
      <c r="E118" s="645">
        <v>0</v>
      </c>
      <c r="F118" s="633">
        <v>0</v>
      </c>
      <c r="G118" s="625">
        <f>SUM(G120:G127)</f>
        <v>0</v>
      </c>
      <c r="H118" s="516"/>
      <c r="I118" s="526"/>
      <c r="J118" s="416"/>
    </row>
    <row r="119" spans="1:11" s="2" customFormat="1" ht="18" customHeight="1">
      <c r="A119" s="489"/>
      <c r="B119" s="490"/>
      <c r="C119" s="491" t="s">
        <v>171</v>
      </c>
      <c r="D119" s="492"/>
      <c r="E119" s="647"/>
      <c r="F119" s="628">
        <v>0</v>
      </c>
      <c r="G119" s="629"/>
      <c r="H119" s="493"/>
      <c r="I119" s="494"/>
      <c r="J119" s="416"/>
    </row>
    <row r="120" spans="1:11" s="2" customFormat="1" ht="24">
      <c r="A120" s="435" t="s">
        <v>1069</v>
      </c>
      <c r="B120" s="436" t="s">
        <v>172</v>
      </c>
      <c r="C120" s="451" t="s">
        <v>173</v>
      </c>
      <c r="D120" s="435" t="s">
        <v>84</v>
      </c>
      <c r="E120" s="646">
        <v>48</v>
      </c>
      <c r="F120" s="626" t="s">
        <v>1109</v>
      </c>
      <c r="G120" s="627">
        <f>ROUND(E120*F120,2)</f>
        <v>0</v>
      </c>
      <c r="H120" s="437"/>
      <c r="I120" s="437"/>
      <c r="J120" s="416"/>
    </row>
    <row r="121" spans="1:11" ht="24">
      <c r="A121" s="438">
        <v>71</v>
      </c>
      <c r="B121" s="439" t="s">
        <v>174</v>
      </c>
      <c r="C121" s="440" t="s">
        <v>175</v>
      </c>
      <c r="D121" s="438" t="s">
        <v>84</v>
      </c>
      <c r="E121" s="646">
        <v>28</v>
      </c>
      <c r="F121" s="627" t="s">
        <v>1109</v>
      </c>
      <c r="G121" s="627">
        <f t="shared" ref="G121:G127" si="4">ROUND(E121*F121,2)</f>
        <v>0</v>
      </c>
      <c r="H121" s="447"/>
      <c r="I121" s="437"/>
      <c r="J121" s="416"/>
      <c r="K121" s="10"/>
    </row>
    <row r="122" spans="1:11" s="2" customFormat="1" ht="21" customHeight="1">
      <c r="A122" s="435" t="s">
        <v>1070</v>
      </c>
      <c r="B122" s="436" t="s">
        <v>176</v>
      </c>
      <c r="C122" s="451" t="s">
        <v>177</v>
      </c>
      <c r="D122" s="435" t="s">
        <v>93</v>
      </c>
      <c r="E122" s="646">
        <v>14</v>
      </c>
      <c r="F122" s="626" t="s">
        <v>1109</v>
      </c>
      <c r="G122" s="627">
        <f t="shared" si="4"/>
        <v>0</v>
      </c>
      <c r="H122" s="437"/>
      <c r="I122" s="437"/>
      <c r="J122" s="416"/>
    </row>
    <row r="123" spans="1:11" ht="20.25" customHeight="1">
      <c r="A123" s="438">
        <v>73</v>
      </c>
      <c r="B123" s="439" t="s">
        <v>178</v>
      </c>
      <c r="C123" s="440" t="s">
        <v>179</v>
      </c>
      <c r="D123" s="438" t="s">
        <v>93</v>
      </c>
      <c r="E123" s="646">
        <v>14</v>
      </c>
      <c r="F123" s="627" t="s">
        <v>1109</v>
      </c>
      <c r="G123" s="627">
        <f>ROUND(E123*F123,2)</f>
        <v>0</v>
      </c>
      <c r="I123" s="437"/>
      <c r="J123" s="416"/>
      <c r="K123" s="10"/>
    </row>
    <row r="124" spans="1:11" s="2" customFormat="1" ht="12.75">
      <c r="A124" s="435" t="s">
        <v>1071</v>
      </c>
      <c r="B124" s="436" t="s">
        <v>180</v>
      </c>
      <c r="C124" s="451" t="s">
        <v>181</v>
      </c>
      <c r="D124" s="435" t="s">
        <v>93</v>
      </c>
      <c r="E124" s="646">
        <v>14</v>
      </c>
      <c r="F124" s="626" t="s">
        <v>1109</v>
      </c>
      <c r="G124" s="627">
        <f t="shared" si="4"/>
        <v>0</v>
      </c>
      <c r="H124" s="447"/>
      <c r="I124" s="437"/>
      <c r="J124" s="416"/>
    </row>
    <row r="125" spans="1:11" s="2" customFormat="1" ht="24">
      <c r="A125" s="435" t="s">
        <v>1081</v>
      </c>
      <c r="B125" s="436" t="s">
        <v>182</v>
      </c>
      <c r="C125" s="451" t="s">
        <v>183</v>
      </c>
      <c r="D125" s="435" t="s">
        <v>84</v>
      </c>
      <c r="E125" s="646">
        <v>76</v>
      </c>
      <c r="F125" s="626" t="s">
        <v>1109</v>
      </c>
      <c r="G125" s="627">
        <f t="shared" si="4"/>
        <v>0</v>
      </c>
      <c r="H125" s="437"/>
      <c r="I125" s="437"/>
      <c r="J125" s="416"/>
    </row>
    <row r="126" spans="1:11" s="2" customFormat="1" ht="24">
      <c r="A126" s="435" t="s">
        <v>1072</v>
      </c>
      <c r="B126" s="436" t="s">
        <v>184</v>
      </c>
      <c r="C126" s="451" t="s">
        <v>185</v>
      </c>
      <c r="D126" s="435" t="s">
        <v>158</v>
      </c>
      <c r="E126" s="646">
        <f>I118</f>
        <v>0</v>
      </c>
      <c r="F126" s="626">
        <v>0</v>
      </c>
      <c r="G126" s="627">
        <f t="shared" si="4"/>
        <v>0</v>
      </c>
      <c r="H126" s="437"/>
      <c r="I126" s="437"/>
      <c r="J126" s="416"/>
    </row>
    <row r="127" spans="1:11" s="2" customFormat="1" ht="24">
      <c r="A127" s="448" t="s">
        <v>1073</v>
      </c>
      <c r="B127" s="449" t="s">
        <v>186</v>
      </c>
      <c r="C127" s="452" t="s">
        <v>187</v>
      </c>
      <c r="D127" s="448" t="s">
        <v>158</v>
      </c>
      <c r="E127" s="650">
        <f>I118</f>
        <v>0</v>
      </c>
      <c r="F127" s="634">
        <v>0</v>
      </c>
      <c r="G127" s="635">
        <f t="shared" si="4"/>
        <v>0</v>
      </c>
      <c r="H127" s="450"/>
      <c r="I127" s="450"/>
      <c r="J127" s="416"/>
    </row>
    <row r="128" spans="1:11" s="2" customFormat="1">
      <c r="A128" s="213"/>
      <c r="B128" s="222"/>
      <c r="C128" s="223"/>
      <c r="D128" s="222"/>
      <c r="E128" s="651"/>
      <c r="F128" s="636"/>
      <c r="G128" s="637"/>
      <c r="H128" s="332"/>
      <c r="I128" s="307"/>
      <c r="J128" s="307"/>
      <c r="K128" s="213"/>
    </row>
    <row r="129" spans="1:11" s="2" customFormat="1">
      <c r="A129" s="213"/>
      <c r="B129" s="222"/>
      <c r="C129" s="223"/>
      <c r="D129" s="222"/>
      <c r="E129" s="651"/>
      <c r="F129" s="285"/>
      <c r="G129" s="331"/>
      <c r="H129" s="332"/>
      <c r="I129" s="307"/>
      <c r="J129" s="307"/>
      <c r="K129" s="213"/>
    </row>
    <row r="130" spans="1:11" s="5" customFormat="1" ht="15">
      <c r="A130" s="213"/>
      <c r="B130" s="213"/>
      <c r="C130" s="213"/>
      <c r="D130" s="528"/>
      <c r="E130" s="652">
        <v>0</v>
      </c>
      <c r="F130" s="529"/>
      <c r="G130" s="530">
        <f>SUM(G93+G60+G53+G11+G98+G118)</f>
        <v>0</v>
      </c>
      <c r="H130" s="2"/>
      <c r="I130" s="530"/>
      <c r="J130" s="418"/>
      <c r="K130" s="417"/>
    </row>
    <row r="131" spans="1:11" s="5" customFormat="1" ht="15">
      <c r="A131" s="214"/>
      <c r="B131" s="214"/>
      <c r="C131" s="214"/>
      <c r="D131" s="455"/>
      <c r="E131" s="464"/>
      <c r="F131" s="286"/>
      <c r="G131" s="293"/>
      <c r="H131" s="293"/>
      <c r="I131" s="308"/>
      <c r="J131" s="308"/>
      <c r="K131" s="214"/>
    </row>
    <row r="132" spans="1:11" s="5" customFormat="1" ht="15">
      <c r="A132" s="214"/>
      <c r="B132" s="214"/>
      <c r="C132" s="214"/>
      <c r="D132" s="455"/>
      <c r="E132" s="464"/>
      <c r="F132" s="286"/>
      <c r="G132" s="293"/>
      <c r="H132" s="293"/>
      <c r="I132" s="308"/>
      <c r="J132" s="308"/>
      <c r="K132" s="214"/>
    </row>
    <row r="133" spans="1:11" s="5" customFormat="1" ht="15">
      <c r="A133" s="214"/>
      <c r="B133" s="214"/>
      <c r="C133" s="214"/>
      <c r="D133" s="455"/>
      <c r="E133" s="464"/>
      <c r="F133" s="286"/>
      <c r="G133" s="293"/>
      <c r="H133" s="293"/>
      <c r="I133" s="308"/>
      <c r="J133" s="308"/>
      <c r="K133" s="214"/>
    </row>
    <row r="134" spans="1:11" s="5" customFormat="1" ht="15">
      <c r="A134" s="214"/>
      <c r="B134" s="214"/>
      <c r="C134" s="214"/>
      <c r="D134" s="455"/>
      <c r="E134" s="464"/>
      <c r="F134" s="286"/>
      <c r="G134" s="293"/>
      <c r="H134" s="293"/>
      <c r="I134" s="308"/>
      <c r="J134" s="308"/>
      <c r="K134" s="214"/>
    </row>
    <row r="135" spans="1:11" s="5" customFormat="1" ht="15">
      <c r="A135" s="214"/>
      <c r="B135" s="214"/>
      <c r="C135" s="214"/>
      <c r="D135" s="455"/>
      <c r="E135" s="464"/>
      <c r="F135" s="286"/>
      <c r="G135" s="293"/>
      <c r="H135" s="293"/>
      <c r="I135" s="308"/>
      <c r="J135" s="308"/>
      <c r="K135" s="214"/>
    </row>
    <row r="136" spans="1:11" s="5" customFormat="1" ht="15">
      <c r="A136" s="214"/>
      <c r="B136" s="214"/>
      <c r="C136" s="214"/>
      <c r="D136" s="455"/>
      <c r="E136" s="464"/>
      <c r="F136" s="286"/>
      <c r="G136" s="293"/>
      <c r="H136" s="293"/>
      <c r="I136" s="308"/>
      <c r="J136" s="308"/>
      <c r="K136" s="214"/>
    </row>
    <row r="137" spans="1:11" s="5" customFormat="1" ht="15">
      <c r="A137" s="214"/>
      <c r="B137" s="214"/>
      <c r="C137" s="214"/>
      <c r="D137" s="455"/>
      <c r="E137" s="464"/>
      <c r="F137" s="286"/>
      <c r="G137" s="293"/>
      <c r="H137" s="293"/>
      <c r="I137" s="308"/>
      <c r="J137" s="308"/>
      <c r="K137" s="214"/>
    </row>
    <row r="138" spans="1:11" s="5" customFormat="1" ht="15">
      <c r="A138" s="214"/>
      <c r="B138" s="214"/>
      <c r="C138" s="214"/>
      <c r="D138" s="455"/>
      <c r="E138" s="464"/>
      <c r="F138" s="286"/>
      <c r="G138" s="293"/>
      <c r="H138" s="293"/>
      <c r="I138" s="308"/>
      <c r="J138" s="308"/>
      <c r="K138" s="214"/>
    </row>
    <row r="139" spans="1:11" s="5" customFormat="1" ht="15">
      <c r="A139" s="214"/>
      <c r="B139" s="214"/>
      <c r="C139" s="214"/>
      <c r="D139" s="455"/>
      <c r="E139" s="464"/>
      <c r="F139" s="286"/>
      <c r="G139" s="293"/>
      <c r="H139" s="293"/>
      <c r="I139" s="308"/>
      <c r="J139" s="308"/>
      <c r="K139" s="214"/>
    </row>
    <row r="140" spans="1:11" s="5" customFormat="1" ht="15">
      <c r="A140" s="214"/>
      <c r="B140" s="214"/>
      <c r="C140" s="214"/>
      <c r="D140" s="455"/>
      <c r="E140" s="464"/>
      <c r="F140" s="286"/>
      <c r="G140" s="293"/>
      <c r="H140" s="293"/>
      <c r="I140" s="308"/>
      <c r="J140" s="308"/>
      <c r="K140" s="214"/>
    </row>
    <row r="141" spans="1:11" s="5" customFormat="1" ht="15">
      <c r="A141" s="214"/>
      <c r="B141" s="214"/>
      <c r="C141" s="214"/>
      <c r="D141" s="455"/>
      <c r="E141" s="464"/>
      <c r="F141" s="286"/>
      <c r="G141" s="293"/>
      <c r="H141" s="293"/>
      <c r="I141" s="308"/>
      <c r="J141" s="308"/>
      <c r="K141" s="214"/>
    </row>
    <row r="142" spans="1:11" s="5" customFormat="1" ht="15">
      <c r="A142" s="214"/>
      <c r="B142" s="214"/>
      <c r="C142" s="214"/>
      <c r="D142" s="455"/>
      <c r="E142" s="464"/>
      <c r="F142" s="286"/>
      <c r="G142" s="293"/>
      <c r="H142" s="293"/>
      <c r="I142" s="308"/>
      <c r="J142" s="308"/>
      <c r="K142" s="214"/>
    </row>
    <row r="143" spans="1:11" s="5" customFormat="1" ht="15">
      <c r="A143" s="214"/>
      <c r="B143" s="214"/>
      <c r="C143" s="214"/>
      <c r="D143" s="455"/>
      <c r="E143" s="464"/>
      <c r="F143" s="286"/>
      <c r="G143" s="293"/>
      <c r="H143" s="293"/>
      <c r="I143" s="308"/>
      <c r="J143" s="308"/>
      <c r="K143" s="214"/>
    </row>
    <row r="144" spans="1:11" s="5" customFormat="1" ht="15">
      <c r="A144" s="214"/>
      <c r="B144" s="214"/>
      <c r="C144" s="214"/>
      <c r="D144" s="455"/>
      <c r="E144" s="464"/>
      <c r="F144" s="286"/>
      <c r="G144" s="293"/>
      <c r="H144" s="293"/>
      <c r="I144" s="308"/>
      <c r="J144" s="308"/>
      <c r="K144" s="214"/>
    </row>
    <row r="145" spans="1:11" s="5" customFormat="1" ht="10.9" customHeight="1">
      <c r="A145" s="214"/>
      <c r="B145" s="214"/>
      <c r="C145" s="214"/>
      <c r="D145" s="455"/>
      <c r="E145" s="464"/>
      <c r="F145" s="286"/>
      <c r="G145" s="293"/>
      <c r="H145" s="293"/>
      <c r="I145" s="308"/>
      <c r="J145" s="308"/>
      <c r="K145" s="214"/>
    </row>
    <row r="146" spans="1:11" s="5" customFormat="1" ht="15">
      <c r="A146" s="214"/>
      <c r="B146" s="214"/>
      <c r="C146" s="214"/>
      <c r="D146" s="455"/>
      <c r="E146" s="464"/>
      <c r="F146" s="286"/>
      <c r="G146" s="293"/>
      <c r="H146" s="293"/>
      <c r="I146" s="308"/>
      <c r="J146" s="308"/>
      <c r="K146" s="214"/>
    </row>
    <row r="147" spans="1:11" s="5" customFormat="1" ht="15">
      <c r="A147" s="214"/>
      <c r="B147" s="214"/>
      <c r="C147" s="214"/>
      <c r="D147" s="455"/>
      <c r="E147" s="464"/>
      <c r="F147" s="286"/>
      <c r="G147" s="293"/>
      <c r="H147" s="293"/>
      <c r="I147" s="308"/>
      <c r="J147" s="308"/>
      <c r="K147" s="214"/>
    </row>
    <row r="148" spans="1:11" s="5" customFormat="1" ht="15">
      <c r="A148" s="214"/>
      <c r="B148" s="214"/>
      <c r="C148" s="214"/>
      <c r="D148" s="455"/>
      <c r="E148" s="464"/>
      <c r="F148" s="286"/>
      <c r="G148" s="293"/>
      <c r="H148" s="293"/>
      <c r="I148" s="308"/>
      <c r="J148" s="308"/>
      <c r="K148" s="214"/>
    </row>
    <row r="149" spans="1:11" s="5" customFormat="1" ht="15">
      <c r="A149" s="214"/>
      <c r="B149" s="214"/>
      <c r="C149" s="214"/>
      <c r="D149" s="455"/>
      <c r="E149" s="464"/>
      <c r="F149" s="286"/>
      <c r="G149" s="293"/>
      <c r="H149" s="293"/>
      <c r="I149" s="308"/>
      <c r="J149" s="308"/>
      <c r="K149" s="214"/>
    </row>
    <row r="150" spans="1:11" s="5" customFormat="1" ht="15">
      <c r="A150" s="214"/>
      <c r="B150" s="214"/>
      <c r="C150" s="214"/>
      <c r="D150" s="455"/>
      <c r="E150" s="464"/>
      <c r="F150" s="286"/>
      <c r="G150" s="293"/>
      <c r="H150" s="293"/>
      <c r="I150" s="308"/>
      <c r="J150" s="308"/>
      <c r="K150" s="214"/>
    </row>
    <row r="151" spans="1:11" s="5" customFormat="1" ht="15">
      <c r="A151" s="214"/>
      <c r="B151" s="214"/>
      <c r="C151" s="214"/>
      <c r="D151" s="455"/>
      <c r="E151" s="464"/>
      <c r="F151" s="286"/>
      <c r="G151" s="293"/>
      <c r="H151" s="293"/>
      <c r="I151" s="308"/>
      <c r="J151" s="308"/>
      <c r="K151" s="214"/>
    </row>
    <row r="152" spans="1:11" s="5" customFormat="1" ht="15">
      <c r="A152" s="214"/>
      <c r="B152" s="214"/>
      <c r="C152" s="214"/>
      <c r="D152" s="455"/>
      <c r="E152" s="464"/>
      <c r="F152" s="286"/>
      <c r="G152" s="293"/>
      <c r="H152" s="293"/>
      <c r="I152" s="308"/>
      <c r="J152" s="308"/>
      <c r="K152" s="214"/>
    </row>
    <row r="153" spans="1:11" s="5" customFormat="1" ht="15">
      <c r="A153" s="214"/>
      <c r="B153" s="214"/>
      <c r="C153" s="214"/>
      <c r="D153" s="455"/>
      <c r="E153" s="464"/>
      <c r="F153" s="286"/>
      <c r="G153" s="293"/>
      <c r="H153" s="293"/>
      <c r="I153" s="308"/>
      <c r="J153" s="308"/>
      <c r="K153" s="214"/>
    </row>
    <row r="154" spans="1:11" s="5" customFormat="1" ht="15">
      <c r="A154" s="214"/>
      <c r="B154" s="214"/>
      <c r="C154" s="214"/>
      <c r="D154" s="455"/>
      <c r="E154" s="464"/>
      <c r="F154" s="286"/>
      <c r="G154" s="293"/>
      <c r="H154" s="293"/>
      <c r="I154" s="308"/>
      <c r="J154" s="308"/>
      <c r="K154" s="214"/>
    </row>
    <row r="155" spans="1:11" s="5" customFormat="1" ht="15">
      <c r="A155" s="214"/>
      <c r="B155" s="214"/>
      <c r="C155" s="214"/>
      <c r="D155" s="455"/>
      <c r="E155" s="464"/>
      <c r="F155" s="286"/>
      <c r="G155" s="293"/>
      <c r="H155" s="293"/>
      <c r="I155" s="308"/>
      <c r="J155" s="308"/>
      <c r="K155" s="214"/>
    </row>
    <row r="156" spans="1:11" s="5" customFormat="1" ht="15">
      <c r="A156" s="214"/>
      <c r="B156" s="214"/>
      <c r="C156" s="214"/>
      <c r="D156" s="455"/>
      <c r="E156" s="464"/>
      <c r="F156" s="286"/>
      <c r="G156" s="293"/>
      <c r="H156" s="293"/>
      <c r="I156" s="308"/>
      <c r="J156" s="308"/>
      <c r="K156" s="214"/>
    </row>
    <row r="157" spans="1:11" s="1" customFormat="1" ht="18">
      <c r="A157" s="564"/>
      <c r="B157" s="564"/>
      <c r="C157" s="564"/>
      <c r="D157" s="564"/>
      <c r="E157" s="564"/>
      <c r="F157" s="564"/>
      <c r="G157" s="564"/>
      <c r="H157" s="333"/>
      <c r="I157" s="304"/>
      <c r="J157" s="304"/>
      <c r="K157" s="212"/>
    </row>
    <row r="158" spans="1:11" s="2" customFormat="1" ht="16.5" customHeight="1">
      <c r="A158" s="180"/>
      <c r="B158" s="200"/>
      <c r="C158" s="200"/>
      <c r="D158" s="228"/>
      <c r="E158" s="409"/>
      <c r="F158" s="283"/>
      <c r="G158" s="323"/>
      <c r="H158" s="332"/>
      <c r="I158" s="309"/>
      <c r="J158" s="305"/>
      <c r="K158" s="213"/>
    </row>
    <row r="159" spans="1:11" s="2" customFormat="1" ht="12.75" customHeight="1">
      <c r="A159" s="180"/>
      <c r="B159" s="200"/>
      <c r="C159" s="200"/>
      <c r="D159" s="228"/>
      <c r="E159" s="409"/>
      <c r="F159" s="283"/>
      <c r="G159" s="323"/>
      <c r="H159" s="332"/>
      <c r="I159" s="309"/>
      <c r="J159" s="305"/>
      <c r="K159" s="213"/>
    </row>
    <row r="160" spans="1:11" s="2" customFormat="1" ht="19.5" customHeight="1">
      <c r="A160" s="20"/>
      <c r="B160" s="20"/>
      <c r="C160" s="20"/>
      <c r="D160" s="228"/>
      <c r="E160" s="409"/>
      <c r="F160" s="283"/>
      <c r="G160" s="323"/>
      <c r="H160" s="332"/>
      <c r="I160" s="309"/>
      <c r="J160" s="305"/>
      <c r="K160" s="213"/>
    </row>
    <row r="161" spans="1:13" s="5" customFormat="1" ht="12.75" customHeight="1">
      <c r="A161" s="181"/>
      <c r="B161" s="23"/>
      <c r="C161" s="23"/>
      <c r="D161" s="48"/>
      <c r="E161" s="462"/>
      <c r="F161" s="282"/>
      <c r="G161" s="325"/>
      <c r="H161" s="293"/>
      <c r="I161" s="310"/>
      <c r="J161" s="303"/>
      <c r="K161" s="214"/>
    </row>
    <row r="162" spans="1:13" s="6" customFormat="1" ht="16.5" customHeight="1">
      <c r="A162" s="200"/>
      <c r="B162" s="200"/>
      <c r="C162" s="200"/>
      <c r="D162" s="228"/>
      <c r="E162" s="409"/>
      <c r="F162" s="283"/>
      <c r="G162" s="323"/>
      <c r="H162" s="334"/>
      <c r="I162" s="311"/>
      <c r="J162" s="319"/>
      <c r="K162" s="215"/>
    </row>
    <row r="163" spans="1:13" s="5" customFormat="1" ht="12.75" customHeight="1">
      <c r="A163" s="200"/>
      <c r="B163" s="200"/>
      <c r="C163" s="200"/>
      <c r="D163" s="228"/>
      <c r="E163" s="565"/>
      <c r="F163" s="566"/>
      <c r="G163" s="566"/>
      <c r="H163" s="335"/>
      <c r="I163" s="312"/>
      <c r="J163" s="308"/>
      <c r="K163" s="214"/>
      <c r="M163" s="4"/>
    </row>
    <row r="164" spans="1:13" s="5" customFormat="1" ht="12.75" customHeight="1">
      <c r="A164" s="200"/>
      <c r="B164" s="23"/>
      <c r="C164" s="23"/>
      <c r="D164" s="48"/>
      <c r="E164" s="565"/>
      <c r="F164" s="567"/>
      <c r="G164" s="567"/>
      <c r="H164" s="335"/>
      <c r="I164" s="312"/>
      <c r="J164" s="308"/>
      <c r="K164" s="214"/>
      <c r="M164" s="4"/>
    </row>
    <row r="165" spans="1:13" s="5" customFormat="1" ht="12.75" customHeight="1">
      <c r="A165" s="214"/>
      <c r="B165" s="224"/>
      <c r="C165" s="224"/>
      <c r="D165" s="456"/>
      <c r="E165" s="224"/>
      <c r="F165" s="287"/>
      <c r="G165" s="294"/>
      <c r="H165" s="335"/>
      <c r="I165" s="312"/>
      <c r="J165" s="308"/>
      <c r="K165" s="214"/>
      <c r="M165" s="4"/>
    </row>
    <row r="166" spans="1:13" s="5" customFormat="1" ht="15">
      <c r="A166" s="214"/>
      <c r="B166" s="220"/>
      <c r="C166" s="221"/>
      <c r="D166" s="220"/>
      <c r="E166" s="221"/>
      <c r="F166" s="288"/>
      <c r="G166" s="295"/>
      <c r="H166" s="336"/>
      <c r="I166" s="313"/>
      <c r="J166" s="313"/>
      <c r="K166" s="214"/>
    </row>
    <row r="167" spans="1:13" s="5" customFormat="1" ht="15">
      <c r="A167" s="214"/>
      <c r="B167" s="220"/>
      <c r="C167" s="221"/>
      <c r="D167" s="220"/>
      <c r="E167" s="221"/>
      <c r="F167" s="288"/>
      <c r="G167" s="295"/>
      <c r="H167" s="336"/>
      <c r="I167" s="313">
        <v>0</v>
      </c>
      <c r="J167" s="313"/>
      <c r="K167" s="214"/>
    </row>
    <row r="168" spans="1:13" s="5" customFormat="1" ht="15">
      <c r="A168" s="214"/>
      <c r="B168" s="220"/>
      <c r="C168" s="221"/>
      <c r="D168" s="220"/>
      <c r="E168" s="221"/>
      <c r="F168" s="288"/>
      <c r="G168" s="295"/>
      <c r="H168" s="336"/>
      <c r="I168" s="313">
        <v>0</v>
      </c>
      <c r="J168" s="313"/>
      <c r="K168" s="214"/>
    </row>
    <row r="169" spans="1:13" s="5" customFormat="1" ht="15">
      <c r="A169" s="214"/>
      <c r="B169" s="220"/>
      <c r="C169" s="221"/>
      <c r="D169" s="220"/>
      <c r="E169" s="221"/>
      <c r="F169" s="288"/>
      <c r="G169" s="295"/>
      <c r="H169" s="336"/>
      <c r="I169" s="313">
        <v>0</v>
      </c>
      <c r="J169" s="313"/>
      <c r="K169" s="214"/>
    </row>
    <row r="170" spans="1:13" s="5" customFormat="1" ht="15">
      <c r="A170" s="214"/>
      <c r="B170" s="220"/>
      <c r="C170" s="221"/>
      <c r="D170" s="220"/>
      <c r="E170" s="221"/>
      <c r="F170" s="288"/>
      <c r="G170" s="295"/>
      <c r="H170" s="336"/>
      <c r="I170" s="313">
        <v>0</v>
      </c>
      <c r="J170" s="313"/>
      <c r="K170" s="214"/>
    </row>
    <row r="171" spans="1:13" s="5" customFormat="1" ht="15">
      <c r="A171" s="214"/>
      <c r="B171" s="220"/>
      <c r="C171" s="221"/>
      <c r="D171" s="220"/>
      <c r="E171" s="221"/>
      <c r="F171" s="288"/>
      <c r="G171" s="295"/>
      <c r="H171" s="336"/>
      <c r="I171" s="313"/>
      <c r="J171" s="313"/>
      <c r="K171" s="214"/>
    </row>
    <row r="172" spans="1:13" s="5" customFormat="1" ht="15">
      <c r="A172" s="214"/>
      <c r="B172" s="220"/>
      <c r="C172" s="226"/>
      <c r="D172" s="457"/>
      <c r="E172" s="221"/>
      <c r="F172" s="288"/>
      <c r="G172" s="295"/>
      <c r="H172" s="336"/>
      <c r="I172" s="313"/>
      <c r="J172" s="313"/>
      <c r="K172" s="214"/>
    </row>
    <row r="173" spans="1:13" s="5" customFormat="1" ht="15">
      <c r="A173" s="214"/>
      <c r="B173" s="220"/>
      <c r="C173" s="221"/>
      <c r="D173" s="220"/>
      <c r="E173" s="221"/>
      <c r="F173" s="288"/>
      <c r="G173" s="295"/>
      <c r="H173" s="336"/>
      <c r="I173" s="313"/>
      <c r="J173" s="313"/>
      <c r="K173" s="214"/>
    </row>
    <row r="174" spans="1:13" s="5" customFormat="1" ht="15">
      <c r="A174" s="214"/>
      <c r="B174" s="220"/>
      <c r="C174" s="221"/>
      <c r="D174" s="220"/>
      <c r="E174" s="221"/>
      <c r="F174" s="288"/>
      <c r="G174" s="295"/>
      <c r="H174" s="336"/>
      <c r="I174" s="313"/>
      <c r="J174" s="313"/>
      <c r="K174" s="214"/>
    </row>
    <row r="175" spans="1:13" s="5" customFormat="1" ht="15">
      <c r="A175" s="214"/>
      <c r="B175" s="220"/>
      <c r="C175" s="221"/>
      <c r="D175" s="220"/>
      <c r="E175" s="221"/>
      <c r="F175" s="288"/>
      <c r="G175" s="295"/>
      <c r="H175" s="336"/>
      <c r="I175" s="313"/>
      <c r="J175" s="313"/>
      <c r="K175" s="214"/>
    </row>
    <row r="176" spans="1:13">
      <c r="A176" s="218"/>
      <c r="B176" s="218"/>
      <c r="C176" s="218"/>
      <c r="D176" s="458"/>
      <c r="E176" s="465"/>
      <c r="F176" s="289"/>
      <c r="G176" s="296"/>
      <c r="H176" s="296"/>
      <c r="I176" s="314"/>
      <c r="J176" s="314"/>
    </row>
    <row r="177" spans="1:10">
      <c r="A177" s="218"/>
      <c r="B177" s="218"/>
      <c r="C177" s="218"/>
      <c r="D177" s="458"/>
      <c r="E177" s="465"/>
      <c r="F177" s="289"/>
      <c r="G177" s="296"/>
      <c r="H177" s="296"/>
      <c r="I177" s="314"/>
      <c r="J177" s="314"/>
    </row>
    <row r="178" spans="1:10">
      <c r="A178" s="218"/>
      <c r="B178" s="218"/>
      <c r="C178" s="218"/>
      <c r="D178" s="458"/>
      <c r="E178" s="465"/>
      <c r="F178" s="289"/>
      <c r="G178" s="296"/>
      <c r="H178" s="296"/>
      <c r="I178" s="314"/>
      <c r="J178" s="314"/>
    </row>
    <row r="179" spans="1:10">
      <c r="A179" s="218"/>
      <c r="B179" s="218"/>
      <c r="C179" s="218"/>
      <c r="D179" s="458"/>
      <c r="E179" s="465"/>
      <c r="F179" s="289"/>
      <c r="G179" s="296"/>
      <c r="H179" s="296"/>
      <c r="I179" s="314"/>
      <c r="J179" s="314"/>
    </row>
    <row r="180" spans="1:10">
      <c r="A180" s="218"/>
      <c r="B180" s="218"/>
      <c r="C180" s="218"/>
      <c r="D180" s="458"/>
      <c r="E180" s="465"/>
      <c r="F180" s="289"/>
      <c r="G180" s="296"/>
      <c r="H180" s="296"/>
      <c r="I180" s="314"/>
      <c r="J180" s="314"/>
    </row>
    <row r="181" spans="1:10">
      <c r="A181" s="218"/>
      <c r="B181" s="218"/>
      <c r="C181" s="218"/>
      <c r="D181" s="458"/>
      <c r="E181" s="465"/>
      <c r="F181" s="289"/>
      <c r="G181" s="296"/>
      <c r="H181" s="296"/>
      <c r="I181" s="314"/>
      <c r="J181" s="314"/>
    </row>
    <row r="182" spans="1:10">
      <c r="A182" s="218"/>
      <c r="B182" s="218"/>
      <c r="C182" s="218"/>
      <c r="D182" s="458"/>
      <c r="E182" s="465"/>
      <c r="F182" s="289"/>
      <c r="G182" s="296"/>
      <c r="H182" s="296"/>
      <c r="I182" s="314"/>
      <c r="J182" s="314"/>
    </row>
    <row r="183" spans="1:10">
      <c r="A183" s="218"/>
      <c r="B183" s="218"/>
      <c r="C183" s="218"/>
      <c r="D183" s="458"/>
      <c r="E183" s="465"/>
      <c r="F183" s="289"/>
      <c r="G183" s="296"/>
      <c r="H183" s="296"/>
      <c r="I183" s="314"/>
      <c r="J183" s="314"/>
    </row>
    <row r="184" spans="1:10">
      <c r="A184" s="218"/>
      <c r="B184" s="218"/>
      <c r="C184" s="218"/>
      <c r="D184" s="458"/>
      <c r="E184" s="465"/>
      <c r="F184" s="289"/>
      <c r="G184" s="296"/>
      <c r="H184" s="296"/>
      <c r="I184" s="314"/>
      <c r="J184" s="314"/>
    </row>
    <row r="185" spans="1:10">
      <c r="A185" s="218"/>
      <c r="B185" s="218"/>
      <c r="C185" s="218"/>
      <c r="D185" s="458"/>
      <c r="E185" s="465"/>
      <c r="F185" s="289"/>
      <c r="G185" s="296"/>
      <c r="H185" s="296"/>
      <c r="I185" s="314"/>
      <c r="J185" s="314"/>
    </row>
    <row r="186" spans="1:10">
      <c r="A186" s="218"/>
      <c r="B186" s="218"/>
      <c r="C186" s="218"/>
      <c r="D186" s="458"/>
      <c r="E186" s="465"/>
      <c r="F186" s="289"/>
      <c r="G186" s="296"/>
      <c r="H186" s="296"/>
      <c r="I186" s="314"/>
      <c r="J186" s="314"/>
    </row>
    <row r="187" spans="1:10">
      <c r="A187" s="218"/>
      <c r="B187" s="218"/>
      <c r="C187" s="218"/>
      <c r="D187" s="458"/>
      <c r="E187" s="465"/>
      <c r="F187" s="289"/>
      <c r="G187" s="296"/>
      <c r="H187" s="296"/>
      <c r="I187" s="314"/>
      <c r="J187" s="314"/>
    </row>
    <row r="188" spans="1:10">
      <c r="A188" s="218"/>
      <c r="B188" s="218"/>
      <c r="C188" s="218"/>
      <c r="D188" s="458"/>
      <c r="E188" s="465"/>
      <c r="F188" s="289"/>
      <c r="G188" s="296"/>
      <c r="H188" s="296"/>
      <c r="I188" s="314"/>
      <c r="J188" s="314"/>
    </row>
    <row r="189" spans="1:10">
      <c r="A189" s="218"/>
      <c r="B189" s="218"/>
      <c r="C189" s="218"/>
      <c r="D189" s="458"/>
      <c r="E189" s="465"/>
      <c r="F189" s="289"/>
      <c r="G189" s="296"/>
      <c r="H189" s="296"/>
      <c r="I189" s="314"/>
      <c r="J189" s="314"/>
    </row>
    <row r="190" spans="1:10">
      <c r="A190" s="218"/>
      <c r="B190" s="218"/>
      <c r="C190" s="218"/>
      <c r="D190" s="458"/>
      <c r="E190" s="465"/>
      <c r="F190" s="289"/>
      <c r="G190" s="296"/>
      <c r="H190" s="296"/>
      <c r="I190" s="314"/>
      <c r="J190" s="314"/>
    </row>
    <row r="191" spans="1:10">
      <c r="A191" s="218"/>
      <c r="B191" s="218"/>
      <c r="C191" s="218"/>
      <c r="D191" s="458"/>
      <c r="E191" s="465"/>
      <c r="F191" s="289"/>
      <c r="G191" s="296"/>
      <c r="H191" s="296"/>
      <c r="I191" s="314"/>
      <c r="J191" s="314"/>
    </row>
    <row r="192" spans="1:10">
      <c r="A192" s="218"/>
      <c r="B192" s="218"/>
      <c r="C192" s="218"/>
      <c r="D192" s="458"/>
      <c r="E192" s="465"/>
      <c r="F192" s="289"/>
      <c r="G192" s="296"/>
      <c r="H192" s="296"/>
      <c r="I192" s="314"/>
      <c r="J192" s="314"/>
    </row>
    <row r="193" spans="1:10">
      <c r="A193" s="218"/>
      <c r="B193" s="218"/>
      <c r="C193" s="218"/>
      <c r="D193" s="458"/>
      <c r="E193" s="465"/>
      <c r="F193" s="289"/>
      <c r="G193" s="296"/>
      <c r="H193" s="296"/>
      <c r="I193" s="314"/>
      <c r="J193" s="314"/>
    </row>
    <row r="194" spans="1:10">
      <c r="A194" s="218"/>
      <c r="B194" s="218"/>
      <c r="C194" s="218"/>
      <c r="D194" s="458"/>
      <c r="E194" s="465"/>
      <c r="F194" s="289"/>
      <c r="G194" s="296"/>
      <c r="H194" s="296"/>
      <c r="I194" s="314"/>
      <c r="J194" s="314"/>
    </row>
    <row r="195" spans="1:10" ht="12.2" customHeight="1">
      <c r="B195" s="12"/>
      <c r="C195" s="13"/>
      <c r="D195" s="459"/>
      <c r="E195" s="13"/>
      <c r="F195" s="290"/>
      <c r="G195" s="297"/>
      <c r="H195" s="297"/>
      <c r="I195" s="315"/>
      <c r="J195" s="315"/>
    </row>
  </sheetData>
  <autoFilter ref="H1:H195" xr:uid="{455AA73B-3A69-4DF3-B089-42DB0CD5E638}"/>
  <mergeCells count="6">
    <mergeCell ref="E164:G164"/>
    <mergeCell ref="A1:G1"/>
    <mergeCell ref="E7:G7"/>
    <mergeCell ref="E8:G8"/>
    <mergeCell ref="A157:G157"/>
    <mergeCell ref="E163:G163"/>
  </mergeCells>
  <phoneticPr fontId="50" type="noConversion"/>
  <pageMargins left="3.937007874015748E-2" right="0.39370078740157483" top="0.39370078740157483" bottom="0.39370078740157483" header="0.51181102362204722" footer="0.51181102362204722"/>
  <pageSetup paperSize="9" scale="66" orientation="portrait" verticalDpi="144" r:id="rId1"/>
  <headerFooter alignWithMargins="0"/>
  <rowBreaks count="1" manualBreakCount="1">
    <brk id="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7</vt:i4>
      </vt:variant>
    </vt:vector>
  </HeadingPairs>
  <TitlesOfParts>
    <vt:vector size="18" baseType="lpstr">
      <vt:lpstr>Krycí list rozpočtu</vt:lpstr>
      <vt:lpstr>Rozpočet-Rekapitulácia</vt:lpstr>
      <vt:lpstr>SO 01 Parkovací dom-arch.</vt:lpstr>
      <vt:lpstr>SO 01 02 Parkovací systém</vt:lpstr>
      <vt:lpstr>SO 01 02 PS -Počitacia tabuľa</vt:lpstr>
      <vt:lpstr>SO 01 04 Bleskozvod</vt:lpstr>
      <vt:lpstr>SO 01  05 Dopravné riešenie TDZ</vt:lpstr>
      <vt:lpstr>SO 01 05 Dopravné riešenie DDZ</vt:lpstr>
      <vt:lpstr>SO 02 Prípojka dažďovej kanal.</vt:lpstr>
      <vt:lpstr>SO 03 El.prípojka NN</vt:lpstr>
      <vt:lpstr>SO 04 Vonkajšie osvetlenie</vt:lpstr>
      <vt:lpstr>'Krycí list rozpočtu'!Názvy_tlače</vt:lpstr>
      <vt:lpstr>'Rozpočet-Rekapitulácia'!Názvy_tlače</vt:lpstr>
      <vt:lpstr>'SO 01 02 PS -Počitacia tabuľa'!Názvy_tlače</vt:lpstr>
      <vt:lpstr>'SO 01 04 Bleskozvod'!Názvy_tlače</vt:lpstr>
      <vt:lpstr>'SO 01 Parkovací dom-arch.'!Názvy_tlače</vt:lpstr>
      <vt:lpstr>'SO 03 El.prípojka NN'!Názvy_tlače</vt:lpstr>
      <vt:lpstr>'SO 04 Vonkajšie osvetlenie'!Názvy_tlače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Lubomir</dc:creator>
  <cp:lastModifiedBy>Angelika Matlohova</cp:lastModifiedBy>
  <cp:lastPrinted>2022-02-22T14:35:22Z</cp:lastPrinted>
  <dcterms:created xsi:type="dcterms:W3CDTF">2019-11-15T15:49:38Z</dcterms:created>
  <dcterms:modified xsi:type="dcterms:W3CDTF">2022-02-22T14:40:33Z</dcterms:modified>
</cp:coreProperties>
</file>