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1 Eu fondy\"/>
    </mc:Choice>
  </mc:AlternateContent>
  <bookViews>
    <workbookView xWindow="0" yWindow="0" windowWidth="23040" windowHeight="919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O19" i="1" l="1"/>
  <c r="P19" i="1" s="1"/>
  <c r="L23" i="1"/>
  <c r="G13" i="1"/>
  <c r="G14" i="1"/>
  <c r="G15" i="1"/>
  <c r="G16" i="1"/>
  <c r="G17" i="1"/>
  <c r="G18" i="1"/>
  <c r="G12" i="1"/>
  <c r="O20" i="1" l="1"/>
  <c r="P20" i="1" s="1"/>
  <c r="O18" i="1"/>
  <c r="P18" i="1" s="1"/>
  <c r="O17" i="1"/>
  <c r="P17" i="1" s="1"/>
  <c r="O14" i="1"/>
  <c r="O12" i="1"/>
  <c r="P12" i="1" l="1"/>
  <c r="P14" i="1"/>
  <c r="O21" i="1" l="1"/>
  <c r="P21" i="1" s="1"/>
  <c r="O16" i="1"/>
  <c r="P16" i="1" s="1"/>
  <c r="O15" i="1"/>
  <c r="P15" i="1" s="1"/>
  <c r="O13" i="1"/>
  <c r="P13" i="1" s="1"/>
  <c r="O23" i="1" l="1"/>
  <c r="P23" i="1" s="1"/>
  <c r="O25" i="1" l="1"/>
  <c r="O24" i="1" s="1"/>
</calcChain>
</file>

<file path=xl/sharedStrings.xml><?xml version="1.0" encoding="utf-8"?>
<sst xmlns="http://schemas.openxmlformats.org/spreadsheetml/2006/main" count="105" uniqueCount="83">
  <si>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</si>
  <si>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</si>
  <si>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</si>
  <si>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</si>
  <si>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</si>
  <si>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</si>
  <si>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</si>
  <si>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</si>
  <si>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</si>
  <si>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</si>
  <si>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</si>
  <si>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</si>
  <si>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</si>
  <si>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</si>
  <si>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</si>
  <si>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</si>
  <si>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</si>
  <si>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</si>
  <si>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</si>
  <si>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</si>
  <si>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</si>
  <si>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</si>
  <si>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</si>
  <si>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</si>
  <si>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</si>
  <si>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</si>
  <si>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</si>
  <si>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</si>
  <si>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</si>
  <si>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</si>
  <si>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</si>
  <si>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</si>
  <si>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</si>
  <si>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</si>
  <si>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</si>
  <si>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</si>
  <si>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</si>
  <si>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</si>
  <si>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</si>
  <si>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</si>
  <si>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</si>
  <si>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</si>
  <si>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</si>
  <si>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</si>
  <si>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</si>
  <si>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</si>
  <si>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</si>
  <si>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</si>
  <si>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</si>
  <si>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</si>
  <si>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</si>
  <si>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</si>
  <si>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</si>
  <si>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</si>
  <si>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</si>
  <si>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</si>
  <si>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</si>
  <si>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</si>
  <si>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</si>
  <si>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</si>
  <si>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</si>
  <si>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</si>
  <si>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</si>
  <si>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</si>
  <si>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</si>
  <si>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</si>
  <si>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</si>
  <si>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</si>
  <si>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</si>
  <si>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Lesy SR š.p. OZ Karpaty</t>
  </si>
  <si>
    <t>689C</t>
  </si>
  <si>
    <t>712-20</t>
  </si>
  <si>
    <t>306A10</t>
  </si>
  <si>
    <t>Vú-50r.</t>
  </si>
  <si>
    <t>307A10</t>
  </si>
  <si>
    <t>357B</t>
  </si>
  <si>
    <t>366A</t>
  </si>
  <si>
    <t>165A</t>
  </si>
  <si>
    <t>Lesnícke služby v pestovateľskom _ ťažbovom procese na OZ Karpaty VC Moravský Ján   CLIMAFORCEELIVE</t>
  </si>
  <si>
    <t>6 Piesočná</t>
  </si>
  <si>
    <t>8 Priečne</t>
  </si>
  <si>
    <t>9 Miklán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</si>
  <si>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b/>
        <sz val="11"/>
        <color rgb="FFFF0000"/>
        <rFont val="Calibri"/>
        <family val="2"/>
        <charset val="238"/>
        <scheme val="minor"/>
      </rPr>
      <t xml:space="preserve">                                                                                                 Technologická spôsobilosť č. II.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</si>
</sst>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41" xfId="0" applyNumberFormat="1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3" fontId="6" fillId="3" borderId="26" xfId="0" applyNumberFormat="1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3" fontId="6" fillId="3" borderId="28" xfId="0" applyNumberFormat="1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18" xfId="0" applyNumberFormat="1" applyFont="1" applyFill="1" applyBorder="1" applyAlignment="1" applyProtection="1">
      <alignment horizontal="center" vertical="center"/>
    </xf>
    <xf numFmtId="2" fontId="6" fillId="3" borderId="29" xfId="0" applyNumberFormat="1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5" fillId="3" borderId="47" xfId="0" applyFont="1" applyFill="1" applyBorder="1" applyAlignment="1" applyProtection="1">
      <alignment horizontal="center" vertical="center"/>
    </xf>
    <xf numFmtId="0" fontId="5" fillId="3" borderId="48" xfId="0" applyFont="1" applyFill="1" applyBorder="1" applyAlignment="1" applyProtection="1">
      <alignment horizontal="center" vertical="center"/>
    </xf>
    <xf numFmtId="0" fontId="5" fillId="3" borderId="49" xfId="0" applyFont="1" applyFill="1" applyBorder="1" applyAlignment="1" applyProtection="1">
      <alignment horizontal="center" vertical="center"/>
    </xf>
    <xf numFmtId="0" fontId="5" fillId="3" borderId="50" xfId="0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 wrapText="1"/>
    </xf>
    <xf numFmtId="0" fontId="5" fillId="3" borderId="54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55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45" xfId="0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3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4" xfId="0" applyFont="1" applyFill="1" applyBorder="1" applyAlignment="1" applyProtection="1">
      <alignment horizontal="left"/>
      <protection locked="0"/>
    </xf>
    <xf numFmtId="0" fontId="14" fillId="3" borderId="36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51" xfId="0" applyFont="1" applyFill="1" applyBorder="1" applyAlignment="1" applyProtection="1">
      <alignment horizontal="center" vertical="center"/>
    </xf>
    <xf numFmtId="0" fontId="6" fillId="3" borderId="5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Normal="100" zoomScaleSheetLayoutView="100" workbookViewId="0">
      <selection activeCell="C19" sqref="C1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2" t="s">
        <v>64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105" t="s">
        <v>78</v>
      </c>
      <c r="D3" s="106"/>
      <c r="E3" s="106"/>
      <c r="F3" s="106"/>
      <c r="G3" s="106"/>
      <c r="H3" s="106"/>
      <c r="I3" s="106"/>
      <c r="J3" s="106"/>
      <c r="K3" s="106"/>
      <c r="L3" s="107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00"/>
      <c r="F5" s="10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01" t="s">
        <v>69</v>
      </c>
      <c r="C6" s="101"/>
      <c r="D6" s="101"/>
      <c r="E6" s="101"/>
      <c r="F6" s="10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02"/>
      <c r="C7" s="102"/>
      <c r="D7" s="102"/>
      <c r="E7" s="102"/>
      <c r="F7" s="10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8" t="s">
        <v>66</v>
      </c>
      <c r="B8" s="9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3" t="s">
        <v>8</v>
      </c>
      <c r="B9" s="103" t="s">
        <v>2</v>
      </c>
      <c r="C9" s="116" t="s">
        <v>53</v>
      </c>
      <c r="D9" s="117"/>
      <c r="E9" s="118" t="s">
        <v>3</v>
      </c>
      <c r="F9" s="119"/>
      <c r="G9" s="120"/>
      <c r="H9" s="108" t="s">
        <v>4</v>
      </c>
      <c r="I9" s="111" t="s">
        <v>5</v>
      </c>
      <c r="J9" s="113" t="s">
        <v>6</v>
      </c>
      <c r="K9" s="96" t="s">
        <v>7</v>
      </c>
      <c r="L9" s="111" t="s">
        <v>54</v>
      </c>
      <c r="M9" s="111" t="s">
        <v>60</v>
      </c>
      <c r="N9" s="140" t="s">
        <v>58</v>
      </c>
      <c r="O9" s="142" t="s">
        <v>59</v>
      </c>
    </row>
    <row r="10" spans="1:16" ht="21.75" customHeight="1" x14ac:dyDescent="0.25">
      <c r="A10" s="25"/>
      <c r="B10" s="104"/>
      <c r="C10" s="144" t="s">
        <v>67</v>
      </c>
      <c r="D10" s="145"/>
      <c r="E10" s="144" t="s">
        <v>9</v>
      </c>
      <c r="F10" s="112" t="s">
        <v>10</v>
      </c>
      <c r="G10" s="111" t="s">
        <v>11</v>
      </c>
      <c r="H10" s="109"/>
      <c r="I10" s="112"/>
      <c r="J10" s="114"/>
      <c r="K10" s="97"/>
      <c r="L10" s="112"/>
      <c r="M10" s="112"/>
      <c r="N10" s="141"/>
      <c r="O10" s="143"/>
    </row>
    <row r="11" spans="1:16" ht="50.25" customHeight="1" thickBot="1" x14ac:dyDescent="0.3">
      <c r="A11" s="55"/>
      <c r="B11" s="104"/>
      <c r="C11" s="144"/>
      <c r="D11" s="145"/>
      <c r="E11" s="144"/>
      <c r="F11" s="112"/>
      <c r="G11" s="112"/>
      <c r="H11" s="110"/>
      <c r="I11" s="112"/>
      <c r="J11" s="115"/>
      <c r="K11" s="97"/>
      <c r="L11" s="139"/>
      <c r="M11" s="139"/>
      <c r="N11" s="141"/>
      <c r="O11" s="143"/>
    </row>
    <row r="12" spans="1:16" x14ac:dyDescent="0.25">
      <c r="A12" s="58" t="s">
        <v>79</v>
      </c>
      <c r="B12" s="26" t="s">
        <v>70</v>
      </c>
      <c r="C12" s="93">
        <v>5.7</v>
      </c>
      <c r="D12" s="94"/>
      <c r="E12" s="27">
        <v>181.93</v>
      </c>
      <c r="F12" s="27"/>
      <c r="G12" s="27">
        <f>E12+F12</f>
        <v>181.93</v>
      </c>
      <c r="H12" s="74" t="s">
        <v>73</v>
      </c>
      <c r="I12" s="27">
        <v>0</v>
      </c>
      <c r="J12" s="27">
        <v>7.0000000000000007E-2</v>
      </c>
      <c r="K12" s="78">
        <v>250</v>
      </c>
      <c r="L12" s="70">
        <v>4597.3500000000004</v>
      </c>
      <c r="M12" s="90" t="s">
        <v>61</v>
      </c>
      <c r="N12" s="49"/>
      <c r="O12" s="28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85" t="s">
        <v>79</v>
      </c>
      <c r="B13" s="64" t="s">
        <v>71</v>
      </c>
      <c r="C13" s="95">
        <v>5.7</v>
      </c>
      <c r="D13" s="95"/>
      <c r="E13" s="66">
        <v>38.17</v>
      </c>
      <c r="F13" s="59"/>
      <c r="G13" s="66">
        <f t="shared" ref="G13:G18" si="0">E13+F13</f>
        <v>38.17</v>
      </c>
      <c r="H13" s="56" t="s">
        <v>73</v>
      </c>
      <c r="I13" s="56">
        <v>0</v>
      </c>
      <c r="J13" s="56">
        <v>6.8000000000000005E-2</v>
      </c>
      <c r="K13" s="79">
        <v>100</v>
      </c>
      <c r="L13" s="71">
        <v>964.55</v>
      </c>
      <c r="M13" s="91" t="s">
        <v>61</v>
      </c>
      <c r="N13" s="50"/>
      <c r="O13" s="28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x14ac:dyDescent="0.25">
      <c r="A14" s="84" t="s">
        <v>80</v>
      </c>
      <c r="B14" s="77" t="s">
        <v>72</v>
      </c>
      <c r="C14" s="95">
        <v>5.7</v>
      </c>
      <c r="D14" s="95"/>
      <c r="E14" s="67">
        <v>79</v>
      </c>
      <c r="F14" s="60"/>
      <c r="G14" s="67">
        <f t="shared" si="0"/>
        <v>79</v>
      </c>
      <c r="H14" s="56" t="s">
        <v>73</v>
      </c>
      <c r="I14" s="61">
        <v>0</v>
      </c>
      <c r="J14" s="61">
        <v>0.11</v>
      </c>
      <c r="K14" s="80">
        <v>150</v>
      </c>
      <c r="L14" s="71">
        <v>1618.89</v>
      </c>
      <c r="M14" s="91" t="s">
        <v>61</v>
      </c>
      <c r="N14" s="51"/>
      <c r="O14" s="28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84" t="s">
        <v>80</v>
      </c>
      <c r="B15" s="76" t="s">
        <v>74</v>
      </c>
      <c r="C15" s="95">
        <v>5.7</v>
      </c>
      <c r="D15" s="95"/>
      <c r="E15" s="66">
        <v>431</v>
      </c>
      <c r="F15" s="59"/>
      <c r="G15" s="66">
        <f t="shared" si="0"/>
        <v>431</v>
      </c>
      <c r="H15" s="56" t="s">
        <v>73</v>
      </c>
      <c r="I15" s="56">
        <v>0</v>
      </c>
      <c r="J15" s="56">
        <v>7.0000000000000007E-2</v>
      </c>
      <c r="K15" s="79">
        <v>500</v>
      </c>
      <c r="L15" s="71">
        <v>10958.35</v>
      </c>
      <c r="M15" s="91" t="s">
        <v>61</v>
      </c>
      <c r="N15" s="50"/>
      <c r="O15" s="28">
        <f t="shared" ref="O15:O21" si="2">SUM(N15*G15)</f>
        <v>0</v>
      </c>
      <c r="P15" s="12" t="str">
        <f t="shared" ref="P15:P21" si="3">IF( O15=0," ", IF(100-((L15/O15)*100)&gt;20,"viac ako 20%",0))</f>
        <v xml:space="preserve"> </v>
      </c>
    </row>
    <row r="16" spans="1:16" x14ac:dyDescent="0.25">
      <c r="A16" s="84" t="s">
        <v>80</v>
      </c>
      <c r="B16" s="56" t="s">
        <v>75</v>
      </c>
      <c r="C16" s="95">
        <v>5.7</v>
      </c>
      <c r="D16" s="95"/>
      <c r="E16" s="66">
        <v>107</v>
      </c>
      <c r="F16" s="59"/>
      <c r="G16" s="66">
        <f t="shared" si="0"/>
        <v>107</v>
      </c>
      <c r="H16" s="56" t="s">
        <v>73</v>
      </c>
      <c r="I16" s="56">
        <v>0</v>
      </c>
      <c r="J16" s="56">
        <v>7.0000000000000007E-2</v>
      </c>
      <c r="K16" s="79">
        <v>200</v>
      </c>
      <c r="L16" s="71">
        <v>2633.12</v>
      </c>
      <c r="M16" s="91" t="s">
        <v>61</v>
      </c>
      <c r="N16" s="50"/>
      <c r="O16" s="28">
        <f t="shared" si="2"/>
        <v>0</v>
      </c>
      <c r="P16" s="12" t="str">
        <f t="shared" si="3"/>
        <v xml:space="preserve"> </v>
      </c>
    </row>
    <row r="17" spans="1:16" x14ac:dyDescent="0.25">
      <c r="A17" s="84" t="s">
        <v>80</v>
      </c>
      <c r="B17" s="56" t="s">
        <v>76</v>
      </c>
      <c r="C17" s="95">
        <v>5.7</v>
      </c>
      <c r="D17" s="95"/>
      <c r="E17" s="68">
        <v>175</v>
      </c>
      <c r="F17" s="62"/>
      <c r="G17" s="68">
        <f t="shared" si="0"/>
        <v>175</v>
      </c>
      <c r="H17" s="75" t="s">
        <v>73</v>
      </c>
      <c r="I17" s="64">
        <v>0</v>
      </c>
      <c r="J17" s="64">
        <v>0.12</v>
      </c>
      <c r="K17" s="81">
        <v>250</v>
      </c>
      <c r="L17" s="72">
        <v>3586.15</v>
      </c>
      <c r="M17" s="91" t="s">
        <v>61</v>
      </c>
      <c r="N17" s="57"/>
      <c r="O17" s="28">
        <f t="shared" si="2"/>
        <v>0</v>
      </c>
      <c r="P17" s="12" t="str">
        <f t="shared" si="3"/>
        <v xml:space="preserve"> </v>
      </c>
    </row>
    <row r="18" spans="1:16" x14ac:dyDescent="0.25">
      <c r="A18" s="86" t="s">
        <v>81</v>
      </c>
      <c r="B18" s="56" t="s">
        <v>77</v>
      </c>
      <c r="C18" s="95">
        <v>5.7</v>
      </c>
      <c r="D18" s="95"/>
      <c r="E18" s="68">
        <v>57.65</v>
      </c>
      <c r="F18" s="62"/>
      <c r="G18" s="68">
        <f t="shared" si="0"/>
        <v>57.65</v>
      </c>
      <c r="H18" s="56" t="s">
        <v>73</v>
      </c>
      <c r="I18" s="64">
        <v>0</v>
      </c>
      <c r="J18" s="64">
        <v>0.156</v>
      </c>
      <c r="K18" s="81">
        <v>120</v>
      </c>
      <c r="L18" s="72">
        <v>1119.1600000000001</v>
      </c>
      <c r="M18" s="91" t="s">
        <v>61</v>
      </c>
      <c r="N18" s="57"/>
      <c r="O18" s="28">
        <f t="shared" si="2"/>
        <v>0</v>
      </c>
      <c r="P18" s="12" t="str">
        <f t="shared" si="3"/>
        <v xml:space="preserve"> </v>
      </c>
    </row>
    <row r="19" spans="1:16" x14ac:dyDescent="0.25">
      <c r="A19" s="86"/>
      <c r="B19" s="56"/>
      <c r="C19" s="89"/>
      <c r="D19" s="88"/>
      <c r="E19" s="68"/>
      <c r="F19" s="62"/>
      <c r="G19" s="68"/>
      <c r="H19" s="56"/>
      <c r="I19" s="64"/>
      <c r="J19" s="64"/>
      <c r="K19" s="81"/>
      <c r="L19" s="72"/>
      <c r="M19" s="91" t="s">
        <v>61</v>
      </c>
      <c r="N19" s="57"/>
      <c r="O19" s="28">
        <f t="shared" si="2"/>
        <v>0</v>
      </c>
      <c r="P19" s="12" t="str">
        <f t="shared" si="3"/>
        <v xml:space="preserve"> </v>
      </c>
    </row>
    <row r="20" spans="1:16" x14ac:dyDescent="0.25">
      <c r="A20" s="86"/>
      <c r="B20" s="56"/>
      <c r="C20" s="95"/>
      <c r="D20" s="95"/>
      <c r="E20" s="68"/>
      <c r="F20" s="62"/>
      <c r="G20" s="68"/>
      <c r="H20" s="56"/>
      <c r="I20" s="64"/>
      <c r="J20" s="64"/>
      <c r="K20" s="81"/>
      <c r="L20" s="72"/>
      <c r="M20" s="91" t="s">
        <v>61</v>
      </c>
      <c r="N20" s="57"/>
      <c r="O20" s="28">
        <f t="shared" si="2"/>
        <v>0</v>
      </c>
      <c r="P20" s="12" t="str">
        <f t="shared" si="3"/>
        <v xml:space="preserve"> </v>
      </c>
    </row>
    <row r="21" spans="1:16" ht="15.75" thickBot="1" x14ac:dyDescent="0.3">
      <c r="A21" s="87"/>
      <c r="B21" s="65"/>
      <c r="C21" s="150"/>
      <c r="D21" s="151"/>
      <c r="E21" s="69"/>
      <c r="F21" s="63"/>
      <c r="G21" s="69"/>
      <c r="H21" s="82"/>
      <c r="I21" s="65"/>
      <c r="J21" s="65"/>
      <c r="K21" s="83"/>
      <c r="L21" s="73"/>
      <c r="M21" s="41" t="s">
        <v>61</v>
      </c>
      <c r="N21" s="52"/>
      <c r="O21" s="39">
        <f t="shared" si="2"/>
        <v>0</v>
      </c>
      <c r="P21" s="12" t="str">
        <f t="shared" si="3"/>
        <v xml:space="preserve"> </v>
      </c>
    </row>
    <row r="22" spans="1:16" ht="15.75" thickBot="1" x14ac:dyDescent="0.3">
      <c r="A22" s="29"/>
      <c r="B22" s="30"/>
      <c r="C22" s="31"/>
      <c r="D22" s="32"/>
      <c r="E22" s="33"/>
      <c r="F22" s="33"/>
      <c r="G22" s="33"/>
      <c r="H22" s="34"/>
      <c r="I22" s="30"/>
      <c r="J22" s="30"/>
      <c r="K22" s="31"/>
      <c r="L22" s="35"/>
      <c r="M22" s="36"/>
      <c r="N22" s="40"/>
      <c r="O22" s="41"/>
      <c r="P22" s="12"/>
    </row>
    <row r="23" spans="1:16" ht="15.75" thickBot="1" x14ac:dyDescent="0.3">
      <c r="A23" s="54"/>
      <c r="B23" s="37"/>
      <c r="C23" s="37"/>
      <c r="D23" s="37"/>
      <c r="E23" s="37"/>
      <c r="F23" s="37"/>
      <c r="G23" s="37"/>
      <c r="H23" s="37"/>
      <c r="I23" s="37"/>
      <c r="J23" s="146" t="s">
        <v>13</v>
      </c>
      <c r="K23" s="146"/>
      <c r="L23" s="41">
        <f>SUM(L12:L21)</f>
        <v>25477.57</v>
      </c>
      <c r="M23" s="38"/>
      <c r="N23" s="42" t="s">
        <v>14</v>
      </c>
      <c r="O23" s="35">
        <f>SUM(O13:O21)</f>
        <v>0</v>
      </c>
      <c r="P23" s="12" t="str">
        <f>IF(O23&gt;L23,"prekročená cena","nižšia ako stanovená")</f>
        <v>nižšia ako stanovená</v>
      </c>
    </row>
    <row r="24" spans="1:16" ht="15.75" thickBot="1" x14ac:dyDescent="0.3">
      <c r="A24" s="147" t="s">
        <v>15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9"/>
      <c r="O24" s="35">
        <f>O25-O23</f>
        <v>0</v>
      </c>
    </row>
    <row r="25" spans="1:16" ht="15.75" thickBot="1" x14ac:dyDescent="0.3">
      <c r="A25" s="147" t="s">
        <v>16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9"/>
      <c r="O25" s="35">
        <f>IF("nie"=MID(I33,1,3),O23,(O23*1.2))</f>
        <v>0</v>
      </c>
    </row>
    <row r="26" spans="1:16" x14ac:dyDescent="0.25">
      <c r="A26" s="124" t="s">
        <v>17</v>
      </c>
      <c r="B26" s="124"/>
      <c r="C26" s="124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 spans="1:16" x14ac:dyDescent="0.25">
      <c r="A27" s="138" t="s">
        <v>65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</row>
    <row r="28" spans="1:16" ht="25.5" customHeight="1" x14ac:dyDescent="0.25">
      <c r="A28" s="44" t="s">
        <v>57</v>
      </c>
      <c r="B28" s="44"/>
      <c r="C28" s="44"/>
      <c r="D28" s="44"/>
      <c r="E28" s="44"/>
      <c r="F28" s="44"/>
      <c r="G28" s="45" t="s">
        <v>55</v>
      </c>
      <c r="H28" s="44"/>
      <c r="I28" s="44"/>
      <c r="J28" s="46"/>
      <c r="K28" s="46"/>
      <c r="L28" s="46"/>
      <c r="M28" s="46"/>
      <c r="N28" s="46"/>
      <c r="O28" s="46"/>
    </row>
    <row r="29" spans="1:16" ht="15" customHeight="1" x14ac:dyDescent="0.25">
      <c r="A29" s="129" t="s">
        <v>82</v>
      </c>
      <c r="B29" s="130"/>
      <c r="C29" s="130"/>
      <c r="D29" s="130"/>
      <c r="E29" s="131"/>
      <c r="F29" s="125" t="s">
        <v>56</v>
      </c>
      <c r="G29" s="47" t="s">
        <v>18</v>
      </c>
      <c r="H29" s="126"/>
      <c r="I29" s="127"/>
      <c r="J29" s="127"/>
      <c r="K29" s="127"/>
      <c r="L29" s="127"/>
      <c r="M29" s="127"/>
      <c r="N29" s="127"/>
      <c r="O29" s="128"/>
    </row>
    <row r="30" spans="1:16" x14ac:dyDescent="0.25">
      <c r="A30" s="132"/>
      <c r="B30" s="133"/>
      <c r="C30" s="133"/>
      <c r="D30" s="133"/>
      <c r="E30" s="134"/>
      <c r="F30" s="125"/>
      <c r="G30" s="47" t="s">
        <v>19</v>
      </c>
      <c r="H30" s="126"/>
      <c r="I30" s="127"/>
      <c r="J30" s="127"/>
      <c r="K30" s="127"/>
      <c r="L30" s="127"/>
      <c r="M30" s="127"/>
      <c r="N30" s="127"/>
      <c r="O30" s="128"/>
    </row>
    <row r="31" spans="1:16" ht="18" customHeight="1" x14ac:dyDescent="0.25">
      <c r="A31" s="132"/>
      <c r="B31" s="133"/>
      <c r="C31" s="133"/>
      <c r="D31" s="133"/>
      <c r="E31" s="134"/>
      <c r="F31" s="125"/>
      <c r="G31" s="47" t="s">
        <v>20</v>
      </c>
      <c r="H31" s="126"/>
      <c r="I31" s="127"/>
      <c r="J31" s="127"/>
      <c r="K31" s="127"/>
      <c r="L31" s="127"/>
      <c r="M31" s="127"/>
      <c r="N31" s="127"/>
      <c r="O31" s="128"/>
    </row>
    <row r="32" spans="1:16" x14ac:dyDescent="0.25">
      <c r="A32" s="132"/>
      <c r="B32" s="133"/>
      <c r="C32" s="133"/>
      <c r="D32" s="133"/>
      <c r="E32" s="134"/>
      <c r="F32" s="125"/>
      <c r="G32" s="47" t="s">
        <v>21</v>
      </c>
      <c r="H32" s="126"/>
      <c r="I32" s="127"/>
      <c r="J32" s="127"/>
      <c r="K32" s="127"/>
      <c r="L32" s="127"/>
      <c r="M32" s="127"/>
      <c r="N32" s="127"/>
      <c r="O32" s="128"/>
    </row>
    <row r="33" spans="1:15" x14ac:dyDescent="0.25">
      <c r="A33" s="132"/>
      <c r="B33" s="133"/>
      <c r="C33" s="133"/>
      <c r="D33" s="133"/>
      <c r="E33" s="134"/>
      <c r="F33" s="125"/>
      <c r="G33" s="47" t="s">
        <v>22</v>
      </c>
      <c r="H33" s="126"/>
      <c r="I33" s="127"/>
      <c r="J33" s="127"/>
      <c r="K33" s="127"/>
      <c r="L33" s="127"/>
      <c r="M33" s="127"/>
      <c r="N33" s="127"/>
      <c r="O33" s="128"/>
    </row>
    <row r="34" spans="1:15" x14ac:dyDescent="0.25">
      <c r="A34" s="132"/>
      <c r="B34" s="133"/>
      <c r="C34" s="133"/>
      <c r="D34" s="133"/>
      <c r="E34" s="13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32"/>
      <c r="B35" s="133"/>
      <c r="C35" s="133"/>
      <c r="D35" s="133"/>
      <c r="E35" s="13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135"/>
      <c r="B36" s="136"/>
      <c r="C36" s="136"/>
      <c r="D36" s="136"/>
      <c r="E36" s="137"/>
      <c r="F36" s="46"/>
      <c r="G36" s="24"/>
      <c r="H36" s="18"/>
      <c r="I36" s="24"/>
      <c r="J36" s="24" t="s">
        <v>23</v>
      </c>
      <c r="K36" s="24"/>
      <c r="L36" s="121"/>
      <c r="M36" s="122"/>
      <c r="N36" s="123"/>
      <c r="O36" s="24"/>
    </row>
    <row r="37" spans="1:15" x14ac:dyDescent="0.25">
      <c r="A37" s="46"/>
      <c r="B37" s="46"/>
      <c r="C37" s="46"/>
      <c r="D37" s="46"/>
      <c r="E37" s="46"/>
      <c r="F37" s="46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21"/>
      <c r="B38" s="21"/>
      <c r="C38" s="21"/>
      <c r="D38" s="21"/>
      <c r="E38" s="21"/>
      <c r="F38" s="21"/>
      <c r="G38" s="24"/>
      <c r="H38" s="24"/>
      <c r="I38" s="24"/>
      <c r="J38" s="24"/>
      <c r="K38" s="24"/>
      <c r="L38" s="24"/>
      <c r="M38" s="24"/>
      <c r="N38" s="24"/>
      <c r="O38" s="24"/>
    </row>
  </sheetData>
  <mergeCells count="43">
    <mergeCell ref="C17:D17"/>
    <mergeCell ref="C18:D18"/>
    <mergeCell ref="C20:D20"/>
    <mergeCell ref="H33:O33"/>
    <mergeCell ref="J23:K23"/>
    <mergeCell ref="A24:N24"/>
    <mergeCell ref="A25:N25"/>
    <mergeCell ref="C21:D21"/>
    <mergeCell ref="C16:D16"/>
    <mergeCell ref="L9:L11"/>
    <mergeCell ref="N9:N11"/>
    <mergeCell ref="O9:O11"/>
    <mergeCell ref="C10:D11"/>
    <mergeCell ref="E10:E11"/>
    <mergeCell ref="F10:F11"/>
    <mergeCell ref="M9:M11"/>
    <mergeCell ref="C14:D14"/>
    <mergeCell ref="C15:D15"/>
    <mergeCell ref="L36:N36"/>
    <mergeCell ref="A26:C26"/>
    <mergeCell ref="F29:F33"/>
    <mergeCell ref="H29:O29"/>
    <mergeCell ref="H30:O30"/>
    <mergeCell ref="H31:O31"/>
    <mergeCell ref="H32:O32"/>
    <mergeCell ref="A29:E36"/>
    <mergeCell ref="A27:O27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C3:L3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6" t="s">
        <v>51</v>
      </c>
      <c r="M2" s="156"/>
    </row>
    <row r="3" spans="1:14" x14ac:dyDescent="0.25">
      <c r="A3" s="5" t="s">
        <v>25</v>
      </c>
      <c r="B3" s="153" t="s">
        <v>26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x14ac:dyDescent="0.25">
      <c r="A4" s="5" t="s">
        <v>27</v>
      </c>
      <c r="B4" s="153" t="s">
        <v>28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x14ac:dyDescent="0.25">
      <c r="A5" s="5" t="s">
        <v>8</v>
      </c>
      <c r="B5" s="153" t="s">
        <v>29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4" x14ac:dyDescent="0.25">
      <c r="A6" s="5" t="s">
        <v>2</v>
      </c>
      <c r="B6" s="153" t="s">
        <v>30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4" x14ac:dyDescent="0.25">
      <c r="A7" s="6" t="s">
        <v>31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5"/>
    </row>
    <row r="8" spans="1:14" x14ac:dyDescent="0.25">
      <c r="A8" s="5" t="s">
        <v>12</v>
      </c>
      <c r="B8" s="153" t="s">
        <v>32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</row>
    <row r="9" spans="1:14" x14ac:dyDescent="0.25">
      <c r="A9" s="7" t="s">
        <v>33</v>
      </c>
      <c r="B9" s="153" t="s">
        <v>34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</row>
    <row r="10" spans="1:14" x14ac:dyDescent="0.25">
      <c r="A10" s="7" t="s">
        <v>35</v>
      </c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x14ac:dyDescent="0.25">
      <c r="A11" s="8" t="s">
        <v>37</v>
      </c>
      <c r="B11" s="153" t="s">
        <v>38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  <row r="12" spans="1:14" x14ac:dyDescent="0.25">
      <c r="A12" s="9" t="s">
        <v>39</v>
      </c>
      <c r="B12" s="153" t="s">
        <v>40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</row>
    <row r="13" spans="1:14" ht="24" customHeight="1" x14ac:dyDescent="0.25">
      <c r="A13" s="8" t="s">
        <v>41</v>
      </c>
      <c r="B13" s="153" t="s">
        <v>42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</row>
    <row r="14" spans="1:14" ht="16.5" customHeight="1" x14ac:dyDescent="0.25">
      <c r="A14" s="8" t="s">
        <v>5</v>
      </c>
      <c r="B14" s="153" t="s">
        <v>52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14" x14ac:dyDescent="0.25">
      <c r="A15" s="8" t="s">
        <v>43</v>
      </c>
      <c r="B15" s="153" t="s">
        <v>44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14" ht="38.25" x14ac:dyDescent="0.25">
      <c r="A16" s="10" t="s">
        <v>45</v>
      </c>
      <c r="B16" s="153" t="s">
        <v>46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</row>
    <row r="17" spans="1:14" ht="28.5" customHeight="1" x14ac:dyDescent="0.25">
      <c r="A17" s="10" t="s">
        <v>47</v>
      </c>
      <c r="B17" s="153" t="s">
        <v>48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14" ht="27" customHeight="1" x14ac:dyDescent="0.25">
      <c r="A18" s="11" t="s">
        <v>49</v>
      </c>
      <c r="B18" s="153" t="s">
        <v>50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ht="75" customHeight="1" x14ac:dyDescent="0.25">
      <c r="A19" s="48" t="s">
        <v>62</v>
      </c>
      <c r="B19" s="152" t="s">
        <v>63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2021-07-29T08:32:10Z</cp:lastPrinted>
  <dcterms:created xsi:type="dcterms:W3CDTF">2012-08-13T12:29:09Z</dcterms:created>
  <dcterms:modified xsi:type="dcterms:W3CDTF">2022-05-03T06:55:54Z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