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1B'!$A$1:$Y$49</definedName>
  </definedNames>
  <calcPr calcId="162913"/>
</workbook>
</file>

<file path=xl/calcChain.xml><?xml version="1.0" encoding="utf-8"?>
<calcChain xmlns="http://schemas.openxmlformats.org/spreadsheetml/2006/main">
  <c r="O37" i="15" l="1"/>
  <c r="O36" i="15"/>
  <c r="O35" i="15"/>
  <c r="O34" i="15"/>
  <c r="O33" i="15"/>
  <c r="O32" i="15"/>
  <c r="O31" i="15"/>
  <c r="O30" i="15"/>
  <c r="O29" i="15"/>
  <c r="O28" i="15"/>
  <c r="O27" i="15"/>
  <c r="O26" i="15"/>
  <c r="O25" i="15"/>
  <c r="O24" i="15"/>
  <c r="O23" i="15"/>
  <c r="O22" i="15"/>
  <c r="O21" i="15"/>
  <c r="O20" i="15"/>
  <c r="O19" i="15"/>
  <c r="O18" i="15"/>
  <c r="O17" i="15"/>
  <c r="O16" i="15"/>
  <c r="O15" i="15"/>
  <c r="O14" i="15"/>
  <c r="O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13" i="15"/>
  <c r="K13" i="15" l="1"/>
  <c r="B33" i="15"/>
  <c r="Q25" i="15" s="1"/>
  <c r="L37" i="15" l="1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C37" i="15"/>
  <c r="C36" i="15"/>
  <c r="C35" i="15"/>
  <c r="C34" i="15"/>
  <c r="C33" i="15"/>
  <c r="T25" i="15" s="1"/>
  <c r="C32" i="15"/>
  <c r="C31" i="15"/>
  <c r="C30" i="15"/>
  <c r="C29" i="15"/>
  <c r="C28" i="15"/>
  <c r="C27" i="15"/>
  <c r="C26" i="15"/>
  <c r="C25" i="15"/>
  <c r="C24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B37" i="15"/>
  <c r="B36" i="15"/>
  <c r="B35" i="15"/>
  <c r="B34" i="15"/>
  <c r="B32" i="15"/>
  <c r="B31" i="15"/>
  <c r="B30" i="15"/>
  <c r="B29" i="15"/>
  <c r="B28" i="15"/>
  <c r="B27" i="15"/>
  <c r="B26" i="15"/>
  <c r="B25" i="15"/>
  <c r="B24" i="15"/>
  <c r="C23" i="15" l="1"/>
  <c r="C22" i="15"/>
  <c r="C21" i="15"/>
  <c r="C20" i="15"/>
  <c r="C19" i="15"/>
  <c r="C18" i="15"/>
  <c r="C17" i="15"/>
  <c r="C16" i="15"/>
  <c r="C15" i="15"/>
  <c r="C14" i="15"/>
  <c r="C13" i="15"/>
  <c r="B23" i="15"/>
  <c r="B22" i="15"/>
  <c r="B21" i="15"/>
  <c r="B20" i="15"/>
  <c r="B19" i="15"/>
  <c r="B18" i="15"/>
  <c r="B17" i="15"/>
  <c r="B16" i="15"/>
  <c r="B15" i="15"/>
  <c r="B14" i="15"/>
  <c r="B13" i="15"/>
  <c r="S43" i="15" l="1"/>
  <c r="S42" i="15"/>
  <c r="S41" i="15"/>
  <c r="S40" i="15"/>
  <c r="S39" i="15"/>
  <c r="W25" i="15" l="1"/>
  <c r="C20" i="18" s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Q16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Q23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Q39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<sst xmlns="http://schemas.openxmlformats.org/spreadsheetml/2006/main" count="95" uniqueCount="63">
  <si>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</si>
  <si>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</si>
  <si>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</si>
  <si>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</si>
  <si>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</si>
  <si>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</si>
  <si>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</si>
  <si>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</si>
  <si>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</si>
  <si>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</si>
  <si>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</si>
  <si>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</si>
  <si>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</si>
  <si>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</si>
  <si>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</si>
  <si>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</si>
  <si>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</si>
  <si>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</si>
  <si>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</si>
  <si>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</si>
  <si>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</si>
  <si>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</si>
  <si>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</si>
  <si>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</si>
  <si>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</si>
  <si>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</si>
  <si>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</si>
  <si>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</si>
  <si>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</si>
  <si>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</si>
  <si>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</si>
  <si>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</si>
  <si>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</si>
  <si>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</si>
  <si>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</si>
  <si>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</si>
  <si>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</si>
  <si>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</si>
  <si>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</si>
  <si>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</si>
  <si>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</si>
  <si>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</si>
  <si>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</si>
  <si>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</si>
  <si>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</si>
  <si>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</si>
  <si>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</si>
  <si>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</si>
  <si>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</si>
  <si>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</si>
  <si>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</si>
  <si>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</si>
  <si>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</si>
  <si>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</si>
  <si>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</si>
  <si>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</si>
  <si>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Prepravná vzdialenosť do 10,0 km</t>
  </si>
  <si>
    <t>Prepravná vzdialenosť nad 10,1 km</t>
  </si>
  <si>
    <t>sortimenty nad 6 m do 14 m vrátane nadmiery na dané sortimenty</t>
  </si>
  <si>
    <r>
      <t>Sadzba za nakladanie a skladanie dreva v €/m</t>
    </r>
    <r>
      <rPr>
        <b/>
        <vertAlign val="superscript"/>
        <sz val="11.25"/>
        <rFont val="Arial"/>
        <family val="2"/>
        <charset val="238"/>
      </rPr>
      <t>3</t>
    </r>
    <r>
      <rPr>
        <b/>
        <sz val="11.25"/>
        <rFont val="Arial"/>
        <family val="2"/>
        <charset val="238"/>
      </rPr>
      <t xml:space="preserve"> pre ihličnaté drevo. </t>
    </r>
    <r>
      <rPr>
        <b/>
        <sz val="11"/>
        <rFont val="Arial"/>
        <family val="2"/>
        <charset val="238"/>
      </rPr>
      <t>Pevná sadzba</t>
    </r>
  </si>
  <si>
    <r>
      <t>Sadzba za nakladanie a skladanie dreva v €/m</t>
    </r>
    <r>
      <rPr>
        <b/>
        <vertAlign val="superscript"/>
        <sz val="11.3"/>
        <rFont val="Arial"/>
        <family val="2"/>
        <charset val="238"/>
      </rPr>
      <t>3</t>
    </r>
    <r>
      <rPr>
        <b/>
        <sz val="11.3"/>
        <rFont val="Arial"/>
        <family val="2"/>
        <charset val="238"/>
      </rPr>
      <t xml:space="preserve"> pre listnaté drevo.</t>
    </r>
    <r>
      <rPr>
        <b/>
        <sz val="11"/>
        <rFont val="Arial"/>
        <family val="2"/>
        <charset val="238"/>
      </rPr>
      <t xml:space="preserve"> Pevná sadzba</t>
    </r>
  </si>
  <si>
    <t>Časť č.2.2 Podunajsko</t>
  </si>
  <si>
    <t>Doprava dreva časť č.2.2 OZ Podunajsko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</si>
</sst>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.25"/>
      <name val="Arial"/>
      <family val="2"/>
      <charset val="238"/>
    </font>
    <font>
      <b/>
      <sz val="11.3"/>
      <name val="Arial"/>
      <family val="2"/>
      <charset val="238"/>
    </font>
    <font>
      <b/>
      <vertAlign val="superscript"/>
      <sz val="11.25"/>
      <name val="Arial"/>
      <family val="2"/>
      <charset val="238"/>
    </font>
    <font>
      <b/>
      <vertAlign val="superscript"/>
      <sz val="11.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0" fontId="19" fillId="0" borderId="0" xfId="0" applyFont="1" applyProtection="1"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9" fillId="0" borderId="3" xfId="0" applyNumberFormat="1" applyFont="1" applyFill="1" applyBorder="1" applyAlignment="1" applyProtection="1">
      <alignment horizontal="right"/>
      <protection hidden="1"/>
    </xf>
    <xf numFmtId="2" fontId="9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2" fontId="9" fillId="0" borderId="31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9" fillId="0" borderId="1" xfId="0" applyNumberFormat="1" applyFont="1" applyFill="1" applyBorder="1" applyAlignment="1" applyProtection="1">
      <alignment horizontal="right"/>
      <protection hidden="1"/>
    </xf>
    <xf numFmtId="2" fontId="9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2" fontId="9" fillId="0" borderId="32" xfId="0" applyNumberFormat="1" applyFont="1" applyBorder="1" applyAlignment="1" applyProtection="1">
      <alignment horizontal="right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165" fontId="11" fillId="5" borderId="0" xfId="0" applyNumberFormat="1" applyFont="1" applyFill="1" applyAlignment="1" applyProtection="1">
      <alignment horizontal="center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0" fontId="11" fillId="7" borderId="0" xfId="0" applyFont="1" applyFill="1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0" fontId="0" fillId="0" borderId="0" xfId="0" applyAlignment="1" applyProtection="1">
      <alignment horizontal="center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2" fontId="9" fillId="0" borderId="30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" fontId="28" fillId="8" borderId="0" xfId="0" applyNumberFormat="1" applyFont="1" applyFill="1" applyBorder="1" applyAlignment="1" applyProtection="1">
      <protection hidden="1"/>
    </xf>
    <xf numFmtId="1" fontId="27" fillId="8" borderId="0" xfId="0" applyNumberFormat="1" applyFont="1" applyFill="1" applyBorder="1" applyAlignment="1" applyProtection="1">
      <protection hidden="1"/>
    </xf>
    <xf numFmtId="167" fontId="0" fillId="8" borderId="0" xfId="0" applyNumberFormat="1" applyFill="1" applyAlignment="1" applyProtection="1">
      <alignment horizontal="left"/>
      <protection hidden="1"/>
    </xf>
    <xf numFmtId="1" fontId="29" fillId="8" borderId="0" xfId="0" applyNumberFormat="1" applyFont="1" applyFill="1" applyBorder="1" applyAlignment="1" applyProtection="1"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0" fontId="1" fillId="4" borderId="13" xfId="0" applyFont="1" applyFill="1" applyBorder="1" applyAlignment="1" applyProtection="1"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4" fillId="0" borderId="0" xfId="0" applyNumberFormat="1" applyFont="1" applyFill="1" applyBorder="1" applyAlignment="1" applyProtection="1"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A3" sqref="A3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49</v>
      </c>
      <c r="B1" s="25"/>
      <c r="C1" s="25"/>
      <c r="D1" s="25"/>
      <c r="E1" s="28" t="s">
        <v>53</v>
      </c>
    </row>
    <row r="2" spans="1:5" ht="13.5" thickBot="1" x14ac:dyDescent="0.25">
      <c r="A2" s="27" t="s">
        <v>61</v>
      </c>
    </row>
    <row r="3" spans="1:5" ht="15.75" x14ac:dyDescent="0.25">
      <c r="A3" s="19" t="s">
        <v>26</v>
      </c>
      <c r="B3" s="38"/>
      <c r="C3" s="38"/>
      <c r="D3" s="38"/>
      <c r="E3" s="39"/>
    </row>
    <row r="4" spans="1:5" ht="15.75" x14ac:dyDescent="0.25">
      <c r="A4" s="20" t="s">
        <v>27</v>
      </c>
      <c r="B4" s="32"/>
      <c r="C4" s="32"/>
      <c r="D4" s="32"/>
      <c r="E4" s="33"/>
    </row>
    <row r="5" spans="1:5" ht="15.75" x14ac:dyDescent="0.25">
      <c r="A5" s="20" t="s">
        <v>35</v>
      </c>
      <c r="B5" s="32"/>
      <c r="C5" s="32"/>
      <c r="D5" s="32"/>
      <c r="E5" s="33"/>
    </row>
    <row r="6" spans="1:5" ht="15.75" x14ac:dyDescent="0.25">
      <c r="A6" s="20" t="s">
        <v>36</v>
      </c>
      <c r="B6" s="32"/>
      <c r="C6" s="32"/>
      <c r="D6" s="32"/>
      <c r="E6" s="33"/>
    </row>
    <row r="7" spans="1:5" ht="15.75" x14ac:dyDescent="0.25">
      <c r="A7" s="20" t="s">
        <v>37</v>
      </c>
      <c r="B7" s="32"/>
      <c r="C7" s="32"/>
      <c r="D7" s="32"/>
      <c r="E7" s="33"/>
    </row>
    <row r="8" spans="1:5" ht="15.75" x14ac:dyDescent="0.25">
      <c r="A8" s="20" t="s">
        <v>38</v>
      </c>
      <c r="B8" s="32"/>
      <c r="C8" s="32"/>
      <c r="D8" s="32"/>
      <c r="E8" s="33"/>
    </row>
    <row r="9" spans="1:5" ht="15.75" x14ac:dyDescent="0.25">
      <c r="A9" s="20" t="s">
        <v>39</v>
      </c>
      <c r="B9" s="32"/>
      <c r="C9" s="32"/>
      <c r="D9" s="32"/>
      <c r="E9" s="33"/>
    </row>
    <row r="10" spans="1:5" ht="15.75" x14ac:dyDescent="0.25">
      <c r="A10" s="29" t="s">
        <v>50</v>
      </c>
      <c r="B10" s="32"/>
      <c r="C10" s="32"/>
      <c r="D10" s="32"/>
      <c r="E10" s="33"/>
    </row>
    <row r="11" spans="1:5" ht="26.25" x14ac:dyDescent="0.25">
      <c r="A11" s="30" t="s">
        <v>51</v>
      </c>
      <c r="B11" s="32"/>
      <c r="C11" s="32"/>
      <c r="D11" s="32"/>
      <c r="E11" s="33"/>
    </row>
    <row r="12" spans="1:5" ht="15.75" x14ac:dyDescent="0.25">
      <c r="A12" s="20" t="s">
        <v>40</v>
      </c>
      <c r="B12" s="32"/>
      <c r="C12" s="32"/>
      <c r="D12" s="32"/>
      <c r="E12" s="33"/>
    </row>
    <row r="13" spans="1:5" ht="15.75" x14ac:dyDescent="0.25">
      <c r="A13" s="20" t="s">
        <v>41</v>
      </c>
      <c r="B13" s="32"/>
      <c r="C13" s="32"/>
      <c r="D13" s="32"/>
      <c r="E13" s="33"/>
    </row>
    <row r="14" spans="1:5" ht="18" customHeight="1" x14ac:dyDescent="0.25">
      <c r="A14" s="20" t="s">
        <v>44</v>
      </c>
      <c r="B14" s="32"/>
      <c r="C14" s="32"/>
      <c r="D14" s="32"/>
      <c r="E14" s="33"/>
    </row>
    <row r="15" spans="1:5" ht="15.75" x14ac:dyDescent="0.25">
      <c r="A15" s="20" t="s">
        <v>42</v>
      </c>
      <c r="B15" s="32"/>
      <c r="C15" s="32"/>
      <c r="D15" s="32"/>
      <c r="E15" s="33"/>
    </row>
    <row r="16" spans="1:5" ht="25.5" customHeight="1" x14ac:dyDescent="0.25">
      <c r="A16" s="20" t="s">
        <v>43</v>
      </c>
      <c r="B16" s="32"/>
      <c r="C16" s="32"/>
      <c r="D16" s="32"/>
      <c r="E16" s="33"/>
    </row>
    <row r="17" spans="1:5" ht="15.75" x14ac:dyDescent="0.25">
      <c r="A17" s="20" t="s">
        <v>28</v>
      </c>
      <c r="B17" s="32" t="s">
        <v>29</v>
      </c>
      <c r="C17" s="32"/>
      <c r="D17" s="32"/>
      <c r="E17" s="33"/>
    </row>
    <row r="18" spans="1:5" ht="15.75" x14ac:dyDescent="0.25">
      <c r="A18" s="36" t="s">
        <v>52</v>
      </c>
      <c r="B18" s="37"/>
      <c r="C18" s="17" t="s">
        <v>30</v>
      </c>
      <c r="D18" s="17" t="s">
        <v>31</v>
      </c>
      <c r="E18" s="21" t="s">
        <v>32</v>
      </c>
    </row>
    <row r="19" spans="1:5" ht="15.75" x14ac:dyDescent="0.25">
      <c r="A19" s="36"/>
      <c r="B19" s="37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34" t="s">
        <v>46</v>
      </c>
      <c r="B20" s="35"/>
      <c r="C20" s="22" t="e">
        <f>'príloha 1B'!W25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B10:E10"/>
    <mergeCell ref="B11:E11"/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pageSetUpPr fitToPage="1"/>
  </sheetPr>
  <dimension ref="A1:Z61"/>
  <sheetViews>
    <sheetView tabSelected="1" zoomScale="57" zoomScaleNormal="57" workbookViewId="0">
      <selection activeCell="H46" sqref="H46:I46"/>
    </sheetView>
  </sheetViews>
  <sheetFormatPr defaultColWidth="9.140625" defaultRowHeight="12.75" x14ac:dyDescent="0.2"/>
  <cols>
    <col min="1" max="1" width="15.7109375" style="1" customWidth="1"/>
    <col min="2" max="3" width="10.7109375" style="1" customWidth="1"/>
    <col min="4" max="4" width="15.7109375" style="1" customWidth="1"/>
    <col min="5" max="6" width="10.7109375" style="1" customWidth="1"/>
    <col min="7" max="7" width="15.7109375" style="1" customWidth="1"/>
    <col min="8" max="9" width="10.7109375" style="1" customWidth="1"/>
    <col min="10" max="10" width="15.7109375" style="1" customWidth="1"/>
    <col min="11" max="12" width="10.7109375" style="1" customWidth="1"/>
    <col min="13" max="13" width="15.7109375" style="1" customWidth="1"/>
    <col min="14" max="15" width="10.7109375" style="1" customWidth="1"/>
    <col min="16" max="16" width="6.7109375" style="1" customWidth="1"/>
    <col min="17" max="17" width="9.140625" style="1"/>
    <col min="18" max="18" width="10.7109375" style="1" customWidth="1"/>
    <col min="19" max="19" width="9.7109375" style="1" customWidth="1"/>
    <col min="20" max="22" width="9.140625" style="1"/>
    <col min="23" max="23" width="9.7109375" style="1" customWidth="1"/>
    <col min="24" max="24" width="9.140625" style="1"/>
    <col min="25" max="25" width="7.85546875" style="1" customWidth="1"/>
    <col min="26" max="16384" width="9.140625" style="1"/>
  </cols>
  <sheetData>
    <row r="1" spans="1:25" ht="20.100000000000001" customHeight="1" x14ac:dyDescent="0.35">
      <c r="A1" s="51" t="s">
        <v>48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  <c r="N1" s="52"/>
      <c r="O1" s="52"/>
      <c r="P1" s="53"/>
      <c r="Q1" s="54"/>
      <c r="R1" s="54"/>
      <c r="S1" s="54"/>
      <c r="T1" s="55"/>
      <c r="U1" s="56"/>
      <c r="V1" s="57" t="s">
        <v>54</v>
      </c>
      <c r="W1" s="57"/>
      <c r="X1" s="58"/>
      <c r="Y1" s="58"/>
    </row>
    <row r="2" spans="1:25" ht="14.25" customHeight="1" x14ac:dyDescent="0.2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3"/>
      <c r="Q2" s="54"/>
      <c r="R2" s="54"/>
      <c r="S2" s="54"/>
      <c r="T2" s="55"/>
      <c r="U2" s="56"/>
      <c r="V2" s="56"/>
      <c r="W2" s="58"/>
      <c r="X2" s="58"/>
      <c r="Y2" s="58"/>
    </row>
    <row r="3" spans="1:25" ht="20.100000000000001" customHeight="1" x14ac:dyDescent="0.2">
      <c r="A3" s="60" t="s">
        <v>16</v>
      </c>
      <c r="B3" s="60"/>
      <c r="C3" s="60"/>
      <c r="D3" s="61" t="s">
        <v>62</v>
      </c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56"/>
      <c r="Q3" s="56"/>
      <c r="R3" s="56"/>
      <c r="S3" s="56"/>
      <c r="T3" s="56"/>
      <c r="U3" s="56"/>
      <c r="V3" s="56"/>
      <c r="W3" s="58"/>
      <c r="X3" s="58"/>
      <c r="Y3" s="58"/>
    </row>
    <row r="4" spans="1:25" ht="11.25" customHeight="1" x14ac:dyDescent="0.2">
      <c r="A4" s="62"/>
      <c r="B4" s="62"/>
      <c r="C4" s="62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56"/>
      <c r="Q4" s="56"/>
      <c r="R4" s="56"/>
      <c r="S4" s="56"/>
      <c r="T4" s="56"/>
      <c r="U4" s="56"/>
      <c r="V4" s="56"/>
      <c r="W4" s="58"/>
      <c r="X4" s="58"/>
      <c r="Y4" s="58"/>
    </row>
    <row r="5" spans="1:25" ht="18.75" customHeight="1" x14ac:dyDescent="0.2">
      <c r="A5" s="63"/>
      <c r="B5" s="63"/>
      <c r="C5" s="63"/>
      <c r="D5" s="64" t="s">
        <v>58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58"/>
      <c r="Q5" s="58"/>
      <c r="R5" s="58"/>
      <c r="S5" s="58"/>
      <c r="T5" s="58"/>
      <c r="U5" s="58"/>
      <c r="V5" s="58"/>
      <c r="W5" s="58"/>
      <c r="X5" s="58"/>
      <c r="Y5" s="58"/>
    </row>
    <row r="6" spans="1:25" ht="19.5" customHeight="1" x14ac:dyDescent="0.2">
      <c r="A6" s="58"/>
      <c r="B6" s="66"/>
      <c r="C6" s="66"/>
      <c r="D6" s="64"/>
      <c r="E6" s="64"/>
      <c r="F6" s="64"/>
      <c r="G6" s="64"/>
      <c r="H6" s="64"/>
      <c r="I6" s="64"/>
      <c r="J6" s="64"/>
      <c r="K6" s="66"/>
      <c r="L6" s="66"/>
      <c r="M6" s="66"/>
      <c r="N6" s="66"/>
      <c r="O6" s="66"/>
      <c r="P6" s="58"/>
      <c r="Q6" s="58"/>
      <c r="R6" s="58"/>
      <c r="S6" s="58"/>
      <c r="T6" s="58"/>
      <c r="U6" s="58"/>
      <c r="V6" s="58"/>
      <c r="W6" s="58"/>
      <c r="X6" s="58"/>
      <c r="Y6" s="58"/>
    </row>
    <row r="7" spans="1:25" ht="20.100000000000001" customHeight="1" x14ac:dyDescent="0.2">
      <c r="A7" s="67" t="s">
        <v>14</v>
      </c>
      <c r="B7" s="67"/>
      <c r="C7" s="67"/>
      <c r="D7" s="67"/>
      <c r="E7" s="67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</row>
    <row r="8" spans="1:25" ht="20.100000000000001" customHeight="1" x14ac:dyDescent="0.3">
      <c r="A8" s="68" t="s">
        <v>18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70"/>
      <c r="M8" s="71"/>
      <c r="N8" s="71"/>
      <c r="O8" s="71"/>
      <c r="P8" s="58"/>
      <c r="Q8" s="58"/>
      <c r="R8" s="58"/>
      <c r="S8" s="58"/>
      <c r="T8" s="58"/>
      <c r="U8" s="58"/>
      <c r="V8" s="58"/>
      <c r="W8" s="58"/>
      <c r="X8" s="58"/>
      <c r="Y8" s="58"/>
    </row>
    <row r="9" spans="1:25" ht="9.75" customHeight="1" x14ac:dyDescent="0.2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</row>
    <row r="10" spans="1:25" ht="20.100000000000001" customHeight="1" thickBot="1" x14ac:dyDescent="0.25">
      <c r="A10" s="72" t="s">
        <v>1</v>
      </c>
      <c r="B10" s="72"/>
      <c r="C10" s="72"/>
      <c r="D10" s="72"/>
      <c r="E10" s="72"/>
      <c r="F10" s="72"/>
      <c r="G10" s="72"/>
      <c r="H10" s="73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</row>
    <row r="11" spans="1:25" ht="23.1" customHeight="1" x14ac:dyDescent="0.25">
      <c r="A11" s="74" t="s">
        <v>2</v>
      </c>
      <c r="B11" s="75" t="s">
        <v>9</v>
      </c>
      <c r="C11" s="76"/>
      <c r="D11" s="74" t="s">
        <v>2</v>
      </c>
      <c r="E11" s="75" t="s">
        <v>9</v>
      </c>
      <c r="F11" s="76"/>
      <c r="G11" s="74" t="s">
        <v>2</v>
      </c>
      <c r="H11" s="75" t="s">
        <v>9</v>
      </c>
      <c r="I11" s="76"/>
      <c r="J11" s="74" t="s">
        <v>2</v>
      </c>
      <c r="K11" s="75" t="s">
        <v>9</v>
      </c>
      <c r="L11" s="76"/>
      <c r="M11" s="74" t="s">
        <v>2</v>
      </c>
      <c r="N11" s="75" t="s">
        <v>9</v>
      </c>
      <c r="O11" s="76"/>
      <c r="P11" s="77"/>
      <c r="Q11" s="58"/>
      <c r="R11" s="58"/>
      <c r="S11" s="58"/>
      <c r="T11" s="58"/>
      <c r="U11" s="58"/>
      <c r="V11" s="58"/>
      <c r="W11" s="58"/>
      <c r="X11" s="58"/>
      <c r="Y11" s="58"/>
    </row>
    <row r="12" spans="1:25" ht="23.1" customHeight="1" thickBot="1" x14ac:dyDescent="0.3">
      <c r="A12" s="78" t="s">
        <v>3</v>
      </c>
      <c r="B12" s="79" t="s">
        <v>0</v>
      </c>
      <c r="C12" s="80" t="s">
        <v>4</v>
      </c>
      <c r="D12" s="78" t="s">
        <v>3</v>
      </c>
      <c r="E12" s="79" t="s">
        <v>0</v>
      </c>
      <c r="F12" s="80" t="s">
        <v>4</v>
      </c>
      <c r="G12" s="78" t="s">
        <v>3</v>
      </c>
      <c r="H12" s="79" t="s">
        <v>0</v>
      </c>
      <c r="I12" s="80" t="s">
        <v>4</v>
      </c>
      <c r="J12" s="78" t="s">
        <v>3</v>
      </c>
      <c r="K12" s="79" t="s">
        <v>0</v>
      </c>
      <c r="L12" s="80" t="s">
        <v>4</v>
      </c>
      <c r="M12" s="78" t="s">
        <v>3</v>
      </c>
      <c r="N12" s="79" t="s">
        <v>0</v>
      </c>
      <c r="O12" s="80" t="s">
        <v>4</v>
      </c>
      <c r="P12" s="77"/>
      <c r="Q12" s="58"/>
      <c r="R12" s="58"/>
      <c r="S12" s="58"/>
      <c r="T12" s="58"/>
      <c r="U12" s="58"/>
      <c r="V12" s="58"/>
      <c r="W12" s="58"/>
      <c r="X12" s="58"/>
      <c r="Y12" s="58"/>
    </row>
    <row r="13" spans="1:25" ht="23.1" customHeight="1" x14ac:dyDescent="0.25">
      <c r="A13" s="81">
        <v>1</v>
      </c>
      <c r="B13" s="82" t="str">
        <f>IF(H40=0," ",ROUND($H$40*A13+$H$46,2))</f>
        <v xml:space="preserve"> </v>
      </c>
      <c r="C13" s="83" t="str">
        <f>IF(H41=0," ",ROUND($H$41*A13+$H$47,2))</f>
        <v xml:space="preserve"> </v>
      </c>
      <c r="D13" s="81">
        <v>26</v>
      </c>
      <c r="E13" s="84" t="str">
        <f t="shared" ref="E13:E37" si="0">IF($H$43=0," ",ROUND((($H$43*D13*(1-D13*0.002)+$H$46)),2))</f>
        <v xml:space="preserve"> </v>
      </c>
      <c r="F13" s="85" t="str">
        <f t="shared" ref="F13:F37" si="1">IF($H$44=0," ",ROUND((($H$44*D13*(1-D13*0.002)+$H$47)),2))</f>
        <v xml:space="preserve"> </v>
      </c>
      <c r="G13" s="86">
        <v>51</v>
      </c>
      <c r="H13" s="84" t="str">
        <f t="shared" ref="H13:H37" si="2">IF($H$43=0," ",ROUND((($H$43*G13*(1-G13*0.002)+$H$46)),2))</f>
        <v xml:space="preserve"> </v>
      </c>
      <c r="I13" s="85" t="str">
        <f t="shared" ref="I13:I37" si="3">IF($H$44=0," ",ROUND((($H$44*G13*(1-G13*0.002)+$H$47)),2))</f>
        <v xml:space="preserve"> </v>
      </c>
      <c r="J13" s="86">
        <v>76</v>
      </c>
      <c r="K13" s="84" t="str">
        <f>IF($H$43=0," ",ROUND((($H$43*J13*(1-J13*0.002)+$H$46)),2))</f>
        <v xml:space="preserve"> </v>
      </c>
      <c r="L13" s="85" t="str">
        <f t="shared" ref="L13:L37" si="4">IF($H$44=0," ",ROUND((($H$44*J13*(1-J13*0.002)+$H$47)),2))</f>
        <v xml:space="preserve"> </v>
      </c>
      <c r="M13" s="86">
        <v>101</v>
      </c>
      <c r="N13" s="84" t="str">
        <f>IF($H$43=0," ",ROUND(($H$43*100*(1-100*0.002))+(($H$43*0.6)*($M13-100))+$H$46,2))</f>
        <v xml:space="preserve"> </v>
      </c>
      <c r="O13" s="87" t="str">
        <f>IF($H$44=0," ",ROUND(($H$44*100*(1-100*0.002))+(($H$44*0.6)*($M13-100))+$H$47,2))</f>
        <v xml:space="preserve"> </v>
      </c>
      <c r="P13" s="58"/>
      <c r="Q13" s="58"/>
      <c r="R13" s="58"/>
      <c r="S13" s="58"/>
      <c r="T13" s="58"/>
      <c r="U13" s="58"/>
      <c r="V13" s="58"/>
      <c r="W13" s="58"/>
      <c r="X13" s="58"/>
      <c r="Y13" s="58"/>
    </row>
    <row r="14" spans="1:25" ht="23.1" customHeight="1" x14ac:dyDescent="0.25">
      <c r="A14" s="88">
        <v>2</v>
      </c>
      <c r="B14" s="89" t="str">
        <f t="shared" ref="B14:B22" si="5">IF($H$40=0," ",ROUND((($H$40*A14*(1-A14*0.002)+$H$46)),2))</f>
        <v xml:space="preserve"> </v>
      </c>
      <c r="C14" s="90" t="str">
        <f t="shared" ref="C14:C22" si="6">IF($H$41=0," ",ROUND((($H$41*A14*(1-A14*0.002)+$H$47)),2))</f>
        <v xml:space="preserve"> </v>
      </c>
      <c r="D14" s="88">
        <v>27</v>
      </c>
      <c r="E14" s="91" t="str">
        <f t="shared" si="0"/>
        <v xml:space="preserve"> </v>
      </c>
      <c r="F14" s="92" t="str">
        <f t="shared" si="1"/>
        <v xml:space="preserve"> </v>
      </c>
      <c r="G14" s="93">
        <v>52</v>
      </c>
      <c r="H14" s="91" t="str">
        <f t="shared" si="2"/>
        <v xml:space="preserve"> </v>
      </c>
      <c r="I14" s="92" t="str">
        <f t="shared" si="3"/>
        <v xml:space="preserve"> </v>
      </c>
      <c r="J14" s="93">
        <v>77</v>
      </c>
      <c r="K14" s="91" t="str">
        <f t="shared" ref="K14:K37" si="7">IF($H$43=0," ",ROUND((($H$43*J14*(1-J14*0.002)+$H$46)),2))</f>
        <v xml:space="preserve"> </v>
      </c>
      <c r="L14" s="92" t="str">
        <f t="shared" si="4"/>
        <v xml:space="preserve"> </v>
      </c>
      <c r="M14" s="93">
        <v>102</v>
      </c>
      <c r="N14" s="91" t="str">
        <f t="shared" ref="N14:N37" si="8">IF($H$43=0," ",ROUND(($H$43*100*(1-100*0.002))+(($H$43*0.6)*($M14-100)+$H$46),2))</f>
        <v xml:space="preserve"> </v>
      </c>
      <c r="O14" s="94" t="str">
        <f t="shared" ref="O14:O37" si="9">IF($H$44=0," ",ROUND(($H$44*100*(1-100*0.002))+(($H$44*0.6)*($M14-100))+$H$47,2))</f>
        <v xml:space="preserve"> </v>
      </c>
      <c r="P14" s="58"/>
      <c r="Q14" s="58"/>
      <c r="R14" s="58"/>
      <c r="S14" s="58"/>
      <c r="T14" s="58"/>
      <c r="U14" s="58"/>
      <c r="V14" s="58"/>
      <c r="W14" s="58"/>
      <c r="X14" s="58"/>
      <c r="Y14" s="58"/>
    </row>
    <row r="15" spans="1:25" ht="23.1" customHeight="1" x14ac:dyDescent="0.25">
      <c r="A15" s="88">
        <v>3</v>
      </c>
      <c r="B15" s="89" t="str">
        <f t="shared" si="5"/>
        <v xml:space="preserve"> </v>
      </c>
      <c r="C15" s="90" t="str">
        <f t="shared" si="6"/>
        <v xml:space="preserve"> </v>
      </c>
      <c r="D15" s="88">
        <v>28</v>
      </c>
      <c r="E15" s="91" t="str">
        <f t="shared" si="0"/>
        <v xml:space="preserve"> </v>
      </c>
      <c r="F15" s="92" t="str">
        <f t="shared" si="1"/>
        <v xml:space="preserve"> </v>
      </c>
      <c r="G15" s="93">
        <v>53</v>
      </c>
      <c r="H15" s="91" t="str">
        <f t="shared" si="2"/>
        <v xml:space="preserve"> </v>
      </c>
      <c r="I15" s="92" t="str">
        <f t="shared" si="3"/>
        <v xml:space="preserve"> </v>
      </c>
      <c r="J15" s="93">
        <v>78</v>
      </c>
      <c r="K15" s="91" t="str">
        <f t="shared" si="7"/>
        <v xml:space="preserve"> </v>
      </c>
      <c r="L15" s="92" t="str">
        <f t="shared" si="4"/>
        <v xml:space="preserve"> </v>
      </c>
      <c r="M15" s="93">
        <v>103</v>
      </c>
      <c r="N15" s="91" t="str">
        <f t="shared" si="8"/>
        <v xml:space="preserve"> </v>
      </c>
      <c r="O15" s="94" t="str">
        <f t="shared" si="9"/>
        <v xml:space="preserve"> </v>
      </c>
      <c r="P15" s="58"/>
      <c r="Q15" s="58"/>
      <c r="R15" s="58"/>
      <c r="S15" s="58"/>
      <c r="T15" s="58"/>
      <c r="U15" s="58"/>
      <c r="V15" s="58"/>
      <c r="W15" s="58"/>
      <c r="X15" s="58"/>
      <c r="Y15" s="58"/>
    </row>
    <row r="16" spans="1:25" ht="23.1" customHeight="1" x14ac:dyDescent="0.25">
      <c r="A16" s="88">
        <v>4</v>
      </c>
      <c r="B16" s="89" t="str">
        <f t="shared" si="5"/>
        <v xml:space="preserve"> </v>
      </c>
      <c r="C16" s="90" t="str">
        <f t="shared" si="6"/>
        <v xml:space="preserve"> </v>
      </c>
      <c r="D16" s="88">
        <v>29</v>
      </c>
      <c r="E16" s="91" t="str">
        <f t="shared" si="0"/>
        <v xml:space="preserve"> </v>
      </c>
      <c r="F16" s="92" t="str">
        <f t="shared" si="1"/>
        <v xml:space="preserve"> </v>
      </c>
      <c r="G16" s="93">
        <v>54</v>
      </c>
      <c r="H16" s="91" t="str">
        <f t="shared" si="2"/>
        <v xml:space="preserve"> </v>
      </c>
      <c r="I16" s="92" t="str">
        <f t="shared" si="3"/>
        <v xml:space="preserve"> </v>
      </c>
      <c r="J16" s="93">
        <v>79</v>
      </c>
      <c r="K16" s="91" t="str">
        <f t="shared" si="7"/>
        <v xml:space="preserve"> </v>
      </c>
      <c r="L16" s="92" t="str">
        <f t="shared" si="4"/>
        <v xml:space="preserve"> </v>
      </c>
      <c r="M16" s="93">
        <v>104</v>
      </c>
      <c r="N16" s="91" t="str">
        <f t="shared" si="8"/>
        <v xml:space="preserve"> </v>
      </c>
      <c r="O16" s="94" t="str">
        <f t="shared" si="9"/>
        <v xml:space="preserve"> </v>
      </c>
      <c r="P16" s="58"/>
      <c r="Q16" s="95" t="s">
        <v>45</v>
      </c>
      <c r="R16" s="95"/>
      <c r="S16" s="95"/>
      <c r="T16" s="95"/>
      <c r="U16" s="95"/>
      <c r="V16" s="95"/>
      <c r="W16" s="95"/>
      <c r="X16" s="95"/>
      <c r="Y16" s="95"/>
    </row>
    <row r="17" spans="1:26" ht="23.1" customHeight="1" x14ac:dyDescent="0.25">
      <c r="A17" s="88">
        <v>5</v>
      </c>
      <c r="B17" s="89" t="str">
        <f t="shared" si="5"/>
        <v xml:space="preserve"> </v>
      </c>
      <c r="C17" s="90" t="str">
        <f t="shared" si="6"/>
        <v xml:space="preserve"> </v>
      </c>
      <c r="D17" s="88">
        <v>30</v>
      </c>
      <c r="E17" s="91" t="str">
        <f t="shared" si="0"/>
        <v xml:space="preserve"> </v>
      </c>
      <c r="F17" s="92" t="str">
        <f t="shared" si="1"/>
        <v xml:space="preserve"> </v>
      </c>
      <c r="G17" s="93">
        <v>55</v>
      </c>
      <c r="H17" s="91" t="str">
        <f t="shared" si="2"/>
        <v xml:space="preserve"> </v>
      </c>
      <c r="I17" s="92" t="str">
        <f t="shared" si="3"/>
        <v xml:space="preserve"> </v>
      </c>
      <c r="J17" s="93">
        <v>80</v>
      </c>
      <c r="K17" s="91" t="str">
        <f t="shared" si="7"/>
        <v xml:space="preserve"> </v>
      </c>
      <c r="L17" s="92" t="str">
        <f t="shared" si="4"/>
        <v xml:space="preserve"> </v>
      </c>
      <c r="M17" s="93">
        <v>105</v>
      </c>
      <c r="N17" s="91" t="str">
        <f t="shared" si="8"/>
        <v xml:space="preserve"> </v>
      </c>
      <c r="O17" s="94" t="str">
        <f t="shared" si="9"/>
        <v xml:space="preserve"> </v>
      </c>
      <c r="P17" s="58"/>
      <c r="Q17" s="96" t="s">
        <v>5</v>
      </c>
      <c r="R17" s="96"/>
      <c r="S17" s="96"/>
      <c r="T17" s="96" t="s">
        <v>6</v>
      </c>
      <c r="U17" s="96"/>
      <c r="V17" s="96"/>
      <c r="W17" s="96" t="s">
        <v>7</v>
      </c>
      <c r="X17" s="96"/>
      <c r="Y17" s="96"/>
    </row>
    <row r="18" spans="1:26" ht="23.1" customHeight="1" x14ac:dyDescent="0.25">
      <c r="A18" s="88">
        <v>6</v>
      </c>
      <c r="B18" s="89" t="str">
        <f t="shared" si="5"/>
        <v xml:space="preserve"> </v>
      </c>
      <c r="C18" s="90" t="str">
        <f t="shared" si="6"/>
        <v xml:space="preserve"> </v>
      </c>
      <c r="D18" s="88">
        <v>31</v>
      </c>
      <c r="E18" s="91" t="str">
        <f t="shared" si="0"/>
        <v xml:space="preserve"> </v>
      </c>
      <c r="F18" s="92" t="str">
        <f t="shared" si="1"/>
        <v xml:space="preserve"> </v>
      </c>
      <c r="G18" s="93">
        <v>56</v>
      </c>
      <c r="H18" s="91" t="str">
        <f t="shared" si="2"/>
        <v xml:space="preserve"> </v>
      </c>
      <c r="I18" s="92" t="str">
        <f t="shared" si="3"/>
        <v xml:space="preserve"> </v>
      </c>
      <c r="J18" s="93">
        <v>81</v>
      </c>
      <c r="K18" s="91" t="str">
        <f t="shared" si="7"/>
        <v xml:space="preserve"> </v>
      </c>
      <c r="L18" s="92" t="str">
        <f t="shared" si="4"/>
        <v xml:space="preserve"> </v>
      </c>
      <c r="M18" s="93">
        <v>106</v>
      </c>
      <c r="N18" s="91" t="str">
        <f t="shared" si="8"/>
        <v xml:space="preserve"> </v>
      </c>
      <c r="O18" s="94" t="str">
        <f t="shared" si="9"/>
        <v xml:space="preserve"> </v>
      </c>
      <c r="P18" s="58"/>
      <c r="Q18" s="97">
        <v>8000</v>
      </c>
      <c r="R18" s="97"/>
      <c r="S18" s="97"/>
      <c r="T18" s="97">
        <v>141760</v>
      </c>
      <c r="U18" s="97"/>
      <c r="V18" s="97"/>
      <c r="W18" s="97">
        <v>149760</v>
      </c>
      <c r="X18" s="97"/>
      <c r="Y18" s="97"/>
      <c r="Z18" s="31"/>
    </row>
    <row r="19" spans="1:26" ht="23.1" customHeight="1" x14ac:dyDescent="0.25">
      <c r="A19" s="88">
        <v>7</v>
      </c>
      <c r="B19" s="89" t="str">
        <f t="shared" si="5"/>
        <v xml:space="preserve"> </v>
      </c>
      <c r="C19" s="90" t="str">
        <f t="shared" si="6"/>
        <v xml:space="preserve"> </v>
      </c>
      <c r="D19" s="88">
        <v>32</v>
      </c>
      <c r="E19" s="91" t="str">
        <f t="shared" si="0"/>
        <v xml:space="preserve"> </v>
      </c>
      <c r="F19" s="92" t="str">
        <f t="shared" si="1"/>
        <v xml:space="preserve"> </v>
      </c>
      <c r="G19" s="93">
        <v>57</v>
      </c>
      <c r="H19" s="91" t="str">
        <f t="shared" si="2"/>
        <v xml:space="preserve"> </v>
      </c>
      <c r="I19" s="92" t="str">
        <f t="shared" si="3"/>
        <v xml:space="preserve"> </v>
      </c>
      <c r="J19" s="93">
        <v>82</v>
      </c>
      <c r="K19" s="91" t="str">
        <f t="shared" si="7"/>
        <v xml:space="preserve"> </v>
      </c>
      <c r="L19" s="92" t="str">
        <f t="shared" si="4"/>
        <v xml:space="preserve"> </v>
      </c>
      <c r="M19" s="93">
        <v>107</v>
      </c>
      <c r="N19" s="91" t="str">
        <f t="shared" si="8"/>
        <v xml:space="preserve"> </v>
      </c>
      <c r="O19" s="94" t="str">
        <f t="shared" si="9"/>
        <v xml:space="preserve"> </v>
      </c>
      <c r="P19" s="58"/>
      <c r="Q19" s="96" t="s">
        <v>8</v>
      </c>
      <c r="R19" s="96"/>
      <c r="S19" s="96"/>
      <c r="T19" s="96"/>
      <c r="U19" s="96"/>
      <c r="V19" s="96"/>
      <c r="W19" s="96"/>
      <c r="X19" s="96"/>
      <c r="Y19" s="96"/>
    </row>
    <row r="20" spans="1:26" ht="23.1" customHeight="1" x14ac:dyDescent="0.25">
      <c r="A20" s="88">
        <v>8</v>
      </c>
      <c r="B20" s="89" t="str">
        <f t="shared" si="5"/>
        <v xml:space="preserve"> </v>
      </c>
      <c r="C20" s="90" t="str">
        <f t="shared" si="6"/>
        <v xml:space="preserve"> </v>
      </c>
      <c r="D20" s="88">
        <v>33</v>
      </c>
      <c r="E20" s="91" t="str">
        <f t="shared" si="0"/>
        <v xml:space="preserve"> </v>
      </c>
      <c r="F20" s="92" t="str">
        <f t="shared" si="1"/>
        <v xml:space="preserve"> </v>
      </c>
      <c r="G20" s="93">
        <v>58</v>
      </c>
      <c r="H20" s="91" t="str">
        <f t="shared" si="2"/>
        <v xml:space="preserve"> </v>
      </c>
      <c r="I20" s="92" t="str">
        <f t="shared" si="3"/>
        <v xml:space="preserve"> </v>
      </c>
      <c r="J20" s="93">
        <v>83</v>
      </c>
      <c r="K20" s="91" t="str">
        <f t="shared" si="7"/>
        <v xml:space="preserve"> </v>
      </c>
      <c r="L20" s="92" t="str">
        <f t="shared" si="4"/>
        <v xml:space="preserve"> </v>
      </c>
      <c r="M20" s="93">
        <v>108</v>
      </c>
      <c r="N20" s="91" t="str">
        <f t="shared" si="8"/>
        <v xml:space="preserve"> </v>
      </c>
      <c r="O20" s="94" t="str">
        <f t="shared" si="9"/>
        <v xml:space="preserve"> </v>
      </c>
      <c r="P20" s="58"/>
      <c r="Q20" s="96">
        <v>34</v>
      </c>
      <c r="R20" s="96"/>
      <c r="S20" s="96"/>
      <c r="T20" s="96"/>
      <c r="U20" s="96"/>
      <c r="V20" s="96"/>
      <c r="W20" s="96"/>
      <c r="X20" s="96"/>
      <c r="Y20" s="96"/>
    </row>
    <row r="21" spans="1:26" ht="23.1" customHeight="1" x14ac:dyDescent="0.25">
      <c r="A21" s="88">
        <v>9</v>
      </c>
      <c r="B21" s="89" t="str">
        <f t="shared" si="5"/>
        <v xml:space="preserve"> </v>
      </c>
      <c r="C21" s="90" t="str">
        <f t="shared" si="6"/>
        <v xml:space="preserve"> </v>
      </c>
      <c r="D21" s="88">
        <v>34</v>
      </c>
      <c r="E21" s="91" t="str">
        <f t="shared" si="0"/>
        <v xml:space="preserve"> </v>
      </c>
      <c r="F21" s="92" t="str">
        <f t="shared" si="1"/>
        <v xml:space="preserve"> </v>
      </c>
      <c r="G21" s="93">
        <v>59</v>
      </c>
      <c r="H21" s="91" t="str">
        <f t="shared" si="2"/>
        <v xml:space="preserve"> </v>
      </c>
      <c r="I21" s="92" t="str">
        <f t="shared" si="3"/>
        <v xml:space="preserve"> </v>
      </c>
      <c r="J21" s="93">
        <v>84</v>
      </c>
      <c r="K21" s="91" t="str">
        <f t="shared" si="7"/>
        <v xml:space="preserve"> </v>
      </c>
      <c r="L21" s="92" t="str">
        <f t="shared" si="4"/>
        <v xml:space="preserve"> </v>
      </c>
      <c r="M21" s="93">
        <v>109</v>
      </c>
      <c r="N21" s="91" t="str">
        <f t="shared" si="8"/>
        <v xml:space="preserve"> </v>
      </c>
      <c r="O21" s="94" t="str">
        <f t="shared" si="9"/>
        <v xml:space="preserve"> </v>
      </c>
      <c r="P21" s="58"/>
      <c r="Q21" s="96" t="s">
        <v>55</v>
      </c>
      <c r="R21" s="96"/>
      <c r="S21" s="96"/>
      <c r="T21" s="96"/>
      <c r="U21" s="96"/>
      <c r="V21" s="96"/>
      <c r="W21" s="96"/>
      <c r="X21" s="96"/>
      <c r="Y21" s="96"/>
    </row>
    <row r="22" spans="1:26" ht="23.1" customHeight="1" x14ac:dyDescent="0.25">
      <c r="A22" s="88">
        <v>10</v>
      </c>
      <c r="B22" s="89" t="str">
        <f t="shared" si="5"/>
        <v xml:space="preserve"> </v>
      </c>
      <c r="C22" s="90" t="str">
        <f t="shared" si="6"/>
        <v xml:space="preserve"> </v>
      </c>
      <c r="D22" s="88">
        <v>35</v>
      </c>
      <c r="E22" s="91" t="str">
        <f t="shared" si="0"/>
        <v xml:space="preserve"> </v>
      </c>
      <c r="F22" s="92" t="str">
        <f t="shared" si="1"/>
        <v xml:space="preserve"> </v>
      </c>
      <c r="G22" s="93">
        <v>60</v>
      </c>
      <c r="H22" s="91" t="str">
        <f t="shared" si="2"/>
        <v xml:space="preserve"> </v>
      </c>
      <c r="I22" s="92" t="str">
        <f t="shared" si="3"/>
        <v xml:space="preserve"> </v>
      </c>
      <c r="J22" s="93">
        <v>85</v>
      </c>
      <c r="K22" s="91" t="str">
        <f t="shared" si="7"/>
        <v xml:space="preserve"> </v>
      </c>
      <c r="L22" s="92" t="str">
        <f t="shared" si="4"/>
        <v xml:space="preserve"> </v>
      </c>
      <c r="M22" s="93">
        <v>110</v>
      </c>
      <c r="N22" s="91" t="str">
        <f t="shared" si="8"/>
        <v xml:space="preserve"> </v>
      </c>
      <c r="O22" s="94" t="str">
        <f t="shared" si="9"/>
        <v xml:space="preserve"> </v>
      </c>
      <c r="P22" s="58"/>
      <c r="Q22" s="98">
        <v>1390771</v>
      </c>
      <c r="R22" s="98"/>
      <c r="S22" s="98"/>
      <c r="T22" s="98"/>
      <c r="U22" s="98"/>
      <c r="V22" s="98"/>
      <c r="W22" s="98"/>
      <c r="X22" s="98"/>
      <c r="Y22" s="98"/>
    </row>
    <row r="23" spans="1:26" ht="23.1" customHeight="1" x14ac:dyDescent="0.25">
      <c r="A23" s="93">
        <v>11</v>
      </c>
      <c r="B23" s="99" t="str">
        <f>IF($H$43=0," ",ROUND((($H$43*A23*(1-A23*0.002)+$H$46)),2))</f>
        <v xml:space="preserve"> </v>
      </c>
      <c r="C23" s="92" t="str">
        <f>IF($H$44=0," ",ROUND((($H$44*A23*(1-A23*0.002)+$H$47)),2))</f>
        <v xml:space="preserve"> </v>
      </c>
      <c r="D23" s="93">
        <v>36</v>
      </c>
      <c r="E23" s="91" t="str">
        <f t="shared" si="0"/>
        <v xml:space="preserve"> </v>
      </c>
      <c r="F23" s="92" t="str">
        <f t="shared" si="1"/>
        <v xml:space="preserve"> </v>
      </c>
      <c r="G23" s="93">
        <v>61</v>
      </c>
      <c r="H23" s="91" t="str">
        <f t="shared" si="2"/>
        <v xml:space="preserve"> </v>
      </c>
      <c r="I23" s="92" t="str">
        <f t="shared" si="3"/>
        <v xml:space="preserve"> </v>
      </c>
      <c r="J23" s="93">
        <v>86</v>
      </c>
      <c r="K23" s="91" t="str">
        <f t="shared" si="7"/>
        <v xml:space="preserve"> </v>
      </c>
      <c r="L23" s="92" t="str">
        <f t="shared" si="4"/>
        <v xml:space="preserve"> </v>
      </c>
      <c r="M23" s="93">
        <v>111</v>
      </c>
      <c r="N23" s="91" t="str">
        <f t="shared" si="8"/>
        <v xml:space="preserve"> </v>
      </c>
      <c r="O23" s="94" t="str">
        <f t="shared" si="9"/>
        <v xml:space="preserve"> </v>
      </c>
      <c r="P23" s="58"/>
      <c r="Q23" s="100" t="s">
        <v>34</v>
      </c>
      <c r="R23" s="100"/>
      <c r="S23" s="100"/>
      <c r="T23" s="100"/>
      <c r="U23" s="100"/>
      <c r="V23" s="100"/>
      <c r="W23" s="100"/>
      <c r="X23" s="100"/>
      <c r="Y23" s="100"/>
    </row>
    <row r="24" spans="1:26" ht="23.1" customHeight="1" x14ac:dyDescent="0.25">
      <c r="A24" s="93">
        <v>12</v>
      </c>
      <c r="B24" s="99" t="str">
        <f t="shared" ref="B24:B37" si="10">IF($H$43=0," ",ROUND((($H$43*A24*(1-A24*0.002)+$H$46)),2))</f>
        <v xml:space="preserve"> </v>
      </c>
      <c r="C24" s="92" t="str">
        <f t="shared" ref="C24:C37" si="11">IF($H$44=0," ",ROUND((($H$44*A24*(1-A24*0.002)+$H$47)),2))</f>
        <v xml:space="preserve"> </v>
      </c>
      <c r="D24" s="93">
        <v>37</v>
      </c>
      <c r="E24" s="91" t="str">
        <f t="shared" si="0"/>
        <v xml:space="preserve"> </v>
      </c>
      <c r="F24" s="92" t="str">
        <f t="shared" si="1"/>
        <v xml:space="preserve"> </v>
      </c>
      <c r="G24" s="93">
        <v>62</v>
      </c>
      <c r="H24" s="91" t="str">
        <f t="shared" si="2"/>
        <v xml:space="preserve"> </v>
      </c>
      <c r="I24" s="92" t="str">
        <f t="shared" si="3"/>
        <v xml:space="preserve"> </v>
      </c>
      <c r="J24" s="93">
        <v>87</v>
      </c>
      <c r="K24" s="91" t="str">
        <f t="shared" si="7"/>
        <v xml:space="preserve"> </v>
      </c>
      <c r="L24" s="92" t="str">
        <f t="shared" si="4"/>
        <v xml:space="preserve"> </v>
      </c>
      <c r="M24" s="93">
        <v>112</v>
      </c>
      <c r="N24" s="91" t="str">
        <f t="shared" si="8"/>
        <v xml:space="preserve"> </v>
      </c>
      <c r="O24" s="94" t="str">
        <f t="shared" si="9"/>
        <v xml:space="preserve"> </v>
      </c>
      <c r="P24" s="58"/>
      <c r="Q24" s="100" t="s">
        <v>5</v>
      </c>
      <c r="R24" s="100"/>
      <c r="S24" s="100"/>
      <c r="T24" s="100" t="s">
        <v>6</v>
      </c>
      <c r="U24" s="100"/>
      <c r="V24" s="100"/>
      <c r="W24" s="100" t="s">
        <v>7</v>
      </c>
      <c r="X24" s="100"/>
      <c r="Y24" s="100"/>
    </row>
    <row r="25" spans="1:26" ht="23.1" customHeight="1" x14ac:dyDescent="0.25">
      <c r="A25" s="93">
        <v>13</v>
      </c>
      <c r="B25" s="99" t="str">
        <f t="shared" si="10"/>
        <v xml:space="preserve"> </v>
      </c>
      <c r="C25" s="92" t="str">
        <f t="shared" si="11"/>
        <v xml:space="preserve"> </v>
      </c>
      <c r="D25" s="93">
        <v>38</v>
      </c>
      <c r="E25" s="91" t="str">
        <f t="shared" si="0"/>
        <v xml:space="preserve"> </v>
      </c>
      <c r="F25" s="92" t="str">
        <f t="shared" si="1"/>
        <v xml:space="preserve"> </v>
      </c>
      <c r="G25" s="93">
        <v>63</v>
      </c>
      <c r="H25" s="91" t="str">
        <f t="shared" si="2"/>
        <v xml:space="preserve"> </v>
      </c>
      <c r="I25" s="92" t="str">
        <f t="shared" si="3"/>
        <v xml:space="preserve"> </v>
      </c>
      <c r="J25" s="93">
        <v>88</v>
      </c>
      <c r="K25" s="91" t="str">
        <f t="shared" si="7"/>
        <v xml:space="preserve"> </v>
      </c>
      <c r="L25" s="92" t="str">
        <f t="shared" si="4"/>
        <v xml:space="preserve"> </v>
      </c>
      <c r="M25" s="93">
        <v>113</v>
      </c>
      <c r="N25" s="91" t="str">
        <f t="shared" si="8"/>
        <v xml:space="preserve"> </v>
      </c>
      <c r="O25" s="94" t="str">
        <f t="shared" si="9"/>
        <v xml:space="preserve"> </v>
      </c>
      <c r="P25" s="58"/>
      <c r="Q25" s="101" t="e">
        <f t="shared" ref="Q25" si="12">IF($Q$20&lt;=25,(VLOOKUP($Q$20,$A$13:$C$37,2))*$Q$18,IF(AND($Q$20&lt;=50,$Q$20&gt;=26),(VLOOKUP($Q$20,D13:F37,2))*$Q$18,IF(AND($Q$20&lt;=75,$Q$20&gt;=51),(VLOOKUP($Q$20,$G$13:$I$37,2))*$Q$18,IF(AND($Q$20&lt;=100,$Q$20&gt;=76),(VLOOKUP($Q$20,$J$13:$L$37,2))*$Q$18,IF(AND($Q$20&lt;=125,$Q$20&gt;=101),(VLOOKUP($Q$20,$M$13:$O$37,2))*$Q$18)))))</f>
        <v>#VALUE!</v>
      </c>
      <c r="R25" s="101"/>
      <c r="S25" s="101"/>
      <c r="T25" s="101" t="e">
        <f t="shared" ref="T25" si="13">IF($Q$20&lt;=25,(VLOOKUP($Q$20,$A$13:$C$37,3))*$T$18,IF(AND($Q$20&lt;=50,$Q$20&gt;=26),(VLOOKUP($Q$20,D13:F37,3))*$T$18,IF(AND($Q$20&lt;=75,$Q$20&gt;=51),(VLOOKUP($Q$20,$G$13:$I$37,3))*$T$18,IF(AND($Q$20&lt;=100,$Q$20&gt;=76),(VLOOKUP($Q$20,$J$13:$L$37,3))*$T$18,IF(AND($Q$20&lt;=125,$Q$20&gt;=101),(VLOOKUP($Q$20,$M$13:$O$37,3))*$T$18)))))</f>
        <v>#VALUE!</v>
      </c>
      <c r="U25" s="101"/>
      <c r="V25" s="101"/>
      <c r="W25" s="101" t="e">
        <f>Q25+T25</f>
        <v>#VALUE!</v>
      </c>
      <c r="X25" s="101"/>
      <c r="Y25" s="101"/>
    </row>
    <row r="26" spans="1:26" ht="23.1" customHeight="1" x14ac:dyDescent="0.25">
      <c r="A26" s="93">
        <v>14</v>
      </c>
      <c r="B26" s="99" t="str">
        <f t="shared" si="10"/>
        <v xml:space="preserve"> </v>
      </c>
      <c r="C26" s="92" t="str">
        <f t="shared" si="11"/>
        <v xml:space="preserve"> </v>
      </c>
      <c r="D26" s="93">
        <v>39</v>
      </c>
      <c r="E26" s="91" t="str">
        <f t="shared" si="0"/>
        <v xml:space="preserve"> </v>
      </c>
      <c r="F26" s="92" t="str">
        <f t="shared" si="1"/>
        <v xml:space="preserve"> </v>
      </c>
      <c r="G26" s="93">
        <v>64</v>
      </c>
      <c r="H26" s="91" t="str">
        <f t="shared" si="2"/>
        <v xml:space="preserve"> </v>
      </c>
      <c r="I26" s="92" t="str">
        <f t="shared" si="3"/>
        <v xml:space="preserve"> </v>
      </c>
      <c r="J26" s="93">
        <v>89</v>
      </c>
      <c r="K26" s="91" t="str">
        <f t="shared" si="7"/>
        <v xml:space="preserve"> </v>
      </c>
      <c r="L26" s="92" t="str">
        <f t="shared" si="4"/>
        <v xml:space="preserve"> </v>
      </c>
      <c r="M26" s="93">
        <v>114</v>
      </c>
      <c r="N26" s="91" t="str">
        <f t="shared" si="8"/>
        <v xml:space="preserve"> </v>
      </c>
      <c r="O26" s="94" t="str">
        <f t="shared" si="9"/>
        <v xml:space="preserve"> </v>
      </c>
      <c r="P26" s="58"/>
      <c r="Q26" s="58"/>
      <c r="R26" s="58"/>
      <c r="S26" s="58"/>
      <c r="T26" s="58"/>
      <c r="U26" s="58"/>
      <c r="V26" s="58"/>
      <c r="W26" s="58"/>
      <c r="X26" s="58"/>
      <c r="Y26" s="58"/>
    </row>
    <row r="27" spans="1:26" ht="23.1" customHeight="1" x14ac:dyDescent="0.25">
      <c r="A27" s="93">
        <v>15</v>
      </c>
      <c r="B27" s="99" t="str">
        <f t="shared" si="10"/>
        <v xml:space="preserve"> </v>
      </c>
      <c r="C27" s="92" t="str">
        <f t="shared" si="11"/>
        <v xml:space="preserve"> </v>
      </c>
      <c r="D27" s="93">
        <v>40</v>
      </c>
      <c r="E27" s="91" t="str">
        <f t="shared" si="0"/>
        <v xml:space="preserve"> </v>
      </c>
      <c r="F27" s="92" t="str">
        <f t="shared" si="1"/>
        <v xml:space="preserve"> </v>
      </c>
      <c r="G27" s="93">
        <v>65</v>
      </c>
      <c r="H27" s="91" t="str">
        <f t="shared" si="2"/>
        <v xml:space="preserve"> </v>
      </c>
      <c r="I27" s="92" t="str">
        <f t="shared" si="3"/>
        <v xml:space="preserve"> </v>
      </c>
      <c r="J27" s="93">
        <v>90</v>
      </c>
      <c r="K27" s="91" t="str">
        <f t="shared" si="7"/>
        <v xml:space="preserve"> </v>
      </c>
      <c r="L27" s="92" t="str">
        <f t="shared" si="4"/>
        <v xml:space="preserve"> </v>
      </c>
      <c r="M27" s="93">
        <v>115</v>
      </c>
      <c r="N27" s="91" t="str">
        <f t="shared" si="8"/>
        <v xml:space="preserve"> </v>
      </c>
      <c r="O27" s="94" t="str">
        <f t="shared" si="9"/>
        <v xml:space="preserve"> </v>
      </c>
      <c r="P27" s="58"/>
      <c r="Q27" s="58"/>
      <c r="R27" s="58"/>
      <c r="S27" s="58"/>
      <c r="T27" s="58"/>
      <c r="U27" s="58"/>
      <c r="V27" s="58"/>
      <c r="W27" s="58"/>
      <c r="X27" s="58"/>
      <c r="Y27" s="58"/>
    </row>
    <row r="28" spans="1:26" ht="23.1" customHeight="1" x14ac:dyDescent="0.25">
      <c r="A28" s="93">
        <v>16</v>
      </c>
      <c r="B28" s="99" t="str">
        <f t="shared" si="10"/>
        <v xml:space="preserve"> </v>
      </c>
      <c r="C28" s="92" t="str">
        <f t="shared" si="11"/>
        <v xml:space="preserve"> </v>
      </c>
      <c r="D28" s="93">
        <v>41</v>
      </c>
      <c r="E28" s="91" t="str">
        <f t="shared" si="0"/>
        <v xml:space="preserve"> </v>
      </c>
      <c r="F28" s="92" t="str">
        <f t="shared" si="1"/>
        <v xml:space="preserve"> </v>
      </c>
      <c r="G28" s="93">
        <v>66</v>
      </c>
      <c r="H28" s="91" t="str">
        <f t="shared" si="2"/>
        <v xml:space="preserve"> </v>
      </c>
      <c r="I28" s="92" t="str">
        <f t="shared" si="3"/>
        <v xml:space="preserve"> </v>
      </c>
      <c r="J28" s="93">
        <v>91</v>
      </c>
      <c r="K28" s="91" t="str">
        <f t="shared" si="7"/>
        <v xml:space="preserve"> </v>
      </c>
      <c r="L28" s="92" t="str">
        <f t="shared" si="4"/>
        <v xml:space="preserve"> </v>
      </c>
      <c r="M28" s="93">
        <v>116</v>
      </c>
      <c r="N28" s="91" t="str">
        <f t="shared" si="8"/>
        <v xml:space="preserve"> </v>
      </c>
      <c r="O28" s="94" t="str">
        <f t="shared" si="9"/>
        <v xml:space="preserve"> </v>
      </c>
      <c r="P28" s="58"/>
      <c r="Q28" s="58"/>
      <c r="R28" s="58"/>
      <c r="S28" s="58"/>
      <c r="T28" s="58"/>
      <c r="U28" s="58"/>
      <c r="V28" s="58"/>
      <c r="W28" s="58"/>
      <c r="X28" s="58"/>
      <c r="Y28" s="58"/>
    </row>
    <row r="29" spans="1:26" ht="23.1" customHeight="1" x14ac:dyDescent="0.25">
      <c r="A29" s="93">
        <v>17</v>
      </c>
      <c r="B29" s="99" t="str">
        <f t="shared" si="10"/>
        <v xml:space="preserve"> </v>
      </c>
      <c r="C29" s="92" t="str">
        <f t="shared" si="11"/>
        <v xml:space="preserve"> </v>
      </c>
      <c r="D29" s="93">
        <v>42</v>
      </c>
      <c r="E29" s="91" t="str">
        <f t="shared" si="0"/>
        <v xml:space="preserve"> </v>
      </c>
      <c r="F29" s="92" t="str">
        <f t="shared" si="1"/>
        <v xml:space="preserve"> </v>
      </c>
      <c r="G29" s="93">
        <v>67</v>
      </c>
      <c r="H29" s="91" t="str">
        <f t="shared" si="2"/>
        <v xml:space="preserve"> </v>
      </c>
      <c r="I29" s="92" t="str">
        <f t="shared" si="3"/>
        <v xml:space="preserve"> </v>
      </c>
      <c r="J29" s="93">
        <v>92</v>
      </c>
      <c r="K29" s="91" t="str">
        <f t="shared" si="7"/>
        <v xml:space="preserve"> </v>
      </c>
      <c r="L29" s="92" t="str">
        <f t="shared" si="4"/>
        <v xml:space="preserve"> </v>
      </c>
      <c r="M29" s="93">
        <v>117</v>
      </c>
      <c r="N29" s="91" t="str">
        <f t="shared" si="8"/>
        <v xml:space="preserve"> </v>
      </c>
      <c r="O29" s="94" t="str">
        <f t="shared" si="9"/>
        <v xml:space="preserve"> </v>
      </c>
      <c r="P29" s="58"/>
      <c r="Q29" s="58"/>
      <c r="R29" s="58"/>
      <c r="S29" s="58"/>
      <c r="T29" s="58"/>
      <c r="U29" s="58"/>
      <c r="V29" s="58"/>
      <c r="W29" s="58"/>
      <c r="X29" s="58"/>
      <c r="Y29" s="58"/>
    </row>
    <row r="30" spans="1:26" ht="23.1" customHeight="1" x14ac:dyDescent="0.25">
      <c r="A30" s="93">
        <v>18</v>
      </c>
      <c r="B30" s="99" t="str">
        <f t="shared" si="10"/>
        <v xml:space="preserve"> </v>
      </c>
      <c r="C30" s="92" t="str">
        <f t="shared" si="11"/>
        <v xml:space="preserve"> </v>
      </c>
      <c r="D30" s="93">
        <v>43</v>
      </c>
      <c r="E30" s="91" t="str">
        <f t="shared" si="0"/>
        <v xml:space="preserve"> </v>
      </c>
      <c r="F30" s="92" t="str">
        <f t="shared" si="1"/>
        <v xml:space="preserve"> </v>
      </c>
      <c r="G30" s="93">
        <v>68</v>
      </c>
      <c r="H30" s="91" t="str">
        <f t="shared" si="2"/>
        <v xml:space="preserve"> </v>
      </c>
      <c r="I30" s="92" t="str">
        <f t="shared" si="3"/>
        <v xml:space="preserve"> </v>
      </c>
      <c r="J30" s="93">
        <v>93</v>
      </c>
      <c r="K30" s="91" t="str">
        <f t="shared" si="7"/>
        <v xml:space="preserve"> </v>
      </c>
      <c r="L30" s="92" t="str">
        <f t="shared" si="4"/>
        <v xml:space="preserve"> </v>
      </c>
      <c r="M30" s="93">
        <v>118</v>
      </c>
      <c r="N30" s="91" t="str">
        <f t="shared" si="8"/>
        <v xml:space="preserve"> </v>
      </c>
      <c r="O30" s="94" t="str">
        <f t="shared" si="9"/>
        <v xml:space="preserve"> </v>
      </c>
      <c r="P30" s="58"/>
      <c r="Q30" s="58"/>
      <c r="R30" s="58"/>
      <c r="S30" s="58"/>
      <c r="T30" s="58"/>
      <c r="U30" s="58"/>
      <c r="V30" s="58"/>
      <c r="W30" s="58"/>
      <c r="X30" s="58"/>
      <c r="Y30" s="58"/>
    </row>
    <row r="31" spans="1:26" ht="23.1" customHeight="1" x14ac:dyDescent="0.25">
      <c r="A31" s="93">
        <v>19</v>
      </c>
      <c r="B31" s="99" t="str">
        <f t="shared" si="10"/>
        <v xml:space="preserve"> </v>
      </c>
      <c r="C31" s="92" t="str">
        <f t="shared" si="11"/>
        <v xml:space="preserve"> </v>
      </c>
      <c r="D31" s="93">
        <v>44</v>
      </c>
      <c r="E31" s="91" t="str">
        <f t="shared" si="0"/>
        <v xml:space="preserve"> </v>
      </c>
      <c r="F31" s="92" t="str">
        <f t="shared" si="1"/>
        <v xml:space="preserve"> </v>
      </c>
      <c r="G31" s="93">
        <v>69</v>
      </c>
      <c r="H31" s="91" t="str">
        <f t="shared" si="2"/>
        <v xml:space="preserve"> </v>
      </c>
      <c r="I31" s="92" t="str">
        <f t="shared" si="3"/>
        <v xml:space="preserve"> </v>
      </c>
      <c r="J31" s="93">
        <v>94</v>
      </c>
      <c r="K31" s="91" t="str">
        <f t="shared" si="7"/>
        <v xml:space="preserve"> </v>
      </c>
      <c r="L31" s="92" t="str">
        <f t="shared" si="4"/>
        <v xml:space="preserve"> </v>
      </c>
      <c r="M31" s="93">
        <v>119</v>
      </c>
      <c r="N31" s="91" t="str">
        <f t="shared" si="8"/>
        <v xml:space="preserve"> </v>
      </c>
      <c r="O31" s="94" t="str">
        <f t="shared" si="9"/>
        <v xml:space="preserve"> </v>
      </c>
      <c r="P31" s="58"/>
      <c r="Q31" s="58"/>
      <c r="R31" s="58"/>
      <c r="S31" s="58"/>
      <c r="T31" s="58"/>
      <c r="U31" s="58"/>
      <c r="V31" s="58"/>
      <c r="W31" s="58"/>
      <c r="X31" s="58"/>
      <c r="Y31" s="58"/>
    </row>
    <row r="32" spans="1:26" ht="23.1" customHeight="1" x14ac:dyDescent="0.25">
      <c r="A32" s="93">
        <v>20</v>
      </c>
      <c r="B32" s="99" t="str">
        <f t="shared" si="10"/>
        <v xml:space="preserve"> </v>
      </c>
      <c r="C32" s="92" t="str">
        <f t="shared" si="11"/>
        <v xml:space="preserve"> </v>
      </c>
      <c r="D32" s="93">
        <v>45</v>
      </c>
      <c r="E32" s="91" t="str">
        <f t="shared" si="0"/>
        <v xml:space="preserve"> </v>
      </c>
      <c r="F32" s="92" t="str">
        <f t="shared" si="1"/>
        <v xml:space="preserve"> </v>
      </c>
      <c r="G32" s="93">
        <v>70</v>
      </c>
      <c r="H32" s="91" t="str">
        <f t="shared" si="2"/>
        <v xml:space="preserve"> </v>
      </c>
      <c r="I32" s="92" t="str">
        <f t="shared" si="3"/>
        <v xml:space="preserve"> </v>
      </c>
      <c r="J32" s="93">
        <v>95</v>
      </c>
      <c r="K32" s="91" t="str">
        <f t="shared" si="7"/>
        <v xml:space="preserve"> </v>
      </c>
      <c r="L32" s="92" t="str">
        <f t="shared" si="4"/>
        <v xml:space="preserve"> </v>
      </c>
      <c r="M32" s="93">
        <v>120</v>
      </c>
      <c r="N32" s="91" t="str">
        <f t="shared" si="8"/>
        <v xml:space="preserve"> </v>
      </c>
      <c r="O32" s="94" t="str">
        <f t="shared" si="9"/>
        <v xml:space="preserve"> </v>
      </c>
      <c r="P32" s="58"/>
      <c r="Q32" s="58"/>
      <c r="R32" s="58"/>
      <c r="S32" s="58"/>
      <c r="T32" s="58"/>
      <c r="U32" s="58"/>
      <c r="V32" s="58"/>
      <c r="W32" s="58"/>
      <c r="X32" s="58"/>
      <c r="Y32" s="58"/>
    </row>
    <row r="33" spans="1:25" ht="23.1" customHeight="1" x14ac:dyDescent="0.25">
      <c r="A33" s="93">
        <v>21</v>
      </c>
      <c r="B33" s="99" t="str">
        <f>IF($H$43=0," ",ROUND((($H$43*A33*(1-A33*0.002)+$H$46)),2))</f>
        <v xml:space="preserve"> </v>
      </c>
      <c r="C33" s="92" t="str">
        <f t="shared" si="11"/>
        <v xml:space="preserve"> </v>
      </c>
      <c r="D33" s="93">
        <v>46</v>
      </c>
      <c r="E33" s="91" t="str">
        <f t="shared" si="0"/>
        <v xml:space="preserve"> </v>
      </c>
      <c r="F33" s="92" t="str">
        <f t="shared" si="1"/>
        <v xml:space="preserve"> </v>
      </c>
      <c r="G33" s="93">
        <v>71</v>
      </c>
      <c r="H33" s="91" t="str">
        <f t="shared" si="2"/>
        <v xml:space="preserve"> </v>
      </c>
      <c r="I33" s="92" t="str">
        <f t="shared" si="3"/>
        <v xml:space="preserve"> </v>
      </c>
      <c r="J33" s="102">
        <v>96</v>
      </c>
      <c r="K33" s="91" t="str">
        <f t="shared" si="7"/>
        <v xml:space="preserve"> </v>
      </c>
      <c r="L33" s="92" t="str">
        <f t="shared" si="4"/>
        <v xml:space="preserve"> </v>
      </c>
      <c r="M33" s="102">
        <v>121</v>
      </c>
      <c r="N33" s="91" t="str">
        <f t="shared" si="8"/>
        <v xml:space="preserve"> </v>
      </c>
      <c r="O33" s="94" t="str">
        <f t="shared" si="9"/>
        <v xml:space="preserve"> </v>
      </c>
      <c r="P33" s="58"/>
      <c r="Q33" s="58"/>
      <c r="R33" s="58"/>
      <c r="S33" s="58"/>
      <c r="T33" s="58"/>
      <c r="U33" s="58"/>
      <c r="V33" s="58"/>
      <c r="W33" s="58"/>
      <c r="X33" s="58"/>
      <c r="Y33" s="58"/>
    </row>
    <row r="34" spans="1:25" ht="23.1" customHeight="1" x14ac:dyDescent="0.25">
      <c r="A34" s="93">
        <v>22</v>
      </c>
      <c r="B34" s="99" t="str">
        <f t="shared" si="10"/>
        <v xml:space="preserve"> </v>
      </c>
      <c r="C34" s="92" t="str">
        <f t="shared" si="11"/>
        <v xml:space="preserve"> </v>
      </c>
      <c r="D34" s="93">
        <v>47</v>
      </c>
      <c r="E34" s="91" t="str">
        <f t="shared" si="0"/>
        <v xml:space="preserve"> </v>
      </c>
      <c r="F34" s="92" t="str">
        <f t="shared" si="1"/>
        <v xml:space="preserve"> </v>
      </c>
      <c r="G34" s="102">
        <v>72</v>
      </c>
      <c r="H34" s="91" t="str">
        <f t="shared" si="2"/>
        <v xml:space="preserve"> </v>
      </c>
      <c r="I34" s="92" t="str">
        <f t="shared" si="3"/>
        <v xml:space="preserve"> </v>
      </c>
      <c r="J34" s="93">
        <v>97</v>
      </c>
      <c r="K34" s="91" t="str">
        <f t="shared" si="7"/>
        <v xml:space="preserve"> </v>
      </c>
      <c r="L34" s="92" t="str">
        <f t="shared" si="4"/>
        <v xml:space="preserve"> </v>
      </c>
      <c r="M34" s="93">
        <v>122</v>
      </c>
      <c r="N34" s="91" t="str">
        <f t="shared" si="8"/>
        <v xml:space="preserve"> </v>
      </c>
      <c r="O34" s="94" t="str">
        <f t="shared" si="9"/>
        <v xml:space="preserve"> </v>
      </c>
      <c r="P34" s="58"/>
      <c r="Q34" s="58"/>
      <c r="R34" s="58"/>
      <c r="S34" s="58"/>
      <c r="T34" s="58"/>
      <c r="U34" s="58"/>
      <c r="V34" s="58"/>
      <c r="W34" s="58"/>
      <c r="X34" s="58"/>
      <c r="Y34" s="58"/>
    </row>
    <row r="35" spans="1:25" ht="23.1" customHeight="1" x14ac:dyDescent="0.25">
      <c r="A35" s="93">
        <v>23</v>
      </c>
      <c r="B35" s="99" t="str">
        <f t="shared" si="10"/>
        <v xml:space="preserve"> </v>
      </c>
      <c r="C35" s="92" t="str">
        <f t="shared" si="11"/>
        <v xml:space="preserve"> </v>
      </c>
      <c r="D35" s="102">
        <v>48</v>
      </c>
      <c r="E35" s="91" t="str">
        <f t="shared" si="0"/>
        <v xml:space="preserve"> </v>
      </c>
      <c r="F35" s="92" t="str">
        <f t="shared" si="1"/>
        <v xml:space="preserve"> </v>
      </c>
      <c r="G35" s="93">
        <v>73</v>
      </c>
      <c r="H35" s="91" t="str">
        <f t="shared" si="2"/>
        <v xml:space="preserve"> </v>
      </c>
      <c r="I35" s="92" t="str">
        <f t="shared" si="3"/>
        <v xml:space="preserve"> </v>
      </c>
      <c r="J35" s="93">
        <v>98</v>
      </c>
      <c r="K35" s="91" t="str">
        <f t="shared" si="7"/>
        <v xml:space="preserve"> </v>
      </c>
      <c r="L35" s="92" t="str">
        <f t="shared" si="4"/>
        <v xml:space="preserve"> </v>
      </c>
      <c r="M35" s="93">
        <v>123</v>
      </c>
      <c r="N35" s="91" t="str">
        <f t="shared" si="8"/>
        <v xml:space="preserve"> </v>
      </c>
      <c r="O35" s="94" t="str">
        <f t="shared" si="9"/>
        <v xml:space="preserve"> </v>
      </c>
      <c r="P35" s="58"/>
      <c r="Q35" s="58"/>
      <c r="R35" s="58"/>
      <c r="S35" s="58"/>
      <c r="T35" s="58"/>
      <c r="U35" s="58"/>
      <c r="V35" s="58"/>
      <c r="W35" s="58"/>
      <c r="X35" s="58"/>
      <c r="Y35" s="58"/>
    </row>
    <row r="36" spans="1:25" ht="23.1" customHeight="1" x14ac:dyDescent="0.25">
      <c r="A36" s="102">
        <v>24</v>
      </c>
      <c r="B36" s="99" t="str">
        <f t="shared" si="10"/>
        <v xml:space="preserve"> </v>
      </c>
      <c r="C36" s="92" t="str">
        <f t="shared" si="11"/>
        <v xml:space="preserve"> </v>
      </c>
      <c r="D36" s="102">
        <v>49</v>
      </c>
      <c r="E36" s="91" t="str">
        <f t="shared" si="0"/>
        <v xml:space="preserve"> </v>
      </c>
      <c r="F36" s="92" t="str">
        <f t="shared" si="1"/>
        <v xml:space="preserve"> </v>
      </c>
      <c r="G36" s="102">
        <v>74</v>
      </c>
      <c r="H36" s="91" t="str">
        <f t="shared" si="2"/>
        <v xml:space="preserve"> </v>
      </c>
      <c r="I36" s="92" t="str">
        <f t="shared" si="3"/>
        <v xml:space="preserve"> </v>
      </c>
      <c r="J36" s="102">
        <v>99</v>
      </c>
      <c r="K36" s="91" t="str">
        <f t="shared" si="7"/>
        <v xml:space="preserve"> </v>
      </c>
      <c r="L36" s="92" t="str">
        <f t="shared" si="4"/>
        <v xml:space="preserve"> </v>
      </c>
      <c r="M36" s="102">
        <v>124</v>
      </c>
      <c r="N36" s="91" t="str">
        <f t="shared" si="8"/>
        <v xml:space="preserve"> </v>
      </c>
      <c r="O36" s="94" t="str">
        <f t="shared" si="9"/>
        <v xml:space="preserve"> </v>
      </c>
      <c r="P36" s="58"/>
      <c r="Q36" s="103"/>
      <c r="R36" s="103"/>
      <c r="S36" s="103"/>
      <c r="T36" s="103"/>
      <c r="U36" s="103"/>
      <c r="V36" s="103"/>
      <c r="W36" s="103"/>
      <c r="X36" s="103"/>
      <c r="Y36" s="103"/>
    </row>
    <row r="37" spans="1:25" ht="23.1" customHeight="1" thickBot="1" x14ac:dyDescent="0.3">
      <c r="A37" s="104">
        <v>25</v>
      </c>
      <c r="B37" s="105" t="str">
        <f t="shared" si="10"/>
        <v xml:space="preserve"> </v>
      </c>
      <c r="C37" s="106" t="str">
        <f t="shared" si="11"/>
        <v xml:space="preserve"> </v>
      </c>
      <c r="D37" s="104">
        <v>50</v>
      </c>
      <c r="E37" s="107" t="str">
        <f t="shared" si="0"/>
        <v xml:space="preserve"> </v>
      </c>
      <c r="F37" s="106" t="str">
        <f t="shared" si="1"/>
        <v xml:space="preserve"> </v>
      </c>
      <c r="G37" s="104">
        <v>75</v>
      </c>
      <c r="H37" s="107" t="str">
        <f t="shared" si="2"/>
        <v xml:space="preserve"> </v>
      </c>
      <c r="I37" s="106" t="str">
        <f t="shared" si="3"/>
        <v xml:space="preserve"> </v>
      </c>
      <c r="J37" s="104">
        <v>100</v>
      </c>
      <c r="K37" s="107" t="str">
        <f t="shared" si="7"/>
        <v xml:space="preserve"> </v>
      </c>
      <c r="L37" s="106" t="str">
        <f t="shared" si="4"/>
        <v xml:space="preserve"> </v>
      </c>
      <c r="M37" s="104">
        <v>125</v>
      </c>
      <c r="N37" s="107" t="str">
        <f t="shared" si="8"/>
        <v xml:space="preserve"> </v>
      </c>
      <c r="O37" s="108" t="str">
        <f t="shared" si="9"/>
        <v xml:space="preserve"> </v>
      </c>
      <c r="P37" s="58"/>
      <c r="Q37" s="103"/>
      <c r="R37" s="103"/>
      <c r="S37" s="103"/>
      <c r="T37" s="103"/>
      <c r="U37" s="103"/>
      <c r="V37" s="103"/>
      <c r="W37" s="103"/>
      <c r="X37" s="103"/>
      <c r="Y37" s="103"/>
    </row>
    <row r="38" spans="1:25" ht="6.75" customHeight="1" thickBot="1" x14ac:dyDescent="0.3">
      <c r="A38" s="109"/>
      <c r="B38" s="110"/>
      <c r="C38" s="110"/>
      <c r="D38" s="109"/>
      <c r="E38" s="110"/>
      <c r="F38" s="110"/>
      <c r="G38" s="109"/>
      <c r="H38" s="110"/>
      <c r="I38" s="110"/>
      <c r="J38" s="109"/>
      <c r="K38" s="110"/>
      <c r="L38" s="110"/>
      <c r="M38" s="110"/>
      <c r="N38" s="110"/>
      <c r="O38" s="110"/>
      <c r="P38" s="58"/>
      <c r="Q38" s="58"/>
      <c r="R38" s="58"/>
      <c r="S38" s="58"/>
      <c r="T38" s="58"/>
      <c r="U38" s="58"/>
      <c r="V38" s="58"/>
      <c r="W38" s="58"/>
      <c r="X38" s="58"/>
      <c r="Y38" s="58"/>
    </row>
    <row r="39" spans="1:25" ht="21.95" customHeight="1" x14ac:dyDescent="0.25">
      <c r="A39" s="111" t="s">
        <v>56</v>
      </c>
      <c r="B39" s="111"/>
      <c r="C39" s="111"/>
      <c r="D39" s="111"/>
      <c r="E39" s="111"/>
      <c r="F39" s="111"/>
      <c r="G39" s="112"/>
      <c r="H39" s="43" t="s">
        <v>15</v>
      </c>
      <c r="I39" s="44"/>
      <c r="J39" s="127"/>
      <c r="K39" s="128"/>
      <c r="L39" s="128"/>
      <c r="M39" s="128"/>
      <c r="N39" s="128"/>
      <c r="O39" s="128"/>
      <c r="P39" s="58"/>
      <c r="Q39" s="129" t="s">
        <v>24</v>
      </c>
      <c r="R39" s="130" t="s">
        <v>19</v>
      </c>
      <c r="S39" s="131">
        <f>'príloha 1A'!$B$3</f>
        <v>0</v>
      </c>
      <c r="T39" s="132"/>
      <c r="U39" s="132"/>
      <c r="V39" s="132"/>
      <c r="W39" s="132"/>
      <c r="X39" s="132"/>
      <c r="Y39" s="133"/>
    </row>
    <row r="40" spans="1:25" ht="21.95" customHeight="1" x14ac:dyDescent="0.25">
      <c r="A40" s="113" t="s">
        <v>10</v>
      </c>
      <c r="B40" s="114"/>
      <c r="C40" s="114"/>
      <c r="D40" s="114"/>
      <c r="E40" s="114"/>
      <c r="F40" s="115"/>
      <c r="G40" s="116"/>
      <c r="H40" s="49"/>
      <c r="I40" s="50"/>
      <c r="J40" s="134" t="s">
        <v>12</v>
      </c>
      <c r="K40" s="135"/>
      <c r="L40" s="135"/>
      <c r="M40" s="135"/>
      <c r="N40" s="136"/>
      <c r="O40" s="136"/>
      <c r="P40" s="58"/>
      <c r="Q40" s="129"/>
      <c r="R40" s="130" t="s">
        <v>20</v>
      </c>
      <c r="S40" s="131">
        <f>'príloha 1A'!B4</f>
        <v>0</v>
      </c>
      <c r="T40" s="132"/>
      <c r="U40" s="132"/>
      <c r="V40" s="132"/>
      <c r="W40" s="132"/>
      <c r="X40" s="132"/>
      <c r="Y40" s="133"/>
    </row>
    <row r="41" spans="1:25" ht="21.95" customHeight="1" thickBot="1" x14ac:dyDescent="0.3">
      <c r="A41" s="113" t="s">
        <v>11</v>
      </c>
      <c r="B41" s="114"/>
      <c r="C41" s="114"/>
      <c r="D41" s="114"/>
      <c r="E41" s="114"/>
      <c r="F41" s="115"/>
      <c r="G41" s="116"/>
      <c r="H41" s="41"/>
      <c r="I41" s="42"/>
      <c r="J41" s="134" t="s">
        <v>12</v>
      </c>
      <c r="K41" s="135"/>
      <c r="L41" s="135"/>
      <c r="M41" s="135"/>
      <c r="N41" s="136"/>
      <c r="O41" s="136"/>
      <c r="P41" s="58"/>
      <c r="Q41" s="129"/>
      <c r="R41" s="130" t="s">
        <v>21</v>
      </c>
      <c r="S41" s="131">
        <f>'príloha 1A'!B7</f>
        <v>0</v>
      </c>
      <c r="T41" s="132"/>
      <c r="U41" s="132"/>
      <c r="V41" s="132"/>
      <c r="W41" s="132"/>
      <c r="X41" s="132"/>
      <c r="Y41" s="133"/>
    </row>
    <row r="42" spans="1:25" ht="21.95" customHeight="1" x14ac:dyDescent="0.25">
      <c r="A42" s="111" t="s">
        <v>57</v>
      </c>
      <c r="B42" s="111"/>
      <c r="C42" s="111"/>
      <c r="D42" s="111"/>
      <c r="E42" s="111"/>
      <c r="F42" s="111"/>
      <c r="G42" s="112"/>
      <c r="H42" s="43" t="s">
        <v>15</v>
      </c>
      <c r="I42" s="44"/>
      <c r="J42" s="127"/>
      <c r="K42" s="128"/>
      <c r="L42" s="128"/>
      <c r="M42" s="128"/>
      <c r="N42" s="128"/>
      <c r="O42" s="128"/>
      <c r="P42" s="58"/>
      <c r="Q42" s="129"/>
      <c r="R42" s="130" t="s">
        <v>22</v>
      </c>
      <c r="S42" s="131">
        <f>'príloha 1A'!B9</f>
        <v>0</v>
      </c>
      <c r="T42" s="132"/>
      <c r="U42" s="132"/>
      <c r="V42" s="132"/>
      <c r="W42" s="132"/>
      <c r="X42" s="132"/>
      <c r="Y42" s="133"/>
    </row>
    <row r="43" spans="1:25" ht="21.95" customHeight="1" x14ac:dyDescent="0.25">
      <c r="A43" s="113" t="s">
        <v>10</v>
      </c>
      <c r="B43" s="114"/>
      <c r="C43" s="114"/>
      <c r="D43" s="114"/>
      <c r="E43" s="114"/>
      <c r="F43" s="115"/>
      <c r="G43" s="116"/>
      <c r="H43" s="45"/>
      <c r="I43" s="46"/>
      <c r="J43" s="134" t="s">
        <v>12</v>
      </c>
      <c r="K43" s="135"/>
      <c r="L43" s="135"/>
      <c r="M43" s="135"/>
      <c r="N43" s="136"/>
      <c r="O43" s="136"/>
      <c r="P43" s="58"/>
      <c r="Q43" s="129"/>
      <c r="R43" s="130" t="s">
        <v>23</v>
      </c>
      <c r="S43" s="131">
        <f>'príloha 1A'!B8</f>
        <v>0</v>
      </c>
      <c r="T43" s="132"/>
      <c r="U43" s="132"/>
      <c r="V43" s="132"/>
      <c r="W43" s="132"/>
      <c r="X43" s="132"/>
      <c r="Y43" s="133"/>
    </row>
    <row r="44" spans="1:25" ht="21.95" customHeight="1" thickBot="1" x14ac:dyDescent="0.3">
      <c r="A44" s="113" t="s">
        <v>11</v>
      </c>
      <c r="B44" s="114"/>
      <c r="C44" s="114"/>
      <c r="D44" s="114"/>
      <c r="E44" s="114"/>
      <c r="F44" s="115"/>
      <c r="G44" s="116"/>
      <c r="H44" s="47"/>
      <c r="I44" s="48"/>
      <c r="J44" s="134" t="s">
        <v>12</v>
      </c>
      <c r="K44" s="135"/>
      <c r="L44" s="135"/>
      <c r="M44" s="135"/>
      <c r="N44" s="136"/>
      <c r="O44" s="136"/>
      <c r="P44" s="58"/>
      <c r="Q44" s="58"/>
      <c r="R44" s="58"/>
      <c r="S44" s="58"/>
      <c r="T44" s="58"/>
      <c r="U44" s="58"/>
      <c r="V44" s="58"/>
      <c r="W44" s="58"/>
      <c r="X44" s="58"/>
      <c r="Y44" s="58"/>
    </row>
    <row r="45" spans="1:25" ht="21.95" customHeight="1" x14ac:dyDescent="0.25">
      <c r="A45" s="117"/>
      <c r="B45" s="118"/>
      <c r="C45" s="118"/>
      <c r="D45" s="118"/>
      <c r="E45" s="118"/>
      <c r="F45" s="119"/>
      <c r="G45" s="120"/>
      <c r="H45" s="146" t="s">
        <v>25</v>
      </c>
      <c r="I45" s="147"/>
      <c r="J45" s="137"/>
      <c r="K45" s="138"/>
      <c r="L45" s="138"/>
      <c r="M45" s="136"/>
      <c r="N45" s="136"/>
      <c r="O45" s="136"/>
      <c r="P45" s="58"/>
      <c r="Q45" s="58"/>
      <c r="R45" s="58"/>
      <c r="S45" s="58" t="s">
        <v>47</v>
      </c>
      <c r="T45" s="58"/>
      <c r="U45" s="139"/>
      <c r="V45" s="140"/>
      <c r="W45" s="140"/>
      <c r="X45" s="140"/>
      <c r="Y45" s="141"/>
    </row>
    <row r="46" spans="1:25" ht="21.95" customHeight="1" x14ac:dyDescent="0.25">
      <c r="A46" s="121" t="s">
        <v>59</v>
      </c>
      <c r="B46" s="122"/>
      <c r="C46" s="122"/>
      <c r="D46" s="122"/>
      <c r="E46" s="122"/>
      <c r="F46" s="122"/>
      <c r="G46" s="123"/>
      <c r="H46" s="148">
        <v>2.3119999999999998</v>
      </c>
      <c r="I46" s="149"/>
      <c r="J46" s="134" t="s">
        <v>13</v>
      </c>
      <c r="K46" s="135"/>
      <c r="L46" s="135"/>
      <c r="M46" s="135"/>
      <c r="N46" s="136"/>
      <c r="O46" s="136"/>
      <c r="P46" s="58"/>
      <c r="Q46" s="58"/>
      <c r="R46" s="58"/>
      <c r="S46" s="58"/>
      <c r="T46" s="58"/>
      <c r="U46" s="58"/>
      <c r="V46" s="58"/>
      <c r="W46" s="58"/>
      <c r="X46" s="58"/>
      <c r="Y46" s="58"/>
    </row>
    <row r="47" spans="1:25" ht="21.95" customHeight="1" thickBot="1" x14ac:dyDescent="0.3">
      <c r="A47" s="124" t="s">
        <v>60</v>
      </c>
      <c r="B47" s="122"/>
      <c r="C47" s="122"/>
      <c r="D47" s="122"/>
      <c r="E47" s="122"/>
      <c r="F47" s="122"/>
      <c r="G47" s="123"/>
      <c r="H47" s="150">
        <v>3.3170000000000002</v>
      </c>
      <c r="I47" s="151"/>
      <c r="J47" s="134" t="s">
        <v>13</v>
      </c>
      <c r="K47" s="142"/>
      <c r="L47" s="142"/>
      <c r="M47" s="142"/>
      <c r="N47" s="143"/>
      <c r="O47" s="143"/>
      <c r="P47" s="58"/>
      <c r="Q47" s="58"/>
      <c r="R47" s="58"/>
      <c r="S47" s="58"/>
      <c r="T47" s="58"/>
      <c r="U47" s="58"/>
      <c r="V47" s="58"/>
      <c r="W47" s="58"/>
      <c r="X47" s="58"/>
      <c r="Y47" s="58"/>
    </row>
    <row r="48" spans="1:25" ht="20.100000000000001" customHeight="1" x14ac:dyDescent="0.25">
      <c r="A48" s="125" t="s">
        <v>17</v>
      </c>
      <c r="B48" s="126"/>
      <c r="C48" s="126"/>
      <c r="D48" s="126"/>
      <c r="E48" s="126"/>
      <c r="F48" s="126"/>
      <c r="G48" s="126"/>
      <c r="H48" s="144"/>
      <c r="I48" s="144"/>
      <c r="J48" s="144"/>
      <c r="K48" s="145"/>
      <c r="L48" s="145"/>
      <c r="M48" s="145"/>
      <c r="N48" s="145"/>
      <c r="O48" s="145"/>
      <c r="P48" s="58"/>
      <c r="Q48" s="58"/>
      <c r="R48" s="58"/>
      <c r="S48" s="58"/>
      <c r="T48" s="58"/>
      <c r="U48" s="58"/>
      <c r="V48" s="58"/>
      <c r="W48" s="58"/>
      <c r="X48" s="58"/>
      <c r="Y48" s="58"/>
    </row>
    <row r="49" spans="1:24" ht="20.100000000000001" customHeight="1" x14ac:dyDescent="0.25">
      <c r="A49" s="8"/>
      <c r="B49" s="8"/>
      <c r="C49" s="8"/>
      <c r="D49" s="7"/>
      <c r="E49" s="7"/>
      <c r="F49" s="3"/>
      <c r="G49" s="8"/>
      <c r="H49" s="15"/>
      <c r="I49" s="15"/>
      <c r="J49" s="15"/>
      <c r="K49" s="2"/>
      <c r="L49" s="2"/>
      <c r="M49" s="2"/>
      <c r="N49" s="2"/>
      <c r="O49" s="2"/>
    </row>
    <row r="50" spans="1:24" ht="20.100000000000001" customHeight="1" x14ac:dyDescent="0.25">
      <c r="A50" s="10"/>
      <c r="B50" s="10"/>
      <c r="C50" s="10"/>
      <c r="D50" s="12"/>
      <c r="E50" s="12"/>
      <c r="F50" s="3"/>
      <c r="G50" s="8"/>
      <c r="H50" s="15"/>
      <c r="I50" s="15"/>
      <c r="J50" s="15"/>
      <c r="K50" s="2"/>
      <c r="L50" s="2"/>
      <c r="M50" s="2"/>
      <c r="N50" s="2"/>
      <c r="O50" s="2"/>
      <c r="Q50" s="12"/>
      <c r="R50" s="12"/>
      <c r="S50" s="16"/>
      <c r="T50" s="16"/>
      <c r="U50" s="16"/>
      <c r="V50" s="16"/>
      <c r="W50" s="16"/>
      <c r="X50" s="16"/>
    </row>
    <row r="51" spans="1:24" ht="20.100000000000001" customHeight="1" x14ac:dyDescent="0.25">
      <c r="A51" s="8"/>
      <c r="B51" s="8"/>
      <c r="C51" s="8"/>
      <c r="D51" s="12"/>
      <c r="E51" s="12"/>
      <c r="F51" s="4"/>
      <c r="G51" s="11"/>
      <c r="H51" s="10"/>
      <c r="I51" s="6"/>
      <c r="J51" s="6"/>
      <c r="K51" s="2"/>
      <c r="L51" s="2"/>
      <c r="M51" s="2"/>
      <c r="N51" s="2"/>
      <c r="O51" s="2"/>
    </row>
    <row r="52" spans="1:24" ht="20.100000000000001" customHeight="1" x14ac:dyDescent="0.25">
      <c r="A52" s="8"/>
      <c r="B52" s="11"/>
      <c r="C52" s="11"/>
      <c r="D52" s="12"/>
      <c r="E52" s="12"/>
      <c r="F52" s="2"/>
      <c r="G52" s="13"/>
      <c r="H52" s="10"/>
      <c r="I52" s="10"/>
      <c r="J52" s="10"/>
      <c r="K52" s="2"/>
      <c r="L52" s="2"/>
      <c r="M52" s="2"/>
      <c r="N52" s="2"/>
      <c r="O52" s="2"/>
    </row>
    <row r="53" spans="1:24" ht="20.100000000000001" customHeight="1" x14ac:dyDescent="0.25">
      <c r="A53" s="2"/>
      <c r="B53" s="2"/>
      <c r="C53" s="2"/>
      <c r="D53" s="2"/>
      <c r="E53" s="2"/>
      <c r="F53" s="2"/>
      <c r="G53" s="6"/>
      <c r="H53" s="10"/>
      <c r="I53" s="10"/>
      <c r="J53" s="10"/>
      <c r="K53" s="2"/>
      <c r="L53" s="2"/>
      <c r="M53" s="2"/>
      <c r="N53" s="2"/>
      <c r="O53" s="2"/>
    </row>
    <row r="54" spans="1:24" ht="20.100000000000001" customHeight="1" x14ac:dyDescent="0.25">
      <c r="A54" s="9"/>
      <c r="B54" s="9"/>
      <c r="C54" s="9"/>
      <c r="D54" s="9"/>
      <c r="E54" s="9"/>
      <c r="F54" s="9"/>
      <c r="G54" s="14"/>
      <c r="H54" s="14"/>
      <c r="I54" s="14"/>
      <c r="J54" s="14"/>
      <c r="K54" s="9"/>
      <c r="L54" s="9"/>
      <c r="M54" s="9"/>
      <c r="N54" s="9"/>
      <c r="O54" s="9"/>
    </row>
    <row r="55" spans="1:24" ht="20.100000000000001" customHeight="1" x14ac:dyDescent="0.25">
      <c r="H55" s="2"/>
      <c r="I55" s="2"/>
      <c r="J55" s="2"/>
      <c r="K55" s="2"/>
      <c r="L55" s="2"/>
      <c r="M55" s="2"/>
      <c r="N55" s="2"/>
      <c r="O55" s="2"/>
    </row>
    <row r="56" spans="1:24" ht="20.100000000000001" customHeight="1" x14ac:dyDescent="0.25">
      <c r="A56" s="5"/>
      <c r="B56" s="5"/>
      <c r="C56" s="5"/>
      <c r="D56" s="5"/>
      <c r="E56" s="5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24" ht="20.100000000000001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24" ht="20.100000000000001" customHeight="1" x14ac:dyDescent="0.25">
      <c r="A58" s="2"/>
      <c r="B58" s="2"/>
      <c r="C58" s="2"/>
      <c r="D58" s="2"/>
      <c r="E58" s="2"/>
      <c r="F58" s="2"/>
      <c r="G58" s="2"/>
      <c r="H58" s="40"/>
      <c r="I58" s="40"/>
      <c r="J58" s="40"/>
      <c r="K58" s="2"/>
      <c r="L58" s="2"/>
      <c r="M58" s="2"/>
      <c r="N58" s="2"/>
      <c r="O58" s="2"/>
    </row>
    <row r="59" spans="1:24" ht="20.100000000000001" customHeight="1" x14ac:dyDescent="0.25">
      <c r="A59" s="2"/>
      <c r="B59" s="2"/>
      <c r="C59" s="2"/>
      <c r="D59" s="2"/>
      <c r="E59" s="2"/>
      <c r="F59" s="2"/>
      <c r="G59" s="2"/>
      <c r="H59" s="40"/>
      <c r="I59" s="40"/>
      <c r="J59" s="40"/>
      <c r="K59" s="2"/>
      <c r="L59" s="2"/>
      <c r="M59" s="2"/>
      <c r="N59" s="2"/>
      <c r="O59" s="2"/>
    </row>
    <row r="60" spans="1:24" ht="20.100000000000001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24" ht="18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</sheetData>
  <sheetProtection algorithmName="SHA-512" hashValue="dlNzBi4inbH3VBWkzIr57qjfVOkHqdSVnsdjFxOaeUyJ7WbPSsD5D0UwvIdlU4swrZW3AuIc96uIxrxRP5D3Fg==" saltValue="4DdB+vxyQjmDXb60AlWAfg==" spinCount="100000" sheet="1" objects="1" scenarios="1"/>
  <protectedRanges>
    <protectedRange sqref="Q20:Y20" name="Rozsah1"/>
  </protectedRanges>
  <mergeCells count="53">
    <mergeCell ref="A39:G39"/>
    <mergeCell ref="A42:G42"/>
    <mergeCell ref="Q16:Y16"/>
    <mergeCell ref="Q17:S17"/>
    <mergeCell ref="T17:V17"/>
    <mergeCell ref="W17:Y17"/>
    <mergeCell ref="Q18:S18"/>
    <mergeCell ref="T18:V18"/>
    <mergeCell ref="W18:Y18"/>
    <mergeCell ref="Q19:Y19"/>
    <mergeCell ref="Q20:Y20"/>
    <mergeCell ref="Q23:Y23"/>
    <mergeCell ref="Q24:S24"/>
    <mergeCell ref="T24:V24"/>
    <mergeCell ref="W24:Y24"/>
    <mergeCell ref="Q21:Y21"/>
    <mergeCell ref="A1:L1"/>
    <mergeCell ref="V1:W1"/>
    <mergeCell ref="A3:C3"/>
    <mergeCell ref="A5:C5"/>
    <mergeCell ref="A8:L8"/>
    <mergeCell ref="A10:G10"/>
    <mergeCell ref="B11:C11"/>
    <mergeCell ref="E11:F11"/>
    <mergeCell ref="H11:I11"/>
    <mergeCell ref="K11:L11"/>
    <mergeCell ref="H44:I44"/>
    <mergeCell ref="N11:O11"/>
    <mergeCell ref="Q22:Y22"/>
    <mergeCell ref="Q36:V36"/>
    <mergeCell ref="W36:Y36"/>
    <mergeCell ref="Q37:V37"/>
    <mergeCell ref="W37:Y37"/>
    <mergeCell ref="Q25:S25"/>
    <mergeCell ref="T25:V25"/>
    <mergeCell ref="W25:Y25"/>
    <mergeCell ref="S43:Y43"/>
    <mergeCell ref="H39:I39"/>
    <mergeCell ref="Q39:Q43"/>
    <mergeCell ref="S39:Y39"/>
    <mergeCell ref="H40:I40"/>
    <mergeCell ref="S40:Y40"/>
    <mergeCell ref="H41:I41"/>
    <mergeCell ref="S41:Y41"/>
    <mergeCell ref="S42:Y42"/>
    <mergeCell ref="H42:I42"/>
    <mergeCell ref="H43:I43"/>
    <mergeCell ref="H58:J58"/>
    <mergeCell ref="H59:J59"/>
    <mergeCell ref="H46:I46"/>
    <mergeCell ref="H47:I47"/>
    <mergeCell ref="U45:Y45"/>
    <mergeCell ref="H45:I45"/>
  </mergeCells>
  <pageMargins left="0.23622047244094491" right="0.23622047244094491" top="0.55118110236220474" bottom="0" header="0" footer="0"/>
  <pageSetup paperSize="9" scale="52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2018-01-16T09:45:28Z</cp:lastPrinted>
  <dcterms:created xsi:type="dcterms:W3CDTF">2005-08-24T05:07:47Z</dcterms:created>
  <dcterms:modified xsi:type="dcterms:W3CDTF">2022-05-04T09:41:11Z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-č.2.2 OZ Podunajsko 2022-2026_ sortimenty nad 6 m do 14 m.xlsx</vt:lpwstr>
  </property>
</Properties>
</file>