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2 Eu fondy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G27" i="1" l="1"/>
  <c r="G21" i="1" l="1"/>
  <c r="O27" i="1" l="1"/>
  <c r="O21" i="1" l="1"/>
  <c r="G13" i="1"/>
  <c r="G14" i="1"/>
  <c r="G15" i="1"/>
  <c r="G16" i="1"/>
  <c r="G17" i="1"/>
  <c r="G18" i="1"/>
  <c r="G19" i="1"/>
  <c r="O19" i="1" s="1"/>
  <c r="G20" i="1"/>
  <c r="O20" i="1" s="1"/>
  <c r="G22" i="1"/>
  <c r="O22" i="1" s="1"/>
  <c r="G23" i="1"/>
  <c r="O23" i="1" s="1"/>
  <c r="G24" i="1"/>
  <c r="O24" i="1" s="1"/>
  <c r="G25" i="1"/>
  <c r="O25" i="1" s="1"/>
  <c r="G26" i="1"/>
  <c r="O26" i="1" s="1"/>
  <c r="G12" i="1"/>
  <c r="O18" i="1" l="1"/>
  <c r="O17" i="1"/>
  <c r="O14" i="1"/>
  <c r="O12" i="1"/>
  <c r="P12" i="1" l="1"/>
  <c r="O16" i="1" l="1"/>
  <c r="O15" i="1"/>
  <c r="O13" i="1"/>
  <c r="O29" i="1" l="1"/>
  <c r="P14" i="1" s="1"/>
  <c r="O31" i="1" l="1"/>
  <c r="O30" i="1" s="1"/>
</calcChain>
</file>

<file path=xl/sharedStrings.xml><?xml version="1.0" encoding="utf-8"?>
<sst xmlns="http://schemas.openxmlformats.org/spreadsheetml/2006/main" count="137" uniqueCount="84">
  <si>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</si>
  <si>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</si>
  <si>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</si>
  <si>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</si>
  <si>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</si>
  <si>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</si>
  <si>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</si>
  <si>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</si>
  <si>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</si>
  <si>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</si>
  <si>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</si>
  <si>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</si>
  <si>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</si>
  <si>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</si>
  <si>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</si>
  <si>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</si>
  <si>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</si>
  <si>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</si>
  <si>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</si>
  <si>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</si>
  <si>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</si>
  <si>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</si>
  <si>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</si>
  <si>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</si>
  <si>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</si>
  <si>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</si>
  <si>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</si>
  <si>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</si>
  <si>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</si>
  <si>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</si>
  <si>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</si>
  <si>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</si>
  <si>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</si>
  <si>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</si>
  <si>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</si>
  <si>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</si>
  <si>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</si>
  <si>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</si>
  <si>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</si>
  <si>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</si>
  <si>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</si>
  <si>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</si>
  <si>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</si>
  <si>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</si>
  <si>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</si>
  <si>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</si>
  <si>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</si>
  <si>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</si>
  <si>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</si>
  <si>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</si>
  <si>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</si>
  <si>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</si>
  <si>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</si>
  <si>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</si>
  <si>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</si>
  <si>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</si>
  <si>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</si>
  <si>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</si>
  <si>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</si>
  <si>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</si>
  <si>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</si>
  <si>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</si>
  <si>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</si>
  <si>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</si>
  <si>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</si>
  <si>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</si>
  <si>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</si>
  <si>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</si>
  <si>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</si>
  <si>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Lesy SR š.p. OZ Karpaty</t>
  </si>
  <si>
    <t>202 2</t>
  </si>
  <si>
    <t>217 A</t>
  </si>
  <si>
    <t>217 B</t>
  </si>
  <si>
    <t>453 A</t>
  </si>
  <si>
    <t>453 B</t>
  </si>
  <si>
    <t>455 A</t>
  </si>
  <si>
    <t>456 A</t>
  </si>
  <si>
    <t>504 C</t>
  </si>
  <si>
    <t>harvester VKS</t>
  </si>
  <si>
    <t>2 Bulkovec</t>
  </si>
  <si>
    <t>3 Fáberky</t>
  </si>
  <si>
    <t>spolu:</t>
  </si>
  <si>
    <t>Lesnícke služby v pestovateľskom _ ťažbovom procese na OZ Karpaty VC Šaštín  CLIMAFORSEELIVE</t>
  </si>
  <si>
    <r>
      <rPr>
        <b/>
        <sz val="11"/>
        <color theme="1"/>
        <rFont val="Calibri"/>
        <family val="2"/>
        <charset val="238"/>
        <scheme val="minor"/>
      </rPr>
      <t xml:space="preserve">                                   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>Približovacie linky sú široké 2,5m a nebudu sa rozširovať, a zaroveň nesmie dôsť k poškodeniu bočných stromov.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</si>
</sst>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13" fillId="0" borderId="25" xfId="0" applyFont="1" applyBorder="1"/>
    <xf numFmtId="0" fontId="0" fillId="0" borderId="25" xfId="0" applyBorder="1"/>
    <xf numFmtId="0" fontId="10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3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44"/>
  <sheetViews>
    <sheetView tabSelected="1" view="pageBreakPreview" topLeftCell="A10" zoomScaleNormal="100" zoomScaleSheetLayoutView="100" workbookViewId="0">
      <selection activeCell="C23" sqref="C23:D2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215" ht="17.399999999999999" x14ac:dyDescent="0.3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6" t="s">
        <v>68</v>
      </c>
      <c r="O1" s="15"/>
    </row>
    <row r="2" spans="1:215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215" ht="17.399999999999999" x14ac:dyDescent="0.3">
      <c r="A3" s="17" t="s">
        <v>0</v>
      </c>
      <c r="B3" s="13"/>
      <c r="C3" s="103" t="s">
        <v>82</v>
      </c>
      <c r="D3" s="104"/>
      <c r="E3" s="104"/>
      <c r="F3" s="104"/>
      <c r="G3" s="104"/>
      <c r="H3" s="104"/>
      <c r="I3" s="104"/>
      <c r="J3" s="104"/>
      <c r="K3" s="104"/>
      <c r="L3" s="13"/>
      <c r="N3" s="14"/>
      <c r="O3" s="15"/>
    </row>
    <row r="4" spans="1:215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215" x14ac:dyDescent="0.3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215" x14ac:dyDescent="0.3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215" ht="6" customHeight="1" thickBot="1" x14ac:dyDescent="0.35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215" ht="16.5" customHeight="1" thickBot="1" x14ac:dyDescent="0.35">
      <c r="A8" s="78" t="s">
        <v>66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215" ht="21" customHeight="1" thickBot="1" x14ac:dyDescent="0.35">
      <c r="A9" s="45" t="s">
        <v>8</v>
      </c>
      <c r="B9" s="83" t="s">
        <v>2</v>
      </c>
      <c r="C9" s="69" t="s">
        <v>53</v>
      </c>
      <c r="D9" s="70"/>
      <c r="E9" s="71" t="s">
        <v>3</v>
      </c>
      <c r="F9" s="72"/>
      <c r="G9" s="73"/>
      <c r="H9" s="61" t="s">
        <v>4</v>
      </c>
      <c r="I9" s="64" t="s">
        <v>5</v>
      </c>
      <c r="J9" s="66" t="s">
        <v>6</v>
      </c>
      <c r="K9" s="76" t="s">
        <v>7</v>
      </c>
      <c r="L9" s="64" t="s">
        <v>54</v>
      </c>
      <c r="M9" s="64" t="s">
        <v>60</v>
      </c>
      <c r="N9" s="109" t="s">
        <v>58</v>
      </c>
      <c r="O9" s="111" t="s">
        <v>59</v>
      </c>
    </row>
    <row r="10" spans="1:215" ht="21.75" customHeight="1" x14ac:dyDescent="0.3">
      <c r="A10" s="25"/>
      <c r="B10" s="84"/>
      <c r="C10" s="113" t="s">
        <v>67</v>
      </c>
      <c r="D10" s="114"/>
      <c r="E10" s="113" t="s">
        <v>9</v>
      </c>
      <c r="F10" s="65" t="s">
        <v>10</v>
      </c>
      <c r="G10" s="64" t="s">
        <v>11</v>
      </c>
      <c r="H10" s="62"/>
      <c r="I10" s="65"/>
      <c r="J10" s="67"/>
      <c r="K10" s="77"/>
      <c r="L10" s="65"/>
      <c r="M10" s="65"/>
      <c r="N10" s="110"/>
      <c r="O10" s="112"/>
    </row>
    <row r="11" spans="1:215" ht="49.95" customHeight="1" thickBot="1" x14ac:dyDescent="0.35">
      <c r="A11" s="47"/>
      <c r="B11" s="84"/>
      <c r="C11" s="113"/>
      <c r="D11" s="114"/>
      <c r="E11" s="113"/>
      <c r="F11" s="65"/>
      <c r="G11" s="65"/>
      <c r="H11" s="63"/>
      <c r="I11" s="65"/>
      <c r="J11" s="68"/>
      <c r="K11" s="77"/>
      <c r="L11" s="74"/>
      <c r="M11" s="74"/>
      <c r="N11" s="110"/>
      <c r="O11" s="112"/>
    </row>
    <row r="12" spans="1:215" s="54" customFormat="1" ht="1.2" customHeight="1" thickBot="1" x14ac:dyDescent="0.35">
      <c r="A12" s="48" t="s">
        <v>79</v>
      </c>
      <c r="B12" s="49" t="s">
        <v>70</v>
      </c>
      <c r="C12" s="60" t="s">
        <v>78</v>
      </c>
      <c r="D12" s="60"/>
      <c r="E12" s="48">
        <v>138</v>
      </c>
      <c r="F12" s="48"/>
      <c r="G12" s="48">
        <f>SUM(E12:F12)</f>
        <v>138</v>
      </c>
      <c r="H12" s="48" t="s">
        <v>33</v>
      </c>
      <c r="I12" s="48"/>
      <c r="J12" s="48">
        <v>7.0000000000000007E-2</v>
      </c>
      <c r="K12" s="51">
        <v>300</v>
      </c>
      <c r="L12" s="51">
        <v>3684.6</v>
      </c>
      <c r="M12" s="32" t="s">
        <v>61</v>
      </c>
      <c r="N12" s="52"/>
      <c r="O12" s="32">
        <f>SUM(N12*G12)</f>
        <v>0</v>
      </c>
      <c r="P12" s="53" t="str">
        <f>IF( O12=0," ", IF(100-((L12/O12)*100)&gt;20,"viac ako 20%",0))</f>
        <v xml:space="preserve"> </v>
      </c>
    </row>
    <row r="13" spans="1:215" s="54" customFormat="1" ht="15" thickBot="1" x14ac:dyDescent="0.35">
      <c r="A13" s="48" t="s">
        <v>79</v>
      </c>
      <c r="B13" s="48">
        <v>203</v>
      </c>
      <c r="C13" s="60">
        <v>5.7</v>
      </c>
      <c r="D13" s="60"/>
      <c r="E13" s="56"/>
      <c r="F13" s="57">
        <v>116</v>
      </c>
      <c r="G13" s="48">
        <f t="shared" ref="G13:G26" si="0">SUM(E13:F13)</f>
        <v>116</v>
      </c>
      <c r="H13" s="48" t="s">
        <v>33</v>
      </c>
      <c r="I13" s="48"/>
      <c r="J13" s="48">
        <v>0.14000000000000001</v>
      </c>
      <c r="K13" s="51">
        <v>300</v>
      </c>
      <c r="L13" s="32">
        <v>2942.92</v>
      </c>
      <c r="M13" s="32" t="s">
        <v>61</v>
      </c>
      <c r="N13" s="58"/>
      <c r="O13" s="32">
        <f>SUM(N13*G13)</f>
        <v>0</v>
      </c>
      <c r="P13" s="12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</row>
    <row r="14" spans="1:215" s="54" customFormat="1" ht="15" thickBot="1" x14ac:dyDescent="0.35">
      <c r="A14" s="48" t="s">
        <v>79</v>
      </c>
      <c r="B14" s="49">
        <v>204</v>
      </c>
      <c r="C14" s="60">
        <v>5.7</v>
      </c>
      <c r="D14" s="60"/>
      <c r="E14" s="56">
        <v>145</v>
      </c>
      <c r="F14" s="57"/>
      <c r="G14" s="48">
        <f t="shared" si="0"/>
        <v>145</v>
      </c>
      <c r="H14" s="48" t="s">
        <v>33</v>
      </c>
      <c r="I14" s="48"/>
      <c r="J14" s="48">
        <v>0.12</v>
      </c>
      <c r="K14" s="51">
        <v>300</v>
      </c>
      <c r="L14" s="32">
        <v>2971.05</v>
      </c>
      <c r="M14" s="32" t="s">
        <v>61</v>
      </c>
      <c r="N14" s="58"/>
      <c r="O14" s="32">
        <f>SUM(N14*G14)</f>
        <v>0</v>
      </c>
      <c r="P14" s="12" t="str">
        <f>IF(O29&gt;L29,"prekročená cena","nižšia ako stanovená")</f>
        <v>nižšia ako stanovená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</row>
    <row r="15" spans="1:215" s="54" customFormat="1" ht="15" hidden="1" thickBot="1" x14ac:dyDescent="0.35">
      <c r="A15" s="48" t="s">
        <v>79</v>
      </c>
      <c r="B15" s="49">
        <v>205</v>
      </c>
      <c r="C15" s="60" t="s">
        <v>78</v>
      </c>
      <c r="D15" s="60"/>
      <c r="E15" s="56">
        <v>226</v>
      </c>
      <c r="F15" s="57"/>
      <c r="G15" s="48">
        <f t="shared" si="0"/>
        <v>226</v>
      </c>
      <c r="H15" s="48" t="s">
        <v>33</v>
      </c>
      <c r="I15" s="48"/>
      <c r="J15" s="48">
        <v>0.09</v>
      </c>
      <c r="K15" s="51">
        <v>300</v>
      </c>
      <c r="L15" s="32">
        <v>5891.82</v>
      </c>
      <c r="M15" s="32" t="s">
        <v>61</v>
      </c>
      <c r="N15" s="58"/>
      <c r="O15" s="32">
        <f t="shared" ref="O15:O27" si="1">SUM(N15*G15)</f>
        <v>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</row>
    <row r="16" spans="1:215" s="54" customFormat="1" ht="15" thickBot="1" x14ac:dyDescent="0.35">
      <c r="A16" s="48" t="s">
        <v>79</v>
      </c>
      <c r="B16" s="48">
        <v>206</v>
      </c>
      <c r="C16" s="60">
        <v>5.7</v>
      </c>
      <c r="D16" s="60"/>
      <c r="E16" s="56">
        <v>223</v>
      </c>
      <c r="F16" s="57"/>
      <c r="G16" s="48">
        <f t="shared" si="0"/>
        <v>223</v>
      </c>
      <c r="H16" s="48" t="s">
        <v>33</v>
      </c>
      <c r="I16" s="48"/>
      <c r="J16" s="48">
        <v>0.12</v>
      </c>
      <c r="K16" s="51">
        <v>300</v>
      </c>
      <c r="L16" s="32">
        <v>4569.2700000000004</v>
      </c>
      <c r="M16" s="32" t="s">
        <v>61</v>
      </c>
      <c r="N16" s="58"/>
      <c r="O16" s="32">
        <f t="shared" si="1"/>
        <v>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</row>
    <row r="17" spans="1:215" s="54" customFormat="1" ht="15" thickBot="1" x14ac:dyDescent="0.35">
      <c r="A17" s="48" t="s">
        <v>79</v>
      </c>
      <c r="B17" s="48">
        <v>207</v>
      </c>
      <c r="C17" s="60">
        <v>5.7</v>
      </c>
      <c r="D17" s="60"/>
      <c r="E17" s="56">
        <v>184</v>
      </c>
      <c r="F17" s="57"/>
      <c r="G17" s="48">
        <f t="shared" si="0"/>
        <v>184</v>
      </c>
      <c r="H17" s="48" t="s">
        <v>33</v>
      </c>
      <c r="I17" s="48"/>
      <c r="J17" s="48">
        <v>0.17</v>
      </c>
      <c r="K17" s="51">
        <v>300</v>
      </c>
      <c r="L17" s="32">
        <v>3770.16</v>
      </c>
      <c r="M17" s="32" t="s">
        <v>61</v>
      </c>
      <c r="N17" s="58"/>
      <c r="O17" s="32">
        <f t="shared" si="1"/>
        <v>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</row>
    <row r="18" spans="1:215" s="54" customFormat="1" ht="15" thickBot="1" x14ac:dyDescent="0.35">
      <c r="A18" s="48" t="s">
        <v>79</v>
      </c>
      <c r="B18" s="48">
        <v>209</v>
      </c>
      <c r="C18" s="60">
        <v>5.7</v>
      </c>
      <c r="D18" s="60"/>
      <c r="E18" s="56">
        <v>139</v>
      </c>
      <c r="F18" s="57"/>
      <c r="G18" s="48">
        <f t="shared" si="0"/>
        <v>139</v>
      </c>
      <c r="H18" s="48" t="s">
        <v>33</v>
      </c>
      <c r="I18" s="48"/>
      <c r="J18" s="48">
        <v>0.11</v>
      </c>
      <c r="K18" s="51">
        <v>300</v>
      </c>
      <c r="L18" s="32">
        <v>2848.11</v>
      </c>
      <c r="M18" s="32" t="s">
        <v>61</v>
      </c>
      <c r="N18" s="58"/>
      <c r="O18" s="32">
        <f t="shared" si="1"/>
        <v>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</row>
    <row r="19" spans="1:215" s="54" customFormat="1" ht="13.95" customHeight="1" thickBot="1" x14ac:dyDescent="0.35">
      <c r="A19" s="48" t="s">
        <v>79</v>
      </c>
      <c r="B19" s="48" t="s">
        <v>71</v>
      </c>
      <c r="C19" s="60">
        <v>5.7</v>
      </c>
      <c r="D19" s="60"/>
      <c r="E19" s="56">
        <v>63</v>
      </c>
      <c r="F19" s="57"/>
      <c r="G19" s="48">
        <f t="shared" si="0"/>
        <v>63</v>
      </c>
      <c r="H19" s="48" t="s">
        <v>33</v>
      </c>
      <c r="I19" s="48"/>
      <c r="J19" s="48">
        <v>0.27</v>
      </c>
      <c r="K19" s="51">
        <v>750</v>
      </c>
      <c r="L19" s="32">
        <v>1192.5899999999999</v>
      </c>
      <c r="M19" s="32" t="s">
        <v>61</v>
      </c>
      <c r="N19" s="58"/>
      <c r="O19" s="32">
        <f t="shared" si="1"/>
        <v>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</row>
    <row r="20" spans="1:215" s="54" customFormat="1" ht="15" hidden="1" thickBot="1" x14ac:dyDescent="0.35">
      <c r="A20" s="48" t="s">
        <v>79</v>
      </c>
      <c r="B20" s="48" t="s">
        <v>72</v>
      </c>
      <c r="C20" s="60" t="s">
        <v>78</v>
      </c>
      <c r="D20" s="60"/>
      <c r="E20" s="56">
        <v>83</v>
      </c>
      <c r="F20" s="57"/>
      <c r="G20" s="48">
        <f t="shared" si="0"/>
        <v>83</v>
      </c>
      <c r="H20" s="48" t="s">
        <v>33</v>
      </c>
      <c r="I20" s="48"/>
      <c r="J20" s="48">
        <v>0.06</v>
      </c>
      <c r="K20" s="51">
        <v>300</v>
      </c>
      <c r="L20" s="32">
        <v>2163.81</v>
      </c>
      <c r="M20" s="32" t="s">
        <v>61</v>
      </c>
      <c r="N20" s="58"/>
      <c r="O20" s="32">
        <f t="shared" si="1"/>
        <v>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</row>
    <row r="21" spans="1:215" s="54" customFormat="1" ht="13.95" hidden="1" customHeight="1" thickBot="1" x14ac:dyDescent="0.35">
      <c r="A21" s="50" t="s">
        <v>80</v>
      </c>
      <c r="B21" s="48" t="s">
        <v>73</v>
      </c>
      <c r="C21" s="60" t="s">
        <v>78</v>
      </c>
      <c r="D21" s="60"/>
      <c r="E21" s="56">
        <v>111</v>
      </c>
      <c r="F21" s="57"/>
      <c r="G21" s="48">
        <f t="shared" si="0"/>
        <v>111</v>
      </c>
      <c r="H21" s="48" t="s">
        <v>33</v>
      </c>
      <c r="I21" s="48"/>
      <c r="J21" s="48">
        <v>0.15</v>
      </c>
      <c r="K21" s="51">
        <v>300</v>
      </c>
      <c r="L21" s="32">
        <v>2193.36</v>
      </c>
      <c r="M21" s="32" t="s">
        <v>61</v>
      </c>
      <c r="N21" s="58"/>
      <c r="O21" s="32">
        <f t="shared" si="1"/>
        <v>0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</row>
    <row r="22" spans="1:215" s="54" customFormat="1" ht="15" hidden="1" thickBot="1" x14ac:dyDescent="0.35">
      <c r="A22" s="50" t="s">
        <v>80</v>
      </c>
      <c r="B22" s="48" t="s">
        <v>74</v>
      </c>
      <c r="C22" s="60" t="s">
        <v>78</v>
      </c>
      <c r="D22" s="60"/>
      <c r="E22" s="56">
        <v>9</v>
      </c>
      <c r="F22" s="57"/>
      <c r="G22" s="48">
        <f t="shared" si="0"/>
        <v>9</v>
      </c>
      <c r="H22" s="48" t="s">
        <v>33</v>
      </c>
      <c r="I22" s="48"/>
      <c r="J22" s="48">
        <v>0.09</v>
      </c>
      <c r="K22" s="51">
        <v>300</v>
      </c>
      <c r="L22" s="32">
        <v>234.63</v>
      </c>
      <c r="M22" s="32" t="s">
        <v>61</v>
      </c>
      <c r="N22" s="58"/>
      <c r="O22" s="32">
        <f t="shared" si="1"/>
        <v>0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</row>
    <row r="23" spans="1:215" s="54" customFormat="1" ht="15" hidden="1" thickBot="1" x14ac:dyDescent="0.35">
      <c r="A23" s="50" t="s">
        <v>80</v>
      </c>
      <c r="B23" s="48" t="s">
        <v>75</v>
      </c>
      <c r="C23" s="60" t="s">
        <v>78</v>
      </c>
      <c r="D23" s="60"/>
      <c r="E23" s="56">
        <v>222</v>
      </c>
      <c r="F23" s="57"/>
      <c r="G23" s="48">
        <f t="shared" si="0"/>
        <v>222</v>
      </c>
      <c r="H23" s="48" t="s">
        <v>33</v>
      </c>
      <c r="I23" s="48"/>
      <c r="J23" s="48">
        <v>0.11</v>
      </c>
      <c r="K23" s="51">
        <v>300</v>
      </c>
      <c r="L23" s="32">
        <v>4548.78</v>
      </c>
      <c r="M23" s="32" t="s">
        <v>61</v>
      </c>
      <c r="N23" s="58"/>
      <c r="O23" s="32">
        <f t="shared" si="1"/>
        <v>0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</row>
    <row r="24" spans="1:215" s="54" customFormat="1" ht="15" hidden="1" thickBot="1" x14ac:dyDescent="0.35">
      <c r="A24" s="50" t="s">
        <v>80</v>
      </c>
      <c r="B24" s="48" t="s">
        <v>76</v>
      </c>
      <c r="C24" s="60" t="s">
        <v>78</v>
      </c>
      <c r="D24" s="60"/>
      <c r="E24" s="56">
        <v>398</v>
      </c>
      <c r="F24" s="57"/>
      <c r="G24" s="48">
        <f t="shared" si="0"/>
        <v>398</v>
      </c>
      <c r="H24" s="48" t="s">
        <v>33</v>
      </c>
      <c r="I24" s="48"/>
      <c r="J24" s="48">
        <v>0.09</v>
      </c>
      <c r="K24" s="51">
        <v>300</v>
      </c>
      <c r="L24" s="32">
        <v>10375.86</v>
      </c>
      <c r="M24" s="32" t="s">
        <v>61</v>
      </c>
      <c r="N24" s="58"/>
      <c r="O24" s="32">
        <f t="shared" si="1"/>
        <v>0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</row>
    <row r="25" spans="1:215" s="54" customFormat="1" ht="15" hidden="1" thickBot="1" x14ac:dyDescent="0.35">
      <c r="A25" s="50" t="s">
        <v>80</v>
      </c>
      <c r="B25" s="48">
        <v>502</v>
      </c>
      <c r="C25" s="60" t="s">
        <v>78</v>
      </c>
      <c r="D25" s="60"/>
      <c r="E25" s="56">
        <v>91</v>
      </c>
      <c r="F25" s="57"/>
      <c r="G25" s="48">
        <f t="shared" si="0"/>
        <v>91</v>
      </c>
      <c r="H25" s="48" t="s">
        <v>33</v>
      </c>
      <c r="I25" s="48"/>
      <c r="J25" s="48">
        <v>0.06</v>
      </c>
      <c r="K25" s="51">
        <v>300</v>
      </c>
      <c r="L25" s="32">
        <v>2372.37</v>
      </c>
      <c r="M25" s="32" t="s">
        <v>61</v>
      </c>
      <c r="N25" s="58"/>
      <c r="O25" s="32">
        <f t="shared" si="1"/>
        <v>0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</row>
    <row r="26" spans="1:215" s="54" customFormat="1" ht="15" hidden="1" thickBot="1" x14ac:dyDescent="0.35">
      <c r="A26" s="50" t="s">
        <v>80</v>
      </c>
      <c r="B26" s="48" t="s">
        <v>77</v>
      </c>
      <c r="C26" s="60" t="s">
        <v>78</v>
      </c>
      <c r="D26" s="60"/>
      <c r="E26" s="56">
        <v>74</v>
      </c>
      <c r="F26" s="57"/>
      <c r="G26" s="48">
        <f t="shared" si="0"/>
        <v>74</v>
      </c>
      <c r="H26" s="48" t="s">
        <v>33</v>
      </c>
      <c r="I26" s="48"/>
      <c r="J26" s="48">
        <v>7.0000000000000007E-2</v>
      </c>
      <c r="K26" s="51">
        <v>300</v>
      </c>
      <c r="L26" s="32">
        <v>1929.18</v>
      </c>
      <c r="M26" s="32" t="s">
        <v>61</v>
      </c>
      <c r="N26" s="58"/>
      <c r="O26" s="32">
        <f t="shared" si="1"/>
        <v>0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</row>
    <row r="27" spans="1:215" s="54" customFormat="1" ht="15" thickBot="1" x14ac:dyDescent="0.35">
      <c r="A27" s="55" t="s">
        <v>81</v>
      </c>
      <c r="B27" s="48"/>
      <c r="C27" s="60"/>
      <c r="D27" s="60"/>
      <c r="E27" s="56">
        <v>754</v>
      </c>
      <c r="F27" s="57">
        <v>116</v>
      </c>
      <c r="G27" s="59">
        <f>SUM(E27:F27)</f>
        <v>870</v>
      </c>
      <c r="H27" s="48"/>
      <c r="I27" s="48"/>
      <c r="J27" s="48"/>
      <c r="K27" s="51"/>
      <c r="L27" s="32"/>
      <c r="M27" s="32"/>
      <c r="N27" s="58"/>
      <c r="O27" s="32">
        <f t="shared" si="1"/>
        <v>0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</row>
    <row r="28" spans="1:215" ht="15" thickBot="1" x14ac:dyDescent="0.35">
      <c r="A28" s="26"/>
      <c r="B28" s="27"/>
      <c r="C28" s="28"/>
      <c r="D28" s="29"/>
      <c r="E28" s="30"/>
      <c r="F28" s="30"/>
      <c r="G28" s="30"/>
      <c r="H28" s="31"/>
      <c r="I28" s="27"/>
      <c r="J28" s="27"/>
      <c r="K28" s="28"/>
      <c r="L28" s="37"/>
      <c r="M28" s="33"/>
      <c r="N28" s="36"/>
      <c r="O28" s="37"/>
    </row>
    <row r="29" spans="1:215" ht="15" thickBot="1" x14ac:dyDescent="0.35">
      <c r="A29" s="46"/>
      <c r="B29" s="34"/>
      <c r="C29" s="34"/>
      <c r="D29" s="34"/>
      <c r="E29" s="34"/>
      <c r="F29" s="34"/>
      <c r="G29" s="34"/>
      <c r="H29" s="34"/>
      <c r="I29" s="34"/>
      <c r="J29" s="105" t="s">
        <v>13</v>
      </c>
      <c r="K29" s="105"/>
      <c r="L29" s="37">
        <v>18294.099999999999</v>
      </c>
      <c r="M29" s="35"/>
      <c r="N29" s="38" t="s">
        <v>14</v>
      </c>
      <c r="O29" s="32">
        <f>SUM(O12:O27)</f>
        <v>0</v>
      </c>
    </row>
    <row r="30" spans="1:215" ht="15" thickBot="1" x14ac:dyDescent="0.35">
      <c r="A30" s="106" t="s">
        <v>15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32">
        <f>O31-O29</f>
        <v>0</v>
      </c>
    </row>
    <row r="31" spans="1:215" ht="15" thickBot="1" x14ac:dyDescent="0.35">
      <c r="A31" s="106" t="s">
        <v>16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  <c r="O31" s="32">
        <f>IF("nie"=MID(I39,1,3),O29,(O29*1.2))</f>
        <v>0</v>
      </c>
    </row>
    <row r="32" spans="1:215" x14ac:dyDescent="0.3">
      <c r="A32" s="88" t="s">
        <v>17</v>
      </c>
      <c r="B32" s="88"/>
      <c r="C32" s="8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3">
      <c r="A33" s="102" t="s">
        <v>65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4" spans="1:15" ht="25.5" customHeight="1" x14ac:dyDescent="0.3">
      <c r="A34" s="40" t="s">
        <v>57</v>
      </c>
      <c r="B34" s="40"/>
      <c r="C34" s="40"/>
      <c r="D34" s="40"/>
      <c r="E34" s="40"/>
      <c r="F34" s="40"/>
      <c r="G34" s="41" t="s">
        <v>55</v>
      </c>
      <c r="H34" s="40"/>
      <c r="I34" s="40"/>
      <c r="J34" s="42"/>
      <c r="K34" s="42"/>
      <c r="L34" s="42"/>
      <c r="M34" s="42"/>
      <c r="N34" s="42"/>
      <c r="O34" s="42"/>
    </row>
    <row r="35" spans="1:15" ht="15" customHeight="1" x14ac:dyDescent="0.3">
      <c r="A35" s="93" t="s">
        <v>83</v>
      </c>
      <c r="B35" s="94"/>
      <c r="C35" s="94"/>
      <c r="D35" s="94"/>
      <c r="E35" s="95"/>
      <c r="F35" s="89" t="s">
        <v>56</v>
      </c>
      <c r="G35" s="43" t="s">
        <v>18</v>
      </c>
      <c r="H35" s="90"/>
      <c r="I35" s="91"/>
      <c r="J35" s="91"/>
      <c r="K35" s="91"/>
      <c r="L35" s="91"/>
      <c r="M35" s="91"/>
      <c r="N35" s="91"/>
      <c r="O35" s="92"/>
    </row>
    <row r="36" spans="1:15" x14ac:dyDescent="0.3">
      <c r="A36" s="96"/>
      <c r="B36" s="97"/>
      <c r="C36" s="97"/>
      <c r="D36" s="97"/>
      <c r="E36" s="98"/>
      <c r="F36" s="89"/>
      <c r="G36" s="43" t="s">
        <v>19</v>
      </c>
      <c r="H36" s="90"/>
      <c r="I36" s="91"/>
      <c r="J36" s="91"/>
      <c r="K36" s="91"/>
      <c r="L36" s="91"/>
      <c r="M36" s="91"/>
      <c r="N36" s="91"/>
      <c r="O36" s="92"/>
    </row>
    <row r="37" spans="1:15" ht="18" customHeight="1" x14ac:dyDescent="0.3">
      <c r="A37" s="96"/>
      <c r="B37" s="97"/>
      <c r="C37" s="97"/>
      <c r="D37" s="97"/>
      <c r="E37" s="98"/>
      <c r="F37" s="89"/>
      <c r="G37" s="43" t="s">
        <v>20</v>
      </c>
      <c r="H37" s="90"/>
      <c r="I37" s="91"/>
      <c r="J37" s="91"/>
      <c r="K37" s="91"/>
      <c r="L37" s="91"/>
      <c r="M37" s="91"/>
      <c r="N37" s="91"/>
      <c r="O37" s="92"/>
    </row>
    <row r="38" spans="1:15" x14ac:dyDescent="0.3">
      <c r="A38" s="96"/>
      <c r="B38" s="97"/>
      <c r="C38" s="97"/>
      <c r="D38" s="97"/>
      <c r="E38" s="98"/>
      <c r="F38" s="89"/>
      <c r="G38" s="43" t="s">
        <v>21</v>
      </c>
      <c r="H38" s="90"/>
      <c r="I38" s="91"/>
      <c r="J38" s="91"/>
      <c r="K38" s="91"/>
      <c r="L38" s="91"/>
      <c r="M38" s="91"/>
      <c r="N38" s="91"/>
      <c r="O38" s="92"/>
    </row>
    <row r="39" spans="1:15" x14ac:dyDescent="0.3">
      <c r="A39" s="96"/>
      <c r="B39" s="97"/>
      <c r="C39" s="97"/>
      <c r="D39" s="97"/>
      <c r="E39" s="98"/>
      <c r="F39" s="89"/>
      <c r="G39" s="43" t="s">
        <v>22</v>
      </c>
      <c r="H39" s="90"/>
      <c r="I39" s="91"/>
      <c r="J39" s="91"/>
      <c r="K39" s="91"/>
      <c r="L39" s="91"/>
      <c r="M39" s="91"/>
      <c r="N39" s="91"/>
      <c r="O39" s="92"/>
    </row>
    <row r="40" spans="1:15" x14ac:dyDescent="0.3">
      <c r="A40" s="96"/>
      <c r="B40" s="97"/>
      <c r="C40" s="97"/>
      <c r="D40" s="97"/>
      <c r="E40" s="98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96"/>
      <c r="B41" s="97"/>
      <c r="C41" s="97"/>
      <c r="D41" s="97"/>
      <c r="E41" s="98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3">
      <c r="A42" s="99"/>
      <c r="B42" s="100"/>
      <c r="C42" s="100"/>
      <c r="D42" s="100"/>
      <c r="E42" s="101"/>
      <c r="F42" s="42"/>
      <c r="G42" s="24"/>
      <c r="H42" s="18"/>
      <c r="I42" s="24"/>
      <c r="J42" s="24" t="s">
        <v>23</v>
      </c>
      <c r="K42" s="24"/>
      <c r="L42" s="85"/>
      <c r="M42" s="86"/>
      <c r="N42" s="87"/>
      <c r="O42" s="24"/>
    </row>
    <row r="43" spans="1:15" x14ac:dyDescent="0.3">
      <c r="A43" s="42"/>
      <c r="B43" s="42"/>
      <c r="C43" s="42"/>
      <c r="D43" s="42"/>
      <c r="E43" s="42"/>
      <c r="F43" s="42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3">
      <c r="A44" s="21"/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50">
    <mergeCell ref="C17:D17"/>
    <mergeCell ref="C18:D18"/>
    <mergeCell ref="C26:D26"/>
    <mergeCell ref="C3:K3"/>
    <mergeCell ref="H39:O39"/>
    <mergeCell ref="J29:K29"/>
    <mergeCell ref="A30:N30"/>
    <mergeCell ref="A31:N31"/>
    <mergeCell ref="C27:D27"/>
    <mergeCell ref="C16:D16"/>
    <mergeCell ref="L9:L11"/>
    <mergeCell ref="N9:N11"/>
    <mergeCell ref="O9:O11"/>
    <mergeCell ref="C10:D11"/>
    <mergeCell ref="E10:E11"/>
    <mergeCell ref="F10:F11"/>
    <mergeCell ref="L42:N42"/>
    <mergeCell ref="A32:C32"/>
    <mergeCell ref="F35:F39"/>
    <mergeCell ref="H35:O35"/>
    <mergeCell ref="H36:O36"/>
    <mergeCell ref="H37:O37"/>
    <mergeCell ref="H38:O38"/>
    <mergeCell ref="A35:E42"/>
    <mergeCell ref="A33:O33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  <mergeCell ref="C24:D24"/>
    <mergeCell ref="C25:D25"/>
    <mergeCell ref="C19:D19"/>
    <mergeCell ref="C20:D20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19" t="s">
        <v>51</v>
      </c>
      <c r="M2" s="119"/>
    </row>
    <row r="3" spans="1:14" x14ac:dyDescent="0.3">
      <c r="A3" s="5" t="s">
        <v>25</v>
      </c>
      <c r="B3" s="116" t="s">
        <v>26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3">
      <c r="A4" s="5" t="s">
        <v>27</v>
      </c>
      <c r="B4" s="116" t="s">
        <v>28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3">
      <c r="A5" s="5" t="s">
        <v>8</v>
      </c>
      <c r="B5" s="116" t="s">
        <v>29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3">
      <c r="A6" s="5" t="s">
        <v>2</v>
      </c>
      <c r="B6" s="116" t="s">
        <v>30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x14ac:dyDescent="0.3">
      <c r="A7" s="6" t="s">
        <v>31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1:14" x14ac:dyDescent="0.3">
      <c r="A8" s="5" t="s">
        <v>12</v>
      </c>
      <c r="B8" s="116" t="s">
        <v>32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x14ac:dyDescent="0.3">
      <c r="A9" s="7" t="s">
        <v>33</v>
      </c>
      <c r="B9" s="116" t="s">
        <v>34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x14ac:dyDescent="0.3">
      <c r="A10" s="7" t="s">
        <v>35</v>
      </c>
      <c r="B10" s="116" t="s">
        <v>36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x14ac:dyDescent="0.3">
      <c r="A11" s="8" t="s">
        <v>37</v>
      </c>
      <c r="B11" s="116" t="s">
        <v>38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x14ac:dyDescent="0.3">
      <c r="A12" s="9" t="s">
        <v>39</v>
      </c>
      <c r="B12" s="116" t="s">
        <v>40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24" customHeight="1" x14ac:dyDescent="0.3">
      <c r="A13" s="8" t="s">
        <v>41</v>
      </c>
      <c r="B13" s="116" t="s">
        <v>42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ht="16.5" customHeight="1" x14ac:dyDescent="0.3">
      <c r="A14" s="8" t="s">
        <v>5</v>
      </c>
      <c r="B14" s="116" t="s">
        <v>52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3">
      <c r="A15" s="8" t="s">
        <v>43</v>
      </c>
      <c r="B15" s="116" t="s">
        <v>44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39.6" x14ac:dyDescent="0.3">
      <c r="A16" s="10" t="s">
        <v>45</v>
      </c>
      <c r="B16" s="116" t="s">
        <v>46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ht="28.5" customHeight="1" x14ac:dyDescent="0.3">
      <c r="A17" s="10" t="s">
        <v>47</v>
      </c>
      <c r="B17" s="116" t="s">
        <v>48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27" customHeight="1" x14ac:dyDescent="0.3">
      <c r="A18" s="11" t="s">
        <v>49</v>
      </c>
      <c r="B18" s="116" t="s">
        <v>50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ht="75" customHeight="1" x14ac:dyDescent="0.3">
      <c r="A19" s="44" t="s">
        <v>62</v>
      </c>
      <c r="B19" s="115" t="s">
        <v>63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2022-04-27T07:01:06Z</cp:lastPrinted>
  <dcterms:created xsi:type="dcterms:W3CDTF">2012-08-13T12:29:09Z</dcterms:created>
  <dcterms:modified xsi:type="dcterms:W3CDTF">2022-05-04T12:29:38Z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