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2 Eu fondy\"/>
    </mc:Choice>
  </mc:AlternateContent>
  <bookViews>
    <workbookView xWindow="0" yWindow="0" windowWidth="23040" windowHeight="919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G21" i="1" l="1"/>
  <c r="L22" i="1" l="1"/>
  <c r="O19" i="1" l="1"/>
  <c r="P19" i="1" s="1"/>
  <c r="O18" i="1"/>
  <c r="P18" i="1" s="1"/>
  <c r="O17" i="1"/>
  <c r="P17" i="1" s="1"/>
  <c r="O14" i="1"/>
  <c r="O12" i="1"/>
  <c r="P12" i="1" l="1"/>
  <c r="P14" i="1"/>
  <c r="O20" i="1" l="1"/>
  <c r="P20" i="1" s="1"/>
  <c r="O16" i="1"/>
  <c r="P16" i="1" s="1"/>
  <c r="O15" i="1"/>
  <c r="P15" i="1" s="1"/>
  <c r="O13" i="1"/>
  <c r="P13" i="1" s="1"/>
  <c r="O22" i="1" l="1"/>
  <c r="P22" i="1" s="1"/>
  <c r="O24" i="1" l="1"/>
  <c r="O23" i="1" s="1"/>
</calcChain>
</file>

<file path=xl/sharedStrings.xml><?xml version="1.0" encoding="utf-8"?>
<sst xmlns="http://schemas.openxmlformats.org/spreadsheetml/2006/main" count="111" uniqueCount="86">
  <si>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</si>
  <si>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</si>
  <si>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</si>
  <si>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</si>
  <si>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</si>
  <si>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</si>
  <si>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</si>
  <si>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</si>
  <si>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</si>
  <si>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</si>
  <si>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</si>
  <si>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</si>
  <si>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</si>
  <si>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</si>
  <si>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</si>
  <si>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</si>
  <si>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</si>
  <si>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</si>
  <si>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</si>
  <si>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</si>
  <si>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</si>
  <si>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</si>
  <si>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</si>
  <si>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</si>
  <si>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</si>
  <si>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</si>
  <si>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</si>
  <si>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</si>
  <si>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</si>
  <si>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</si>
  <si>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</si>
  <si>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</si>
  <si>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</si>
  <si>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</si>
  <si>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</si>
  <si>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</si>
  <si>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</si>
  <si>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</si>
  <si>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</si>
  <si>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</si>
  <si>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</si>
  <si>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</si>
  <si>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</si>
  <si>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</si>
  <si>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</si>
  <si>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</si>
  <si>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</si>
  <si>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</si>
  <si>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</si>
  <si>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</si>
  <si>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</si>
  <si>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</si>
  <si>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</si>
  <si>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</si>
  <si>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</si>
  <si>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</si>
  <si>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</si>
  <si>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</si>
  <si>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</si>
  <si>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</si>
  <si>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</si>
  <si>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</si>
  <si>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</si>
  <si>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</si>
  <si>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</si>
  <si>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</si>
  <si>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</si>
  <si>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</si>
  <si>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</si>
  <si>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Lesy SR š.p. OZ Karpaty</t>
  </si>
  <si>
    <t>653C0</t>
  </si>
  <si>
    <t>VÚ do 50</t>
  </si>
  <si>
    <t>709B0</t>
  </si>
  <si>
    <t>715A0</t>
  </si>
  <si>
    <t>310D0</t>
  </si>
  <si>
    <t>354A0</t>
  </si>
  <si>
    <t>355.0</t>
  </si>
  <si>
    <t>357A0</t>
  </si>
  <si>
    <t>365B0</t>
  </si>
  <si>
    <t>166B0</t>
  </si>
  <si>
    <t>Lesnícke služby v pestovateľskom _ ťažbovom procese na OZ Karpaty VC Moravský Ján   CLIMAFORCEELIVE</t>
  </si>
  <si>
    <t>6 Piešočná</t>
  </si>
  <si>
    <t>8 Priečne</t>
  </si>
  <si>
    <t>9 Miklán</t>
  </si>
  <si>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>Približovacie linky sú široké 2,5m a nebudu sa rozširovať  a zaroveň nesmie dôsť k poškodeniu bočných stromov.</t>
    </r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</si>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</sst>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40" xfId="0" applyNumberFormat="1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3" fontId="6" fillId="3" borderId="26" xfId="0" applyNumberFormat="1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3" borderId="35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topLeftCell="A10" zoomScaleNormal="100" zoomScaleSheetLayoutView="100" workbookViewId="0">
      <selection activeCell="K13" sqref="K13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7.399999999999999" x14ac:dyDescent="0.3">
      <c r="A3" s="17" t="s">
        <v>0</v>
      </c>
      <c r="B3" s="13"/>
      <c r="C3" s="92" t="s">
        <v>80</v>
      </c>
      <c r="D3" s="93"/>
      <c r="E3" s="93"/>
      <c r="F3" s="93"/>
      <c r="G3" s="93"/>
      <c r="H3" s="93"/>
      <c r="I3" s="93"/>
      <c r="J3" s="93"/>
      <c r="K3" s="93"/>
      <c r="L3" s="94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87"/>
      <c r="F5" s="87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88" t="s">
        <v>69</v>
      </c>
      <c r="C6" s="88"/>
      <c r="D6" s="88"/>
      <c r="E6" s="88"/>
      <c r="F6" s="88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9"/>
      <c r="C7" s="89"/>
      <c r="D7" s="89"/>
      <c r="E7" s="89"/>
      <c r="F7" s="89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85" t="s">
        <v>66</v>
      </c>
      <c r="B8" s="86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54" t="s">
        <v>8</v>
      </c>
      <c r="B9" s="90" t="s">
        <v>2</v>
      </c>
      <c r="C9" s="103" t="s">
        <v>53</v>
      </c>
      <c r="D9" s="104"/>
      <c r="E9" s="105" t="s">
        <v>3</v>
      </c>
      <c r="F9" s="106"/>
      <c r="G9" s="107"/>
      <c r="H9" s="95" t="s">
        <v>4</v>
      </c>
      <c r="I9" s="98" t="s">
        <v>5</v>
      </c>
      <c r="J9" s="100" t="s">
        <v>6</v>
      </c>
      <c r="K9" s="83" t="s">
        <v>7</v>
      </c>
      <c r="L9" s="98" t="s">
        <v>54</v>
      </c>
      <c r="M9" s="98" t="s">
        <v>60</v>
      </c>
      <c r="N9" s="127" t="s">
        <v>58</v>
      </c>
      <c r="O9" s="129" t="s">
        <v>59</v>
      </c>
    </row>
    <row r="10" spans="1:16" ht="21.75" customHeight="1" x14ac:dyDescent="0.3">
      <c r="A10" s="25"/>
      <c r="B10" s="91"/>
      <c r="C10" s="131" t="s">
        <v>67</v>
      </c>
      <c r="D10" s="132"/>
      <c r="E10" s="131" t="s">
        <v>9</v>
      </c>
      <c r="F10" s="99" t="s">
        <v>10</v>
      </c>
      <c r="G10" s="98" t="s">
        <v>11</v>
      </c>
      <c r="H10" s="96"/>
      <c r="I10" s="99"/>
      <c r="J10" s="101"/>
      <c r="K10" s="84"/>
      <c r="L10" s="99"/>
      <c r="M10" s="99"/>
      <c r="N10" s="128"/>
      <c r="O10" s="130"/>
    </row>
    <row r="11" spans="1:16" ht="50.25" customHeight="1" thickBot="1" x14ac:dyDescent="0.35">
      <c r="A11" s="56"/>
      <c r="B11" s="91"/>
      <c r="C11" s="131"/>
      <c r="D11" s="132"/>
      <c r="E11" s="131"/>
      <c r="F11" s="99"/>
      <c r="G11" s="99"/>
      <c r="H11" s="97"/>
      <c r="I11" s="99"/>
      <c r="J11" s="102"/>
      <c r="K11" s="84"/>
      <c r="L11" s="126"/>
      <c r="M11" s="126"/>
      <c r="N11" s="128"/>
      <c r="O11" s="130"/>
    </row>
    <row r="12" spans="1:16" x14ac:dyDescent="0.3">
      <c r="A12" s="75" t="s">
        <v>81</v>
      </c>
      <c r="B12" s="70" t="s">
        <v>70</v>
      </c>
      <c r="C12" s="80">
        <v>5.7</v>
      </c>
      <c r="D12" s="81"/>
      <c r="E12" s="71">
        <v>45.59</v>
      </c>
      <c r="F12" s="71"/>
      <c r="G12" s="71">
        <v>45.59</v>
      </c>
      <c r="H12" s="71" t="s">
        <v>71</v>
      </c>
      <c r="I12" s="71">
        <v>0</v>
      </c>
      <c r="J12" s="26">
        <v>0.08</v>
      </c>
      <c r="K12" s="27">
        <v>100</v>
      </c>
      <c r="L12" s="144">
        <v>1152.05</v>
      </c>
      <c r="M12" s="29" t="s">
        <v>61</v>
      </c>
      <c r="N12" s="50"/>
      <c r="O12" s="28">
        <f>SUM(N12*G12)</f>
        <v>0</v>
      </c>
      <c r="P12" s="12" t="str">
        <f>IF( O12=0," ", IF(100-((L12/O12)*100)&gt;20,"viac ako 20%",0))</f>
        <v xml:space="preserve"> </v>
      </c>
    </row>
    <row r="13" spans="1:16" x14ac:dyDescent="0.3">
      <c r="A13" s="76" t="s">
        <v>81</v>
      </c>
      <c r="B13" s="57" t="s">
        <v>72</v>
      </c>
      <c r="C13" s="82">
        <v>5.7</v>
      </c>
      <c r="D13" s="82"/>
      <c r="E13" s="57">
        <v>236.96</v>
      </c>
      <c r="F13" s="60"/>
      <c r="G13" s="57">
        <v>236.96</v>
      </c>
      <c r="H13" s="57" t="s">
        <v>71</v>
      </c>
      <c r="I13" s="57">
        <v>0</v>
      </c>
      <c r="J13" s="67">
        <v>0.14899999999999999</v>
      </c>
      <c r="K13" s="61">
        <v>200</v>
      </c>
      <c r="L13" s="28">
        <v>4743.13</v>
      </c>
      <c r="M13" s="29" t="s">
        <v>61</v>
      </c>
      <c r="N13" s="51"/>
      <c r="O13" s="28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3">
      <c r="A14" s="76" t="s">
        <v>81</v>
      </c>
      <c r="B14" s="72" t="s">
        <v>73</v>
      </c>
      <c r="C14" s="82">
        <v>5.7</v>
      </c>
      <c r="D14" s="82"/>
      <c r="E14" s="57">
        <v>74.02</v>
      </c>
      <c r="F14" s="57">
        <v>11.68</v>
      </c>
      <c r="G14" s="73">
        <v>85.7</v>
      </c>
      <c r="H14" s="57" t="s">
        <v>71</v>
      </c>
      <c r="I14" s="57">
        <v>0</v>
      </c>
      <c r="J14" s="68">
        <v>0.23200000000000001</v>
      </c>
      <c r="K14" s="62">
        <v>200</v>
      </c>
      <c r="L14" s="28">
        <v>1595.61</v>
      </c>
      <c r="M14" s="29" t="s">
        <v>61</v>
      </c>
      <c r="N14" s="52"/>
      <c r="O14" s="28">
        <f>SUM(N14*G14)</f>
        <v>0</v>
      </c>
      <c r="P14" s="12" t="str">
        <f>IF( O14=0," ", IF(100-((L14/O14)*100)&gt;20,"viac ako 20%",0))</f>
        <v xml:space="preserve"> </v>
      </c>
    </row>
    <row r="15" spans="1:16" x14ac:dyDescent="0.3">
      <c r="A15" s="77" t="s">
        <v>82</v>
      </c>
      <c r="B15" s="72" t="s">
        <v>74</v>
      </c>
      <c r="C15" s="82">
        <v>5.7</v>
      </c>
      <c r="D15" s="82"/>
      <c r="E15" s="57">
        <v>103</v>
      </c>
      <c r="F15" s="60"/>
      <c r="G15" s="73">
        <v>103</v>
      </c>
      <c r="H15" s="57" t="s">
        <v>71</v>
      </c>
      <c r="I15" s="57">
        <v>0</v>
      </c>
      <c r="J15" s="67">
        <v>0.27</v>
      </c>
      <c r="K15" s="61">
        <v>200</v>
      </c>
      <c r="L15" s="28">
        <v>1753</v>
      </c>
      <c r="M15" s="29" t="s">
        <v>61</v>
      </c>
      <c r="N15" s="51"/>
      <c r="O15" s="28">
        <f t="shared" ref="O15:O20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3">
      <c r="A16" s="77" t="s">
        <v>82</v>
      </c>
      <c r="B16" s="57" t="s">
        <v>75</v>
      </c>
      <c r="C16" s="82">
        <v>5.7</v>
      </c>
      <c r="D16" s="82"/>
      <c r="E16" s="57">
        <v>160</v>
      </c>
      <c r="F16" s="60"/>
      <c r="G16" s="73">
        <v>160</v>
      </c>
      <c r="H16" s="57" t="s">
        <v>71</v>
      </c>
      <c r="I16" s="57">
        <v>0</v>
      </c>
      <c r="J16" s="67">
        <v>0.28000000000000003</v>
      </c>
      <c r="K16" s="61">
        <v>300</v>
      </c>
      <c r="L16" s="28">
        <v>2865.15</v>
      </c>
      <c r="M16" s="29" t="s">
        <v>61</v>
      </c>
      <c r="N16" s="51"/>
      <c r="O16" s="28">
        <f t="shared" si="1"/>
        <v>0</v>
      </c>
      <c r="P16" s="12" t="str">
        <f t="shared" si="2"/>
        <v xml:space="preserve"> </v>
      </c>
    </row>
    <row r="17" spans="1:16" x14ac:dyDescent="0.3">
      <c r="A17" s="77" t="s">
        <v>82</v>
      </c>
      <c r="B17" s="57" t="s">
        <v>76</v>
      </c>
      <c r="C17" s="82">
        <v>5.7</v>
      </c>
      <c r="D17" s="82"/>
      <c r="E17" s="57">
        <v>142</v>
      </c>
      <c r="F17" s="60"/>
      <c r="G17" s="73">
        <v>142</v>
      </c>
      <c r="H17" s="57" t="s">
        <v>71</v>
      </c>
      <c r="I17" s="57">
        <v>0</v>
      </c>
      <c r="J17" s="69">
        <v>0.28999999999999998</v>
      </c>
      <c r="K17" s="64">
        <v>300</v>
      </c>
      <c r="L17" s="58">
        <v>2416.75</v>
      </c>
      <c r="M17" s="29" t="s">
        <v>61</v>
      </c>
      <c r="N17" s="59"/>
      <c r="O17" s="28">
        <f t="shared" si="1"/>
        <v>0</v>
      </c>
      <c r="P17" s="12" t="str">
        <f t="shared" si="2"/>
        <v xml:space="preserve"> </v>
      </c>
    </row>
    <row r="18" spans="1:16" x14ac:dyDescent="0.3">
      <c r="A18" s="77" t="s">
        <v>82</v>
      </c>
      <c r="B18" s="57" t="s">
        <v>77</v>
      </c>
      <c r="C18" s="82">
        <v>5.7</v>
      </c>
      <c r="D18" s="82"/>
      <c r="E18" s="57">
        <v>28</v>
      </c>
      <c r="F18" s="60"/>
      <c r="G18" s="73">
        <v>28</v>
      </c>
      <c r="H18" s="57" t="s">
        <v>71</v>
      </c>
      <c r="I18" s="57">
        <v>0</v>
      </c>
      <c r="J18" s="69">
        <v>0.28000000000000003</v>
      </c>
      <c r="K18" s="64">
        <v>100</v>
      </c>
      <c r="L18" s="58">
        <v>476.54</v>
      </c>
      <c r="M18" s="29" t="s">
        <v>61</v>
      </c>
      <c r="N18" s="59"/>
      <c r="O18" s="28">
        <f t="shared" si="1"/>
        <v>0</v>
      </c>
      <c r="P18" s="12" t="str">
        <f t="shared" si="2"/>
        <v xml:space="preserve"> </v>
      </c>
    </row>
    <row r="19" spans="1:16" x14ac:dyDescent="0.3">
      <c r="A19" s="77" t="s">
        <v>82</v>
      </c>
      <c r="B19" s="57" t="s">
        <v>78</v>
      </c>
      <c r="C19" s="82">
        <v>5.7</v>
      </c>
      <c r="D19" s="82"/>
      <c r="E19" s="57">
        <v>72</v>
      </c>
      <c r="F19" s="60"/>
      <c r="G19" s="73">
        <v>72</v>
      </c>
      <c r="H19" s="57" t="s">
        <v>71</v>
      </c>
      <c r="I19" s="57">
        <v>0</v>
      </c>
      <c r="J19" s="69">
        <v>0.19</v>
      </c>
      <c r="K19" s="64">
        <v>300</v>
      </c>
      <c r="L19" s="58">
        <v>1475.45</v>
      </c>
      <c r="M19" s="29" t="s">
        <v>61</v>
      </c>
      <c r="N19" s="59"/>
      <c r="O19" s="28">
        <f t="shared" si="1"/>
        <v>0</v>
      </c>
      <c r="P19" s="12" t="str">
        <f t="shared" si="2"/>
        <v xml:space="preserve"> </v>
      </c>
    </row>
    <row r="20" spans="1:16" ht="15" thickBot="1" x14ac:dyDescent="0.35">
      <c r="A20" s="78" t="s">
        <v>83</v>
      </c>
      <c r="B20" s="65" t="s">
        <v>79</v>
      </c>
      <c r="C20" s="137">
        <v>5.7</v>
      </c>
      <c r="D20" s="138"/>
      <c r="E20" s="65">
        <v>252.95</v>
      </c>
      <c r="F20" s="63"/>
      <c r="G20" s="74">
        <v>252.95</v>
      </c>
      <c r="H20" s="65" t="s">
        <v>71</v>
      </c>
      <c r="I20" s="65">
        <v>0</v>
      </c>
      <c r="J20" s="65">
        <v>0.20399999999999999</v>
      </c>
      <c r="K20" s="66">
        <v>200</v>
      </c>
      <c r="L20" s="40">
        <v>4305.0600000000004</v>
      </c>
      <c r="M20" s="29" t="s">
        <v>61</v>
      </c>
      <c r="N20" s="53"/>
      <c r="O20" s="40">
        <f t="shared" si="1"/>
        <v>0</v>
      </c>
      <c r="P20" s="12" t="str">
        <f t="shared" si="2"/>
        <v xml:space="preserve"> </v>
      </c>
    </row>
    <row r="21" spans="1:16" ht="15" thickBot="1" x14ac:dyDescent="0.35">
      <c r="A21" s="30" t="s">
        <v>85</v>
      </c>
      <c r="B21" s="31"/>
      <c r="C21" s="32"/>
      <c r="D21" s="33"/>
      <c r="E21" s="34"/>
      <c r="F21" s="34"/>
      <c r="G21" s="34">
        <f>SUM(G12:G20)</f>
        <v>1126.2</v>
      </c>
      <c r="H21" s="35"/>
      <c r="I21" s="31"/>
      <c r="J21" s="31"/>
      <c r="K21" s="32"/>
      <c r="L21" s="36"/>
      <c r="M21" s="37"/>
      <c r="N21" s="41"/>
      <c r="O21" s="42"/>
      <c r="P21" s="12"/>
    </row>
    <row r="22" spans="1:16" ht="15" thickBot="1" x14ac:dyDescent="0.35">
      <c r="A22" s="55"/>
      <c r="B22" s="38"/>
      <c r="C22" s="38"/>
      <c r="D22" s="38"/>
      <c r="E22" s="38"/>
      <c r="F22" s="38"/>
      <c r="G22" s="38"/>
      <c r="H22" s="38"/>
      <c r="I22" s="38"/>
      <c r="J22" s="133" t="s">
        <v>13</v>
      </c>
      <c r="K22" s="133"/>
      <c r="L22" s="42">
        <f>SUM(L12:L20)</f>
        <v>20782.740000000002</v>
      </c>
      <c r="M22" s="39"/>
      <c r="N22" s="43" t="s">
        <v>14</v>
      </c>
      <c r="O22" s="36">
        <f>SUM(O13:O20)</f>
        <v>0</v>
      </c>
      <c r="P22" s="12" t="str">
        <f>IF(O22&gt;L22,"prekročená cena","nižšia ako stanovená")</f>
        <v>nižšia ako stanovená</v>
      </c>
    </row>
    <row r="23" spans="1:16" ht="15" thickBot="1" x14ac:dyDescent="0.35">
      <c r="A23" s="134" t="s">
        <v>15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6"/>
      <c r="O23" s="36">
        <f>O24-O22</f>
        <v>0</v>
      </c>
    </row>
    <row r="24" spans="1:16" ht="15" thickBot="1" x14ac:dyDescent="0.35">
      <c r="A24" s="134" t="s">
        <v>16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6"/>
      <c r="O24" s="36">
        <f>IF("nie"=MID(I32,1,3),O22,(O22*1.2))</f>
        <v>0</v>
      </c>
    </row>
    <row r="25" spans="1:16" x14ac:dyDescent="0.3">
      <c r="A25" s="111" t="s">
        <v>17</v>
      </c>
      <c r="B25" s="111"/>
      <c r="C25" s="11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6" x14ac:dyDescent="0.3">
      <c r="A26" s="125" t="s">
        <v>65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</row>
    <row r="27" spans="1:16" ht="25.5" customHeight="1" x14ac:dyDescent="0.3">
      <c r="A27" s="45" t="s">
        <v>57</v>
      </c>
      <c r="B27" s="45"/>
      <c r="C27" s="45"/>
      <c r="D27" s="45"/>
      <c r="E27" s="45"/>
      <c r="F27" s="45"/>
      <c r="G27" s="46" t="s">
        <v>55</v>
      </c>
      <c r="H27" s="45"/>
      <c r="I27" s="45"/>
      <c r="J27" s="47"/>
      <c r="K27" s="47"/>
      <c r="L27" s="47"/>
      <c r="M27" s="47"/>
      <c r="N27" s="47"/>
      <c r="O27" s="47"/>
    </row>
    <row r="28" spans="1:16" ht="15" customHeight="1" x14ac:dyDescent="0.3">
      <c r="A28" s="116" t="s">
        <v>84</v>
      </c>
      <c r="B28" s="117"/>
      <c r="C28" s="117"/>
      <c r="D28" s="117"/>
      <c r="E28" s="118"/>
      <c r="F28" s="112" t="s">
        <v>56</v>
      </c>
      <c r="G28" s="48" t="s">
        <v>18</v>
      </c>
      <c r="H28" s="113"/>
      <c r="I28" s="114"/>
      <c r="J28" s="114"/>
      <c r="K28" s="114"/>
      <c r="L28" s="114"/>
      <c r="M28" s="114"/>
      <c r="N28" s="114"/>
      <c r="O28" s="115"/>
    </row>
    <row r="29" spans="1:16" x14ac:dyDescent="0.3">
      <c r="A29" s="119"/>
      <c r="B29" s="120"/>
      <c r="C29" s="120"/>
      <c r="D29" s="120"/>
      <c r="E29" s="121"/>
      <c r="F29" s="112"/>
      <c r="G29" s="48" t="s">
        <v>19</v>
      </c>
      <c r="H29" s="113"/>
      <c r="I29" s="114"/>
      <c r="J29" s="114"/>
      <c r="K29" s="114"/>
      <c r="L29" s="114"/>
      <c r="M29" s="114"/>
      <c r="N29" s="114"/>
      <c r="O29" s="115"/>
    </row>
    <row r="30" spans="1:16" ht="18" customHeight="1" x14ac:dyDescent="0.3">
      <c r="A30" s="119"/>
      <c r="B30" s="120"/>
      <c r="C30" s="120"/>
      <c r="D30" s="120"/>
      <c r="E30" s="121"/>
      <c r="F30" s="112"/>
      <c r="G30" s="48" t="s">
        <v>20</v>
      </c>
      <c r="H30" s="113"/>
      <c r="I30" s="114"/>
      <c r="J30" s="114"/>
      <c r="K30" s="114"/>
      <c r="L30" s="114"/>
      <c r="M30" s="114"/>
      <c r="N30" s="114"/>
      <c r="O30" s="115"/>
    </row>
    <row r="31" spans="1:16" x14ac:dyDescent="0.3">
      <c r="A31" s="119"/>
      <c r="B31" s="120"/>
      <c r="C31" s="120"/>
      <c r="D31" s="120"/>
      <c r="E31" s="121"/>
      <c r="F31" s="112"/>
      <c r="G31" s="48" t="s">
        <v>21</v>
      </c>
      <c r="H31" s="113"/>
      <c r="I31" s="114"/>
      <c r="J31" s="114"/>
      <c r="K31" s="114"/>
      <c r="L31" s="114"/>
      <c r="M31" s="114"/>
      <c r="N31" s="114"/>
      <c r="O31" s="115"/>
    </row>
    <row r="32" spans="1:16" x14ac:dyDescent="0.3">
      <c r="A32" s="119"/>
      <c r="B32" s="120"/>
      <c r="C32" s="120"/>
      <c r="D32" s="120"/>
      <c r="E32" s="121"/>
      <c r="F32" s="112"/>
      <c r="G32" s="48" t="s">
        <v>22</v>
      </c>
      <c r="H32" s="113"/>
      <c r="I32" s="114"/>
      <c r="J32" s="114"/>
      <c r="K32" s="114"/>
      <c r="L32" s="114"/>
      <c r="M32" s="114"/>
      <c r="N32" s="114"/>
      <c r="O32" s="115"/>
    </row>
    <row r="33" spans="1:15" x14ac:dyDescent="0.3">
      <c r="A33" s="119"/>
      <c r="B33" s="120"/>
      <c r="C33" s="120"/>
      <c r="D33" s="120"/>
      <c r="E33" s="121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119"/>
      <c r="B34" s="120"/>
      <c r="C34" s="120"/>
      <c r="D34" s="120"/>
      <c r="E34" s="121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3">
      <c r="A35" s="122"/>
      <c r="B35" s="123"/>
      <c r="C35" s="123"/>
      <c r="D35" s="123"/>
      <c r="E35" s="124"/>
      <c r="F35" s="47"/>
      <c r="G35" s="24"/>
      <c r="H35" s="18"/>
      <c r="I35" s="24"/>
      <c r="J35" s="24" t="s">
        <v>23</v>
      </c>
      <c r="K35" s="24"/>
      <c r="L35" s="108"/>
      <c r="M35" s="109"/>
      <c r="N35" s="110"/>
      <c r="O35" s="24"/>
    </row>
    <row r="36" spans="1:15" x14ac:dyDescent="0.3">
      <c r="A36" s="47"/>
      <c r="B36" s="47"/>
      <c r="C36" s="47"/>
      <c r="D36" s="47"/>
      <c r="E36" s="47"/>
      <c r="F36" s="47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3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7:D17"/>
    <mergeCell ref="C18:D18"/>
    <mergeCell ref="C19:D19"/>
    <mergeCell ref="H32:O32"/>
    <mergeCell ref="J22:K22"/>
    <mergeCell ref="A23:N23"/>
    <mergeCell ref="A24:N24"/>
    <mergeCell ref="C20:D20"/>
    <mergeCell ref="C16:D16"/>
    <mergeCell ref="L9:L11"/>
    <mergeCell ref="N9:N11"/>
    <mergeCell ref="O9:O11"/>
    <mergeCell ref="C10:D11"/>
    <mergeCell ref="E10:E11"/>
    <mergeCell ref="F10:F11"/>
    <mergeCell ref="M9:M11"/>
    <mergeCell ref="C14:D14"/>
    <mergeCell ref="C15:D15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C3:L3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3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3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3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3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3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3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3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3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3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3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3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3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3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9.6" x14ac:dyDescent="0.3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3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3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3">
      <c r="A19" s="49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2021-07-29T08:32:10Z</cp:lastPrinted>
  <dcterms:created xsi:type="dcterms:W3CDTF">2012-08-13T12:29:09Z</dcterms:created>
  <dcterms:modified xsi:type="dcterms:W3CDTF">2022-05-04T12:33:22Z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