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esunuté vecie_04_02_2022\KOPIA KLUCA\ekonomické 2019\VO 2022\Asfaltová plocha\Ziadost VUC_VO_Asfaltova_plocha\"/>
    </mc:Choice>
  </mc:AlternateContent>
  <bookViews>
    <workbookView xWindow="0" yWindow="0" windowWidth="23040" windowHeight="8925"/>
  </bookViews>
  <sheets>
    <sheet name="Predná strana" sheetId="9" r:id="rId1"/>
    <sheet name="Položkový rozpočet" sheetId="3" r:id="rId2"/>
  </sheets>
  <definedNames>
    <definedName name="_xlnm.Print_Titles" localSheetId="1">'Položkový rozpočet'!$8:$8</definedName>
    <definedName name="_xlnm.Print_Area" localSheetId="0">'Predná strana'!$A$1:$D$30</definedName>
  </definedNames>
  <calcPr calcId="162913"/>
</workbook>
</file>

<file path=xl/calcChain.xml><?xml version="1.0" encoding="utf-8"?>
<calcChain xmlns="http://schemas.openxmlformats.org/spreadsheetml/2006/main">
  <c r="J53" i="3" l="1"/>
  <c r="J52" i="3"/>
  <c r="J51" i="3"/>
  <c r="J50" i="3"/>
  <c r="J49" i="3"/>
  <c r="J48" i="3"/>
  <c r="J47" i="3"/>
  <c r="J46" i="3"/>
  <c r="J45" i="3"/>
  <c r="J44" i="3"/>
  <c r="J43" i="3"/>
  <c r="J42" i="3"/>
  <c r="J35" i="3"/>
  <c r="J34" i="3"/>
  <c r="J33" i="3"/>
  <c r="J41" i="3"/>
  <c r="J40" i="3"/>
  <c r="J39" i="3"/>
  <c r="J29" i="3"/>
  <c r="J30" i="3" s="1"/>
  <c r="J23" i="3"/>
  <c r="J24" i="3"/>
  <c r="J25" i="3"/>
  <c r="J22" i="3"/>
  <c r="J21" i="3"/>
  <c r="J20" i="3"/>
  <c r="J19" i="3"/>
  <c r="J18" i="3"/>
  <c r="J17" i="3"/>
  <c r="J13" i="3"/>
  <c r="J12" i="3"/>
  <c r="C15" i="9" l="1"/>
  <c r="J14" i="3"/>
  <c r="G30" i="3"/>
  <c r="B13" i="9"/>
  <c r="D13" i="9" s="1"/>
  <c r="J54" i="3"/>
  <c r="J26" i="3"/>
  <c r="J36" i="3"/>
  <c r="B15" i="9" l="1"/>
  <c r="D15" i="9" s="1"/>
  <c r="G36" i="3"/>
  <c r="B14" i="9"/>
  <c r="D14" i="9" s="1"/>
  <c r="G14" i="3"/>
  <c r="J56" i="3"/>
  <c r="B11" i="9"/>
  <c r="D11" i="9" s="1"/>
  <c r="G26" i="3"/>
  <c r="B12" i="9"/>
  <c r="D12" i="9" s="1"/>
  <c r="G54" i="3"/>
  <c r="G56" i="3" l="1"/>
  <c r="J10" i="3"/>
  <c r="D16" i="9"/>
  <c r="D18" i="9"/>
  <c r="D19" i="9" l="1"/>
  <c r="D20" i="9" s="1"/>
</calcChain>
</file>

<file path=xl/sharedStrings.xml><?xml version="1.0" encoding="utf-8"?>
<sst xmlns="http://schemas.openxmlformats.org/spreadsheetml/2006/main" count="121" uniqueCount="85">
  <si>
    <t>KRYCÍ LIST ROZPOČTU</t>
  </si>
  <si>
    <t>Zariadenie staveniska</t>
  </si>
  <si>
    <t>Stavba:</t>
  </si>
  <si>
    <t>Objednávateľ:</t>
  </si>
  <si>
    <t>Zhotoviteľ:</t>
  </si>
  <si>
    <t>Dátum:</t>
  </si>
  <si>
    <t>KCN</t>
  </si>
  <si>
    <t>Kód položky</t>
  </si>
  <si>
    <t>MJ</t>
  </si>
  <si>
    <t>m</t>
  </si>
  <si>
    <t>t</t>
  </si>
  <si>
    <t>MAT</t>
  </si>
  <si>
    <t>kpl</t>
  </si>
  <si>
    <t>Práce a dodávky HSV</t>
  </si>
  <si>
    <t>ks</t>
  </si>
  <si>
    <t>Oprava existujúcej asfaltovej plochy v správe Gymnázia Milana Rúfusa v Žiari nad Hronom</t>
  </si>
  <si>
    <t>Popis položky, stavebného dielu, remesla</t>
  </si>
  <si>
    <t>0 - ZAKLADANIE spolu:</t>
  </si>
  <si>
    <t>1 - ZEMNÉ PRÁCE spolu:</t>
  </si>
  <si>
    <t>4 - VODOROVÉ KONŠTRUKCIE spolu:</t>
  </si>
  <si>
    <t>9 - OSTATNÉ KONŠTRUKCIE spolu:</t>
  </si>
  <si>
    <t>Konštrukcie</t>
  </si>
  <si>
    <t>Špecifikovaný materiál</t>
  </si>
  <si>
    <t>Spolu</t>
  </si>
  <si>
    <t>PRÁCE A DODÁVKY HSV spolu:</t>
  </si>
  <si>
    <t>Por. č.</t>
  </si>
  <si>
    <t>Kód cen.</t>
  </si>
  <si>
    <t>Popis položky, stavebného dielu, remesla, výkaz-výmer</t>
  </si>
  <si>
    <t>Množstvo/ výmera</t>
  </si>
  <si>
    <t>DPH %</t>
  </si>
  <si>
    <t>0 - ZAKLADANIE</t>
  </si>
  <si>
    <t>Geodetické práce - vykonávané pred výstavbou určenie priebehu nadzemného a podzemného vedenia</t>
  </si>
  <si>
    <t>eur</t>
  </si>
  <si>
    <t>1 - ZEMNÉ PRÁCE</t>
  </si>
  <si>
    <r>
      <t>Odstránenie podkladov alebo krytov z betónu prostr. hr. do 150 mm, do 200 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</si>
  <si>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</si>
  <si>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Vytrhanie krajníkov alebo obrubníkov stojatých</t>
  </si>
  <si>
    <r>
      <t>Hĺbenie rýh šírka do 60 cm v horn. tr. 3 do 100 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</si>
  <si>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color theme="1"/>
        <rFont val="Arial"/>
        <family val="2"/>
        <charset val="238"/>
      </rPr>
      <t>3</t>
    </r>
  </si>
  <si>
    <t>Obsyp objektu bez prehodenia sypaniny</t>
  </si>
  <si>
    <t>Poplatok za skladovanie - zemina a kamenivo ostatné</t>
  </si>
  <si>
    <t>Vodorovné premiestnenie výkopu do 1000 m horn. tr. 1 - 4</t>
  </si>
  <si>
    <t>4 - VODOROVNÉ KONŠTRUKCIE</t>
  </si>
  <si>
    <t>Lôžko pod potrubie, stoky v otvorenom výkope z piesku a štrkopiesku</t>
  </si>
  <si>
    <t>4 - VODOROVNÉ KONŠTRUKCIE spolu:</t>
  </si>
  <si>
    <t>5 - KOMUNIKÁCIE</t>
  </si>
  <si>
    <t>9 - OSTATNÉ KONŠTRUKCIE A PRÁCE</t>
  </si>
  <si>
    <t>Osadenie cestného obrubníka betónového stojatého, lôžko betón tr. C 12/15 s bočnou oporou</t>
  </si>
  <si>
    <t>Obrubník PREMAC cestný 1000x150x260 mm</t>
  </si>
  <si>
    <t>Osadenie záhonového obrubníka betónového do lôžka z betónu tr. C 12/15 s bočnou oporou</t>
  </si>
  <si>
    <t>Obrubník záhonový</t>
  </si>
  <si>
    <t>Rezanie stávajúceho živičného krytu alebo podkladu hr. 50 -100 mm</t>
  </si>
  <si>
    <t>5 - KOMUNIKÁCIE spolu:</t>
  </si>
  <si>
    <t>Osadenie priekopového žľabu z betónových tvárnic š. 500 - 800 mm do lôžka z kameniva hr. 100 mm</t>
  </si>
  <si>
    <t>Tvárnica priekopová PREMAC TBM 1-60 29,5x59x8</t>
  </si>
  <si>
    <t xml:space="preserve">Odstránenie nánosu z povrchu krytu alebo podklad. Betónového alebo živičného </t>
  </si>
  <si>
    <t>Vodorovná doprava vybúraných hmôt po suchu do 5 km</t>
  </si>
  <si>
    <t>Príplatok za každých ďalších 5 km vybúr. hmôt nad 5 km</t>
  </si>
  <si>
    <t>Presun stavebných mechanizmov</t>
  </si>
  <si>
    <t>9 - OSTATNÉ KONŠTRUKCIE A PRÁCE spolu:</t>
  </si>
  <si>
    <t>Nakladanie vybúraných hmôt</t>
  </si>
  <si>
    <t>Poplatok za uloženie a zneškodnenie stavebného odpadu na určenú skládku - bitumenové zmesi "Z" - zvláštny odpad</t>
  </si>
  <si>
    <t>Uloženie sute na skládku s hrubým urovnaním bez zhutnenia</t>
  </si>
  <si>
    <t>Presun hmôt pre pozemné komunikácie a plochy letísk, kryt živičný</t>
  </si>
  <si>
    <t>Betón asfaltový tr. 1 ložný AC 22 L š. 3 m, hr. 80 mm (40 mm ložný + 40 mm obrusný)</t>
  </si>
  <si>
    <t>Frézovanie živicového krytu hr. do 10 cm</t>
  </si>
  <si>
    <t>DPH 20%:</t>
  </si>
  <si>
    <t>Celkové náklady bez DPH:</t>
  </si>
  <si>
    <t>Celková cena s DPH:</t>
  </si>
  <si>
    <t>Gymnázium Milana Rúfusa, Žiar nad Hronom</t>
  </si>
  <si>
    <t>IČO: 00160 881</t>
  </si>
  <si>
    <r>
      <rPr>
        <b/>
        <sz val="10"/>
        <rFont val="Arial CE"/>
        <charset val="238"/>
      </rPr>
      <t xml:space="preserve">IČO: </t>
    </r>
    <r>
      <rPr>
        <sz val="10"/>
        <rFont val="Arial CE"/>
        <charset val="110"/>
      </rPr>
      <t>00160 881</t>
    </r>
  </si>
  <si>
    <t xml:space="preserve">IČO: </t>
  </si>
  <si>
    <t>Miesto:</t>
  </si>
  <si>
    <t>Podpis a pečiatka:</t>
  </si>
  <si>
    <t>POLOŽKOVÝ ROZPOČET (výkaz - výmer)</t>
  </si>
  <si>
    <t>Príloha č. 3</t>
  </si>
  <si>
    <t>Spolu v EUR bez DPH</t>
  </si>
  <si>
    <t>Jednotková cena v EUR bez DPH</t>
  </si>
  <si>
    <t>Rozpočet celkom bez DPH:</t>
  </si>
  <si>
    <t>PRÁCE A DODÁVKY HSV spolu bez DPH:</t>
  </si>
  <si>
    <r>
      <t>Uloženie sypaniny na skládky nad 100 do 1000 m</t>
    </r>
    <r>
      <rPr>
        <vertAlign val="superscript"/>
        <sz val="8"/>
        <rFont val="Arial"/>
        <family val="2"/>
        <charset val="238"/>
      </rPr>
      <t>3</t>
    </r>
  </si>
  <si>
    <r>
      <t>Nakladanie výkopku nad 100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v horn. tr. 3 1-4</t>
    </r>
  </si>
  <si>
    <r>
      <t>Postrek živicový infiltračný s posypom kam. z asfaltu 2,0 kg/m</t>
    </r>
    <r>
      <rPr>
        <vertAlign val="superscript"/>
        <sz val="8"/>
        <rFont val="Arial"/>
        <family val="2"/>
        <charset val="238"/>
      </rPr>
      <t>2</t>
    </r>
  </si>
  <si>
    <r>
      <t>Postrek živičný spojovací z cestného dechtu 0,5 - 0,7 kg/m</t>
    </r>
    <r>
      <rPr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</si>
</sst>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;\-#,##0.000"/>
    <numFmt numFmtId="165" formatCode="#,##0.00\ &quot;€&quot;"/>
    <numFmt numFmtId="166" formatCode="0.000"/>
    <numFmt numFmtId="167" formatCode="#,##0.00;\-#,##0.00"/>
    <numFmt numFmtId="168" formatCode="#,##0.00_ ;\-#,##0.00\ "/>
  </numFmts>
  <fonts count="21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8"/>
      <name val="Arial"/>
      <family val="2"/>
      <charset val="238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72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7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13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166" fontId="14" fillId="0" borderId="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</xf>
    <xf numFmtId="2" fontId="14" fillId="0" borderId="1" xfId="0" applyNumberFormat="1" applyFont="1" applyBorder="1" applyAlignment="1" applyProtection="1">
      <alignment horizontal="right" vertical="center"/>
    </xf>
    <xf numFmtId="167" fontId="8" fillId="0" borderId="1" xfId="0" applyNumberFormat="1" applyFont="1" applyBorder="1" applyAlignment="1" applyProtection="1">
      <alignment horizontal="left" vertical="center"/>
    </xf>
    <xf numFmtId="167" fontId="14" fillId="0" borderId="1" xfId="0" applyNumberFormat="1" applyFont="1" applyBorder="1" applyAlignment="1" applyProtection="1">
      <alignment horizontal="right" vertical="center"/>
    </xf>
    <xf numFmtId="167" fontId="8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168" fontId="14" fillId="0" borderId="1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right" vertical="center"/>
    </xf>
    <xf numFmtId="164" fontId="11" fillId="0" borderId="1" xfId="0" applyNumberFormat="1" applyFont="1" applyBorder="1" applyAlignment="1" applyProtection="1">
      <alignment horizontal="right" vertical="center"/>
    </xf>
    <xf numFmtId="165" fontId="13" fillId="0" borderId="1" xfId="0" applyNumberFormat="1" applyFont="1" applyBorder="1" applyAlignment="1" applyProtection="1">
      <alignment horizontal="right" vertical="top"/>
    </xf>
    <xf numFmtId="165" fontId="13" fillId="0" borderId="4" xfId="0" applyNumberFormat="1" applyFont="1" applyBorder="1" applyAlignment="1" applyProtection="1">
      <alignment horizontal="right" vertical="top"/>
    </xf>
    <xf numFmtId="0" fontId="13" fillId="0" borderId="4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3" fillId="0" borderId="0" xfId="0" applyFont="1" applyAlignment="1">
      <alignment vertical="top"/>
      <protection locked="0"/>
    </xf>
    <xf numFmtId="0" fontId="17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8" fillId="2" borderId="5" xfId="0" applyFont="1" applyFill="1" applyBorder="1" applyAlignment="1" applyProtection="1">
      <alignment horizontal="left"/>
    </xf>
    <xf numFmtId="0" fontId="18" fillId="2" borderId="7" xfId="0" applyFont="1" applyFill="1" applyBorder="1" applyAlignment="1" applyProtection="1">
      <alignment horizontal="left"/>
    </xf>
    <xf numFmtId="0" fontId="18" fillId="2" borderId="6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right" vertical="top"/>
    </xf>
    <xf numFmtId="0" fontId="17" fillId="0" borderId="0" xfId="0" applyFont="1" applyBorder="1" applyAlignment="1" applyProtection="1">
      <alignment horizontal="left" vertical="top"/>
    </xf>
    <xf numFmtId="165" fontId="13" fillId="0" borderId="0" xfId="0" applyNumberFormat="1" applyFont="1" applyBorder="1" applyAlignment="1" applyProtection="1">
      <alignment horizontal="right" vertical="top"/>
    </xf>
    <xf numFmtId="0" fontId="13" fillId="0" borderId="0" xfId="0" applyFont="1" applyBorder="1" applyAlignment="1" applyProtection="1">
      <alignment horizontal="left" vertical="top"/>
    </xf>
    <xf numFmtId="165" fontId="18" fillId="0" borderId="0" xfId="0" applyNumberFormat="1" applyFont="1" applyFill="1" applyBorder="1" applyAlignment="1" applyProtection="1">
      <alignment horizontal="right" vertical="top"/>
    </xf>
    <xf numFmtId="165" fontId="13" fillId="4" borderId="1" xfId="0" applyNumberFormat="1" applyFont="1" applyFill="1" applyBorder="1" applyAlignment="1" applyProtection="1">
      <alignment horizontal="right" vertical="top" wrapText="1"/>
    </xf>
    <xf numFmtId="165" fontId="13" fillId="4" borderId="1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/>
      <protection locked="0"/>
    </xf>
    <xf numFmtId="0" fontId="7" fillId="2" borderId="0" xfId="0" applyFont="1" applyFill="1" applyAlignment="1" applyProtection="1">
      <alignment horizontal="center"/>
    </xf>
    <xf numFmtId="167" fontId="10" fillId="0" borderId="1" xfId="0" applyNumberFormat="1" applyFont="1" applyBorder="1" applyAlignment="1" applyProtection="1">
      <alignment horizontal="right" vertical="center"/>
    </xf>
    <xf numFmtId="167" fontId="10" fillId="0" borderId="1" xfId="0" applyNumberFormat="1" applyFont="1" applyBorder="1" applyAlignment="1" applyProtection="1">
      <alignment horizontal="left" vertical="center"/>
    </xf>
    <xf numFmtId="167" fontId="11" fillId="0" borderId="1" xfId="0" applyNumberFormat="1" applyFont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Normal="100" zoomScaleSheetLayoutView="100" workbookViewId="0">
      <selection activeCell="A35" sqref="A35"/>
    </sheetView>
  </sheetViews>
  <sheetFormatPr defaultRowHeight="12.75"/>
  <cols>
    <col min="1" max="1" width="38.42578125" customWidth="1"/>
    <col min="2" max="3" width="25.140625" customWidth="1"/>
    <col min="4" max="4" width="35.42578125" customWidth="1"/>
    <col min="5" max="5" width="8.42578125" customWidth="1"/>
  </cols>
  <sheetData>
    <row r="1" spans="1:5" ht="17.45" customHeight="1">
      <c r="A1" s="56" t="s">
        <v>76</v>
      </c>
      <c r="B1" s="56"/>
      <c r="C1" s="56"/>
      <c r="D1" s="56"/>
      <c r="E1" s="6"/>
    </row>
    <row r="2" spans="1:5" ht="17.45" customHeight="1">
      <c r="A2" s="55" t="s">
        <v>0</v>
      </c>
      <c r="B2" s="55"/>
      <c r="C2" s="55"/>
      <c r="D2" s="55"/>
      <c r="E2" s="6"/>
    </row>
    <row r="3" spans="1:5" ht="17.45" customHeight="1">
      <c r="A3" s="38"/>
      <c r="B3" s="38"/>
      <c r="C3" s="38"/>
      <c r="D3" s="38"/>
      <c r="E3" s="6"/>
    </row>
    <row r="4" spans="1:5" ht="16.149999999999999" customHeight="1">
      <c r="A4" s="34" t="s">
        <v>2</v>
      </c>
      <c r="B4" s="33" t="s">
        <v>15</v>
      </c>
      <c r="C4" s="36"/>
      <c r="D4" s="36"/>
      <c r="E4" s="3"/>
    </row>
    <row r="5" spans="1:5" ht="16.149999999999999" customHeight="1">
      <c r="A5" s="57"/>
      <c r="B5" s="58"/>
      <c r="C5" s="58"/>
      <c r="D5" s="59"/>
      <c r="E5" s="3"/>
    </row>
    <row r="6" spans="1:5" ht="16.149999999999999" customHeight="1">
      <c r="A6" s="34" t="s">
        <v>3</v>
      </c>
      <c r="B6" s="35" t="s">
        <v>69</v>
      </c>
      <c r="C6" s="36"/>
      <c r="D6" s="37" t="s">
        <v>71</v>
      </c>
      <c r="E6" s="3"/>
    </row>
    <row r="7" spans="1:5" ht="16.149999999999999" customHeight="1">
      <c r="A7" s="33" t="s">
        <v>4</v>
      </c>
      <c r="B7" s="67"/>
      <c r="C7" s="68"/>
      <c r="D7" s="33" t="s">
        <v>72</v>
      </c>
      <c r="E7" s="3"/>
    </row>
    <row r="8" spans="1:5" ht="16.149999999999999" customHeight="1">
      <c r="A8" s="3"/>
      <c r="B8" s="3"/>
      <c r="C8" s="3"/>
      <c r="D8" s="3"/>
      <c r="E8" s="3"/>
    </row>
    <row r="9" spans="1:5">
      <c r="A9" s="60" t="s">
        <v>16</v>
      </c>
      <c r="B9" s="60" t="s">
        <v>21</v>
      </c>
      <c r="C9" s="60" t="s">
        <v>22</v>
      </c>
      <c r="D9" s="60" t="s">
        <v>23</v>
      </c>
    </row>
    <row r="10" spans="1:5">
      <c r="A10" s="61"/>
      <c r="B10" s="61"/>
      <c r="C10" s="61"/>
      <c r="D10" s="61"/>
    </row>
    <row r="11" spans="1:5" ht="15" customHeight="1">
      <c r="A11" s="7" t="s">
        <v>17</v>
      </c>
      <c r="B11" s="53">
        <f>'Položkový rozpočet'!J14</f>
        <v>0</v>
      </c>
      <c r="C11" s="28">
        <v>0</v>
      </c>
      <c r="D11" s="54">
        <f>B11+C11</f>
        <v>0</v>
      </c>
    </row>
    <row r="12" spans="1:5" ht="15" customHeight="1">
      <c r="A12" s="8" t="s">
        <v>18</v>
      </c>
      <c r="B12" s="54">
        <f>'Položkový rozpočet'!J26</f>
        <v>0</v>
      </c>
      <c r="C12" s="28">
        <v>0</v>
      </c>
      <c r="D12" s="54">
        <f t="shared" ref="D12:D15" si="0">B12+C12</f>
        <v>0</v>
      </c>
    </row>
    <row r="13" spans="1:5" ht="15" customHeight="1">
      <c r="A13" s="8" t="s">
        <v>19</v>
      </c>
      <c r="B13" s="54">
        <f>'Položkový rozpočet'!J30</f>
        <v>0</v>
      </c>
      <c r="C13" s="28">
        <v>0</v>
      </c>
      <c r="D13" s="54">
        <f t="shared" si="0"/>
        <v>0</v>
      </c>
    </row>
    <row r="14" spans="1:5" ht="15" customHeight="1">
      <c r="A14" s="8" t="s">
        <v>52</v>
      </c>
      <c r="B14" s="54">
        <f>'Položkový rozpočet'!J36</f>
        <v>0</v>
      </c>
      <c r="C14" s="28">
        <v>0</v>
      </c>
      <c r="D14" s="54">
        <f t="shared" si="0"/>
        <v>0</v>
      </c>
    </row>
    <row r="15" spans="1:5" ht="15" customHeight="1">
      <c r="A15" s="8" t="s">
        <v>20</v>
      </c>
      <c r="B15" s="54">
        <f>'Položkový rozpočet'!J54-'Predná strana'!C15</f>
        <v>0</v>
      </c>
      <c r="C15" s="54">
        <f>'Položkový rozpočet'!J40+'Položkový rozpočet'!J42+'Položkový rozpočet'!J45</f>
        <v>0</v>
      </c>
      <c r="D15" s="54">
        <f t="shared" si="0"/>
        <v>0</v>
      </c>
    </row>
    <row r="16" spans="1:5" ht="15" customHeight="1">
      <c r="A16" s="31" t="s">
        <v>80</v>
      </c>
      <c r="B16" s="29"/>
      <c r="C16" s="30"/>
      <c r="D16" s="48">
        <f>'Položkový rozpočet'!J56</f>
        <v>0</v>
      </c>
    </row>
    <row r="17" spans="1:10" ht="15" customHeight="1">
      <c r="A17" s="49"/>
      <c r="B17" s="50"/>
      <c r="C17" s="51"/>
      <c r="D17" s="52"/>
    </row>
    <row r="18" spans="1:10" ht="15" customHeight="1">
      <c r="A18" s="31" t="s">
        <v>67</v>
      </c>
      <c r="B18" s="29"/>
      <c r="C18" s="30"/>
      <c r="D18" s="48">
        <f>SUM(D11:D15)</f>
        <v>0</v>
      </c>
    </row>
    <row r="19" spans="1:10" ht="15" customHeight="1">
      <c r="A19" s="31" t="s">
        <v>66</v>
      </c>
      <c r="B19" s="29"/>
      <c r="C19" s="30"/>
      <c r="D19" s="48">
        <f>0.2*D18</f>
        <v>0</v>
      </c>
    </row>
    <row r="20" spans="1:10" ht="15" customHeight="1">
      <c r="A20" s="31" t="s">
        <v>68</v>
      </c>
      <c r="B20" s="29"/>
      <c r="C20" s="30"/>
      <c r="D20" s="48">
        <f>D18+D19</f>
        <v>0</v>
      </c>
    </row>
    <row r="22" spans="1:10">
      <c r="A22" s="32" t="s">
        <v>4</v>
      </c>
    </row>
    <row r="23" spans="1:10">
      <c r="A23" s="70"/>
      <c r="B23" s="70"/>
      <c r="C23" s="70"/>
      <c r="D23" s="70"/>
      <c r="E23" s="70"/>
      <c r="F23" s="70"/>
      <c r="G23" s="70"/>
      <c r="H23" s="70"/>
      <c r="I23" s="70"/>
      <c r="J23" s="70"/>
    </row>
    <row r="24" spans="1:10">
      <c r="A24" s="71"/>
      <c r="J24" s="69"/>
    </row>
    <row r="25" spans="1:10">
      <c r="A25" s="32" t="s">
        <v>73</v>
      </c>
    </row>
    <row r="27" spans="1:10">
      <c r="A27" s="32" t="s">
        <v>5</v>
      </c>
    </row>
    <row r="28" spans="1:10">
      <c r="C28" s="62" t="s">
        <v>74</v>
      </c>
      <c r="D28" s="62"/>
    </row>
  </sheetData>
  <mergeCells count="9">
    <mergeCell ref="C28:D28"/>
    <mergeCell ref="B7:C7"/>
    <mergeCell ref="A2:D2"/>
    <mergeCell ref="A1:D1"/>
    <mergeCell ref="A5:D5"/>
    <mergeCell ref="A9:A10"/>
    <mergeCell ref="D9:D10"/>
    <mergeCell ref="C9:C10"/>
    <mergeCell ref="B9:B10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view="pageBreakPreview" zoomScale="115" zoomScaleNormal="100" zoomScaleSheetLayoutView="115" workbookViewId="0">
      <pane ySplit="8" topLeftCell="A24" activePane="bottomLeft" state="frozenSplit"/>
      <selection pane="bottomLeft" activeCell="E51" sqref="E51"/>
    </sheetView>
  </sheetViews>
  <sheetFormatPr defaultColWidth="9.140625" defaultRowHeight="11.25" customHeight="1"/>
  <cols>
    <col min="1" max="1" width="5.7109375" style="1" customWidth="1"/>
    <col min="2" max="2" width="4.5703125" style="1" customWidth="1"/>
    <col min="3" max="3" width="4.7109375" style="1" hidden="1" customWidth="1"/>
    <col min="4" max="4" width="12.7109375" style="1" hidden="1" customWidth="1"/>
    <col min="5" max="5" width="12.7109375" style="1" customWidth="1"/>
    <col min="6" max="6" width="55.7109375" style="1" customWidth="1"/>
    <col min="7" max="7" width="12.85546875" style="1" bestFit="1" customWidth="1"/>
    <col min="8" max="8" width="4.7109375" style="1" customWidth="1"/>
    <col min="9" max="9" width="11.7109375" style="1" customWidth="1"/>
    <col min="10" max="10" width="9.85546875" style="1" customWidth="1"/>
    <col min="11" max="11" width="8.85546875" style="1" customWidth="1"/>
    <col min="13" max="16384" width="9.140625" style="1"/>
  </cols>
  <sheetData>
    <row r="1" spans="1:11" ht="18" customHeight="1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customHeight="1">
      <c r="A3" s="41" t="s">
        <v>2</v>
      </c>
      <c r="B3" s="42"/>
      <c r="C3" s="42"/>
      <c r="D3" s="42"/>
      <c r="E3" s="43"/>
      <c r="F3" s="44" t="s">
        <v>15</v>
      </c>
      <c r="G3" s="45"/>
      <c r="H3" s="45"/>
      <c r="I3" s="45"/>
      <c r="J3" s="45"/>
      <c r="K3" s="46"/>
    </row>
    <row r="4" spans="1:11" ht="18" customHeight="1">
      <c r="A4" s="39"/>
      <c r="B4" s="39"/>
      <c r="C4" s="39"/>
      <c r="D4" s="39"/>
      <c r="E4" s="39"/>
      <c r="F4" s="40"/>
      <c r="G4" s="6"/>
      <c r="H4" s="6"/>
      <c r="I4" s="6"/>
      <c r="J4" s="6"/>
      <c r="K4" s="6"/>
    </row>
    <row r="5" spans="1:11" ht="18" customHeight="1">
      <c r="A5" s="41" t="s">
        <v>3</v>
      </c>
      <c r="B5" s="42"/>
      <c r="C5" s="42"/>
      <c r="D5" s="42" t="s">
        <v>70</v>
      </c>
      <c r="E5" s="43"/>
      <c r="F5" s="44" t="s">
        <v>69</v>
      </c>
      <c r="G5" s="45"/>
      <c r="H5" s="45"/>
      <c r="I5" s="45"/>
      <c r="J5" s="45"/>
      <c r="K5" s="46"/>
    </row>
    <row r="6" spans="1:11" ht="18" customHeight="1">
      <c r="A6" s="41" t="s">
        <v>4</v>
      </c>
      <c r="B6" s="42"/>
      <c r="C6" s="42"/>
      <c r="D6" s="42" t="s">
        <v>72</v>
      </c>
      <c r="E6" s="43"/>
      <c r="F6" s="44"/>
      <c r="G6" s="45"/>
      <c r="H6" s="45"/>
      <c r="I6" s="45"/>
      <c r="J6" s="45"/>
      <c r="K6" s="46"/>
    </row>
    <row r="7" spans="1:11" ht="12.7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1.75" customHeight="1">
      <c r="A8" s="47" t="s">
        <v>25</v>
      </c>
      <c r="B8" s="47" t="s">
        <v>26</v>
      </c>
      <c r="C8" s="47" t="s">
        <v>6</v>
      </c>
      <c r="D8" s="47" t="s">
        <v>7</v>
      </c>
      <c r="E8" s="47" t="s">
        <v>7</v>
      </c>
      <c r="F8" s="47" t="s">
        <v>27</v>
      </c>
      <c r="G8" s="47" t="s">
        <v>28</v>
      </c>
      <c r="H8" s="47" t="s">
        <v>8</v>
      </c>
      <c r="I8" s="47" t="s">
        <v>78</v>
      </c>
      <c r="J8" s="47" t="s">
        <v>77</v>
      </c>
      <c r="K8" s="47" t="s">
        <v>29</v>
      </c>
    </row>
    <row r="9" spans="1:11" s="4" customFormat="1" ht="12.75" customHeight="1">
      <c r="A9" s="9"/>
      <c r="B9" s="10"/>
      <c r="C9" s="9"/>
      <c r="D9" s="9"/>
      <c r="E9" s="9"/>
      <c r="F9" s="9"/>
      <c r="G9" s="9"/>
      <c r="H9" s="9"/>
      <c r="I9" s="9"/>
      <c r="J9" s="21"/>
      <c r="K9" s="11"/>
    </row>
    <row r="10" spans="1:11" s="4" customFormat="1" ht="12.75" customHeight="1">
      <c r="A10" s="9"/>
      <c r="B10" s="10"/>
      <c r="C10" s="9"/>
      <c r="D10" s="9"/>
      <c r="E10" s="9"/>
      <c r="F10" s="9" t="s">
        <v>13</v>
      </c>
      <c r="G10" s="9"/>
      <c r="H10" s="9"/>
      <c r="I10" s="9"/>
      <c r="J10" s="21">
        <f>J56</f>
        <v>0</v>
      </c>
      <c r="K10" s="11"/>
    </row>
    <row r="11" spans="1:11" s="4" customFormat="1" ht="12.75" customHeight="1">
      <c r="A11" s="9"/>
      <c r="B11" s="10"/>
      <c r="C11" s="9"/>
      <c r="D11" s="9"/>
      <c r="E11" s="9"/>
      <c r="F11" s="12" t="s">
        <v>30</v>
      </c>
      <c r="G11" s="9"/>
      <c r="H11" s="9"/>
      <c r="I11" s="9"/>
      <c r="J11" s="19"/>
      <c r="K11" s="11"/>
    </row>
    <row r="12" spans="1:11" s="4" customFormat="1" ht="24" customHeight="1">
      <c r="A12" s="17">
        <v>1</v>
      </c>
      <c r="B12" s="13"/>
      <c r="C12" s="9"/>
      <c r="D12" s="9"/>
      <c r="E12" s="14"/>
      <c r="F12" s="15" t="s">
        <v>31</v>
      </c>
      <c r="G12" s="16">
        <v>1</v>
      </c>
      <c r="H12" s="17" t="s">
        <v>32</v>
      </c>
      <c r="I12" s="18">
        <v>0</v>
      </c>
      <c r="J12" s="20">
        <f>G12*I12</f>
        <v>0</v>
      </c>
      <c r="K12" s="20">
        <v>20</v>
      </c>
    </row>
    <row r="13" spans="1:11" s="4" customFormat="1" ht="12.75" customHeight="1">
      <c r="A13" s="17">
        <v>2</v>
      </c>
      <c r="B13" s="13"/>
      <c r="C13" s="9"/>
      <c r="D13" s="9"/>
      <c r="E13" s="14"/>
      <c r="F13" s="15" t="s">
        <v>1</v>
      </c>
      <c r="G13" s="16">
        <v>1</v>
      </c>
      <c r="H13" s="17" t="s">
        <v>32</v>
      </c>
      <c r="I13" s="18">
        <v>0</v>
      </c>
      <c r="J13" s="20">
        <f>G13*I13</f>
        <v>0</v>
      </c>
      <c r="K13" s="20">
        <v>20</v>
      </c>
    </row>
    <row r="14" spans="1:11" s="4" customFormat="1" ht="12.75" customHeight="1">
      <c r="A14" s="9"/>
      <c r="B14" s="10"/>
      <c r="C14" s="9"/>
      <c r="D14" s="9"/>
      <c r="E14" s="9"/>
      <c r="F14" s="22" t="s">
        <v>17</v>
      </c>
      <c r="G14" s="23">
        <f>J14</f>
        <v>0</v>
      </c>
      <c r="H14" s="17"/>
      <c r="I14" s="17"/>
      <c r="J14" s="20">
        <f>SUM(J12:J13)</f>
        <v>0</v>
      </c>
      <c r="K14" s="11"/>
    </row>
    <row r="15" spans="1:11" s="4" customFormat="1" ht="12.75" customHeight="1">
      <c r="A15" s="9"/>
      <c r="B15" s="10"/>
      <c r="C15" s="9"/>
      <c r="D15" s="9"/>
      <c r="E15" s="9"/>
      <c r="F15" s="9"/>
      <c r="G15" s="9"/>
      <c r="H15" s="9"/>
      <c r="I15" s="9"/>
      <c r="J15" s="19"/>
      <c r="K15" s="11"/>
    </row>
    <row r="16" spans="1:11" s="4" customFormat="1" ht="12.75" customHeight="1">
      <c r="A16" s="9"/>
      <c r="B16" s="10"/>
      <c r="C16" s="9"/>
      <c r="D16" s="9"/>
      <c r="E16" s="9"/>
      <c r="F16" s="12" t="s">
        <v>33</v>
      </c>
      <c r="G16" s="9"/>
      <c r="H16" s="9"/>
      <c r="I16" s="9"/>
      <c r="J16" s="19"/>
      <c r="K16" s="11"/>
    </row>
    <row r="17" spans="1:11" s="4" customFormat="1" ht="12.75" customHeight="1">
      <c r="A17" s="17">
        <v>3</v>
      </c>
      <c r="B17" s="13"/>
      <c r="C17" s="9"/>
      <c r="D17" s="9"/>
      <c r="E17" s="14"/>
      <c r="F17" s="15" t="s">
        <v>34</v>
      </c>
      <c r="G17" s="16">
        <v>24.4</v>
      </c>
      <c r="H17" s="17" t="s">
        <v>35</v>
      </c>
      <c r="I17" s="18">
        <v>0</v>
      </c>
      <c r="J17" s="20">
        <f t="shared" ref="J17:J23" si="0">G17*I17</f>
        <v>0</v>
      </c>
      <c r="K17" s="20">
        <v>20</v>
      </c>
    </row>
    <row r="18" spans="1:11" s="4" customFormat="1" ht="12.75" customHeight="1">
      <c r="A18" s="17">
        <v>4</v>
      </c>
      <c r="B18" s="13"/>
      <c r="C18" s="9"/>
      <c r="D18" s="9"/>
      <c r="E18" s="14"/>
      <c r="F18" s="15" t="s">
        <v>65</v>
      </c>
      <c r="G18" s="16">
        <v>991</v>
      </c>
      <c r="H18" s="17" t="s">
        <v>35</v>
      </c>
      <c r="I18" s="18">
        <v>0</v>
      </c>
      <c r="J18" s="20">
        <f t="shared" si="0"/>
        <v>0</v>
      </c>
      <c r="K18" s="20">
        <v>20</v>
      </c>
    </row>
    <row r="19" spans="1:11" s="4" customFormat="1" ht="12.75" customHeight="1">
      <c r="A19" s="17">
        <v>5</v>
      </c>
      <c r="B19" s="13"/>
      <c r="C19" s="9"/>
      <c r="D19" s="9"/>
      <c r="E19" s="14"/>
      <c r="F19" s="15" t="s">
        <v>36</v>
      </c>
      <c r="G19" s="16">
        <v>8</v>
      </c>
      <c r="H19" s="17" t="s">
        <v>9</v>
      </c>
      <c r="I19" s="18">
        <v>0</v>
      </c>
      <c r="J19" s="20">
        <f t="shared" si="0"/>
        <v>0</v>
      </c>
      <c r="K19" s="20">
        <v>20</v>
      </c>
    </row>
    <row r="20" spans="1:11" s="4" customFormat="1" ht="12.75" customHeight="1">
      <c r="A20" s="17">
        <v>6</v>
      </c>
      <c r="B20" s="13"/>
      <c r="C20" s="9"/>
      <c r="D20" s="9"/>
      <c r="E20" s="14"/>
      <c r="F20" s="15" t="s">
        <v>37</v>
      </c>
      <c r="G20" s="16">
        <v>9.76</v>
      </c>
      <c r="H20" s="17" t="s">
        <v>38</v>
      </c>
      <c r="I20" s="18">
        <v>0</v>
      </c>
      <c r="J20" s="20">
        <f t="shared" si="0"/>
        <v>0</v>
      </c>
      <c r="K20" s="20">
        <v>20</v>
      </c>
    </row>
    <row r="21" spans="1:11" s="4" customFormat="1" ht="12.75" customHeight="1">
      <c r="A21" s="17">
        <v>7</v>
      </c>
      <c r="B21" s="13"/>
      <c r="C21" s="9"/>
      <c r="D21" s="9"/>
      <c r="E21" s="14"/>
      <c r="F21" s="15" t="s">
        <v>41</v>
      </c>
      <c r="G21" s="16">
        <v>7.32</v>
      </c>
      <c r="H21" s="17" t="s">
        <v>38</v>
      </c>
      <c r="I21" s="18">
        <v>0</v>
      </c>
      <c r="J21" s="20">
        <f t="shared" si="0"/>
        <v>0</v>
      </c>
      <c r="K21" s="20">
        <v>20</v>
      </c>
    </row>
    <row r="22" spans="1:11" s="4" customFormat="1" ht="12.75" customHeight="1">
      <c r="A22" s="17">
        <v>8</v>
      </c>
      <c r="B22" s="13"/>
      <c r="C22" s="9"/>
      <c r="D22" s="9"/>
      <c r="E22" s="14"/>
      <c r="F22" s="15" t="s">
        <v>82</v>
      </c>
      <c r="G22" s="16">
        <v>7.32</v>
      </c>
      <c r="H22" s="17" t="s">
        <v>38</v>
      </c>
      <c r="I22" s="18">
        <v>0</v>
      </c>
      <c r="J22" s="20">
        <f t="shared" si="0"/>
        <v>0</v>
      </c>
      <c r="K22" s="20">
        <v>20</v>
      </c>
    </row>
    <row r="23" spans="1:11" s="4" customFormat="1" ht="12.75" customHeight="1">
      <c r="A23" s="17">
        <v>9</v>
      </c>
      <c r="B23" s="24"/>
      <c r="C23" s="9"/>
      <c r="D23" s="9"/>
      <c r="E23" s="14"/>
      <c r="F23" s="15" t="s">
        <v>81</v>
      </c>
      <c r="G23" s="16">
        <v>7.32</v>
      </c>
      <c r="H23" s="17" t="s">
        <v>38</v>
      </c>
      <c r="I23" s="18">
        <v>0</v>
      </c>
      <c r="J23" s="20">
        <f t="shared" si="0"/>
        <v>0</v>
      </c>
      <c r="K23" s="20">
        <v>20</v>
      </c>
    </row>
    <row r="24" spans="1:11" s="4" customFormat="1" ht="12.75" customHeight="1">
      <c r="A24" s="17">
        <v>10</v>
      </c>
      <c r="B24" s="24"/>
      <c r="C24" s="9"/>
      <c r="D24" s="9"/>
      <c r="E24" s="14"/>
      <c r="F24" s="15" t="s">
        <v>39</v>
      </c>
      <c r="G24" s="16">
        <v>2.44</v>
      </c>
      <c r="H24" s="17" t="s">
        <v>38</v>
      </c>
      <c r="I24" s="18">
        <v>0</v>
      </c>
      <c r="J24" s="20">
        <f t="shared" ref="J24:J25" si="1">G24*I24</f>
        <v>0</v>
      </c>
      <c r="K24" s="20">
        <v>20</v>
      </c>
    </row>
    <row r="25" spans="1:11" s="4" customFormat="1" ht="12.75" customHeight="1">
      <c r="A25" s="17">
        <v>11</v>
      </c>
      <c r="B25" s="24"/>
      <c r="C25" s="9"/>
      <c r="D25" s="9"/>
      <c r="E25" s="14"/>
      <c r="F25" s="15" t="s">
        <v>40</v>
      </c>
      <c r="G25" s="16">
        <v>11.712</v>
      </c>
      <c r="H25" s="17" t="s">
        <v>10</v>
      </c>
      <c r="I25" s="18">
        <v>0</v>
      </c>
      <c r="J25" s="20">
        <f t="shared" si="1"/>
        <v>0</v>
      </c>
      <c r="K25" s="20">
        <v>20</v>
      </c>
    </row>
    <row r="26" spans="1:11" s="4" customFormat="1" ht="12.75" customHeight="1">
      <c r="A26" s="9"/>
      <c r="B26" s="13"/>
      <c r="C26" s="9"/>
      <c r="D26" s="9"/>
      <c r="E26" s="14"/>
      <c r="F26" s="22" t="s">
        <v>18</v>
      </c>
      <c r="G26" s="23">
        <f>J26</f>
        <v>0</v>
      </c>
      <c r="H26" s="17"/>
      <c r="I26" s="17"/>
      <c r="J26" s="20">
        <f>SUM(J17:J25)</f>
        <v>0</v>
      </c>
      <c r="K26" s="11"/>
    </row>
    <row r="27" spans="1:11" s="4" customFormat="1" ht="12.75" customHeight="1">
      <c r="A27" s="9"/>
      <c r="B27" s="13"/>
      <c r="C27" s="9"/>
      <c r="D27" s="9"/>
      <c r="E27" s="14"/>
      <c r="F27" s="22"/>
      <c r="G27" s="23"/>
      <c r="H27" s="17"/>
      <c r="I27" s="17"/>
      <c r="J27" s="20"/>
      <c r="K27" s="11"/>
    </row>
    <row r="28" spans="1:11" s="4" customFormat="1" ht="12.75" customHeight="1">
      <c r="A28" s="9"/>
      <c r="B28" s="10"/>
      <c r="C28" s="9"/>
      <c r="D28" s="9"/>
      <c r="E28" s="9"/>
      <c r="F28" s="12" t="s">
        <v>42</v>
      </c>
      <c r="G28" s="9"/>
      <c r="H28" s="9"/>
      <c r="I28" s="9"/>
      <c r="J28" s="19"/>
      <c r="K28" s="11"/>
    </row>
    <row r="29" spans="1:11" s="4" customFormat="1" ht="12.75" customHeight="1">
      <c r="A29" s="17">
        <v>12</v>
      </c>
      <c r="B29" s="13"/>
      <c r="C29" s="9"/>
      <c r="D29" s="9"/>
      <c r="E29" s="14"/>
      <c r="F29" s="15" t="s">
        <v>43</v>
      </c>
      <c r="G29" s="16">
        <v>2.9279999999999999</v>
      </c>
      <c r="H29" s="17" t="s">
        <v>38</v>
      </c>
      <c r="I29" s="18">
        <v>0</v>
      </c>
      <c r="J29" s="20">
        <f>G29*I29</f>
        <v>0</v>
      </c>
      <c r="K29" s="20">
        <v>20</v>
      </c>
    </row>
    <row r="30" spans="1:11" s="4" customFormat="1" ht="12.75" customHeight="1">
      <c r="A30" s="9"/>
      <c r="B30" s="13"/>
      <c r="C30" s="9"/>
      <c r="D30" s="9"/>
      <c r="E30" s="14"/>
      <c r="F30" s="22" t="s">
        <v>44</v>
      </c>
      <c r="G30" s="23">
        <f>J30</f>
        <v>0</v>
      </c>
      <c r="H30" s="17"/>
      <c r="I30" s="17"/>
      <c r="J30" s="20">
        <f>SUM(J29)</f>
        <v>0</v>
      </c>
      <c r="K30" s="11"/>
    </row>
    <row r="31" spans="1:11" s="4" customFormat="1" ht="12.75" customHeight="1">
      <c r="A31" s="9"/>
      <c r="B31" s="13"/>
      <c r="C31" s="9"/>
      <c r="D31" s="9"/>
      <c r="E31" s="14"/>
      <c r="F31" s="22"/>
      <c r="G31" s="23"/>
      <c r="H31" s="17"/>
      <c r="I31" s="17"/>
      <c r="J31" s="20"/>
      <c r="K31" s="11"/>
    </row>
    <row r="32" spans="1:11" s="4" customFormat="1" ht="12.75" customHeight="1">
      <c r="A32" s="9"/>
      <c r="B32" s="10"/>
      <c r="C32" s="9"/>
      <c r="D32" s="9"/>
      <c r="E32" s="9"/>
      <c r="F32" s="12" t="s">
        <v>45</v>
      </c>
      <c r="G32" s="9"/>
      <c r="H32" s="9"/>
      <c r="I32" s="9"/>
      <c r="J32" s="19"/>
      <c r="K32" s="11"/>
    </row>
    <row r="33" spans="1:11" s="4" customFormat="1" ht="12.75" customHeight="1">
      <c r="A33" s="17">
        <v>13</v>
      </c>
      <c r="B33" s="13"/>
      <c r="C33" s="9"/>
      <c r="D33" s="9"/>
      <c r="E33" s="14"/>
      <c r="F33" s="15" t="s">
        <v>83</v>
      </c>
      <c r="G33" s="16">
        <v>991</v>
      </c>
      <c r="H33" s="17" t="s">
        <v>35</v>
      </c>
      <c r="I33" s="18">
        <v>0</v>
      </c>
      <c r="J33" s="20">
        <f>G33*I33</f>
        <v>0</v>
      </c>
      <c r="K33" s="20">
        <v>20</v>
      </c>
    </row>
    <row r="34" spans="1:11" s="4" customFormat="1" ht="12.75" customHeight="1">
      <c r="A34" s="17">
        <v>14</v>
      </c>
      <c r="B34" s="13"/>
      <c r="C34" s="9"/>
      <c r="D34" s="9"/>
      <c r="E34" s="14"/>
      <c r="F34" s="15" t="s">
        <v>84</v>
      </c>
      <c r="G34" s="16">
        <v>991</v>
      </c>
      <c r="H34" s="17" t="s">
        <v>35</v>
      </c>
      <c r="I34" s="18">
        <v>0</v>
      </c>
      <c r="J34" s="20">
        <f>G34*I34</f>
        <v>0</v>
      </c>
      <c r="K34" s="20">
        <v>20</v>
      </c>
    </row>
    <row r="35" spans="1:11" s="4" customFormat="1" ht="24.75" customHeight="1">
      <c r="A35" s="17">
        <v>15</v>
      </c>
      <c r="B35" s="13"/>
      <c r="C35" s="9"/>
      <c r="D35" s="9"/>
      <c r="E35" s="14"/>
      <c r="F35" s="15" t="s">
        <v>64</v>
      </c>
      <c r="G35" s="16">
        <v>991</v>
      </c>
      <c r="H35" s="17" t="s">
        <v>35</v>
      </c>
      <c r="I35" s="18">
        <v>0</v>
      </c>
      <c r="J35" s="20">
        <f>G35*I35</f>
        <v>0</v>
      </c>
      <c r="K35" s="20">
        <v>20</v>
      </c>
    </row>
    <row r="36" spans="1:11" s="4" customFormat="1" ht="12.75" customHeight="1">
      <c r="A36" s="9"/>
      <c r="B36" s="13"/>
      <c r="C36" s="9"/>
      <c r="D36" s="9"/>
      <c r="E36" s="14"/>
      <c r="F36" s="22" t="s">
        <v>52</v>
      </c>
      <c r="G36" s="23">
        <f>J36</f>
        <v>0</v>
      </c>
      <c r="H36" s="17"/>
      <c r="I36" s="17"/>
      <c r="J36" s="20">
        <f>SUM(J33:J35)</f>
        <v>0</v>
      </c>
      <c r="K36" s="11"/>
    </row>
    <row r="37" spans="1:11" s="4" customFormat="1" ht="12.75" customHeight="1">
      <c r="A37" s="9"/>
      <c r="B37" s="13"/>
      <c r="C37" s="9"/>
      <c r="D37" s="9"/>
      <c r="E37" s="14"/>
      <c r="F37" s="15"/>
      <c r="G37" s="16"/>
      <c r="H37" s="17"/>
      <c r="I37" s="18"/>
      <c r="J37" s="20"/>
      <c r="K37" s="20"/>
    </row>
    <row r="38" spans="1:11" s="4" customFormat="1" ht="12.75" customHeight="1">
      <c r="A38" s="9"/>
      <c r="B38" s="13"/>
      <c r="C38" s="9"/>
      <c r="D38" s="9"/>
      <c r="E38" s="14"/>
      <c r="F38" s="12" t="s">
        <v>46</v>
      </c>
      <c r="G38" s="16"/>
      <c r="H38" s="17"/>
      <c r="I38" s="18"/>
      <c r="J38" s="20"/>
      <c r="K38" s="20"/>
    </row>
    <row r="39" spans="1:11" s="4" customFormat="1" ht="21.75" customHeight="1">
      <c r="A39" s="17">
        <v>15</v>
      </c>
      <c r="B39" s="13"/>
      <c r="C39" s="9"/>
      <c r="D39" s="9"/>
      <c r="E39" s="14"/>
      <c r="F39" s="15" t="s">
        <v>47</v>
      </c>
      <c r="G39" s="16">
        <v>10</v>
      </c>
      <c r="H39" s="17" t="s">
        <v>9</v>
      </c>
      <c r="I39" s="18">
        <v>0</v>
      </c>
      <c r="J39" s="20">
        <f t="shared" ref="J39:J53" si="2">G39*I39</f>
        <v>0</v>
      </c>
      <c r="K39" s="20">
        <v>20</v>
      </c>
    </row>
    <row r="40" spans="1:11" s="4" customFormat="1" ht="12.75" customHeight="1">
      <c r="A40" s="17">
        <v>16</v>
      </c>
      <c r="B40" s="13" t="s">
        <v>11</v>
      </c>
      <c r="C40" s="9"/>
      <c r="D40" s="9"/>
      <c r="E40" s="14"/>
      <c r="F40" s="15" t="s">
        <v>48</v>
      </c>
      <c r="G40" s="16">
        <v>10</v>
      </c>
      <c r="H40" s="17" t="s">
        <v>14</v>
      </c>
      <c r="I40" s="18">
        <v>0</v>
      </c>
      <c r="J40" s="20">
        <f t="shared" si="2"/>
        <v>0</v>
      </c>
      <c r="K40" s="20">
        <v>20</v>
      </c>
    </row>
    <row r="41" spans="1:11" s="4" customFormat="1" ht="21.75" customHeight="1">
      <c r="A41" s="17">
        <v>17</v>
      </c>
      <c r="B41" s="13"/>
      <c r="C41" s="9"/>
      <c r="D41" s="9"/>
      <c r="E41" s="14"/>
      <c r="F41" s="15" t="s">
        <v>49</v>
      </c>
      <c r="G41" s="16">
        <v>108.38</v>
      </c>
      <c r="H41" s="17" t="s">
        <v>9</v>
      </c>
      <c r="I41" s="18">
        <v>0</v>
      </c>
      <c r="J41" s="20">
        <f t="shared" si="2"/>
        <v>0</v>
      </c>
      <c r="K41" s="20">
        <v>20</v>
      </c>
    </row>
    <row r="42" spans="1:11" s="4" customFormat="1" ht="12.75" customHeight="1">
      <c r="A42" s="17">
        <v>18</v>
      </c>
      <c r="B42" s="13" t="s">
        <v>11</v>
      </c>
      <c r="C42" s="9"/>
      <c r="D42" s="9"/>
      <c r="E42" s="14"/>
      <c r="F42" s="15" t="s">
        <v>50</v>
      </c>
      <c r="G42" s="16">
        <v>108.38</v>
      </c>
      <c r="H42" s="17" t="s">
        <v>14</v>
      </c>
      <c r="I42" s="18">
        <v>0</v>
      </c>
      <c r="J42" s="20">
        <f t="shared" si="2"/>
        <v>0</v>
      </c>
      <c r="K42" s="20">
        <v>20</v>
      </c>
    </row>
    <row r="43" spans="1:11" s="4" customFormat="1" ht="12.75" customHeight="1">
      <c r="A43" s="17">
        <v>19</v>
      </c>
      <c r="B43" s="13"/>
      <c r="C43" s="9"/>
      <c r="D43" s="9"/>
      <c r="E43" s="14"/>
      <c r="F43" s="15" t="s">
        <v>51</v>
      </c>
      <c r="G43" s="16">
        <v>10</v>
      </c>
      <c r="H43" s="17" t="s">
        <v>9</v>
      </c>
      <c r="I43" s="18">
        <v>0</v>
      </c>
      <c r="J43" s="20">
        <f t="shared" si="2"/>
        <v>0</v>
      </c>
      <c r="K43" s="20">
        <v>20</v>
      </c>
    </row>
    <row r="44" spans="1:11" s="4" customFormat="1" ht="21.75" customHeight="1">
      <c r="A44" s="17">
        <v>20</v>
      </c>
      <c r="B44" s="13"/>
      <c r="C44" s="9"/>
      <c r="D44" s="9"/>
      <c r="E44" s="14"/>
      <c r="F44" s="15" t="s">
        <v>53</v>
      </c>
      <c r="G44" s="16">
        <v>61</v>
      </c>
      <c r="H44" s="17" t="s">
        <v>9</v>
      </c>
      <c r="I44" s="18">
        <v>0</v>
      </c>
      <c r="J44" s="20">
        <f t="shared" si="2"/>
        <v>0</v>
      </c>
      <c r="K44" s="20">
        <v>20</v>
      </c>
    </row>
    <row r="45" spans="1:11" s="4" customFormat="1" ht="12.75" customHeight="1">
      <c r="A45" s="17">
        <v>21</v>
      </c>
      <c r="B45" s="13" t="s">
        <v>11</v>
      </c>
      <c r="C45" s="9"/>
      <c r="D45" s="9"/>
      <c r="E45" s="14"/>
      <c r="F45" s="15" t="s">
        <v>54</v>
      </c>
      <c r="G45" s="16">
        <v>204.96</v>
      </c>
      <c r="H45" s="17" t="s">
        <v>14</v>
      </c>
      <c r="I45" s="18">
        <v>0</v>
      </c>
      <c r="J45" s="20">
        <f t="shared" si="2"/>
        <v>0</v>
      </c>
      <c r="K45" s="20">
        <v>20</v>
      </c>
    </row>
    <row r="46" spans="1:11" s="4" customFormat="1" ht="12.75" customHeight="1">
      <c r="A46" s="17">
        <v>22</v>
      </c>
      <c r="B46" s="13"/>
      <c r="C46" s="9"/>
      <c r="D46" s="9"/>
      <c r="E46" s="14"/>
      <c r="F46" s="15" t="s">
        <v>55</v>
      </c>
      <c r="G46" s="16">
        <v>967</v>
      </c>
      <c r="H46" s="17" t="s">
        <v>35</v>
      </c>
      <c r="I46" s="18">
        <v>0</v>
      </c>
      <c r="J46" s="20">
        <f t="shared" si="2"/>
        <v>0</v>
      </c>
      <c r="K46" s="20">
        <v>20</v>
      </c>
    </row>
    <row r="47" spans="1:11" s="4" customFormat="1" ht="12.75" customHeight="1">
      <c r="A47" s="17">
        <v>23</v>
      </c>
      <c r="B47" s="13"/>
      <c r="C47" s="9"/>
      <c r="D47" s="9"/>
      <c r="E47" s="14"/>
      <c r="F47" s="15" t="s">
        <v>56</v>
      </c>
      <c r="G47" s="16">
        <v>252.268</v>
      </c>
      <c r="H47" s="17" t="s">
        <v>10</v>
      </c>
      <c r="I47" s="18">
        <v>0</v>
      </c>
      <c r="J47" s="20">
        <f t="shared" si="2"/>
        <v>0</v>
      </c>
      <c r="K47" s="20">
        <v>20</v>
      </c>
    </row>
    <row r="48" spans="1:11" s="4" customFormat="1" ht="12.75" customHeight="1">
      <c r="A48" s="17">
        <v>24</v>
      </c>
      <c r="B48" s="13"/>
      <c r="C48" s="9"/>
      <c r="D48" s="9"/>
      <c r="E48" s="14"/>
      <c r="F48" s="15" t="s">
        <v>57</v>
      </c>
      <c r="G48" s="16">
        <v>252.268</v>
      </c>
      <c r="H48" s="17" t="s">
        <v>10</v>
      </c>
      <c r="I48" s="18">
        <v>0</v>
      </c>
      <c r="J48" s="20">
        <f t="shared" si="2"/>
        <v>0</v>
      </c>
      <c r="K48" s="20">
        <v>20</v>
      </c>
    </row>
    <row r="49" spans="1:11" s="4" customFormat="1" ht="12.75" customHeight="1">
      <c r="A49" s="17">
        <v>25</v>
      </c>
      <c r="B49" s="13"/>
      <c r="C49" s="9"/>
      <c r="D49" s="9"/>
      <c r="E49" s="14"/>
      <c r="F49" s="15" t="s">
        <v>60</v>
      </c>
      <c r="G49" s="16">
        <v>252.268</v>
      </c>
      <c r="H49" s="17" t="s">
        <v>10</v>
      </c>
      <c r="I49" s="18">
        <v>0</v>
      </c>
      <c r="J49" s="20">
        <f t="shared" si="2"/>
        <v>0</v>
      </c>
      <c r="K49" s="20">
        <v>20</v>
      </c>
    </row>
    <row r="50" spans="1:11" s="4" customFormat="1" ht="21.75" customHeight="1">
      <c r="A50" s="17">
        <v>26</v>
      </c>
      <c r="B50" s="13"/>
      <c r="C50" s="9"/>
      <c r="D50" s="9"/>
      <c r="E50" s="14"/>
      <c r="F50" s="15" t="s">
        <v>61</v>
      </c>
      <c r="G50" s="16">
        <v>252.268</v>
      </c>
      <c r="H50" s="17" t="s">
        <v>10</v>
      </c>
      <c r="I50" s="18">
        <v>0</v>
      </c>
      <c r="J50" s="20">
        <f t="shared" si="2"/>
        <v>0</v>
      </c>
      <c r="K50" s="20">
        <v>20</v>
      </c>
    </row>
    <row r="51" spans="1:11" s="4" customFormat="1" ht="12.75" customHeight="1">
      <c r="A51" s="17">
        <v>27</v>
      </c>
      <c r="B51" s="13"/>
      <c r="C51" s="9"/>
      <c r="D51" s="9"/>
      <c r="E51" s="14"/>
      <c r="F51" s="15" t="s">
        <v>62</v>
      </c>
      <c r="G51" s="16">
        <v>252.268</v>
      </c>
      <c r="H51" s="17" t="s">
        <v>10</v>
      </c>
      <c r="I51" s="18">
        <v>0</v>
      </c>
      <c r="J51" s="20">
        <f t="shared" si="2"/>
        <v>0</v>
      </c>
      <c r="K51" s="20">
        <v>20</v>
      </c>
    </row>
    <row r="52" spans="1:11" s="4" customFormat="1" ht="12.75" customHeight="1">
      <c r="A52" s="17">
        <v>28</v>
      </c>
      <c r="B52" s="13"/>
      <c r="C52" s="9"/>
      <c r="D52" s="9"/>
      <c r="E52" s="14"/>
      <c r="F52" s="15" t="s">
        <v>63</v>
      </c>
      <c r="G52" s="16">
        <v>242.77699999999999</v>
      </c>
      <c r="H52" s="17" t="s">
        <v>10</v>
      </c>
      <c r="I52" s="18">
        <v>0</v>
      </c>
      <c r="J52" s="20">
        <f t="shared" si="2"/>
        <v>0</v>
      </c>
      <c r="K52" s="20">
        <v>20</v>
      </c>
    </row>
    <row r="53" spans="1:11" s="4" customFormat="1" ht="12.75" customHeight="1">
      <c r="A53" s="17">
        <v>29</v>
      </c>
      <c r="B53" s="13"/>
      <c r="C53" s="9"/>
      <c r="D53" s="9"/>
      <c r="E53" s="14"/>
      <c r="F53" s="14" t="s">
        <v>58</v>
      </c>
      <c r="G53" s="16">
        <v>1</v>
      </c>
      <c r="H53" s="17" t="s">
        <v>12</v>
      </c>
      <c r="I53" s="18">
        <v>0</v>
      </c>
      <c r="J53" s="20">
        <f t="shared" si="2"/>
        <v>0</v>
      </c>
      <c r="K53" s="20">
        <v>20</v>
      </c>
    </row>
    <row r="54" spans="1:11" s="4" customFormat="1" ht="12.75" customHeight="1">
      <c r="A54" s="9"/>
      <c r="B54" s="13"/>
      <c r="C54" s="9"/>
      <c r="D54" s="9"/>
      <c r="E54" s="14"/>
      <c r="F54" s="22" t="s">
        <v>59</v>
      </c>
      <c r="G54" s="23">
        <f>J54</f>
        <v>0</v>
      </c>
      <c r="H54" s="17"/>
      <c r="I54" s="17"/>
      <c r="J54" s="20">
        <f>SUM(J39:J53)</f>
        <v>0</v>
      </c>
      <c r="K54" s="11"/>
    </row>
    <row r="55" spans="1:11" s="4" customFormat="1" ht="12.75" customHeight="1">
      <c r="A55" s="9"/>
      <c r="B55" s="13"/>
      <c r="C55" s="9"/>
      <c r="D55" s="9"/>
      <c r="E55" s="14"/>
      <c r="F55" s="22" t="s">
        <v>24</v>
      </c>
      <c r="G55" s="16"/>
      <c r="H55" s="17"/>
      <c r="I55" s="18"/>
      <c r="J55" s="20"/>
      <c r="K55" s="20"/>
    </row>
    <row r="56" spans="1:11" s="5" customFormat="1" ht="12.75" customHeight="1">
      <c r="A56" s="25"/>
      <c r="B56" s="25"/>
      <c r="C56" s="25"/>
      <c r="D56" s="25"/>
      <c r="E56" s="25"/>
      <c r="F56" s="26" t="s">
        <v>79</v>
      </c>
      <c r="G56" s="64">
        <f>J56</f>
        <v>0</v>
      </c>
      <c r="H56" s="65"/>
      <c r="I56" s="65"/>
      <c r="J56" s="66">
        <f>SUM(J54+J36+J30+J26+J14)</f>
        <v>0</v>
      </c>
      <c r="K56" s="27"/>
    </row>
  </sheetData>
  <mergeCells count="1">
    <mergeCell ref="A1:K1"/>
  </mergeCells>
  <phoneticPr fontId="1" type="noConversion"/>
  <pageMargins left="0.25" right="0.25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Predná strana</vt:lpstr>
      <vt:lpstr>Položkový rozpočet</vt:lpstr>
      <vt:lpstr>'Položkový rozpočet'!Názvy_tlače</vt:lpstr>
      <vt:lpstr>'Predná strana'!Oblasť_tlače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gymziar</dc:creator>
  <cp:lastModifiedBy>Wagnerova</cp:lastModifiedBy>
  <cp:lastPrinted>2021-02-18T13:04:06Z</cp:lastPrinted>
  <dcterms:created xsi:type="dcterms:W3CDTF">2010-09-09T09:24:09Z</dcterms:created>
  <dcterms:modified xsi:type="dcterms:W3CDTF">2022-03-28T11:12:41Z</dcterms:modified>
</cp:coreProperties>
</file>