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435" activeTab="1"/>
  </bookViews>
  <sheets>
    <sheet name="Maloodber" sheetId="1" r:id="rId1"/>
    <sheet name="Veľkoodber" sheetId="2" r:id="rId2"/>
  </sheets>
  <definedNames>
    <definedName name="_xlnm._FilterDatabase" localSheetId="0" hidden="1">Maloodber!$A$1:$K$50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1" i="1" l="1"/>
  <c r="H5" i="2"/>
  <c r="G5" i="2"/>
  <c r="H2" i="1" l="1"/>
  <c r="H16" i="1"/>
  <c r="H17" i="1"/>
  <c r="H12" i="1"/>
  <c r="H13" i="1"/>
  <c r="H11" i="1"/>
  <c r="H27" i="1"/>
  <c r="H31" i="1"/>
  <c r="H50" i="1"/>
  <c r="H7" i="1" l="1"/>
  <c r="H51" i="1" l="1"/>
</calcChain>
</file>

<file path=xl/sharedStrings.xml><?xml version="1.0" encoding="utf-8"?>
<sst xmlns="http://schemas.openxmlformats.org/spreadsheetml/2006/main" count="387" uniqueCount="211">
  <si>
    <t>24ZSS6222442000G</t>
  </si>
  <si>
    <t>3x50-3x63</t>
  </si>
  <si>
    <t>C2 Stredoslovenska energetika, a.s. - Pevná mesačná zložka tarify</t>
  </si>
  <si>
    <t>24ZSS62222820006</t>
  </si>
  <si>
    <t>3x40-3x50</t>
  </si>
  <si>
    <t>24ZSS62222830001</t>
  </si>
  <si>
    <t>C3 Stredoslovenska energetika, a.s. - Pevná mesačná zložka tarify</t>
  </si>
  <si>
    <t>24ZSS6222297000C</t>
  </si>
  <si>
    <t>3x160 za každý 1A</t>
  </si>
  <si>
    <t>24ZSS62215180005</t>
  </si>
  <si>
    <t>24ZSS6223135000K</t>
  </si>
  <si>
    <t>od 3x25 do 3x63</t>
  </si>
  <si>
    <t>C1 Stredoslovenska energetika, a.s. - Pevná mesačná zložka tarify</t>
  </si>
  <si>
    <t>24ZSS6122346000D</t>
  </si>
  <si>
    <t>do 3x10, do 1x25</t>
  </si>
  <si>
    <t>24ZSS6122330000C</t>
  </si>
  <si>
    <t>nad 3x10 do 3x25</t>
  </si>
  <si>
    <t>24ZSS631987700AG</t>
  </si>
  <si>
    <t>24ZSS63198760004</t>
  </si>
  <si>
    <t>24ZSS4507589000V</t>
  </si>
  <si>
    <t>24ZSS4507575000K</t>
  </si>
  <si>
    <t>24ZSS6222084000A</t>
  </si>
  <si>
    <t>24ZSS4535224000S</t>
  </si>
  <si>
    <t>3x20-3x25</t>
  </si>
  <si>
    <t>C7 Stredoslovenska energetika, a.s. - Pevná mesačná zložka tarify</t>
  </si>
  <si>
    <t>24ZSS6122343000S</t>
  </si>
  <si>
    <t>24ZSS61223390004</t>
  </si>
  <si>
    <t>24ZSS63134510006</t>
  </si>
  <si>
    <t>24ZSS63077390008</t>
  </si>
  <si>
    <t>24ZSS6223132000Z</t>
  </si>
  <si>
    <t>24ZSS6315856000B</t>
  </si>
  <si>
    <t>24ZSS6222287000I</t>
  </si>
  <si>
    <t>24ZSS6222288000D</t>
  </si>
  <si>
    <t>24ZSS62222980007</t>
  </si>
  <si>
    <t>24ZSS6222296000H</t>
  </si>
  <si>
    <t>24ZSS6222293000W</t>
  </si>
  <si>
    <t>24ZSS62212330002</t>
  </si>
  <si>
    <t>24ZSS6221516000F</t>
  </si>
  <si>
    <t>24ZSS6222286000N</t>
  </si>
  <si>
    <t>3x32-3x40</t>
  </si>
  <si>
    <t>24ZSS6223136000F</t>
  </si>
  <si>
    <t>24ZSS6305264000T</t>
  </si>
  <si>
    <t>24ZSS62223280005</t>
  </si>
  <si>
    <t>24ZSS62215630000</t>
  </si>
  <si>
    <t>24ZSS622157200AG</t>
  </si>
  <si>
    <t>24ZSS62215960004</t>
  </si>
  <si>
    <t>24ZSS6222260000S</t>
  </si>
  <si>
    <t>24ZSS6222235000L</t>
  </si>
  <si>
    <t>24ZSS6222226000M</t>
  </si>
  <si>
    <t>24ZSS6222301000F</t>
  </si>
  <si>
    <t>24ZSS62212390009</t>
  </si>
  <si>
    <t>24ZSS6221240000B</t>
  </si>
  <si>
    <t>24ZSS6221243000X</t>
  </si>
  <si>
    <t>3x63-3x80</t>
  </si>
  <si>
    <t>24ZSS6221238000E</t>
  </si>
  <si>
    <t>24ZSS62209920004</t>
  </si>
  <si>
    <t>24ZSS6222251000T</t>
  </si>
  <si>
    <t>24ZSS62223290000</t>
  </si>
  <si>
    <t>24ZSS6222341000S</t>
  </si>
  <si>
    <t>24ZSS6222318000B</t>
  </si>
  <si>
    <t>24ZSS62212410006</t>
  </si>
  <si>
    <t>24ZSS6117446000C</t>
  </si>
  <si>
    <t>C4 Stredoslovenska energetika, a.s. - Pevná mesačná zložka tarify</t>
  </si>
  <si>
    <t>Počet Fáz</t>
  </si>
  <si>
    <t>Istič</t>
  </si>
  <si>
    <t>Názov odberného miesta</t>
  </si>
  <si>
    <t>EIC kód</t>
  </si>
  <si>
    <t>Veľkosť ističa</t>
  </si>
  <si>
    <t>Fakturačné obdobie</t>
  </si>
  <si>
    <t>Tarifa</t>
  </si>
  <si>
    <t>Adresa</t>
  </si>
  <si>
    <t>Odberné miesto</t>
  </si>
  <si>
    <t>6222301</t>
  </si>
  <si>
    <t>CO kryt</t>
  </si>
  <si>
    <t>Nám. MS 10/MOP</t>
  </si>
  <si>
    <t>Spotreba VT za r. 2016 v MWh</t>
  </si>
  <si>
    <t>Spotreba NT za r. 2016 v mWh</t>
  </si>
  <si>
    <t>Nám. MS 15/MOP - 140</t>
  </si>
  <si>
    <t>6222318</t>
  </si>
  <si>
    <t>Nám. MS 33/MOP-270</t>
  </si>
  <si>
    <t>6222341</t>
  </si>
  <si>
    <t>Dr. Janského 5/MOP - NW</t>
  </si>
  <si>
    <t>6222226</t>
  </si>
  <si>
    <t>Dr. Janského 9/MOP - WE</t>
  </si>
  <si>
    <t>6222235</t>
  </si>
  <si>
    <t>Dr. Janského 19/MOP-PU</t>
  </si>
  <si>
    <t>6222251</t>
  </si>
  <si>
    <t>Dr. Janského 23/MOP - BO</t>
  </si>
  <si>
    <t>6222260</t>
  </si>
  <si>
    <t>Š. Moysesa 60 - RH</t>
  </si>
  <si>
    <t>6221563</t>
  </si>
  <si>
    <t>Š. Moysesa 63/MOP - 670</t>
  </si>
  <si>
    <t>6221572</t>
  </si>
  <si>
    <t>Š. Moysesa 71/MOP - EN</t>
  </si>
  <si>
    <t>6221596</t>
  </si>
  <si>
    <t>M. R. Štefánika 42/MOP</t>
  </si>
  <si>
    <t>J. Hollého 7/MOP- VD</t>
  </si>
  <si>
    <t>6220992</t>
  </si>
  <si>
    <t>Dom seniorov</t>
  </si>
  <si>
    <t>Tajovského 561/34</t>
  </si>
  <si>
    <t>6315856</t>
  </si>
  <si>
    <t>Fontána - CMZ</t>
  </si>
  <si>
    <t>Nám. MS 999</t>
  </si>
  <si>
    <t>6313451</t>
  </si>
  <si>
    <t>KD Š. Podhradie</t>
  </si>
  <si>
    <t>Š. Podhradie 87</t>
  </si>
  <si>
    <t>6223135</t>
  </si>
  <si>
    <t>6223136</t>
  </si>
  <si>
    <t>Osvetlenie</t>
  </si>
  <si>
    <t>Š. Podhradie 62</t>
  </si>
  <si>
    <t>6223132</t>
  </si>
  <si>
    <t>Mesačné</t>
  </si>
  <si>
    <t>Svätokr. Dom</t>
  </si>
  <si>
    <t>Svätokr. Nám. 22</t>
  </si>
  <si>
    <t>6117446</t>
  </si>
  <si>
    <t>Verej. WC</t>
  </si>
  <si>
    <t>Nám. MS 8</t>
  </si>
  <si>
    <t>6305264</t>
  </si>
  <si>
    <t>Ubytovňa STS</t>
  </si>
  <si>
    <t>SNP 149</t>
  </si>
  <si>
    <t>6221233</t>
  </si>
  <si>
    <t>OS SEVER</t>
  </si>
  <si>
    <t>J. Považana 9</t>
  </si>
  <si>
    <t>6319877</t>
  </si>
  <si>
    <t>J. Považana 5</t>
  </si>
  <si>
    <t>6319876</t>
  </si>
  <si>
    <t>4507575</t>
  </si>
  <si>
    <t>J. Považana 11</t>
  </si>
  <si>
    <t>J. Považana 7</t>
  </si>
  <si>
    <t>4507589</t>
  </si>
  <si>
    <t>Jadran</t>
  </si>
  <si>
    <t>M. Chrásteka 19</t>
  </si>
  <si>
    <t>6122339</t>
  </si>
  <si>
    <t>6122330</t>
  </si>
  <si>
    <t>6122346</t>
  </si>
  <si>
    <t>6122343</t>
  </si>
  <si>
    <t>Jadran - vchod</t>
  </si>
  <si>
    <t>6222442</t>
  </si>
  <si>
    <t>Okresný súd</t>
  </si>
  <si>
    <t>Nám. MS 4/AY</t>
  </si>
  <si>
    <t>6222282</t>
  </si>
  <si>
    <t>Nám. MS 4/BZ</t>
  </si>
  <si>
    <t>6222283</t>
  </si>
  <si>
    <t>AB - prízemie</t>
  </si>
  <si>
    <t>Nám. MS 4</t>
  </si>
  <si>
    <t>6307739</t>
  </si>
  <si>
    <t>Okres. Prokuratúra</t>
  </si>
  <si>
    <t>Nám. MS 6/FC</t>
  </si>
  <si>
    <t>6222287</t>
  </si>
  <si>
    <t>Nám. MS 6/GD</t>
  </si>
  <si>
    <t>6222288</t>
  </si>
  <si>
    <t>AB - vchod č. 6</t>
  </si>
  <si>
    <t>Nám. MS 6/EB</t>
  </si>
  <si>
    <t>6222286</t>
  </si>
  <si>
    <t>AB - výťah</t>
  </si>
  <si>
    <t>Nám. MS 8/Li</t>
  </si>
  <si>
    <t>6222293</t>
  </si>
  <si>
    <t>CO kryt - OÚ</t>
  </si>
  <si>
    <t>Nám. MS 8/OL</t>
  </si>
  <si>
    <t>6222296</t>
  </si>
  <si>
    <t>AB - výšková budova</t>
  </si>
  <si>
    <t>Nám. MS 8/PM</t>
  </si>
  <si>
    <t>6222297</t>
  </si>
  <si>
    <t>AB - býv. poslanecká</t>
  </si>
  <si>
    <t>Nám. MS 8/QN</t>
  </si>
  <si>
    <t>6222298</t>
  </si>
  <si>
    <t>Garáže</t>
  </si>
  <si>
    <t>Nám. MS 19/AQ</t>
  </si>
  <si>
    <t>6222328</t>
  </si>
  <si>
    <t>Nám. MS 19/BR</t>
  </si>
  <si>
    <t>6222329</t>
  </si>
  <si>
    <t>CO kryt - MsÚ</t>
  </si>
  <si>
    <t>Š. Moysesa 46/SQ</t>
  </si>
  <si>
    <t>6221516</t>
  </si>
  <si>
    <t>6221518</t>
  </si>
  <si>
    <t>Mestský úrad</t>
  </si>
  <si>
    <t>Š. Moysesa 46/QO</t>
  </si>
  <si>
    <t>Ročná</t>
  </si>
  <si>
    <t>Hygienická stanica</t>
  </si>
  <si>
    <t>Kortina</t>
  </si>
  <si>
    <t>Prílež. Akcie</t>
  </si>
  <si>
    <t>Svätokr. Nám. 24</t>
  </si>
  <si>
    <t>Svätokr. Nám. 8</t>
  </si>
  <si>
    <t>Svätokr. Nám. 12</t>
  </si>
  <si>
    <t>Svätokr. Nám. 39</t>
  </si>
  <si>
    <t>MsKC</t>
  </si>
  <si>
    <t>SNP 109/VO</t>
  </si>
  <si>
    <t>24ZSS9681464000N</t>
  </si>
  <si>
    <t>9681464</t>
  </si>
  <si>
    <t>VN SSE - D</t>
  </si>
  <si>
    <t>Max. rezervovaná kapacita (kW)</t>
  </si>
  <si>
    <t>160</t>
  </si>
  <si>
    <t>Cintorín ZH</t>
  </si>
  <si>
    <t>A. Dubčeka 45</t>
  </si>
  <si>
    <t>CZO</t>
  </si>
  <si>
    <t>Horné opatovce</t>
  </si>
  <si>
    <t>Spolu</t>
  </si>
  <si>
    <t>Dom smútku Š. Podhradie</t>
  </si>
  <si>
    <t>24ZSS9600104000C</t>
  </si>
  <si>
    <t>4535224</t>
  </si>
  <si>
    <t>6221239</t>
  </si>
  <si>
    <t>6221240</t>
  </si>
  <si>
    <t>6221243</t>
  </si>
  <si>
    <t>6221238</t>
  </si>
  <si>
    <t>6221241</t>
  </si>
  <si>
    <t>6222084</t>
  </si>
  <si>
    <t>24ZSS4501250000F</t>
  </si>
  <si>
    <t>0.831</t>
  </si>
  <si>
    <t>Typ rezervovanej kapacity</t>
  </si>
  <si>
    <t>ročná</t>
  </si>
  <si>
    <t>mesačná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</si>
</sst>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1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0" fillId="0" borderId="1" xfId="0" applyBorder="1"/>
    <xf numFmtId="0" fontId="0" fillId="0" borderId="1" xfId="0" applyBorder="1" applyAlignment="1">
      <alignment horizontal="center"/>
    </xf>
    <xf numFmtId="49" fontId="1" fillId="0" borderId="2" xfId="0" applyNumberFormat="1" applyFont="1" applyFill="1" applyBorder="1" applyAlignment="1" applyProtection="1"/>
    <xf numFmtId="49" fontId="1" fillId="0" borderId="3" xfId="0" applyNumberFormat="1" applyFont="1" applyFill="1" applyBorder="1" applyAlignment="1" applyProtection="1"/>
    <xf numFmtId="49" fontId="1" fillId="0" borderId="4" xfId="0" applyNumberFormat="1" applyFont="1" applyFill="1" applyBorder="1" applyAlignment="1" applyProtection="1"/>
    <xf numFmtId="0" fontId="0" fillId="0" borderId="3" xfId="0" applyBorder="1"/>
    <xf numFmtId="0" fontId="0" fillId="0" borderId="4" xfId="0" applyBorder="1"/>
    <xf numFmtId="49" fontId="1" fillId="0" borderId="5" xfId="0" applyNumberFormat="1" applyFont="1" applyFill="1" applyBorder="1" applyAlignment="1" applyProtection="1"/>
    <xf numFmtId="49" fontId="1" fillId="0" borderId="6" xfId="0" applyNumberFormat="1" applyFont="1" applyFill="1" applyBorder="1" applyAlignment="1" applyProtection="1"/>
    <xf numFmtId="49" fontId="1" fillId="0" borderId="6" xfId="0" applyNumberFormat="1" applyFont="1" applyFill="1" applyBorder="1" applyAlignment="1" applyProtection="1">
      <alignment horizontal="center"/>
    </xf>
    <xf numFmtId="0" fontId="3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49" fontId="1" fillId="0" borderId="7" xfId="0" applyNumberFormat="1" applyFont="1" applyFill="1" applyBorder="1" applyAlignment="1" applyProtection="1"/>
    <xf numFmtId="49" fontId="1" fillId="0" borderId="8" xfId="0" applyNumberFormat="1" applyFont="1" applyFill="1" applyBorder="1" applyAlignment="1" applyProtection="1"/>
    <xf numFmtId="49" fontId="1" fillId="0" borderId="9" xfId="0" applyNumberFormat="1" applyFont="1" applyFill="1" applyBorder="1" applyAlignment="1" applyProtection="1"/>
    <xf numFmtId="49" fontId="1" fillId="0" borderId="9" xfId="0" applyNumberFormat="1" applyFont="1" applyFill="1" applyBorder="1" applyAlignment="1" applyProtection="1">
      <alignment wrapText="1"/>
    </xf>
    <xf numFmtId="49" fontId="1" fillId="0" borderId="10" xfId="0" applyNumberFormat="1" applyFont="1" applyFill="1" applyBorder="1" applyAlignment="1" applyProtection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9" xfId="0" applyFont="1" applyBorder="1"/>
    <xf numFmtId="0" fontId="1" fillId="2" borderId="1" xfId="0" applyNumberFormat="1" applyFont="1" applyFill="1" applyBorder="1" applyAlignment="1" applyProtection="1"/>
    <xf numFmtId="49" fontId="1" fillId="0" borderId="14" xfId="0" applyNumberFormat="1" applyFont="1" applyFill="1" applyBorder="1" applyAlignment="1" applyProtection="1"/>
    <xf numFmtId="49" fontId="3" fillId="0" borderId="9" xfId="0" applyNumberFormat="1" applyFont="1" applyFill="1" applyBorder="1" applyAlignment="1" applyProtection="1">
      <alignment wrapText="1"/>
    </xf>
    <xf numFmtId="49" fontId="1" fillId="0" borderId="11" xfId="0" applyNumberFormat="1" applyFont="1" applyFill="1" applyBorder="1" applyAlignment="1" applyProtection="1"/>
    <xf numFmtId="49" fontId="1" fillId="0" borderId="12" xfId="0" applyNumberFormat="1" applyFont="1" applyFill="1" applyBorder="1" applyAlignment="1" applyProtection="1"/>
    <xf numFmtId="0" fontId="1" fillId="0" borderId="12" xfId="0" applyNumberFormat="1" applyFont="1" applyFill="1" applyBorder="1" applyAlignment="1" applyProtection="1"/>
    <xf numFmtId="0" fontId="3" fillId="0" borderId="12" xfId="0" applyNumberFormat="1" applyFont="1" applyFill="1" applyBorder="1" applyAlignment="1" applyProtection="1"/>
    <xf numFmtId="49" fontId="1" fillId="0" borderId="13" xfId="0" applyNumberFormat="1" applyFont="1" applyFill="1" applyBorder="1" applyAlignment="1" applyProtection="1"/>
    <xf numFmtId="0" fontId="4" fillId="0" borderId="9" xfId="0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pane ySplit="1" topLeftCell="A17" activePane="bottomLeft" state="frozen"/>
      <selection pane="bottomLeft" activeCell="J1" sqref="J1:J1048576"/>
    </sheetView>
  </sheetViews>
  <sheetFormatPr defaultRowHeight="15" x14ac:dyDescent="0.25"/>
  <cols>
    <col min="1" max="1" width="25" customWidth="1"/>
    <col min="2" max="2" width="19.5703125" customWidth="1"/>
    <col min="3" max="3" width="18.140625" bestFit="1" customWidth="1"/>
    <col min="4" max="4" width="18.140625" customWidth="1"/>
    <col min="5" max="5" width="9.7109375" customWidth="1"/>
    <col min="6" max="6" width="9.85546875" customWidth="1"/>
    <col min="7" max="7" width="18.140625" bestFit="1" customWidth="1"/>
    <col min="8" max="8" width="15.85546875" bestFit="1" customWidth="1"/>
    <col min="9" max="9" width="15.85546875" customWidth="1"/>
    <col min="10" max="10" width="60" bestFit="1" customWidth="1"/>
    <col min="11" max="11" width="23.28515625" customWidth="1"/>
  </cols>
  <sheetData>
    <row r="1" spans="1:11" ht="30.75" thickBot="1" x14ac:dyDescent="0.3">
      <c r="A1" s="6" t="s">
        <v>65</v>
      </c>
      <c r="B1" s="30" t="s">
        <v>70</v>
      </c>
      <c r="C1" s="17" t="s">
        <v>66</v>
      </c>
      <c r="D1" s="18" t="s">
        <v>71</v>
      </c>
      <c r="E1" s="18" t="s">
        <v>64</v>
      </c>
      <c r="F1" s="18" t="s">
        <v>63</v>
      </c>
      <c r="G1" s="18" t="s">
        <v>67</v>
      </c>
      <c r="H1" s="31" t="s">
        <v>75</v>
      </c>
      <c r="I1" s="31" t="s">
        <v>76</v>
      </c>
      <c r="J1" s="18" t="s">
        <v>69</v>
      </c>
      <c r="K1" s="20" t="s">
        <v>68</v>
      </c>
    </row>
    <row r="2" spans="1:11" x14ac:dyDescent="0.25">
      <c r="A2" s="7" t="s">
        <v>136</v>
      </c>
      <c r="B2" s="1" t="s">
        <v>131</v>
      </c>
      <c r="C2" s="12" t="s">
        <v>0</v>
      </c>
      <c r="D2" s="12" t="s">
        <v>137</v>
      </c>
      <c r="E2" s="15">
        <v>63</v>
      </c>
      <c r="F2" s="15">
        <v>3</v>
      </c>
      <c r="G2" s="12" t="s">
        <v>1</v>
      </c>
      <c r="H2" s="14">
        <f>2.844+0.182+1.229+0.461+0.635</f>
        <v>5.351</v>
      </c>
      <c r="I2" s="14"/>
      <c r="J2" s="12" t="s">
        <v>2</v>
      </c>
      <c r="K2" s="16" t="s">
        <v>111</v>
      </c>
    </row>
    <row r="3" spans="1:11" x14ac:dyDescent="0.25">
      <c r="A3" s="7" t="s">
        <v>138</v>
      </c>
      <c r="B3" s="1" t="s">
        <v>139</v>
      </c>
      <c r="C3" s="1" t="s">
        <v>3</v>
      </c>
      <c r="D3" s="1" t="s">
        <v>140</v>
      </c>
      <c r="E3" s="3">
        <v>50</v>
      </c>
      <c r="F3" s="3">
        <v>3</v>
      </c>
      <c r="G3" s="1" t="s">
        <v>4</v>
      </c>
      <c r="H3" s="2">
        <v>9.6300000000000008</v>
      </c>
      <c r="I3" s="2"/>
      <c r="J3" s="1" t="s">
        <v>2</v>
      </c>
      <c r="K3" s="8" t="s">
        <v>111</v>
      </c>
    </row>
    <row r="4" spans="1:11" x14ac:dyDescent="0.25">
      <c r="A4" s="7" t="s">
        <v>138</v>
      </c>
      <c r="B4" s="1" t="s">
        <v>141</v>
      </c>
      <c r="C4" s="1" t="s">
        <v>5</v>
      </c>
      <c r="D4" s="1" t="s">
        <v>142</v>
      </c>
      <c r="E4" s="3">
        <v>50</v>
      </c>
      <c r="F4" s="3">
        <v>3</v>
      </c>
      <c r="G4" s="1" t="s">
        <v>4</v>
      </c>
      <c r="H4" s="2">
        <v>30.055</v>
      </c>
      <c r="I4" s="2"/>
      <c r="J4" s="1" t="s">
        <v>6</v>
      </c>
      <c r="K4" s="8" t="s">
        <v>111</v>
      </c>
    </row>
    <row r="5" spans="1:11" x14ac:dyDescent="0.25">
      <c r="A5" s="7" t="s">
        <v>160</v>
      </c>
      <c r="B5" s="1" t="s">
        <v>161</v>
      </c>
      <c r="C5" s="1" t="s">
        <v>7</v>
      </c>
      <c r="D5" s="1" t="s">
        <v>162</v>
      </c>
      <c r="E5" s="3">
        <v>200</v>
      </c>
      <c r="F5" s="3">
        <v>3</v>
      </c>
      <c r="G5" s="1" t="s">
        <v>8</v>
      </c>
      <c r="H5" s="2">
        <v>128.673</v>
      </c>
      <c r="I5" s="2"/>
      <c r="J5" s="1" t="s">
        <v>6</v>
      </c>
      <c r="K5" s="8" t="s">
        <v>111</v>
      </c>
    </row>
    <row r="6" spans="1:11" x14ac:dyDescent="0.25">
      <c r="A6" s="7" t="s">
        <v>175</v>
      </c>
      <c r="B6" s="1" t="s">
        <v>172</v>
      </c>
      <c r="C6" s="1" t="s">
        <v>9</v>
      </c>
      <c r="D6" s="1" t="s">
        <v>174</v>
      </c>
      <c r="E6" s="3">
        <v>60</v>
      </c>
      <c r="F6" s="3">
        <v>3</v>
      </c>
      <c r="G6" s="1" t="s">
        <v>1</v>
      </c>
      <c r="H6" s="2">
        <v>40.612000000000002</v>
      </c>
      <c r="I6" s="2"/>
      <c r="J6" s="1" t="s">
        <v>6</v>
      </c>
      <c r="K6" s="8" t="s">
        <v>111</v>
      </c>
    </row>
    <row r="7" spans="1:11" x14ac:dyDescent="0.25">
      <c r="A7" s="7" t="s">
        <v>104</v>
      </c>
      <c r="B7" s="1" t="s">
        <v>105</v>
      </c>
      <c r="C7" s="1" t="s">
        <v>10</v>
      </c>
      <c r="D7" s="1" t="s">
        <v>106</v>
      </c>
      <c r="E7" s="3">
        <v>54.5</v>
      </c>
      <c r="F7" s="3">
        <v>3</v>
      </c>
      <c r="G7" s="1" t="s">
        <v>11</v>
      </c>
      <c r="H7" s="2">
        <f>1.093+1.059+1.662+0.252+0.646</f>
        <v>4.7119999999999997</v>
      </c>
      <c r="I7" s="2"/>
      <c r="J7" s="1" t="s">
        <v>12</v>
      </c>
      <c r="K7" s="8" t="s">
        <v>111</v>
      </c>
    </row>
    <row r="8" spans="1:11" x14ac:dyDescent="0.25">
      <c r="A8" s="7" t="s">
        <v>130</v>
      </c>
      <c r="B8" s="1" t="s">
        <v>131</v>
      </c>
      <c r="C8" s="1" t="s">
        <v>13</v>
      </c>
      <c r="D8" s="1" t="s">
        <v>134</v>
      </c>
      <c r="E8" s="3">
        <v>25</v>
      </c>
      <c r="F8" s="3">
        <v>1</v>
      </c>
      <c r="G8" s="1" t="s">
        <v>14</v>
      </c>
      <c r="H8" s="2">
        <v>0</v>
      </c>
      <c r="I8" s="2"/>
      <c r="J8" s="1" t="s">
        <v>2</v>
      </c>
      <c r="K8" s="8" t="s">
        <v>177</v>
      </c>
    </row>
    <row r="9" spans="1:11" x14ac:dyDescent="0.25">
      <c r="A9" s="7" t="s">
        <v>130</v>
      </c>
      <c r="B9" s="1" t="s">
        <v>131</v>
      </c>
      <c r="C9" s="1" t="s">
        <v>15</v>
      </c>
      <c r="D9" s="1" t="s">
        <v>133</v>
      </c>
      <c r="E9" s="3">
        <v>25</v>
      </c>
      <c r="F9" s="3">
        <v>3</v>
      </c>
      <c r="G9" s="1" t="s">
        <v>16</v>
      </c>
      <c r="H9" s="2">
        <v>0</v>
      </c>
      <c r="I9" s="2"/>
      <c r="J9" s="1" t="s">
        <v>12</v>
      </c>
      <c r="K9" s="8" t="s">
        <v>177</v>
      </c>
    </row>
    <row r="10" spans="1:11" x14ac:dyDescent="0.25">
      <c r="A10" s="7" t="s">
        <v>121</v>
      </c>
      <c r="B10" s="1" t="s">
        <v>122</v>
      </c>
      <c r="C10" s="1" t="s">
        <v>17</v>
      </c>
      <c r="D10" s="1" t="s">
        <v>123</v>
      </c>
      <c r="E10" s="3">
        <v>25</v>
      </c>
      <c r="F10" s="3">
        <v>1</v>
      </c>
      <c r="G10" s="1" t="s">
        <v>14</v>
      </c>
      <c r="H10" s="2">
        <v>0.67500000000000004</v>
      </c>
      <c r="I10" s="2"/>
      <c r="J10" s="1" t="s">
        <v>12</v>
      </c>
      <c r="K10" s="8" t="s">
        <v>177</v>
      </c>
    </row>
    <row r="11" spans="1:11" x14ac:dyDescent="0.25">
      <c r="A11" s="7" t="s">
        <v>121</v>
      </c>
      <c r="B11" s="1" t="s">
        <v>124</v>
      </c>
      <c r="C11" s="1" t="s">
        <v>18</v>
      </c>
      <c r="D11" s="1" t="s">
        <v>125</v>
      </c>
      <c r="E11" s="3">
        <v>25</v>
      </c>
      <c r="F11" s="3">
        <v>1</v>
      </c>
      <c r="G11" s="1" t="s">
        <v>14</v>
      </c>
      <c r="H11" s="2">
        <f>0.365+0.333+0.027</f>
        <v>0.72499999999999998</v>
      </c>
      <c r="I11" s="2"/>
      <c r="J11" s="1" t="s">
        <v>12</v>
      </c>
      <c r="K11" s="8" t="s">
        <v>177</v>
      </c>
    </row>
    <row r="12" spans="1:11" x14ac:dyDescent="0.25">
      <c r="A12" s="7" t="s">
        <v>121</v>
      </c>
      <c r="B12" s="1" t="s">
        <v>128</v>
      </c>
      <c r="C12" s="1" t="s">
        <v>19</v>
      </c>
      <c r="D12" s="1" t="s">
        <v>129</v>
      </c>
      <c r="E12" s="3">
        <v>25</v>
      </c>
      <c r="F12" s="3">
        <v>1</v>
      </c>
      <c r="G12" s="1" t="s">
        <v>14</v>
      </c>
      <c r="H12" s="2">
        <f>0.345+0.314+0.026</f>
        <v>0.68500000000000005</v>
      </c>
      <c r="I12" s="2"/>
      <c r="J12" s="1" t="s">
        <v>12</v>
      </c>
      <c r="K12" s="8" t="s">
        <v>177</v>
      </c>
    </row>
    <row r="13" spans="1:11" x14ac:dyDescent="0.25">
      <c r="A13" s="7" t="s">
        <v>121</v>
      </c>
      <c r="B13" s="1" t="s">
        <v>127</v>
      </c>
      <c r="C13" s="1" t="s">
        <v>20</v>
      </c>
      <c r="D13" s="1" t="s">
        <v>126</v>
      </c>
      <c r="E13" s="3">
        <v>25</v>
      </c>
      <c r="F13" s="3">
        <v>1</v>
      </c>
      <c r="G13" s="1" t="s">
        <v>14</v>
      </c>
      <c r="H13" s="2">
        <f>0.343+0.313+0.026</f>
        <v>0.68200000000000005</v>
      </c>
      <c r="I13" s="2"/>
      <c r="J13" s="1" t="s">
        <v>12</v>
      </c>
      <c r="K13" s="8" t="s">
        <v>177</v>
      </c>
    </row>
    <row r="14" spans="1:11" x14ac:dyDescent="0.25">
      <c r="A14" s="7" t="s">
        <v>73</v>
      </c>
      <c r="B14" s="1" t="s">
        <v>95</v>
      </c>
      <c r="C14" s="1" t="s">
        <v>21</v>
      </c>
      <c r="D14" s="1" t="s">
        <v>205</v>
      </c>
      <c r="E14" s="3">
        <v>20</v>
      </c>
      <c r="F14" s="3">
        <v>3</v>
      </c>
      <c r="G14" s="1" t="s">
        <v>16</v>
      </c>
      <c r="H14" s="2">
        <v>3.3000000000000002E-2</v>
      </c>
      <c r="I14" s="2"/>
      <c r="J14" s="1" t="s">
        <v>12</v>
      </c>
      <c r="K14" s="8" t="s">
        <v>177</v>
      </c>
    </row>
    <row r="15" spans="1:11" x14ac:dyDescent="0.25">
      <c r="A15" s="7" t="s">
        <v>178</v>
      </c>
      <c r="B15" s="1" t="s">
        <v>179</v>
      </c>
      <c r="C15" s="1" t="s">
        <v>22</v>
      </c>
      <c r="D15" s="1" t="s">
        <v>199</v>
      </c>
      <c r="E15" s="3">
        <v>25</v>
      </c>
      <c r="F15" s="3">
        <v>3</v>
      </c>
      <c r="G15" s="1" t="s">
        <v>23</v>
      </c>
      <c r="H15" s="2">
        <v>0.16800000000000001</v>
      </c>
      <c r="I15" s="2">
        <v>1.1890000000000001</v>
      </c>
      <c r="J15" s="1" t="s">
        <v>24</v>
      </c>
      <c r="K15" s="8" t="s">
        <v>177</v>
      </c>
    </row>
    <row r="16" spans="1:11" x14ac:dyDescent="0.25">
      <c r="A16" s="7" t="s">
        <v>130</v>
      </c>
      <c r="B16" s="1" t="s">
        <v>131</v>
      </c>
      <c r="C16" s="1" t="s">
        <v>25</v>
      </c>
      <c r="D16" s="1" t="s">
        <v>135</v>
      </c>
      <c r="E16" s="3">
        <v>25</v>
      </c>
      <c r="F16" s="3">
        <v>1</v>
      </c>
      <c r="G16" s="1" t="s">
        <v>14</v>
      </c>
      <c r="H16" s="2">
        <f>0.118+0.033+0.218+0.031</f>
        <v>0.4</v>
      </c>
      <c r="I16" s="2"/>
      <c r="J16" s="1" t="s">
        <v>2</v>
      </c>
      <c r="K16" s="8" t="s">
        <v>177</v>
      </c>
    </row>
    <row r="17" spans="1:11" x14ac:dyDescent="0.25">
      <c r="A17" s="7" t="s">
        <v>130</v>
      </c>
      <c r="B17" s="1" t="s">
        <v>131</v>
      </c>
      <c r="C17" s="1" t="s">
        <v>26</v>
      </c>
      <c r="D17" s="1" t="s">
        <v>132</v>
      </c>
      <c r="E17" s="3">
        <v>25</v>
      </c>
      <c r="F17" s="3">
        <v>1</v>
      </c>
      <c r="G17" s="1" t="s">
        <v>14</v>
      </c>
      <c r="H17" s="2">
        <f>0.396+0.33+0.061</f>
        <v>0.78699999999999992</v>
      </c>
      <c r="I17" s="2"/>
      <c r="J17" s="1" t="s">
        <v>12</v>
      </c>
      <c r="K17" s="8" t="s">
        <v>177</v>
      </c>
    </row>
    <row r="18" spans="1:11" x14ac:dyDescent="0.25">
      <c r="A18" s="7" t="s">
        <v>101</v>
      </c>
      <c r="B18" s="1" t="s">
        <v>102</v>
      </c>
      <c r="C18" s="1" t="s">
        <v>27</v>
      </c>
      <c r="D18" s="1" t="s">
        <v>103</v>
      </c>
      <c r="E18" s="3">
        <v>25</v>
      </c>
      <c r="F18" s="3">
        <v>3</v>
      </c>
      <c r="G18" s="1" t="s">
        <v>16</v>
      </c>
      <c r="H18" s="2">
        <v>17.187999999999999</v>
      </c>
      <c r="I18" s="2"/>
      <c r="J18" s="1" t="s">
        <v>12</v>
      </c>
      <c r="K18" s="8" t="s">
        <v>177</v>
      </c>
    </row>
    <row r="19" spans="1:11" x14ac:dyDescent="0.25">
      <c r="A19" s="7" t="s">
        <v>143</v>
      </c>
      <c r="B19" s="1" t="s">
        <v>144</v>
      </c>
      <c r="C19" s="1" t="s">
        <v>28</v>
      </c>
      <c r="D19" s="1" t="s">
        <v>145</v>
      </c>
      <c r="E19" s="3">
        <v>25</v>
      </c>
      <c r="F19" s="3">
        <v>1</v>
      </c>
      <c r="G19" s="1" t="s">
        <v>14</v>
      </c>
      <c r="H19" s="2">
        <v>2.2069999999999999</v>
      </c>
      <c r="I19" s="2"/>
      <c r="J19" s="1" t="s">
        <v>2</v>
      </c>
      <c r="K19" s="8" t="s">
        <v>177</v>
      </c>
    </row>
    <row r="20" spans="1:11" x14ac:dyDescent="0.25">
      <c r="A20" s="7" t="s">
        <v>108</v>
      </c>
      <c r="B20" s="1" t="s">
        <v>109</v>
      </c>
      <c r="C20" s="1" t="s">
        <v>29</v>
      </c>
      <c r="D20" s="1" t="s">
        <v>110</v>
      </c>
      <c r="E20" s="3">
        <v>21</v>
      </c>
      <c r="F20" s="3">
        <v>3</v>
      </c>
      <c r="G20" s="1" t="s">
        <v>16</v>
      </c>
      <c r="H20" s="2">
        <v>2E-3</v>
      </c>
      <c r="I20" s="2"/>
      <c r="J20" s="1" t="s">
        <v>12</v>
      </c>
      <c r="K20" s="8" t="s">
        <v>177</v>
      </c>
    </row>
    <row r="21" spans="1:11" x14ac:dyDescent="0.25">
      <c r="A21" s="7" t="s">
        <v>98</v>
      </c>
      <c r="B21" s="1" t="s">
        <v>99</v>
      </c>
      <c r="C21" s="1" t="s">
        <v>30</v>
      </c>
      <c r="D21" s="1" t="s">
        <v>100</v>
      </c>
      <c r="E21" s="3">
        <v>25</v>
      </c>
      <c r="F21" s="3">
        <v>1</v>
      </c>
      <c r="G21" s="1" t="s">
        <v>14</v>
      </c>
      <c r="H21" s="2">
        <v>1.2709999999999999</v>
      </c>
      <c r="I21" s="2"/>
      <c r="J21" s="1" t="s">
        <v>12</v>
      </c>
      <c r="K21" s="8" t="s">
        <v>177</v>
      </c>
    </row>
    <row r="22" spans="1:11" x14ac:dyDescent="0.25">
      <c r="A22" s="7" t="s">
        <v>146</v>
      </c>
      <c r="B22" s="1" t="s">
        <v>147</v>
      </c>
      <c r="C22" s="1" t="s">
        <v>31</v>
      </c>
      <c r="D22" s="1" t="s">
        <v>148</v>
      </c>
      <c r="E22" s="3">
        <v>33.4</v>
      </c>
      <c r="F22" s="3">
        <v>3</v>
      </c>
      <c r="G22" s="1" t="s">
        <v>11</v>
      </c>
      <c r="H22" s="2">
        <v>2.08</v>
      </c>
      <c r="I22" s="2"/>
      <c r="J22" s="1" t="s">
        <v>12</v>
      </c>
      <c r="K22" s="8" t="s">
        <v>177</v>
      </c>
    </row>
    <row r="23" spans="1:11" x14ac:dyDescent="0.25">
      <c r="A23" s="7" t="s">
        <v>146</v>
      </c>
      <c r="B23" s="1" t="s">
        <v>149</v>
      </c>
      <c r="C23" s="1" t="s">
        <v>32</v>
      </c>
      <c r="D23" s="1" t="s">
        <v>150</v>
      </c>
      <c r="E23" s="3">
        <v>25</v>
      </c>
      <c r="F23" s="3">
        <v>3</v>
      </c>
      <c r="G23" s="1" t="s">
        <v>23</v>
      </c>
      <c r="H23" s="2">
        <v>8.1280000000000001</v>
      </c>
      <c r="I23" s="2"/>
      <c r="J23" s="1" t="s">
        <v>6</v>
      </c>
      <c r="K23" s="8" t="s">
        <v>177</v>
      </c>
    </row>
    <row r="24" spans="1:11" x14ac:dyDescent="0.25">
      <c r="A24" s="7" t="s">
        <v>163</v>
      </c>
      <c r="B24" s="1" t="s">
        <v>164</v>
      </c>
      <c r="C24" s="1" t="s">
        <v>33</v>
      </c>
      <c r="D24" s="1" t="s">
        <v>165</v>
      </c>
      <c r="E24" s="3">
        <v>25</v>
      </c>
      <c r="F24" s="3">
        <v>3</v>
      </c>
      <c r="G24" s="1" t="s">
        <v>16</v>
      </c>
      <c r="H24" s="2">
        <v>1.554</v>
      </c>
      <c r="I24" s="2"/>
      <c r="J24" s="1" t="s">
        <v>12</v>
      </c>
      <c r="K24" s="8" t="s">
        <v>177</v>
      </c>
    </row>
    <row r="25" spans="1:11" x14ac:dyDescent="0.25">
      <c r="A25" s="7" t="s">
        <v>157</v>
      </c>
      <c r="B25" s="1" t="s">
        <v>158</v>
      </c>
      <c r="C25" s="1" t="s">
        <v>34</v>
      </c>
      <c r="D25" s="1" t="s">
        <v>159</v>
      </c>
      <c r="E25" s="3">
        <v>63</v>
      </c>
      <c r="F25" s="3">
        <v>3</v>
      </c>
      <c r="G25" s="1" t="s">
        <v>11</v>
      </c>
      <c r="H25" s="2">
        <v>0</v>
      </c>
      <c r="I25" s="2"/>
      <c r="J25" s="1" t="s">
        <v>12</v>
      </c>
      <c r="K25" s="8" t="s">
        <v>177</v>
      </c>
    </row>
    <row r="26" spans="1:11" x14ac:dyDescent="0.25">
      <c r="A26" s="7" t="s">
        <v>154</v>
      </c>
      <c r="B26" s="1" t="s">
        <v>155</v>
      </c>
      <c r="C26" s="1" t="s">
        <v>35</v>
      </c>
      <c r="D26" s="1" t="s">
        <v>156</v>
      </c>
      <c r="E26" s="3">
        <v>16</v>
      </c>
      <c r="F26" s="3">
        <v>3</v>
      </c>
      <c r="G26" s="1" t="s">
        <v>16</v>
      </c>
      <c r="H26" s="2">
        <v>1.4910000000000001</v>
      </c>
      <c r="I26" s="2"/>
      <c r="J26" s="1" t="s">
        <v>12</v>
      </c>
      <c r="K26" s="8" t="s">
        <v>177</v>
      </c>
    </row>
    <row r="27" spans="1:11" x14ac:dyDescent="0.25">
      <c r="A27" s="7" t="s">
        <v>118</v>
      </c>
      <c r="B27" s="1" t="s">
        <v>119</v>
      </c>
      <c r="C27" s="1" t="s">
        <v>36</v>
      </c>
      <c r="D27" s="1" t="s">
        <v>120</v>
      </c>
      <c r="E27" s="3">
        <v>25</v>
      </c>
      <c r="F27" s="3">
        <v>3</v>
      </c>
      <c r="G27" s="1" t="s">
        <v>23</v>
      </c>
      <c r="H27" s="2">
        <f>8.858+8.391+0.334</f>
        <v>17.583000000000002</v>
      </c>
      <c r="I27" s="2"/>
      <c r="J27" s="1" t="s">
        <v>6</v>
      </c>
      <c r="K27" s="8" t="s">
        <v>177</v>
      </c>
    </row>
    <row r="28" spans="1:11" x14ac:dyDescent="0.25">
      <c r="A28" s="7" t="s">
        <v>171</v>
      </c>
      <c r="B28" s="1" t="s">
        <v>176</v>
      </c>
      <c r="C28" s="1" t="s">
        <v>37</v>
      </c>
      <c r="D28" s="1" t="s">
        <v>173</v>
      </c>
      <c r="E28" s="3">
        <v>25.1</v>
      </c>
      <c r="F28" s="3">
        <v>3</v>
      </c>
      <c r="G28" s="1" t="s">
        <v>11</v>
      </c>
      <c r="H28" s="2">
        <v>0</v>
      </c>
      <c r="I28" s="2"/>
      <c r="J28" s="1" t="s">
        <v>12</v>
      </c>
      <c r="K28" s="8" t="s">
        <v>177</v>
      </c>
    </row>
    <row r="29" spans="1:11" x14ac:dyDescent="0.25">
      <c r="A29" s="7" t="s">
        <v>151</v>
      </c>
      <c r="B29" s="1" t="s">
        <v>152</v>
      </c>
      <c r="C29" s="1" t="s">
        <v>38</v>
      </c>
      <c r="D29" s="1" t="s">
        <v>153</v>
      </c>
      <c r="E29" s="3">
        <v>40</v>
      </c>
      <c r="F29" s="3">
        <v>3</v>
      </c>
      <c r="G29" s="1" t="s">
        <v>39</v>
      </c>
      <c r="H29" s="2">
        <v>15.103</v>
      </c>
      <c r="I29" s="2"/>
      <c r="J29" s="1" t="s">
        <v>6</v>
      </c>
      <c r="K29" s="8" t="s">
        <v>177</v>
      </c>
    </row>
    <row r="30" spans="1:11" x14ac:dyDescent="0.25">
      <c r="A30" s="7" t="s">
        <v>197</v>
      </c>
      <c r="B30" s="1" t="s">
        <v>105</v>
      </c>
      <c r="C30" s="1" t="s">
        <v>40</v>
      </c>
      <c r="D30" s="1" t="s">
        <v>107</v>
      </c>
      <c r="E30" s="3">
        <v>24.7</v>
      </c>
      <c r="F30" s="3">
        <v>3</v>
      </c>
      <c r="G30" s="1" t="s">
        <v>16</v>
      </c>
      <c r="H30" s="2">
        <v>0.98499999999999999</v>
      </c>
      <c r="I30" s="2"/>
      <c r="J30" s="1" t="s">
        <v>12</v>
      </c>
      <c r="K30" s="8" t="s">
        <v>177</v>
      </c>
    </row>
    <row r="31" spans="1:11" x14ac:dyDescent="0.25">
      <c r="A31" s="7" t="s">
        <v>115</v>
      </c>
      <c r="B31" s="1" t="s">
        <v>116</v>
      </c>
      <c r="C31" s="1" t="s">
        <v>41</v>
      </c>
      <c r="D31" s="1" t="s">
        <v>117</v>
      </c>
      <c r="E31" s="3">
        <v>25</v>
      </c>
      <c r="F31" s="3">
        <v>3</v>
      </c>
      <c r="G31" s="1" t="s">
        <v>16</v>
      </c>
      <c r="H31" s="2">
        <f>3.253+3.203</f>
        <v>6.4559999999999995</v>
      </c>
      <c r="I31" s="2"/>
      <c r="J31" s="1" t="s">
        <v>12</v>
      </c>
      <c r="K31" s="8" t="s">
        <v>177</v>
      </c>
    </row>
    <row r="32" spans="1:11" x14ac:dyDescent="0.25">
      <c r="A32" s="7" t="s">
        <v>166</v>
      </c>
      <c r="B32" s="1" t="s">
        <v>167</v>
      </c>
      <c r="C32" s="1" t="s">
        <v>42</v>
      </c>
      <c r="D32" s="1" t="s">
        <v>168</v>
      </c>
      <c r="E32" s="3">
        <v>50</v>
      </c>
      <c r="F32" s="3">
        <v>3</v>
      </c>
      <c r="G32" s="1" t="s">
        <v>4</v>
      </c>
      <c r="H32" s="2">
        <v>2.0979999999999999</v>
      </c>
      <c r="I32" s="2"/>
      <c r="J32" s="1" t="s">
        <v>6</v>
      </c>
      <c r="K32" s="8" t="s">
        <v>177</v>
      </c>
    </row>
    <row r="33" spans="1:11" x14ac:dyDescent="0.25">
      <c r="A33" s="7" t="s">
        <v>73</v>
      </c>
      <c r="B33" s="1" t="s">
        <v>89</v>
      </c>
      <c r="C33" s="1" t="s">
        <v>43</v>
      </c>
      <c r="D33" s="1" t="s">
        <v>90</v>
      </c>
      <c r="E33" s="3">
        <v>25.1</v>
      </c>
      <c r="F33" s="3">
        <v>3</v>
      </c>
      <c r="G33" s="1" t="s">
        <v>11</v>
      </c>
      <c r="H33" s="2">
        <v>0</v>
      </c>
      <c r="I33" s="2"/>
      <c r="J33" s="1" t="s">
        <v>12</v>
      </c>
      <c r="K33" s="8" t="s">
        <v>177</v>
      </c>
    </row>
    <row r="34" spans="1:11" x14ac:dyDescent="0.25">
      <c r="A34" s="7" t="s">
        <v>73</v>
      </c>
      <c r="B34" s="1" t="s">
        <v>91</v>
      </c>
      <c r="C34" s="1" t="s">
        <v>44</v>
      </c>
      <c r="D34" s="1" t="s">
        <v>92</v>
      </c>
      <c r="E34" s="3">
        <v>25.1</v>
      </c>
      <c r="F34" s="3">
        <v>3</v>
      </c>
      <c r="G34" s="1" t="s">
        <v>11</v>
      </c>
      <c r="H34" s="2">
        <v>0</v>
      </c>
      <c r="I34" s="2"/>
      <c r="J34" s="1" t="s">
        <v>12</v>
      </c>
      <c r="K34" s="8" t="s">
        <v>177</v>
      </c>
    </row>
    <row r="35" spans="1:11" x14ac:dyDescent="0.25">
      <c r="A35" s="7" t="s">
        <v>73</v>
      </c>
      <c r="B35" s="1" t="s">
        <v>93</v>
      </c>
      <c r="C35" s="1" t="s">
        <v>45</v>
      </c>
      <c r="D35" s="1" t="s">
        <v>94</v>
      </c>
      <c r="E35" s="3">
        <v>25.1</v>
      </c>
      <c r="F35" s="3">
        <v>3</v>
      </c>
      <c r="G35" s="1" t="s">
        <v>11</v>
      </c>
      <c r="H35" s="2">
        <v>0</v>
      </c>
      <c r="I35" s="2"/>
      <c r="J35" s="1" t="s">
        <v>12</v>
      </c>
      <c r="K35" s="8" t="s">
        <v>177</v>
      </c>
    </row>
    <row r="36" spans="1:11" x14ac:dyDescent="0.25">
      <c r="A36" s="7" t="s">
        <v>73</v>
      </c>
      <c r="B36" s="1" t="s">
        <v>87</v>
      </c>
      <c r="C36" s="1" t="s">
        <v>46</v>
      </c>
      <c r="D36" s="1" t="s">
        <v>88</v>
      </c>
      <c r="E36" s="3">
        <v>20</v>
      </c>
      <c r="F36" s="3">
        <v>3</v>
      </c>
      <c r="G36" s="1" t="s">
        <v>16</v>
      </c>
      <c r="H36" s="2">
        <v>3.2000000000000001E-2</v>
      </c>
      <c r="I36" s="2"/>
      <c r="J36" s="1" t="s">
        <v>12</v>
      </c>
      <c r="K36" s="8" t="s">
        <v>177</v>
      </c>
    </row>
    <row r="37" spans="1:11" x14ac:dyDescent="0.25">
      <c r="A37" s="7" t="s">
        <v>73</v>
      </c>
      <c r="B37" s="1" t="s">
        <v>83</v>
      </c>
      <c r="C37" s="1" t="s">
        <v>47</v>
      </c>
      <c r="D37" s="1" t="s">
        <v>84</v>
      </c>
      <c r="E37" s="3">
        <v>25.1</v>
      </c>
      <c r="F37" s="3">
        <v>3</v>
      </c>
      <c r="G37" s="1" t="s">
        <v>11</v>
      </c>
      <c r="H37" s="2">
        <v>0</v>
      </c>
      <c r="I37" s="2"/>
      <c r="J37" s="1" t="s">
        <v>12</v>
      </c>
      <c r="K37" s="8" t="s">
        <v>177</v>
      </c>
    </row>
    <row r="38" spans="1:11" x14ac:dyDescent="0.25">
      <c r="A38" s="7" t="s">
        <v>73</v>
      </c>
      <c r="B38" s="1" t="s">
        <v>81</v>
      </c>
      <c r="C38" s="1" t="s">
        <v>48</v>
      </c>
      <c r="D38" s="1" t="s">
        <v>82</v>
      </c>
      <c r="E38" s="3">
        <v>25.1</v>
      </c>
      <c r="F38" s="3">
        <v>3</v>
      </c>
      <c r="G38" s="1" t="s">
        <v>11</v>
      </c>
      <c r="H38" s="2">
        <v>1E-3</v>
      </c>
      <c r="I38" s="2"/>
      <c r="J38" s="1" t="s">
        <v>12</v>
      </c>
      <c r="K38" s="8" t="s">
        <v>177</v>
      </c>
    </row>
    <row r="39" spans="1:11" x14ac:dyDescent="0.25">
      <c r="A39" s="7" t="s">
        <v>73</v>
      </c>
      <c r="B39" s="1" t="s">
        <v>74</v>
      </c>
      <c r="C39" s="1" t="s">
        <v>49</v>
      </c>
      <c r="D39" s="1" t="s">
        <v>72</v>
      </c>
      <c r="E39" s="3">
        <v>20</v>
      </c>
      <c r="F39" s="3">
        <v>3</v>
      </c>
      <c r="G39" s="1" t="s">
        <v>16</v>
      </c>
      <c r="H39" s="2">
        <v>0</v>
      </c>
      <c r="I39" s="2">
        <v>0</v>
      </c>
      <c r="J39" s="1" t="s">
        <v>12</v>
      </c>
      <c r="K39" s="8" t="s">
        <v>177</v>
      </c>
    </row>
    <row r="40" spans="1:11" x14ac:dyDescent="0.25">
      <c r="A40" s="7" t="s">
        <v>180</v>
      </c>
      <c r="B40" s="1" t="s">
        <v>113</v>
      </c>
      <c r="C40" s="1" t="s">
        <v>50</v>
      </c>
      <c r="D40" s="1" t="s">
        <v>200</v>
      </c>
      <c r="E40" s="3">
        <v>63</v>
      </c>
      <c r="F40" s="3">
        <v>3</v>
      </c>
      <c r="G40" s="1" t="s">
        <v>11</v>
      </c>
      <c r="H40" s="2">
        <v>0.52600000000000002</v>
      </c>
      <c r="I40" s="2"/>
      <c r="J40" s="1" t="s">
        <v>12</v>
      </c>
      <c r="K40" s="8" t="s">
        <v>177</v>
      </c>
    </row>
    <row r="41" spans="1:11" x14ac:dyDescent="0.25">
      <c r="A41" s="7" t="s">
        <v>180</v>
      </c>
      <c r="B41" s="1" t="s">
        <v>181</v>
      </c>
      <c r="C41" s="1" t="s">
        <v>51</v>
      </c>
      <c r="D41" s="1" t="s">
        <v>201</v>
      </c>
      <c r="E41" s="3">
        <v>63</v>
      </c>
      <c r="F41" s="3">
        <v>3</v>
      </c>
      <c r="G41" s="1" t="s">
        <v>11</v>
      </c>
      <c r="H41" s="2" t="s">
        <v>207</v>
      </c>
      <c r="I41" s="2"/>
      <c r="J41" s="1" t="s">
        <v>12</v>
      </c>
      <c r="K41" s="8" t="s">
        <v>177</v>
      </c>
    </row>
    <row r="42" spans="1:11" x14ac:dyDescent="0.25">
      <c r="A42" s="7" t="s">
        <v>180</v>
      </c>
      <c r="B42" s="1" t="s">
        <v>182</v>
      </c>
      <c r="C42" s="1" t="s">
        <v>52</v>
      </c>
      <c r="D42" s="1" t="s">
        <v>202</v>
      </c>
      <c r="E42" s="3">
        <v>80</v>
      </c>
      <c r="F42" s="3">
        <v>3</v>
      </c>
      <c r="G42" s="1" t="s">
        <v>53</v>
      </c>
      <c r="H42" s="2">
        <v>0.53800000000000003</v>
      </c>
      <c r="I42" s="2"/>
      <c r="J42" s="1" t="s">
        <v>6</v>
      </c>
      <c r="K42" s="8" t="s">
        <v>177</v>
      </c>
    </row>
    <row r="43" spans="1:11" x14ac:dyDescent="0.25">
      <c r="A43" s="7" t="s">
        <v>180</v>
      </c>
      <c r="B43" s="1" t="s">
        <v>183</v>
      </c>
      <c r="C43" s="1" t="s">
        <v>54</v>
      </c>
      <c r="D43" s="1" t="s">
        <v>203</v>
      </c>
      <c r="E43" s="3">
        <v>63</v>
      </c>
      <c r="F43" s="3">
        <v>3</v>
      </c>
      <c r="G43" s="1" t="s">
        <v>1</v>
      </c>
      <c r="H43" s="2">
        <v>1.0089999999999999</v>
      </c>
      <c r="I43" s="2"/>
      <c r="J43" s="1" t="s">
        <v>6</v>
      </c>
      <c r="K43" s="8" t="s">
        <v>177</v>
      </c>
    </row>
    <row r="44" spans="1:11" x14ac:dyDescent="0.25">
      <c r="A44" s="7" t="s">
        <v>73</v>
      </c>
      <c r="B44" s="1" t="s">
        <v>96</v>
      </c>
      <c r="C44" s="1" t="s">
        <v>55</v>
      </c>
      <c r="D44" s="1" t="s">
        <v>97</v>
      </c>
      <c r="E44" s="3">
        <v>25.1</v>
      </c>
      <c r="F44" s="3">
        <v>3</v>
      </c>
      <c r="G44" s="1" t="s">
        <v>11</v>
      </c>
      <c r="H44" s="2">
        <v>0</v>
      </c>
      <c r="I44" s="2"/>
      <c r="J44" s="1" t="s">
        <v>12</v>
      </c>
      <c r="K44" s="8" t="s">
        <v>177</v>
      </c>
    </row>
    <row r="45" spans="1:11" x14ac:dyDescent="0.25">
      <c r="A45" s="7" t="s">
        <v>73</v>
      </c>
      <c r="B45" s="1" t="s">
        <v>85</v>
      </c>
      <c r="C45" s="1" t="s">
        <v>56</v>
      </c>
      <c r="D45" s="1" t="s">
        <v>86</v>
      </c>
      <c r="E45" s="3">
        <v>25.1</v>
      </c>
      <c r="F45" s="3">
        <v>3</v>
      </c>
      <c r="G45" s="1" t="s">
        <v>11</v>
      </c>
      <c r="H45" s="2">
        <v>0</v>
      </c>
      <c r="I45" s="2"/>
      <c r="J45" s="1" t="s">
        <v>12</v>
      </c>
      <c r="K45" s="8" t="s">
        <v>177</v>
      </c>
    </row>
    <row r="46" spans="1:11" x14ac:dyDescent="0.25">
      <c r="A46" s="7" t="s">
        <v>166</v>
      </c>
      <c r="B46" s="1" t="s">
        <v>169</v>
      </c>
      <c r="C46" s="1" t="s">
        <v>57</v>
      </c>
      <c r="D46" s="1" t="s">
        <v>170</v>
      </c>
      <c r="E46" s="3">
        <v>25.1</v>
      </c>
      <c r="F46" s="29">
        <v>3</v>
      </c>
      <c r="G46" s="1" t="s">
        <v>11</v>
      </c>
      <c r="H46" s="2">
        <v>0.35799999999999998</v>
      </c>
      <c r="I46" s="2"/>
      <c r="J46" s="1" t="s">
        <v>12</v>
      </c>
      <c r="K46" s="8" t="s">
        <v>177</v>
      </c>
    </row>
    <row r="47" spans="1:11" x14ac:dyDescent="0.25">
      <c r="A47" s="7" t="s">
        <v>73</v>
      </c>
      <c r="B47" s="1" t="s">
        <v>79</v>
      </c>
      <c r="C47" s="1" t="s">
        <v>58</v>
      </c>
      <c r="D47" s="1" t="s">
        <v>80</v>
      </c>
      <c r="E47" s="3">
        <v>25.1</v>
      </c>
      <c r="F47" s="3">
        <v>3</v>
      </c>
      <c r="G47" s="1" t="s">
        <v>11</v>
      </c>
      <c r="H47" s="2">
        <v>0</v>
      </c>
      <c r="I47" s="2">
        <v>0</v>
      </c>
      <c r="J47" s="1" t="s">
        <v>12</v>
      </c>
      <c r="K47" s="8" t="s">
        <v>177</v>
      </c>
    </row>
    <row r="48" spans="1:11" x14ac:dyDescent="0.25">
      <c r="A48" s="7" t="s">
        <v>73</v>
      </c>
      <c r="B48" s="1" t="s">
        <v>77</v>
      </c>
      <c r="C48" s="1" t="s">
        <v>59</v>
      </c>
      <c r="D48" s="1" t="s">
        <v>78</v>
      </c>
      <c r="E48" s="3">
        <v>25.1</v>
      </c>
      <c r="F48" s="3">
        <v>3</v>
      </c>
      <c r="G48" s="1" t="s">
        <v>11</v>
      </c>
      <c r="H48" s="2">
        <v>1.4999999999999999E-2</v>
      </c>
      <c r="I48" s="2">
        <v>0</v>
      </c>
      <c r="J48" s="1" t="s">
        <v>12</v>
      </c>
      <c r="K48" s="8" t="s">
        <v>177</v>
      </c>
    </row>
    <row r="49" spans="1:11" x14ac:dyDescent="0.25">
      <c r="A49" s="7" t="s">
        <v>180</v>
      </c>
      <c r="B49" s="1" t="s">
        <v>184</v>
      </c>
      <c r="C49" s="1" t="s">
        <v>60</v>
      </c>
      <c r="D49" s="1" t="s">
        <v>204</v>
      </c>
      <c r="E49" s="3">
        <v>63</v>
      </c>
      <c r="F49" s="3">
        <v>3</v>
      </c>
      <c r="G49" s="1" t="s">
        <v>1</v>
      </c>
      <c r="H49" s="2">
        <v>0.99099999999999999</v>
      </c>
      <c r="I49" s="2"/>
      <c r="J49" s="1" t="s">
        <v>6</v>
      </c>
      <c r="K49" s="8" t="s">
        <v>177</v>
      </c>
    </row>
    <row r="50" spans="1:11" ht="15.75" thickBot="1" x14ac:dyDescent="0.3">
      <c r="A50" s="32" t="s">
        <v>112</v>
      </c>
      <c r="B50" s="33" t="s">
        <v>113</v>
      </c>
      <c r="C50" s="33" t="s">
        <v>61</v>
      </c>
      <c r="D50" s="33" t="s">
        <v>114</v>
      </c>
      <c r="E50" s="34">
        <v>25</v>
      </c>
      <c r="F50" s="34">
        <v>3</v>
      </c>
      <c r="G50" s="33" t="s">
        <v>16</v>
      </c>
      <c r="H50" s="35">
        <f>1.731+2.164</f>
        <v>3.8950000000000005</v>
      </c>
      <c r="I50" s="35">
        <v>3.0870000000000002</v>
      </c>
      <c r="J50" s="33" t="s">
        <v>62</v>
      </c>
      <c r="K50" s="36" t="s">
        <v>177</v>
      </c>
    </row>
    <row r="51" spans="1:11" ht="15.75" thickBot="1" x14ac:dyDescent="0.3">
      <c r="A51" s="17" t="s">
        <v>196</v>
      </c>
      <c r="B51" s="26"/>
      <c r="C51" s="26"/>
      <c r="D51" s="26"/>
      <c r="E51" s="26"/>
      <c r="F51" s="26"/>
      <c r="G51" s="26"/>
      <c r="H51" s="37">
        <f>SUM(H2:H50)</f>
        <v>306.69900000000001</v>
      </c>
      <c r="I51" s="37">
        <f t="shared" ref="I51" si="0">SUM(I2:I50)</f>
        <v>4.2759999999999998</v>
      </c>
      <c r="J51" s="26"/>
      <c r="K51" s="27"/>
    </row>
  </sheetData>
  <autoFilter ref="A1:K5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F4" sqref="F4"/>
    </sheetView>
  </sheetViews>
  <sheetFormatPr defaultRowHeight="15" x14ac:dyDescent="0.25"/>
  <cols>
    <col min="1" max="1" width="18.140625" customWidth="1"/>
    <col min="2" max="2" width="20.5703125" customWidth="1"/>
    <col min="3" max="3" width="18.5703125" customWidth="1"/>
    <col min="4" max="6" width="15.140625" customWidth="1"/>
    <col min="7" max="7" width="11.5703125" customWidth="1"/>
    <col min="8" max="8" width="13" customWidth="1"/>
    <col min="9" max="9" width="48.5703125" customWidth="1"/>
    <col min="10" max="10" width="18.28515625" customWidth="1"/>
  </cols>
  <sheetData>
    <row r="1" spans="1:10" ht="45.75" thickBot="1" x14ac:dyDescent="0.3">
      <c r="A1" s="17" t="s">
        <v>65</v>
      </c>
      <c r="B1" s="18" t="s">
        <v>70</v>
      </c>
      <c r="C1" s="18" t="s">
        <v>66</v>
      </c>
      <c r="D1" s="18" t="s">
        <v>71</v>
      </c>
      <c r="E1" s="19" t="s">
        <v>190</v>
      </c>
      <c r="F1" s="19" t="s">
        <v>208</v>
      </c>
      <c r="G1" s="31" t="s">
        <v>75</v>
      </c>
      <c r="H1" s="31" t="s">
        <v>76</v>
      </c>
      <c r="I1" s="18" t="s">
        <v>69</v>
      </c>
      <c r="J1" s="20" t="s">
        <v>68</v>
      </c>
    </row>
    <row r="2" spans="1:10" x14ac:dyDescent="0.25">
      <c r="A2" s="11" t="s">
        <v>185</v>
      </c>
      <c r="B2" s="12" t="s">
        <v>186</v>
      </c>
      <c r="C2" s="12" t="s">
        <v>187</v>
      </c>
      <c r="D2" s="13" t="s">
        <v>188</v>
      </c>
      <c r="E2" s="13" t="s">
        <v>191</v>
      </c>
      <c r="F2" s="13" t="s">
        <v>209</v>
      </c>
      <c r="G2" s="14">
        <v>110.49</v>
      </c>
      <c r="H2" s="14">
        <v>23.6</v>
      </c>
      <c r="I2" s="12" t="s">
        <v>189</v>
      </c>
      <c r="J2" s="16" t="s">
        <v>111</v>
      </c>
    </row>
    <row r="3" spans="1:10" x14ac:dyDescent="0.25">
      <c r="A3" s="9" t="s">
        <v>192</v>
      </c>
      <c r="B3" s="4" t="s">
        <v>193</v>
      </c>
      <c r="C3" s="4" t="s">
        <v>198</v>
      </c>
      <c r="D3" s="5">
        <v>9600104</v>
      </c>
      <c r="E3" s="5">
        <v>25</v>
      </c>
      <c r="F3" s="5" t="s">
        <v>209</v>
      </c>
      <c r="G3" s="4">
        <v>13.138</v>
      </c>
      <c r="H3" s="4">
        <v>6.0069999999999997</v>
      </c>
      <c r="I3" s="12" t="s">
        <v>189</v>
      </c>
      <c r="J3" s="10" t="s">
        <v>111</v>
      </c>
    </row>
    <row r="4" spans="1:10" ht="15.75" thickBot="1" x14ac:dyDescent="0.3">
      <c r="A4" s="21" t="s">
        <v>194</v>
      </c>
      <c r="B4" s="22" t="s">
        <v>195</v>
      </c>
      <c r="C4" s="22" t="s">
        <v>206</v>
      </c>
      <c r="D4" s="23">
        <v>4501250</v>
      </c>
      <c r="E4" s="23">
        <v>300</v>
      </c>
      <c r="F4" s="23" t="s">
        <v>210</v>
      </c>
      <c r="G4" s="22">
        <v>14.36</v>
      </c>
      <c r="H4" s="22">
        <v>5.23</v>
      </c>
      <c r="I4" s="22" t="s">
        <v>189</v>
      </c>
      <c r="J4" s="24" t="s">
        <v>111</v>
      </c>
    </row>
    <row r="5" spans="1:10" ht="15.75" thickBot="1" x14ac:dyDescent="0.3">
      <c r="A5" s="25" t="s">
        <v>196</v>
      </c>
      <c r="B5" s="26"/>
      <c r="C5" s="26"/>
      <c r="D5" s="26"/>
      <c r="E5" s="26"/>
      <c r="F5" s="26"/>
      <c r="G5" s="28">
        <f>SUM(G2:G4)</f>
        <v>137.988</v>
      </c>
      <c r="H5" s="28">
        <f t="shared" ref="H5" si="0">SUM(H2:H4)</f>
        <v>34.837000000000003</v>
      </c>
      <c r="I5" s="26"/>
      <c r="J5" s="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Maloodber</vt:lpstr>
      <vt:lpstr>Veľkoodber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Kotrbanec</dc:creator>
  <cp:lastModifiedBy>Ing. Miroslava Paulíková</cp:lastModifiedBy>
  <cp:lastPrinted>2017-11-02T07:43:21Z</cp:lastPrinted>
  <dcterms:created xsi:type="dcterms:W3CDTF">2017-01-18T09:25:14Z</dcterms:created>
  <dcterms:modified xsi:type="dcterms:W3CDTF">2017-11-22T08:00:44Z</dcterms:modified>
</cp:coreProperties>
</file>