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\VO-ŤČ\OZ Horehronie\DNS- OZ Beňuš 2021-2024\Výzva19- LS Závadka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H14" i="1" l="1"/>
  <c r="H13" i="1"/>
  <c r="H12" i="1"/>
  <c r="H11" i="1"/>
  <c r="P12" i="1" l="1"/>
  <c r="P13" i="1"/>
  <c r="P14" i="1"/>
  <c r="P10" i="1"/>
  <c r="P11" i="1" l="1"/>
  <c r="H15" i="1" l="1"/>
  <c r="Q14" i="1" l="1"/>
  <c r="Q13" i="1"/>
  <c r="Q12" i="1"/>
  <c r="Q11" i="1"/>
  <c r="Q10" i="1"/>
  <c r="M16" i="1" l="1"/>
  <c r="P16" i="1" l="1"/>
  <c r="P18" i="1" s="1"/>
  <c r="Q16" i="1" l="1"/>
  <c r="P17" i="1"/>
</calcChain>
</file>

<file path=xl/sharedStrings.xml><?xml version="1.0" encoding="utf-8"?>
<sst xmlns="http://schemas.openxmlformats.org/spreadsheetml/2006/main" count="108" uniqueCount="89">
  <si>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</si>
  <si>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</si>
  <si>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</si>
  <si>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</si>
  <si>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</si>
  <si>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</si>
  <si>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</si>
  <si>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</si>
  <si>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</si>
  <si>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</si>
  <si>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</si>
  <si>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</si>
  <si>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</si>
  <si>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</si>
  <si>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</si>
  <si>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</si>
  <si>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</si>
  <si>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</si>
  <si>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</si>
  <si>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</si>
  <si>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</si>
  <si>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</si>
  <si>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</si>
  <si>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</si>
  <si>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</si>
  <si>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</si>
  <si>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</si>
  <si>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</si>
  <si>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</si>
  <si>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</si>
  <si>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</si>
  <si>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</si>
  <si>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</si>
  <si>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</si>
  <si>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</si>
  <si>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</si>
  <si>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</si>
  <si>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</si>
  <si>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</si>
  <si>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</si>
  <si>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</si>
  <si>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</si>
  <si>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</si>
  <si>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</si>
  <si>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</si>
  <si>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</si>
  <si>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</si>
  <si>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</si>
  <si>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</si>
  <si>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</si>
  <si>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</si>
  <si>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</si>
  <si>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</si>
  <si>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</si>
  <si>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</si>
  <si>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</si>
  <si>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</si>
  <si>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</si>
  <si>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</si>
  <si>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</si>
  <si>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</si>
  <si>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</si>
  <si>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</si>
  <si>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</si>
  <si>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</si>
  <si>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</si>
  <si>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</si>
  <si>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</si>
  <si>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Mišarová</t>
  </si>
  <si>
    <t>246B0</t>
  </si>
  <si>
    <t>235B1</t>
  </si>
  <si>
    <t>252 1</t>
  </si>
  <si>
    <t>1,27/0,94</t>
  </si>
  <si>
    <t>253 1</t>
  </si>
  <si>
    <t>1,2,4a,6,7</t>
  </si>
  <si>
    <t>1,47/1,96</t>
  </si>
  <si>
    <t>254A1</t>
  </si>
  <si>
    <t>1,30/0,98</t>
  </si>
  <si>
    <t>Názov predmetu zákazky:</t>
  </si>
  <si>
    <t>Lesnícke služby v ťažbovom procese na OZ Beňuš na roky 2021-2024</t>
  </si>
  <si>
    <t>Objednávateľ:</t>
  </si>
  <si>
    <t>Lesy SR š.p. organizačná zložka OZ Horehronie</t>
  </si>
  <si>
    <t>Zmluva č.</t>
  </si>
  <si>
    <r>
      <t xml:space="preserve">Cena bez DPH (ponuka dodávateľa uviesť na dve desatiiné miesta)  v            </t>
    </r>
    <r>
      <rPr>
        <b/>
        <sz val="11"/>
        <rFont val="Arial"/>
        <family val="2"/>
        <charset val="238"/>
      </rPr>
      <t>€ /m³</t>
    </r>
  </si>
  <si>
    <t>Názov čiastkovej zákazky- výzvy:</t>
  </si>
  <si>
    <t xml:space="preserve">1,2,4 d,4 a,6,7 </t>
  </si>
  <si>
    <t>80/120</t>
  </si>
  <si>
    <t>160/330</t>
  </si>
  <si>
    <t>Ťažbová činnosť na OZ Horehronie, LS Závadka - výzva č. 19- 14/10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</si>
</sst>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1" fillId="0" borderId="0" xfId="0" applyFont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Alignment="1" applyProtection="1"/>
    <xf numFmtId="0" fontId="2" fillId="2" borderId="0" xfId="0" applyFont="1" applyFill="1" applyAlignment="1" applyProtection="1">
      <alignment horizontal="right"/>
    </xf>
    <xf numFmtId="0" fontId="3" fillId="2" borderId="0" xfId="0" applyFont="1" applyFill="1" applyAlignment="1" applyProtection="1"/>
    <xf numFmtId="0" fontId="10" fillId="2" borderId="0" xfId="0" applyFont="1" applyFill="1" applyAlignment="1" applyProtection="1">
      <alignment horizontal="left"/>
    </xf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5" fillId="2" borderId="8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horizontal="center" vertical="center"/>
    </xf>
    <xf numFmtId="4" fontId="5" fillId="2" borderId="15" xfId="0" applyNumberFormat="1" applyFont="1" applyFill="1" applyBorder="1" applyAlignment="1" applyProtection="1">
      <alignment horizontal="center" vertical="center"/>
    </xf>
    <xf numFmtId="0" fontId="8" fillId="2" borderId="23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 wrapText="1"/>
    </xf>
    <xf numFmtId="0" fontId="3" fillId="2" borderId="24" xfId="0" applyFont="1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3" fontId="8" fillId="2" borderId="24" xfId="0" applyNumberFormat="1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center" vertical="center"/>
    </xf>
    <xf numFmtId="4" fontId="5" fillId="2" borderId="26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vertical="center"/>
    </xf>
    <xf numFmtId="4" fontId="5" fillId="2" borderId="12" xfId="0" applyNumberFormat="1" applyFont="1" applyFill="1" applyBorder="1" applyAlignment="1" applyProtection="1">
      <alignment horizontal="center" vertical="center"/>
    </xf>
    <xf numFmtId="4" fontId="5" fillId="2" borderId="25" xfId="0" applyNumberFormat="1" applyFont="1" applyFill="1" applyBorder="1" applyAlignment="1" applyProtection="1">
      <alignment horizontal="center" vertical="center"/>
      <protection locked="0"/>
    </xf>
    <xf numFmtId="4" fontId="5" fillId="2" borderId="17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9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5" fillId="2" borderId="14" xfId="0" applyNumberFormat="1" applyFont="1" applyFill="1" applyBorder="1" applyAlignment="1" applyProtection="1">
      <alignment horizontal="center" vertical="center"/>
      <protection locked="0"/>
    </xf>
    <xf numFmtId="4" fontId="5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Protection="1"/>
    <xf numFmtId="0" fontId="0" fillId="2" borderId="23" xfId="0" applyFill="1" applyBorder="1" applyProtection="1"/>
    <xf numFmtId="2" fontId="5" fillId="2" borderId="15" xfId="0" applyNumberFormat="1" applyFont="1" applyFill="1" applyBorder="1" applyAlignment="1" applyProtection="1">
      <alignment horizontal="center" vertical="center"/>
    </xf>
    <xf numFmtId="2" fontId="5" fillId="2" borderId="21" xfId="0" applyNumberFormat="1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vertical="center" wrapText="1"/>
    </xf>
    <xf numFmtId="14" fontId="0" fillId="0" borderId="0" xfId="0" applyNumberFormat="1"/>
    <xf numFmtId="0" fontId="3" fillId="2" borderId="0" xfId="0" applyFont="1" applyFill="1" applyBorder="1" applyAlignment="1" applyProtection="1">
      <alignment horizontal="left" vertical="center"/>
    </xf>
    <xf numFmtId="14" fontId="5" fillId="2" borderId="33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 applyProtection="1">
      <alignment horizontal="righ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36" xfId="0" applyFont="1" applyFill="1" applyBorder="1" applyAlignment="1" applyProtection="1">
      <alignment horizontal="center" vertical="center" wrapText="1"/>
    </xf>
    <xf numFmtId="3" fontId="8" fillId="2" borderId="36" xfId="0" applyNumberFormat="1" applyFont="1" applyFill="1" applyBorder="1" applyAlignment="1" applyProtection="1">
      <alignment horizontal="right" vertical="center"/>
    </xf>
    <xf numFmtId="0" fontId="8" fillId="2" borderId="36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4" fontId="5" fillId="2" borderId="2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4" fontId="5" fillId="2" borderId="24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0" xfId="0" applyFont="1" applyFill="1" applyAlignment="1"/>
    <xf numFmtId="0" fontId="16" fillId="0" borderId="0" xfId="0" applyFont="1" applyFill="1" applyAlignment="1"/>
    <xf numFmtId="0" fontId="4" fillId="0" borderId="0" xfId="0" applyFont="1" applyFill="1" applyBorder="1" applyAlignment="1" applyProtection="1"/>
    <xf numFmtId="0" fontId="4" fillId="2" borderId="0" xfId="0" applyFont="1" applyFill="1" applyBorder="1" applyAlignment="1" applyProtection="1">
      <alignment horizontal="left"/>
    </xf>
    <xf numFmtId="0" fontId="10" fillId="0" borderId="0" xfId="0" applyFont="1" applyFill="1" applyBorder="1" applyAlignment="1" applyProtection="1"/>
    <xf numFmtId="0" fontId="3" fillId="2" borderId="19" xfId="0" applyFont="1" applyFill="1" applyBorder="1" applyAlignment="1" applyProtection="1">
      <alignment horizontal="center" vertical="center"/>
    </xf>
    <xf numFmtId="0" fontId="15" fillId="0" borderId="0" xfId="0" applyFont="1" applyFill="1" applyAlignment="1">
      <alignment horizontal="left"/>
    </xf>
    <xf numFmtId="0" fontId="3" fillId="2" borderId="36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0" fillId="2" borderId="20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3" fillId="2" borderId="37" xfId="0" applyFont="1" applyFill="1" applyBorder="1" applyAlignment="1" applyProtection="1">
      <alignment horizontal="center" vertical="center"/>
    </xf>
    <xf numFmtId="0" fontId="0" fillId="2" borderId="38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1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2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17" fillId="3" borderId="19" xfId="0" applyFont="1" applyFill="1" applyBorder="1" applyAlignment="1" applyProtection="1">
      <alignment horizontal="left"/>
      <protection locked="0"/>
    </xf>
    <xf numFmtId="0" fontId="17" fillId="3" borderId="14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textRotation="90"/>
    </xf>
    <xf numFmtId="0" fontId="0" fillId="2" borderId="29" xfId="0" applyFill="1" applyBorder="1" applyAlignment="1">
      <alignment horizontal="center" vertical="top" wrapText="1"/>
    </xf>
    <xf numFmtId="0" fontId="0" fillId="2" borderId="16" xfId="0" applyFill="1" applyBorder="1" applyAlignment="1">
      <alignment horizontal="center" vertical="top" wrapText="1"/>
    </xf>
    <xf numFmtId="0" fontId="0" fillId="2" borderId="30" xfId="0" applyFill="1" applyBorder="1" applyAlignment="1">
      <alignment horizontal="center" vertical="top" wrapText="1"/>
    </xf>
    <xf numFmtId="0" fontId="0" fillId="2" borderId="27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31" xfId="0" applyFill="1" applyBorder="1" applyAlignment="1">
      <alignment horizontal="center" vertical="top" wrapText="1"/>
    </xf>
    <xf numFmtId="0" fontId="0" fillId="2" borderId="32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33" xfId="0" applyFill="1" applyBorder="1" applyAlignment="1">
      <alignment horizontal="center" vertical="top" wrapText="1"/>
    </xf>
    <xf numFmtId="0" fontId="0" fillId="3" borderId="1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right" vertical="center" indent="2"/>
    </xf>
    <xf numFmtId="0" fontId="5" fillId="2" borderId="6" xfId="0" applyFont="1" applyFill="1" applyBorder="1" applyAlignment="1" applyProtection="1">
      <alignment horizontal="right" vertical="center" indent="2"/>
    </xf>
    <xf numFmtId="0" fontId="5" fillId="2" borderId="7" xfId="0" applyFont="1" applyFill="1" applyBorder="1" applyAlignment="1" applyProtection="1">
      <alignment horizontal="right" vertical="center" indent="2"/>
    </xf>
    <xf numFmtId="0" fontId="3" fillId="2" borderId="0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tabSelected="1" zoomScaleNormal="100" zoomScaleSheetLayoutView="100" workbookViewId="0">
      <selection activeCell="I22" sqref="I22:P22"/>
    </sheetView>
  </sheetViews>
  <sheetFormatPr defaultRowHeight="15" x14ac:dyDescent="0.25"/>
  <cols>
    <col min="1" max="1" width="11.5703125" customWidth="1"/>
    <col min="2" max="2" width="9" customWidth="1"/>
    <col min="3" max="3" width="14.85546875" customWidth="1"/>
    <col min="4" max="4" width="16" customWidth="1"/>
    <col min="5" max="5" width="12.28515625" customWidth="1"/>
    <col min="8" max="8" width="11.85546875" customWidth="1"/>
    <col min="9" max="9" width="9.7109375" customWidth="1"/>
    <col min="11" max="11" width="13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80" t="s">
        <v>61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16" t="s">
        <v>65</v>
      </c>
      <c r="P1" s="15"/>
    </row>
    <row r="2" spans="1:18" ht="18" x14ac:dyDescent="0.25">
      <c r="A2" s="17" t="s">
        <v>78</v>
      </c>
      <c r="B2" s="66"/>
      <c r="C2" s="68"/>
      <c r="D2" s="68" t="s">
        <v>79</v>
      </c>
      <c r="E2" s="69"/>
      <c r="F2" s="69"/>
      <c r="G2" s="69"/>
      <c r="H2" s="69"/>
      <c r="I2" s="69"/>
      <c r="J2" s="69"/>
      <c r="K2" s="69"/>
      <c r="L2" s="69"/>
      <c r="M2" s="13"/>
      <c r="N2" s="16" t="s">
        <v>66</v>
      </c>
      <c r="O2" s="14"/>
      <c r="P2" s="15"/>
    </row>
    <row r="3" spans="1:18" ht="19.5" customHeight="1" x14ac:dyDescent="0.3">
      <c r="A3" s="17" t="s">
        <v>84</v>
      </c>
      <c r="B3" s="66"/>
      <c r="C3" s="70"/>
      <c r="D3" s="76" t="s">
        <v>88</v>
      </c>
      <c r="E3" s="71"/>
      <c r="F3" s="71"/>
      <c r="G3" s="71"/>
      <c r="H3" s="71"/>
      <c r="I3" s="71"/>
      <c r="J3" s="71"/>
      <c r="K3" s="71"/>
      <c r="L3" s="71"/>
      <c r="M3" s="13"/>
      <c r="N3" s="13"/>
      <c r="O3" s="14"/>
      <c r="P3" s="15"/>
    </row>
    <row r="4" spans="1:18" ht="19.5" customHeight="1" x14ac:dyDescent="0.25">
      <c r="A4" s="73" t="s">
        <v>80</v>
      </c>
      <c r="B4" s="72"/>
      <c r="C4" s="72"/>
      <c r="D4" s="74" t="s">
        <v>81</v>
      </c>
      <c r="E4" s="72"/>
      <c r="F4" s="72"/>
      <c r="G4" s="72"/>
      <c r="H4" s="19"/>
      <c r="I4" s="18"/>
      <c r="J4" s="18"/>
      <c r="K4" s="20"/>
      <c r="L4" s="18"/>
      <c r="M4" s="18"/>
      <c r="N4" s="18"/>
      <c r="O4" s="18"/>
      <c r="P4" s="18"/>
    </row>
    <row r="5" spans="1:18" ht="2.25" customHeight="1" thickBot="1" x14ac:dyDescent="0.3">
      <c r="A5" s="21"/>
      <c r="B5" s="85"/>
      <c r="C5" s="85"/>
      <c r="D5" s="85"/>
      <c r="E5" s="85"/>
      <c r="F5" s="85"/>
      <c r="G5" s="85"/>
      <c r="H5" s="19"/>
      <c r="I5" s="18"/>
      <c r="J5" s="18"/>
      <c r="K5" s="18"/>
      <c r="L5" s="18"/>
      <c r="M5" s="18"/>
      <c r="N5" s="18"/>
      <c r="O5" s="18"/>
      <c r="P5" s="18"/>
    </row>
    <row r="6" spans="1:18" ht="16.5" customHeight="1" thickBot="1" x14ac:dyDescent="0.3">
      <c r="A6" s="83" t="s">
        <v>82</v>
      </c>
      <c r="B6" s="84"/>
      <c r="C6" s="22"/>
      <c r="D6" s="23"/>
      <c r="E6" s="23"/>
      <c r="F6" s="23"/>
      <c r="G6" s="23"/>
      <c r="H6" s="19"/>
      <c r="I6" s="18"/>
      <c r="J6" s="18"/>
      <c r="K6" s="18"/>
      <c r="L6" s="18"/>
      <c r="M6" s="18"/>
      <c r="N6" s="18"/>
      <c r="O6" s="18"/>
      <c r="P6" s="18"/>
    </row>
    <row r="7" spans="1:18" ht="21" customHeight="1" thickBot="1" x14ac:dyDescent="0.3">
      <c r="A7" s="48" t="s">
        <v>6</v>
      </c>
      <c r="B7" s="86" t="s">
        <v>0</v>
      </c>
      <c r="C7" s="98" t="s">
        <v>51</v>
      </c>
      <c r="D7" s="99"/>
      <c r="E7" s="89" t="s">
        <v>67</v>
      </c>
      <c r="F7" s="113" t="s">
        <v>1</v>
      </c>
      <c r="G7" s="114"/>
      <c r="H7" s="115"/>
      <c r="I7" s="92" t="s">
        <v>2</v>
      </c>
      <c r="J7" s="89" t="s">
        <v>3</v>
      </c>
      <c r="K7" s="92" t="s">
        <v>4</v>
      </c>
      <c r="L7" s="95" t="s">
        <v>5</v>
      </c>
      <c r="M7" s="89" t="s">
        <v>52</v>
      </c>
      <c r="N7" s="111" t="s">
        <v>57</v>
      </c>
      <c r="O7" s="100" t="s">
        <v>83</v>
      </c>
      <c r="P7" s="103" t="s">
        <v>56</v>
      </c>
    </row>
    <row r="8" spans="1:18" ht="21.75" customHeight="1" x14ac:dyDescent="0.25">
      <c r="A8" s="24"/>
      <c r="B8" s="87"/>
      <c r="C8" s="106" t="s">
        <v>64</v>
      </c>
      <c r="D8" s="107"/>
      <c r="E8" s="90"/>
      <c r="F8" s="110" t="s">
        <v>7</v>
      </c>
      <c r="G8" s="90" t="s">
        <v>8</v>
      </c>
      <c r="H8" s="89" t="s">
        <v>9</v>
      </c>
      <c r="I8" s="93"/>
      <c r="J8" s="90"/>
      <c r="K8" s="93"/>
      <c r="L8" s="96"/>
      <c r="M8" s="90"/>
      <c r="N8" s="112"/>
      <c r="O8" s="101"/>
      <c r="P8" s="104"/>
    </row>
    <row r="9" spans="1:18" ht="50.25" customHeight="1" thickBot="1" x14ac:dyDescent="0.3">
      <c r="A9" s="54"/>
      <c r="B9" s="88"/>
      <c r="C9" s="108"/>
      <c r="D9" s="109"/>
      <c r="E9" s="91"/>
      <c r="F9" s="108"/>
      <c r="G9" s="91"/>
      <c r="H9" s="91"/>
      <c r="I9" s="94"/>
      <c r="J9" s="91"/>
      <c r="K9" s="94"/>
      <c r="L9" s="97"/>
      <c r="M9" s="91"/>
      <c r="N9" s="109"/>
      <c r="O9" s="102"/>
      <c r="P9" s="105"/>
    </row>
    <row r="10" spans="1:18" ht="18" customHeight="1" x14ac:dyDescent="0.25">
      <c r="A10" s="25" t="s">
        <v>68</v>
      </c>
      <c r="B10" s="58" t="s">
        <v>70</v>
      </c>
      <c r="C10" s="81" t="s">
        <v>74</v>
      </c>
      <c r="D10" s="82"/>
      <c r="E10" s="57">
        <v>44834</v>
      </c>
      <c r="F10" s="59">
        <v>20</v>
      </c>
      <c r="G10" s="59"/>
      <c r="H10" s="59">
        <v>20</v>
      </c>
      <c r="I10" s="60" t="s">
        <v>35</v>
      </c>
      <c r="J10" s="58">
        <v>50</v>
      </c>
      <c r="K10" s="58">
        <v>2.04</v>
      </c>
      <c r="L10" s="75">
        <v>470</v>
      </c>
      <c r="M10" s="26">
        <v>228.5</v>
      </c>
      <c r="N10" s="53" t="s">
        <v>58</v>
      </c>
      <c r="O10" s="46"/>
      <c r="P10" s="50">
        <f>H10*O10</f>
        <v>0</v>
      </c>
      <c r="Q10" s="12" t="str">
        <f t="shared" ref="Q10:Q14" si="0">IF( P10=0," ", IF(100-((M10/P10)*100)&gt;20,"viac ako 20%",0))</f>
        <v xml:space="preserve"> </v>
      </c>
      <c r="R10" s="55"/>
    </row>
    <row r="11" spans="1:18" ht="18" customHeight="1" x14ac:dyDescent="0.25">
      <c r="A11" s="25" t="s">
        <v>68</v>
      </c>
      <c r="B11" s="58" t="s">
        <v>69</v>
      </c>
      <c r="C11" s="77" t="s">
        <v>85</v>
      </c>
      <c r="D11" s="77"/>
      <c r="E11" s="57">
        <v>44834</v>
      </c>
      <c r="F11" s="59">
        <v>40</v>
      </c>
      <c r="G11" s="59"/>
      <c r="H11" s="59">
        <f t="shared" ref="H11:H14" si="1">SUM(F11:G11)</f>
        <v>40</v>
      </c>
      <c r="I11" s="60" t="s">
        <v>35</v>
      </c>
      <c r="J11" s="58">
        <v>60</v>
      </c>
      <c r="K11" s="58">
        <v>0.4</v>
      </c>
      <c r="L11" s="75" t="s">
        <v>86</v>
      </c>
      <c r="M11" s="26">
        <v>799.04</v>
      </c>
      <c r="N11" s="52" t="s">
        <v>58</v>
      </c>
      <c r="O11" s="47"/>
      <c r="P11" s="51">
        <f>H11*O11</f>
        <v>0</v>
      </c>
      <c r="Q11" s="12" t="str">
        <f t="shared" si="0"/>
        <v xml:space="preserve"> </v>
      </c>
      <c r="R11" s="55"/>
    </row>
    <row r="12" spans="1:18" ht="18" customHeight="1" x14ac:dyDescent="0.25">
      <c r="A12" s="25" t="s">
        <v>68</v>
      </c>
      <c r="B12" s="58" t="s">
        <v>71</v>
      </c>
      <c r="C12" s="78" t="s">
        <v>74</v>
      </c>
      <c r="D12" s="79"/>
      <c r="E12" s="57">
        <v>44834</v>
      </c>
      <c r="F12" s="59">
        <v>50</v>
      </c>
      <c r="G12" s="59">
        <v>5</v>
      </c>
      <c r="H12" s="59">
        <f t="shared" si="1"/>
        <v>55</v>
      </c>
      <c r="I12" s="60" t="s">
        <v>35</v>
      </c>
      <c r="J12" s="58">
        <v>60</v>
      </c>
      <c r="K12" s="58" t="s">
        <v>72</v>
      </c>
      <c r="L12" s="75">
        <v>630</v>
      </c>
      <c r="M12" s="26">
        <v>899.11</v>
      </c>
      <c r="N12" s="26" t="s">
        <v>58</v>
      </c>
      <c r="O12" s="47"/>
      <c r="P12" s="51">
        <f t="shared" ref="P12:P14" si="2">H12*O12</f>
        <v>0</v>
      </c>
      <c r="Q12" s="12" t="str">
        <f t="shared" si="0"/>
        <v xml:space="preserve"> </v>
      </c>
      <c r="R12" s="55"/>
    </row>
    <row r="13" spans="1:18" ht="18" customHeight="1" x14ac:dyDescent="0.25">
      <c r="A13" s="25" t="s">
        <v>68</v>
      </c>
      <c r="B13" s="58" t="s">
        <v>73</v>
      </c>
      <c r="C13" s="78" t="s">
        <v>74</v>
      </c>
      <c r="D13" s="79"/>
      <c r="E13" s="57">
        <v>44834</v>
      </c>
      <c r="F13" s="59">
        <v>270</v>
      </c>
      <c r="G13" s="59">
        <v>20</v>
      </c>
      <c r="H13" s="59">
        <f t="shared" si="1"/>
        <v>290</v>
      </c>
      <c r="I13" s="60" t="s">
        <v>35</v>
      </c>
      <c r="J13" s="58">
        <v>55</v>
      </c>
      <c r="K13" s="58" t="s">
        <v>75</v>
      </c>
      <c r="L13" s="75">
        <v>450</v>
      </c>
      <c r="M13" s="26">
        <v>4345.1899999999996</v>
      </c>
      <c r="N13" s="53" t="s">
        <v>58</v>
      </c>
      <c r="O13" s="47"/>
      <c r="P13" s="51">
        <f t="shared" si="2"/>
        <v>0</v>
      </c>
      <c r="Q13" s="12" t="str">
        <f t="shared" si="0"/>
        <v xml:space="preserve"> </v>
      </c>
      <c r="R13" s="55"/>
    </row>
    <row r="14" spans="1:18" ht="18" customHeight="1" x14ac:dyDescent="0.25">
      <c r="A14" s="25" t="s">
        <v>68</v>
      </c>
      <c r="B14" s="61" t="s">
        <v>76</v>
      </c>
      <c r="C14" s="77" t="s">
        <v>85</v>
      </c>
      <c r="D14" s="77"/>
      <c r="E14" s="57">
        <v>44834</v>
      </c>
      <c r="F14" s="62">
        <v>180</v>
      </c>
      <c r="G14" s="62">
        <v>10</v>
      </c>
      <c r="H14" s="59">
        <f t="shared" si="1"/>
        <v>190</v>
      </c>
      <c r="I14" s="63" t="s">
        <v>35</v>
      </c>
      <c r="J14" s="61">
        <v>60</v>
      </c>
      <c r="K14" s="61" t="s">
        <v>77</v>
      </c>
      <c r="L14" s="64" t="s">
        <v>87</v>
      </c>
      <c r="M14" s="65">
        <v>3646.85</v>
      </c>
      <c r="N14" s="53" t="s">
        <v>58</v>
      </c>
      <c r="O14" s="47"/>
      <c r="P14" s="51">
        <f t="shared" si="2"/>
        <v>0</v>
      </c>
      <c r="Q14" s="12" t="str">
        <f t="shared" si="0"/>
        <v xml:space="preserve"> </v>
      </c>
      <c r="R14" s="55"/>
    </row>
    <row r="15" spans="1:18" ht="15.75" thickBot="1" x14ac:dyDescent="0.3">
      <c r="A15" s="27"/>
      <c r="B15" s="28"/>
      <c r="C15" s="29"/>
      <c r="D15" s="30"/>
      <c r="E15" s="30"/>
      <c r="F15" s="31"/>
      <c r="G15" s="31"/>
      <c r="H15" s="67">
        <f>SUM(H10:H14)</f>
        <v>595</v>
      </c>
      <c r="I15" s="32"/>
      <c r="J15" s="28"/>
      <c r="K15" s="28"/>
      <c r="L15" s="29"/>
      <c r="M15" s="38"/>
      <c r="N15" s="34"/>
      <c r="O15" s="37"/>
      <c r="P15" s="38"/>
      <c r="Q15" s="12"/>
    </row>
    <row r="16" spans="1:18" ht="15.75" thickBot="1" x14ac:dyDescent="0.3">
      <c r="A16" s="49"/>
      <c r="B16" s="35"/>
      <c r="C16" s="35"/>
      <c r="D16" s="35"/>
      <c r="E16" s="35"/>
      <c r="F16" s="35"/>
      <c r="G16" s="35"/>
      <c r="H16" s="35"/>
      <c r="I16" s="35"/>
      <c r="J16" s="35"/>
      <c r="K16" s="137" t="s">
        <v>11</v>
      </c>
      <c r="L16" s="137"/>
      <c r="M16" s="38">
        <f>SUM(M10:M14)</f>
        <v>9918.69</v>
      </c>
      <c r="N16" s="36"/>
      <c r="O16" s="39" t="s">
        <v>12</v>
      </c>
      <c r="P16" s="33">
        <f>SUM(P10:P14)</f>
        <v>0</v>
      </c>
      <c r="Q16" s="12" t="str">
        <f>IF(P16&gt;M16,"prekročená cena","nižšia ako stanovená")</f>
        <v>nižšia ako stanovená</v>
      </c>
    </row>
    <row r="17" spans="1:16" ht="15.75" thickBot="1" x14ac:dyDescent="0.3">
      <c r="A17" s="133" t="s">
        <v>13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33">
        <f>P18-P16</f>
        <v>0</v>
      </c>
    </row>
    <row r="18" spans="1:16" ht="15.75" thickBot="1" x14ac:dyDescent="0.3">
      <c r="A18" s="133" t="s">
        <v>14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5"/>
      <c r="P18" s="33">
        <f>IF("nie"=MID(I26,1,3),P16,(P16*1.2))</f>
        <v>0</v>
      </c>
    </row>
    <row r="19" spans="1:16" x14ac:dyDescent="0.25">
      <c r="A19" s="119" t="s">
        <v>15</v>
      </c>
      <c r="B19" s="119"/>
      <c r="C19" s="119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</row>
    <row r="20" spans="1:16" x14ac:dyDescent="0.25">
      <c r="A20" s="136" t="s">
        <v>62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</row>
    <row r="21" spans="1:16" ht="15.75" customHeight="1" x14ac:dyDescent="0.25">
      <c r="A21" s="41" t="s">
        <v>55</v>
      </c>
      <c r="B21" s="41"/>
      <c r="C21" s="41"/>
      <c r="D21" s="41"/>
      <c r="E21" s="56"/>
      <c r="F21" s="41"/>
      <c r="G21" s="41"/>
      <c r="H21" s="42" t="s">
        <v>53</v>
      </c>
      <c r="I21" s="41"/>
      <c r="J21" s="41"/>
      <c r="K21" s="43"/>
      <c r="L21" s="43"/>
      <c r="M21" s="43"/>
      <c r="N21" s="43"/>
      <c r="O21" s="43"/>
      <c r="P21" s="43"/>
    </row>
    <row r="22" spans="1:16" ht="18.75" customHeight="1" x14ac:dyDescent="0.25">
      <c r="A22" s="121" t="s">
        <v>63</v>
      </c>
      <c r="B22" s="122"/>
      <c r="C22" s="122"/>
      <c r="D22" s="122"/>
      <c r="E22" s="122"/>
      <c r="F22" s="123"/>
      <c r="G22" s="120" t="s">
        <v>54</v>
      </c>
      <c r="H22" s="44" t="s">
        <v>16</v>
      </c>
      <c r="I22" s="116"/>
      <c r="J22" s="117"/>
      <c r="K22" s="117"/>
      <c r="L22" s="117"/>
      <c r="M22" s="117"/>
      <c r="N22" s="117"/>
      <c r="O22" s="117"/>
      <c r="P22" s="118"/>
    </row>
    <row r="23" spans="1:16" ht="18.75" customHeight="1" x14ac:dyDescent="0.25">
      <c r="A23" s="124"/>
      <c r="B23" s="125"/>
      <c r="C23" s="125"/>
      <c r="D23" s="125"/>
      <c r="E23" s="125"/>
      <c r="F23" s="126"/>
      <c r="G23" s="120"/>
      <c r="H23" s="44" t="s">
        <v>17</v>
      </c>
      <c r="I23" s="116"/>
      <c r="J23" s="117"/>
      <c r="K23" s="117"/>
      <c r="L23" s="117"/>
      <c r="M23" s="117"/>
      <c r="N23" s="117"/>
      <c r="O23" s="117"/>
      <c r="P23" s="118"/>
    </row>
    <row r="24" spans="1:16" ht="18.75" customHeight="1" x14ac:dyDescent="0.25">
      <c r="A24" s="124"/>
      <c r="B24" s="125"/>
      <c r="C24" s="125"/>
      <c r="D24" s="125"/>
      <c r="E24" s="125"/>
      <c r="F24" s="126"/>
      <c r="G24" s="120"/>
      <c r="H24" s="44" t="s">
        <v>18</v>
      </c>
      <c r="I24" s="116"/>
      <c r="J24" s="117"/>
      <c r="K24" s="117"/>
      <c r="L24" s="117"/>
      <c r="M24" s="117"/>
      <c r="N24" s="117"/>
      <c r="O24" s="117"/>
      <c r="P24" s="118"/>
    </row>
    <row r="25" spans="1:16" ht="18.75" customHeight="1" x14ac:dyDescent="0.25">
      <c r="A25" s="124"/>
      <c r="B25" s="125"/>
      <c r="C25" s="125"/>
      <c r="D25" s="125"/>
      <c r="E25" s="125"/>
      <c r="F25" s="126"/>
      <c r="G25" s="120"/>
      <c r="H25" s="44" t="s">
        <v>19</v>
      </c>
      <c r="I25" s="116"/>
      <c r="J25" s="117"/>
      <c r="K25" s="117"/>
      <c r="L25" s="117"/>
      <c r="M25" s="117"/>
      <c r="N25" s="117"/>
      <c r="O25" s="117"/>
      <c r="P25" s="118"/>
    </row>
    <row r="26" spans="1:16" ht="18.75" customHeight="1" x14ac:dyDescent="0.25">
      <c r="A26" s="124"/>
      <c r="B26" s="125"/>
      <c r="C26" s="125"/>
      <c r="D26" s="125"/>
      <c r="E26" s="125"/>
      <c r="F26" s="126"/>
      <c r="G26" s="120"/>
      <c r="H26" s="44" t="s">
        <v>20</v>
      </c>
      <c r="I26" s="116"/>
      <c r="J26" s="117"/>
      <c r="K26" s="117"/>
      <c r="L26" s="117"/>
      <c r="M26" s="117"/>
      <c r="N26" s="117"/>
      <c r="O26" s="117"/>
      <c r="P26" s="118"/>
    </row>
    <row r="27" spans="1:16" x14ac:dyDescent="0.25">
      <c r="A27" s="124"/>
      <c r="B27" s="125"/>
      <c r="C27" s="125"/>
      <c r="D27" s="125"/>
      <c r="E27" s="125"/>
      <c r="F27" s="126"/>
      <c r="G27" s="23"/>
      <c r="H27" s="23"/>
      <c r="I27" s="23"/>
      <c r="J27" s="23"/>
      <c r="K27" s="23"/>
      <c r="L27" s="23"/>
      <c r="M27" s="23"/>
      <c r="N27" s="23"/>
      <c r="O27" s="23"/>
      <c r="P27" s="23"/>
    </row>
    <row r="28" spans="1:16" x14ac:dyDescent="0.25">
      <c r="A28" s="124"/>
      <c r="B28" s="125"/>
      <c r="C28" s="125"/>
      <c r="D28" s="125"/>
      <c r="E28" s="125"/>
      <c r="F28" s="126"/>
      <c r="G28" s="23"/>
      <c r="H28" s="23"/>
      <c r="I28" s="23"/>
      <c r="J28" s="23"/>
      <c r="K28" s="23"/>
      <c r="L28" s="23"/>
      <c r="M28" s="23"/>
      <c r="N28" s="23"/>
      <c r="O28" s="23"/>
      <c r="P28" s="23"/>
    </row>
    <row r="29" spans="1:16" ht="30.75" customHeight="1" x14ac:dyDescent="0.25">
      <c r="A29" s="127"/>
      <c r="B29" s="128"/>
      <c r="C29" s="128"/>
      <c r="D29" s="128"/>
      <c r="E29" s="128"/>
      <c r="F29" s="129"/>
      <c r="G29" s="43"/>
      <c r="H29" s="23"/>
      <c r="I29" s="18"/>
      <c r="J29" s="23"/>
      <c r="K29" s="23" t="s">
        <v>21</v>
      </c>
      <c r="L29" s="23"/>
      <c r="M29" s="130"/>
      <c r="N29" s="131"/>
      <c r="O29" s="132"/>
      <c r="P29" s="23"/>
    </row>
    <row r="30" spans="1:16" x14ac:dyDescent="0.25">
      <c r="A30" s="43"/>
      <c r="B30" s="43"/>
      <c r="C30" s="43"/>
      <c r="D30" s="43"/>
      <c r="E30" s="43"/>
      <c r="F30" s="43"/>
      <c r="G30" s="43"/>
      <c r="H30" s="23"/>
      <c r="I30" s="23"/>
      <c r="J30" s="23"/>
      <c r="K30" s="23"/>
      <c r="L30" s="23"/>
      <c r="M30" s="23"/>
      <c r="N30" s="23"/>
      <c r="O30" s="23"/>
      <c r="P30" s="23"/>
    </row>
    <row r="31" spans="1:16" x14ac:dyDescent="0.25">
      <c r="A31" s="20"/>
      <c r="B31" s="20"/>
      <c r="C31" s="20"/>
      <c r="D31" s="20"/>
      <c r="E31" s="20"/>
      <c r="F31" s="20"/>
      <c r="G31" s="20"/>
      <c r="H31" s="23"/>
      <c r="I31" s="23"/>
      <c r="J31" s="23"/>
      <c r="K31" s="23"/>
      <c r="L31" s="23"/>
      <c r="M31" s="23"/>
      <c r="N31" s="23"/>
      <c r="O31" s="23"/>
      <c r="P31" s="23"/>
    </row>
  </sheetData>
  <sheetProtection algorithmName="SHA-512" hashValue="VdvFmThFEyVGgHiLP2p6wppLRUlprTvIjC4ve0BTIUQeEa72Ff2nUo7EroFAhwY/YJFklr60nx6dvsdrpYVTbw==" saltValue="85T+DbshouCOWkGZtblV1Q==" spinCount="100000" sheet="1" selectLockedCells="1"/>
  <protectedRanges>
    <protectedRange sqref="M29:O29" name="Rozsah3"/>
    <protectedRange sqref="I22:P26" name="Rozsah2"/>
    <protectedRange sqref="O10:O14" name="Rozsah1"/>
  </protectedRanges>
  <mergeCells count="37">
    <mergeCell ref="A18:O18"/>
    <mergeCell ref="A20:P20"/>
    <mergeCell ref="K16:L16"/>
    <mergeCell ref="A17:O17"/>
    <mergeCell ref="I26:P26"/>
    <mergeCell ref="A19:C19"/>
    <mergeCell ref="G22:G26"/>
    <mergeCell ref="I22:P22"/>
    <mergeCell ref="I23:P23"/>
    <mergeCell ref="I24:P24"/>
    <mergeCell ref="I25:P25"/>
    <mergeCell ref="A22:F29"/>
    <mergeCell ref="M29:O29"/>
    <mergeCell ref="O7:O9"/>
    <mergeCell ref="P7:P9"/>
    <mergeCell ref="C8:D9"/>
    <mergeCell ref="F8:F9"/>
    <mergeCell ref="G8:G9"/>
    <mergeCell ref="H8:H9"/>
    <mergeCell ref="N7:N9"/>
    <mergeCell ref="F7:H7"/>
    <mergeCell ref="E7:E9"/>
    <mergeCell ref="C11:D11"/>
    <mergeCell ref="C12:D12"/>
    <mergeCell ref="C13:D13"/>
    <mergeCell ref="C14:D14"/>
    <mergeCell ref="A1:M1"/>
    <mergeCell ref="C10:D10"/>
    <mergeCell ref="A6:B6"/>
    <mergeCell ref="B5:G5"/>
    <mergeCell ref="B7:B9"/>
    <mergeCell ref="M7:M9"/>
    <mergeCell ref="I7:I9"/>
    <mergeCell ref="J7:J9"/>
    <mergeCell ref="K7:K9"/>
    <mergeCell ref="L7:L9"/>
    <mergeCell ref="C7:D7"/>
  </mergeCells>
  <pageMargins left="0.23622047244094491" right="0.23622047244094491" top="0.55118110236220474" bottom="0.55118110236220474" header="0.31496062992125984" footer="0.31496062992125984"/>
  <pageSetup paperSize="9" scale="75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42" t="s">
        <v>49</v>
      </c>
      <c r="M2" s="142"/>
    </row>
    <row r="3" spans="1:14" x14ac:dyDescent="0.25">
      <c r="A3" s="5" t="s">
        <v>23</v>
      </c>
      <c r="B3" s="139" t="s">
        <v>24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5" t="s">
        <v>25</v>
      </c>
      <c r="B4" s="139" t="s">
        <v>26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</row>
    <row r="5" spans="1:14" x14ac:dyDescent="0.25">
      <c r="A5" s="5" t="s">
        <v>6</v>
      </c>
      <c r="B5" s="139" t="s">
        <v>27</v>
      </c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5" t="s">
        <v>0</v>
      </c>
      <c r="B6" s="139" t="s">
        <v>28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6" t="s">
        <v>29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1"/>
    </row>
    <row r="8" spans="1:14" x14ac:dyDescent="0.25">
      <c r="A8" s="5" t="s">
        <v>10</v>
      </c>
      <c r="B8" s="139" t="s">
        <v>30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</row>
    <row r="9" spans="1:14" x14ac:dyDescent="0.25">
      <c r="A9" s="7" t="s">
        <v>31</v>
      </c>
      <c r="B9" s="139" t="s">
        <v>32</v>
      </c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</row>
    <row r="10" spans="1:14" x14ac:dyDescent="0.25">
      <c r="A10" s="7" t="s">
        <v>33</v>
      </c>
      <c r="B10" s="139" t="s">
        <v>34</v>
      </c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</row>
    <row r="11" spans="1:14" x14ac:dyDescent="0.25">
      <c r="A11" s="8" t="s">
        <v>35</v>
      </c>
      <c r="B11" s="139" t="s">
        <v>36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</row>
    <row r="12" spans="1:14" x14ac:dyDescent="0.25">
      <c r="A12" s="9" t="s">
        <v>37</v>
      </c>
      <c r="B12" s="139" t="s">
        <v>38</v>
      </c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4" ht="24" customHeight="1" x14ac:dyDescent="0.25">
      <c r="A13" s="8" t="s">
        <v>39</v>
      </c>
      <c r="B13" s="139" t="s">
        <v>40</v>
      </c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</row>
    <row r="14" spans="1:14" ht="16.5" customHeight="1" x14ac:dyDescent="0.25">
      <c r="A14" s="8" t="s">
        <v>3</v>
      </c>
      <c r="B14" s="139" t="s">
        <v>50</v>
      </c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</row>
    <row r="15" spans="1:14" x14ac:dyDescent="0.25">
      <c r="A15" s="8" t="s">
        <v>41</v>
      </c>
      <c r="B15" s="139" t="s">
        <v>42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38.25" x14ac:dyDescent="0.25">
      <c r="A16" s="10" t="s">
        <v>43</v>
      </c>
      <c r="B16" s="139" t="s">
        <v>44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</row>
    <row r="17" spans="1:14" ht="28.5" customHeight="1" x14ac:dyDescent="0.25">
      <c r="A17" s="10" t="s">
        <v>45</v>
      </c>
      <c r="B17" s="139" t="s">
        <v>46</v>
      </c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</row>
    <row r="18" spans="1:14" ht="27" customHeight="1" x14ac:dyDescent="0.25">
      <c r="A18" s="11" t="s">
        <v>47</v>
      </c>
      <c r="B18" s="139" t="s">
        <v>48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75" customHeight="1" x14ac:dyDescent="0.25">
      <c r="A19" s="45" t="s">
        <v>59</v>
      </c>
      <c r="B19" s="138" t="s">
        <v>60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martin.bystriansky</cp:lastModifiedBy>
  <cp:lastPrinted>2022-07-11T05:41:27Z</cp:lastPrinted>
  <dcterms:created xsi:type="dcterms:W3CDTF">2012-08-13T12:29:09Z</dcterms:created>
  <dcterms:modified xsi:type="dcterms:W3CDTF">2022-07-11T05:41:38Z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