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240" windowHeight="12300" firstSheet="2" activeTab="11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45621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2" i="17"/>
  <c r="D19" i="17" s="1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6"/>
  <c r="D19" i="6" s="1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24" l="1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<sst xmlns="http://schemas.openxmlformats.org/spreadsheetml/2006/main" count="974" uniqueCount="67">
  <si>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</si>
  <si>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</si>
  <si>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</si>
  <si>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</si>
  <si>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</si>
  <si>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</si>
  <si>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</si>
  <si>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</si>
  <si>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</si>
  <si>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</si>
  <si>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</si>
  <si>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</si>
  <si>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</si>
  <si>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</si>
  <si>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</si>
  <si>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</si>
  <si>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</si>
  <si>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</si>
  <si>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</si>
  <si>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</si>
  <si>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</si>
  <si>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</si>
  <si>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</si>
  <si>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</si>
  <si>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</si>
  <si>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</si>
  <si>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</si>
  <si>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</si>
  <si>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</si>
  <si>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</si>
  <si>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</si>
  <si>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</si>
  <si>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</si>
  <si>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</si>
  <si>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</si>
  <si>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</si>
  <si>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</si>
  <si>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</si>
  <si>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</si>
  <si>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</si>
  <si>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</si>
  <si>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</si>
  <si>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</si>
  <si>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</si>
  <si>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</si>
  <si>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</si>
  <si>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</si>
  <si>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</si>
  <si>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</si>
  <si>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</si>
  <si>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</si>
  <si>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</si>
  <si>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</si>
  <si>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</si>
  <si>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</si>
  <si>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</si>
  <si>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</si>
  <si>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</si>
  <si>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</si>
  <si>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</si>
  <si>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</si>
  <si>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Rudolf Hübler</t>
  </si>
  <si>
    <t>Mníšek nad Hnilcom 352, 055 64  Mníšek nad Hnilcom</t>
  </si>
  <si>
    <t>SK46 0900 0000 0051 7184 4884</t>
  </si>
  <si>
    <t>SK1032506816</t>
  </si>
  <si>
    <t>katarina.panulinova@gmail.com</t>
  </si>
  <si>
    <t>Názov predmetu zákazky: Lesnícke služby v ťažbovom procese na organizačnej zložke OZ Východ na obdobie 2023 - 2026  časť „12“ Smolnícka 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</si>
</sst>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tarina.panulinova@g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9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17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18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19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20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15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16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21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8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10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H17" sqref="H1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8.28515625" customWidth="1"/>
    <col min="5" max="5" width="15.5703125" customWidth="1"/>
    <col min="6" max="6" width="2.5703125" bestFit="1" customWidth="1"/>
    <col min="7" max="7" width="14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1400</v>
      </c>
      <c r="D8" s="28">
        <v>44.3</v>
      </c>
      <c r="E8" s="36">
        <v>44.25</v>
      </c>
      <c r="F8" s="37" t="s">
        <v>30</v>
      </c>
      <c r="G8" s="38">
        <f t="shared" ref="G8:G11" si="0">IFERROR( ROUND(E8/D8,3)," ")</f>
        <v>0.999</v>
      </c>
      <c r="H8" s="39">
        <f>C8*E8</f>
        <v>61950</v>
      </c>
    </row>
    <row r="9" spans="1:8" ht="18.75" x14ac:dyDescent="0.25">
      <c r="A9" s="16">
        <v>2</v>
      </c>
      <c r="B9" s="17" t="s">
        <v>26</v>
      </c>
      <c r="C9" s="29">
        <v>1400</v>
      </c>
      <c r="D9" s="28">
        <v>27.2</v>
      </c>
      <c r="E9" s="36">
        <v>27.16</v>
      </c>
      <c r="F9" s="37" t="s">
        <v>31</v>
      </c>
      <c r="G9" s="38">
        <f t="shared" si="0"/>
        <v>0.999</v>
      </c>
      <c r="H9" s="39">
        <f t="shared" ref="H9:H11" si="1">C9*E9</f>
        <v>38024</v>
      </c>
    </row>
    <row r="10" spans="1:8" ht="18.75" x14ac:dyDescent="0.25">
      <c r="A10" s="16">
        <v>3</v>
      </c>
      <c r="B10" s="17" t="s">
        <v>24</v>
      </c>
      <c r="C10" s="29">
        <v>62500</v>
      </c>
      <c r="D10" s="28">
        <v>24.14</v>
      </c>
      <c r="E10" s="36">
        <v>24.12</v>
      </c>
      <c r="F10" s="37" t="s">
        <v>32</v>
      </c>
      <c r="G10" s="38">
        <f t="shared" si="0"/>
        <v>0.999</v>
      </c>
      <c r="H10" s="39">
        <f t="shared" si="1"/>
        <v>1507500</v>
      </c>
    </row>
    <row r="11" spans="1:8" ht="18.75" x14ac:dyDescent="0.25">
      <c r="A11" s="16">
        <v>4</v>
      </c>
      <c r="B11" s="17" t="s">
        <v>34</v>
      </c>
      <c r="C11" s="29">
        <v>2300</v>
      </c>
      <c r="D11" s="28">
        <v>22.1</v>
      </c>
      <c r="E11" s="36">
        <v>22.08</v>
      </c>
      <c r="F11" s="37" t="s">
        <v>33</v>
      </c>
      <c r="G11" s="38">
        <f t="shared" si="0"/>
        <v>0.999</v>
      </c>
      <c r="H11" s="39">
        <f t="shared" si="1"/>
        <v>50783.999999999993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1658258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 t="s">
        <v>61</v>
      </c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1658258</v>
      </c>
      <c r="E19" s="42">
        <f>IF(OR(C16="áno",C16="ano"),D19*0.2,0)</f>
        <v>331651.60000000003</v>
      </c>
      <c r="F19" s="43"/>
      <c r="G19" s="44">
        <f>D19+E19</f>
        <v>1989909.6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 t="s">
        <v>61</v>
      </c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 t="s">
        <v>62</v>
      </c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 t="s">
        <v>61</v>
      </c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 t="s">
        <v>63</v>
      </c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>
        <v>32370016</v>
      </c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 t="s">
        <v>64</v>
      </c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>
        <v>1032506816</v>
      </c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 t="s">
        <v>61</v>
      </c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>
        <v>904808463</v>
      </c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65" t="s">
        <v>65</v>
      </c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66">
        <v>44845</v>
      </c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25" right="0.25" top="0.75" bottom="0.75" header="0.3" footer="0.3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K7" sqref="K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0" t="s">
        <v>29</v>
      </c>
      <c r="G7" s="51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2" t="s">
        <v>28</v>
      </c>
      <c r="B12" s="53"/>
      <c r="C12" s="53"/>
      <c r="D12" s="53"/>
      <c r="E12" s="53"/>
      <c r="F12" s="53"/>
      <c r="G12" s="54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49"/>
      <c r="D21" s="49"/>
      <c r="E21" s="49"/>
      <c r="F21" s="49"/>
      <c r="G21" s="49"/>
      <c r="H21" s="49"/>
    </row>
    <row r="22" spans="1:8" ht="15.75" x14ac:dyDescent="0.25">
      <c r="A22" s="6"/>
      <c r="B22" s="30" t="s">
        <v>3</v>
      </c>
      <c r="C22" s="49"/>
      <c r="D22" s="49"/>
      <c r="E22" s="49"/>
      <c r="F22" s="49"/>
      <c r="G22" s="49"/>
      <c r="H22" s="49"/>
    </row>
    <row r="23" spans="1:8" ht="15.75" x14ac:dyDescent="0.25">
      <c r="A23" s="6"/>
      <c r="B23" s="25" t="s">
        <v>9</v>
      </c>
      <c r="C23" s="49"/>
      <c r="D23" s="49"/>
      <c r="E23" s="49"/>
      <c r="F23" s="49"/>
      <c r="G23" s="49"/>
      <c r="H23" s="49"/>
    </row>
    <row r="24" spans="1:8" ht="15.75" x14ac:dyDescent="0.25">
      <c r="A24" s="6"/>
      <c r="B24" s="17" t="s">
        <v>17</v>
      </c>
      <c r="C24" s="49"/>
      <c r="D24" s="49"/>
      <c r="E24" s="49"/>
      <c r="F24" s="49"/>
      <c r="G24" s="49"/>
      <c r="H24" s="49"/>
    </row>
    <row r="25" spans="1:8" ht="15.75" x14ac:dyDescent="0.25">
      <c r="A25" s="6"/>
      <c r="B25" s="17" t="s">
        <v>18</v>
      </c>
      <c r="C25" s="49"/>
      <c r="D25" s="49"/>
      <c r="E25" s="49"/>
      <c r="F25" s="49"/>
      <c r="G25" s="49"/>
      <c r="H25" s="49"/>
    </row>
    <row r="26" spans="1:8" ht="15.75" x14ac:dyDescent="0.25">
      <c r="A26" s="6"/>
      <c r="B26" s="17" t="s">
        <v>19</v>
      </c>
      <c r="C26" s="49"/>
      <c r="D26" s="49"/>
      <c r="E26" s="49"/>
      <c r="F26" s="49"/>
      <c r="G26" s="49"/>
      <c r="H26" s="49"/>
    </row>
    <row r="27" spans="1:8" ht="15.75" x14ac:dyDescent="0.25">
      <c r="A27" s="6"/>
      <c r="B27" s="17" t="s">
        <v>20</v>
      </c>
      <c r="C27" s="49"/>
      <c r="D27" s="49"/>
      <c r="E27" s="49"/>
      <c r="F27" s="49"/>
      <c r="G27" s="49"/>
      <c r="H27" s="49"/>
    </row>
    <row r="28" spans="1:8" ht="15.75" x14ac:dyDescent="0.25">
      <c r="A28" s="6"/>
      <c r="B28" s="17" t="s">
        <v>15</v>
      </c>
      <c r="C28" s="49"/>
      <c r="D28" s="49"/>
      <c r="E28" s="49"/>
      <c r="F28" s="49"/>
      <c r="G28" s="49"/>
      <c r="H28" s="49"/>
    </row>
    <row r="29" spans="1:8" ht="15.75" x14ac:dyDescent="0.25">
      <c r="A29" s="6"/>
      <c r="B29" s="17" t="s">
        <v>16</v>
      </c>
      <c r="C29" s="49"/>
      <c r="D29" s="49"/>
      <c r="E29" s="49"/>
      <c r="F29" s="49"/>
      <c r="G29" s="49"/>
      <c r="H29" s="49"/>
    </row>
    <row r="30" spans="1:8" ht="15.75" x14ac:dyDescent="0.25">
      <c r="A30" s="6"/>
      <c r="B30" s="17" t="s">
        <v>21</v>
      </c>
      <c r="C30" s="49"/>
      <c r="D30" s="49"/>
      <c r="E30" s="49"/>
      <c r="F30" s="49"/>
      <c r="G30" s="49"/>
      <c r="H30" s="49"/>
    </row>
    <row r="31" spans="1:8" ht="15.75" x14ac:dyDescent="0.25">
      <c r="A31" s="6"/>
      <c r="B31" s="25" t="s">
        <v>8</v>
      </c>
      <c r="C31" s="49"/>
      <c r="D31" s="49"/>
      <c r="E31" s="49"/>
      <c r="F31" s="49"/>
      <c r="G31" s="49"/>
      <c r="H31" s="49"/>
    </row>
    <row r="32" spans="1:8" ht="15.75" x14ac:dyDescent="0.25">
      <c r="A32" s="6"/>
      <c r="B32" s="25" t="s">
        <v>10</v>
      </c>
      <c r="C32" s="49"/>
      <c r="D32" s="49"/>
      <c r="E32" s="49"/>
      <c r="F32" s="49"/>
      <c r="G32" s="49"/>
      <c r="H32" s="49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Katarína</cp:lastModifiedBy>
  <cp:lastPrinted>2022-10-07T15:00:38Z</cp:lastPrinted>
  <dcterms:created xsi:type="dcterms:W3CDTF">2012-03-14T10:26:47Z</dcterms:created>
  <dcterms:modified xsi:type="dcterms:W3CDTF">2022-10-10T11:59:43Z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