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8060" windowHeight="7050"/>
  </bookViews>
  <sheets>
    <sheet name="Kr list" sheetId="6" r:id="rId1"/>
    <sheet name="Rekap" sheetId="2" r:id="rId2"/>
    <sheet name="Položky" sheetId="1" r:id="rId3"/>
    <sheet name="RozvHR2" sheetId="3" r:id="rId4"/>
    <sheet name="Rozv HRT 1" sheetId="4" r:id="rId5"/>
    <sheet name="Rozv HRT 2" sheetId="5" r:id="rId6"/>
  </sheets>
  <definedNames>
    <definedName name="_xlnm.Print_Titles" localSheetId="2">Položky!$1:$1</definedName>
    <definedName name="_xlnm.Print_Titles" localSheetId="3">RozvHR2!$1:$1</definedName>
    <definedName name="_xlnm.Print_Area" localSheetId="0">'Kr list'!$A$1:$G$36</definedName>
    <definedName name="_xlnm.Print_Area" localSheetId="1">Rekap!$A$1:$C$29</definedName>
    <definedName name="_xlnm.Print_Area" localSheetId="4">'Rozv HRT 1'!$A$1:$H$37</definedName>
    <definedName name="_xlnm.Print_Area" localSheetId="5">'Rozv HRT 2'!$A$1:$H$37</definedName>
    <definedName name="_xlnm.Print_Area" localSheetId="3">RozvHR2!$A$1:$M$61</definedName>
  </definedNames>
  <calcPr calcId="124519"/>
</workbook>
</file>

<file path=xl/calcChain.xml><?xml version="1.0" encoding="utf-8"?>
<calcChain xmlns="http://schemas.openxmlformats.org/spreadsheetml/2006/main">
  <c r="G150" i="1"/>
  <c r="G149"/>
  <c r="G17"/>
  <c r="G18"/>
  <c r="G90"/>
  <c r="G91"/>
  <c r="G92"/>
  <c r="G93"/>
  <c r="G94"/>
  <c r="G95"/>
  <c r="G89"/>
  <c r="H28" i="5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28" i="4"/>
  <c r="H27"/>
  <c r="H26"/>
  <c r="H25"/>
  <c r="H24"/>
  <c r="H23"/>
  <c r="H22"/>
  <c r="H21"/>
  <c r="H20"/>
  <c r="H19"/>
  <c r="H18"/>
  <c r="H17"/>
  <c r="H16"/>
  <c r="H15"/>
  <c r="H14"/>
  <c r="H13"/>
  <c r="H30" s="1"/>
  <c r="H12"/>
  <c r="H11"/>
  <c r="H10"/>
  <c r="L58" i="3"/>
  <c r="L59" s="1"/>
  <c r="G207" i="1"/>
  <c r="G208"/>
  <c r="G209"/>
  <c r="G210"/>
  <c r="G211"/>
  <c r="G212"/>
  <c r="G213"/>
  <c r="G206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19"/>
  <c r="G104"/>
  <c r="G105"/>
  <c r="G106"/>
  <c r="G107"/>
  <c r="G108"/>
  <c r="G109"/>
  <c r="G110"/>
  <c r="G111"/>
  <c r="G103"/>
  <c r="G72"/>
  <c r="G73"/>
  <c r="G74"/>
  <c r="G75"/>
  <c r="G76"/>
  <c r="G77"/>
  <c r="G78"/>
  <c r="G79"/>
  <c r="G80"/>
  <c r="G81"/>
  <c r="G71"/>
  <c r="G63"/>
  <c r="G62"/>
  <c r="G13"/>
  <c r="G14"/>
  <c r="G15"/>
  <c r="G16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12"/>
  <c r="G96" l="1"/>
  <c r="C11" i="2" s="1"/>
  <c r="H30" i="5"/>
  <c r="G214" i="1"/>
  <c r="C16" i="2" s="1"/>
  <c r="C17" s="1"/>
  <c r="H31" i="5"/>
  <c r="H31" i="4"/>
  <c r="H33" s="1"/>
  <c r="L60" i="3"/>
  <c r="C20" i="2" s="1"/>
  <c r="G199" i="1"/>
  <c r="C9" i="2" s="1"/>
  <c r="G112" i="1"/>
  <c r="C12" i="2" s="1"/>
  <c r="G82" i="1"/>
  <c r="C8" i="2" s="1"/>
  <c r="G64" i="1"/>
  <c r="C7" i="2" s="1"/>
  <c r="G55" i="1"/>
  <c r="C5" i="2" s="1"/>
  <c r="H33" i="5" l="1"/>
  <c r="C10" i="2"/>
  <c r="C6"/>
  <c r="H34" i="5"/>
  <c r="H36" s="1"/>
  <c r="C22" i="2" s="1"/>
  <c r="H34" i="4"/>
  <c r="H36" s="1"/>
  <c r="C21" i="2" s="1"/>
  <c r="C24" l="1"/>
  <c r="C23"/>
  <c r="C13"/>
  <c r="C27" l="1"/>
</calcChain>
</file>

<file path=xl/sharedStrings.xml><?xml version="1.0" encoding="utf-8"?>
<sst xmlns="http://schemas.openxmlformats.org/spreadsheetml/2006/main" count="1018" uniqueCount="645">
  <si>
    <t>3222-1</t>
  </si>
  <si>
    <t>CT - vyšetrovňa, Rádiologická klinika</t>
  </si>
  <si>
    <t/>
  </si>
  <si>
    <t>ELEKTROINŠTALÁCIA</t>
  </si>
  <si>
    <t>Por.č.</t>
  </si>
  <si>
    <t>Číslo pol.</t>
  </si>
  <si>
    <t>Popis položky</t>
  </si>
  <si>
    <t>Cena/jedn. [€]</t>
  </si>
  <si>
    <t>Množstvo</t>
  </si>
  <si>
    <t>Jedn.</t>
  </si>
  <si>
    <t>Celkom [€]</t>
  </si>
  <si>
    <t>2100100011</t>
  </si>
  <si>
    <t>rúrka ohyb.el.inšt. do 16 mm (PO)</t>
  </si>
  <si>
    <t>210,00</t>
  </si>
  <si>
    <t>m</t>
  </si>
  <si>
    <t>2100100021</t>
  </si>
  <si>
    <t>rúrka ohyb. FX, FXP, el.inšt. vnútorná veľkosť 16mm (PO)</t>
  </si>
  <si>
    <t>110,00</t>
  </si>
  <si>
    <t>2100103021</t>
  </si>
  <si>
    <t>krab.prístrojová na zapustenú montáž, hlboká (KPR68, 0801 61, ...)</t>
  </si>
  <si>
    <t>2,00</t>
  </si>
  <si>
    <t>ks</t>
  </si>
  <si>
    <t>21001030311</t>
  </si>
  <si>
    <t>krab.prístrojová na zapustenú montáž, do muriva, 1-2 prístroje, bez zapojenia</t>
  </si>
  <si>
    <t>2100103483</t>
  </si>
  <si>
    <t>krab.rozvodka A11 s Wago svorkami</t>
  </si>
  <si>
    <t>23,00</t>
  </si>
  <si>
    <t>210100101</t>
  </si>
  <si>
    <t>ukonč. 1 žil. vodičov do 16 mm2</t>
  </si>
  <si>
    <t>36,00</t>
  </si>
  <si>
    <t>210100251</t>
  </si>
  <si>
    <t>ukonč.káb.zmršt.zákl.do 4x10 mm2</t>
  </si>
  <si>
    <t>29,00</t>
  </si>
  <si>
    <t>210100253</t>
  </si>
  <si>
    <t>ukonč.káb.zmršt.zákl.do 4x50 mm2</t>
  </si>
  <si>
    <t>210100254</t>
  </si>
  <si>
    <t>ukonč.káb.zmršt.zákl.do 4x95 mm2</t>
  </si>
  <si>
    <t>210102216</t>
  </si>
  <si>
    <t>ukončenie ťažkej gumovej šnúry do 4x25mm2</t>
  </si>
  <si>
    <t>210102217</t>
  </si>
  <si>
    <t>ukončenie ťažkej gumovej šnúry do 4x35mm2</t>
  </si>
  <si>
    <t>4,00</t>
  </si>
  <si>
    <t>2101100412</t>
  </si>
  <si>
    <t>spín.zápust. Mosaic vr.zap.1-pólový - radenie 1</t>
  </si>
  <si>
    <t>7,00</t>
  </si>
  <si>
    <t>2101100452</t>
  </si>
  <si>
    <t>spín.zápust. Mosaic vr.zap.1-pólový - radenie 6</t>
  </si>
  <si>
    <t>14,00</t>
  </si>
  <si>
    <t>2101100462</t>
  </si>
  <si>
    <t>spín.zápust.  Mosaic vr.zap. - radenie 7</t>
  </si>
  <si>
    <t>1,00</t>
  </si>
  <si>
    <t>2101100483</t>
  </si>
  <si>
    <t>1-pólový ovládač Mosaic, zápust.vr.z.</t>
  </si>
  <si>
    <t>210110071091</t>
  </si>
  <si>
    <t>stmievací člen do hlbokej krabice pod tlačítko DALI PCU</t>
  </si>
  <si>
    <t>21011010101</t>
  </si>
  <si>
    <t>spínač koncový(dverový) EMAS L5K</t>
  </si>
  <si>
    <t>9,00</t>
  </si>
  <si>
    <t>2101110112203</t>
  </si>
  <si>
    <t>štvornásobná zás.polozap./zapustené Mosaic LINK 10/16A 250V 2P+Z</t>
  </si>
  <si>
    <t>8,00</t>
  </si>
  <si>
    <t>21011101128</t>
  </si>
  <si>
    <t>pripojovací uzemňovací bod - ekvip.  dvojzás. Mosaic v krabici pod omietkou</t>
  </si>
  <si>
    <t>2101110223</t>
  </si>
  <si>
    <t>zás. dvojitá v krabici pr.vlhké 10/16A 250V 2P+Z koncová</t>
  </si>
  <si>
    <t>210120401</t>
  </si>
  <si>
    <t>istič bez krytu (IJV-IJM-P0)</t>
  </si>
  <si>
    <t>2101404321</t>
  </si>
  <si>
    <t>Ovládač pom. obvodu v skrinke 2-tlačítkový, presvetlené ovládače</t>
  </si>
  <si>
    <t>210140464</t>
  </si>
  <si>
    <t xml:space="preserve">tlačítkový ovl. s ovládaním na kľúč </t>
  </si>
  <si>
    <t>5,00</t>
  </si>
  <si>
    <t>210190003</t>
  </si>
  <si>
    <t>mont.oceľoplech.rozvodníc do 100kg</t>
  </si>
  <si>
    <t>210192547</t>
  </si>
  <si>
    <t>prípojnica potenciálového vyrovnania, zapustená</t>
  </si>
  <si>
    <t>21019254721</t>
  </si>
  <si>
    <t>prípojnica potenciálového vyrovnania, zapustená, pre zdravotníctvo</t>
  </si>
  <si>
    <t>2102000043393</t>
  </si>
  <si>
    <t>svietidlo - Downlight ALU LED na zapustenie s vyšším krytím</t>
  </si>
  <si>
    <t>11,00</t>
  </si>
  <si>
    <t>210200004561</t>
  </si>
  <si>
    <t>stropné zapustené svietidlo LEDVANCE do kazetových podhľadov</t>
  </si>
  <si>
    <t>24,00</t>
  </si>
  <si>
    <t>210200004562</t>
  </si>
  <si>
    <t>stropné zapustené svietidlo LEDVANCE UGR&lt;19, do kazetových podhľadov</t>
  </si>
  <si>
    <t>210200004563</t>
  </si>
  <si>
    <t>stmievateľné svietidlo LEDVANCE UGR&lt;19, do kazetových podhľadov</t>
  </si>
  <si>
    <t>210220021</t>
  </si>
  <si>
    <t>uzem. v zemi FeZn do 120 mm2 vr.svoriek;prepoj.aj.</t>
  </si>
  <si>
    <t>21022002181</t>
  </si>
  <si>
    <t>uzem. prepoj cez rôzne prostredia zem - betón - vzduch</t>
  </si>
  <si>
    <t>21022045111</t>
  </si>
  <si>
    <t>ochran.pospoj. v zdravotníctve a pod, vodiče Cu 4-16 mm2 priamo v omietke resp. pod omietkou</t>
  </si>
  <si>
    <t>345,00</t>
  </si>
  <si>
    <t>210802219</t>
  </si>
  <si>
    <t>CMFM 5Cx1.5mm2 (VU)</t>
  </si>
  <si>
    <t>44,00</t>
  </si>
  <si>
    <t>210802432096</t>
  </si>
  <si>
    <t>Šnúra CGSG 5Cx25 mm2 (VU ) - alt. H07RN-F 5G25</t>
  </si>
  <si>
    <t>30,00</t>
  </si>
  <si>
    <t>210802432097</t>
  </si>
  <si>
    <t>Šnúra CGSG 5Cx35 mm2 (VU ) - alt. H07RN-F 5G35</t>
  </si>
  <si>
    <t>12,00</t>
  </si>
  <si>
    <t>210805001</t>
  </si>
  <si>
    <t>bezhalogénový kábel do 5x6 mm2 (VU)</t>
  </si>
  <si>
    <t>2108050023</t>
  </si>
  <si>
    <t>bezhalogénový kábel do 5x70 mm2 (VU)</t>
  </si>
  <si>
    <t>17,00</t>
  </si>
  <si>
    <t>210950201</t>
  </si>
  <si>
    <t>prípl. za zaťahovanie káb. pri váhe káb. do 0.75kg</t>
  </si>
  <si>
    <t>320,00</t>
  </si>
  <si>
    <t>2112005011</t>
  </si>
  <si>
    <t>germicídny žiarič uzavretý, s ventilátorom</t>
  </si>
  <si>
    <t>215181325101</t>
  </si>
  <si>
    <t>výstražné svietidlo pre vstup do miestnosti s RTG</t>
  </si>
  <si>
    <t>Celkom za cenník:</t>
  </si>
  <si>
    <t>C22M (2015)</t>
  </si>
  <si>
    <t>220291995u</t>
  </si>
  <si>
    <t>nástenný wifi router</t>
  </si>
  <si>
    <t>220490595u</t>
  </si>
  <si>
    <t>prepážkový komunikačný systém</t>
  </si>
  <si>
    <t>C46M - Zemné práce</t>
  </si>
  <si>
    <t>460030071</t>
  </si>
  <si>
    <t>búranie živičných povrchov do 3-5cm</t>
  </si>
  <si>
    <t>0,60</t>
  </si>
  <si>
    <t>m2</t>
  </si>
  <si>
    <t>460030073</t>
  </si>
  <si>
    <t>búranie betónových povrchov do 5-10 cm</t>
  </si>
  <si>
    <t>460030081</t>
  </si>
  <si>
    <t>rezanie špáry v asfalte alebo betóne</t>
  </si>
  <si>
    <t>3,00</t>
  </si>
  <si>
    <t>460200144</t>
  </si>
  <si>
    <t>kábel.ryha 35cm/šír. 60cm/hl. zem.tr.4</t>
  </si>
  <si>
    <t>18,00</t>
  </si>
  <si>
    <t>460420001</t>
  </si>
  <si>
    <t>kábl.lôžko z pres.zem.v ryhe 65cm hr.5cm</t>
  </si>
  <si>
    <t>460520201</t>
  </si>
  <si>
    <t>zaistenie otvoru v múre proti vniknutiu vody</t>
  </si>
  <si>
    <t>460560154</t>
  </si>
  <si>
    <t>ruč.zah.káb.ryhy 35cm šír.70cm hl.zem.tr.4</t>
  </si>
  <si>
    <t>460620014</t>
  </si>
  <si>
    <t>provizorná úprava terénu zem.tr.4</t>
  </si>
  <si>
    <t>6,00</t>
  </si>
  <si>
    <t>4606500141</t>
  </si>
  <si>
    <t>Podkladová vrstva z betónu hrúbky 10 cm</t>
  </si>
  <si>
    <t>4606500211</t>
  </si>
  <si>
    <t>Jednovrstvová vozovka z asfaltu hrúbky 5 cm</t>
  </si>
  <si>
    <t>460680043</t>
  </si>
  <si>
    <t>prieraz múru betón/tvrdý kameň hr.45cm</t>
  </si>
  <si>
    <t>C801-3 - Stavebné práce - výseky, kapsy, ryhy</t>
  </si>
  <si>
    <t>97103-3131</t>
  </si>
  <si>
    <t>vybúr.otv.tehl.malt.váp.H do 60mm hr.do 150mm</t>
  </si>
  <si>
    <t>35,00</t>
  </si>
  <si>
    <t>97103-3141</t>
  </si>
  <si>
    <t>vybúr.otv.tehl.malt.váp.H do 60mm hr.do 300mm</t>
  </si>
  <si>
    <t>97103-3161</t>
  </si>
  <si>
    <t>vybúr.otv.tehl.malt.váp.H do 60mm hr.do 600mm</t>
  </si>
  <si>
    <t>97303-1345</t>
  </si>
  <si>
    <t>vysek.múru tehl.malt.váp.kapsy do 0.25m2 hl.&lt;300mm</t>
  </si>
  <si>
    <t>97303-1616</t>
  </si>
  <si>
    <t>vysek.múru tehl.kapsy-krab.&lt;100x100x50mm</t>
  </si>
  <si>
    <t>84,00</t>
  </si>
  <si>
    <t>97303-1619</t>
  </si>
  <si>
    <t>vysek.múru tehl.kapsy-krab.&lt;150x150x100mm</t>
  </si>
  <si>
    <t>97403-1122</t>
  </si>
  <si>
    <t>vysek.rýh tehla do hl.30mm š.do 70mm</t>
  </si>
  <si>
    <t>385,00</t>
  </si>
  <si>
    <t>Východiskové revízie elektro</t>
  </si>
  <si>
    <t>320410003</t>
  </si>
  <si>
    <t>Celk.prehl.el.zar.a vyhot.rev.spr.do 20 tis.mont.</t>
  </si>
  <si>
    <t>objem</t>
  </si>
  <si>
    <t>320410004</t>
  </si>
  <si>
    <t>Celk.prehl.za každých 10 tis.mont.nad 20 tis.</t>
  </si>
  <si>
    <t>320410005</t>
  </si>
  <si>
    <t>Kontrola rozvádzača nn 1 pole do hmotnosti 200 kg</t>
  </si>
  <si>
    <t>320410010</t>
  </si>
  <si>
    <t>Izolačná skúška silových káblov nn do 4x25mm2</t>
  </si>
  <si>
    <t>kabel</t>
  </si>
  <si>
    <t>320410011</t>
  </si>
  <si>
    <t>Izolačná skúška silových káblov nn do 4x50mm2</t>
  </si>
  <si>
    <t>320410012</t>
  </si>
  <si>
    <t>Izolačná skúška silových káblov nn do 4x95mm2</t>
  </si>
  <si>
    <t>320410016</t>
  </si>
  <si>
    <t>Meranie odporu nulových slučiek 1-fáz.vedenia 230V</t>
  </si>
  <si>
    <t>okruh</t>
  </si>
  <si>
    <t>320410017</t>
  </si>
  <si>
    <t>Meranie odporu nulových slučiek 3-fáz.veden 3x380</t>
  </si>
  <si>
    <t>320410018</t>
  </si>
  <si>
    <t>Meranie zemného odporu pre 1 zemnič</t>
  </si>
  <si>
    <t>zemnič</t>
  </si>
  <si>
    <t>Materiály</t>
  </si>
  <si>
    <t>00100090</t>
  </si>
  <si>
    <t>CGSG/H07RN-F / 5GX25</t>
  </si>
  <si>
    <t>00101039</t>
  </si>
  <si>
    <t>H07RN-F / 5Gx35</t>
  </si>
  <si>
    <t>00839111</t>
  </si>
  <si>
    <t>koncový spínač EMAS L5K13MIP311, obj.č. 1229449</t>
  </si>
  <si>
    <t>01262</t>
  </si>
  <si>
    <t>germicídny žiarič uzatvorený, Prolux G 30W/A/SPH02 ( so spín. hodinami )</t>
  </si>
  <si>
    <t>01594</t>
  </si>
  <si>
    <t>káblové oko príložkové pre vodiče Cu 7580-07 16/6</t>
  </si>
  <si>
    <t>02800263</t>
  </si>
  <si>
    <t>TMEL / AKRYL BEZ SILIKONU</t>
  </si>
  <si>
    <t>02800276</t>
  </si>
  <si>
    <t>SADRA / 30KG/1 VRECE</t>
  </si>
  <si>
    <t>077010L</t>
  </si>
  <si>
    <t>MOSAIC SPÍNAČ Č.1, 2 MODULY BIELA</t>
  </si>
  <si>
    <t>077021L</t>
  </si>
  <si>
    <t>MOSAIC KRÍŽOVÝ PREPÍNAČ Č.7, 2 MODULY BIELA</t>
  </si>
  <si>
    <t>077144L</t>
  </si>
  <si>
    <t>MOSAIC LINK ZÁSUVKA 4X2P+T ZAROVNANÁ BIELA</t>
  </si>
  <si>
    <t>078700</t>
  </si>
  <si>
    <t>MOSAIC ANTIBAKTERIÁLNA EKVIPOTENCIÁLNA ZÁSUVKA 1M</t>
  </si>
  <si>
    <t>078818L</t>
  </si>
  <si>
    <t>MOSAIC RÁMIK 8 MODULOVÝ VODOROVNÝ BIELA</t>
  </si>
  <si>
    <t>080141</t>
  </si>
  <si>
    <t>BATIBOX INŠTALAČNÁ KRABICA MURIVO 1P 40MM</t>
  </si>
  <si>
    <t>080151</t>
  </si>
  <si>
    <t>BATIBOX INŠTALAČNÁ KRABICA MURIVO 1P 50MM</t>
  </si>
  <si>
    <t>080161</t>
  </si>
  <si>
    <t>BATIBOX INŠTALAČNÁ KRABICA MURIVO 1P 60MM</t>
  </si>
  <si>
    <t>080251</t>
  </si>
  <si>
    <t>MOSAIC MONTÁŽNA DOSKA 2 MODULOVÁ - 1P</t>
  </si>
  <si>
    <t>080252</t>
  </si>
  <si>
    <t>MOSAIC MONTÁŽNA DOSKA 4/5M - DVOJNÁSOBNÁ</t>
  </si>
  <si>
    <t>080253</t>
  </si>
  <si>
    <t>MOSAIC MONTÁŽNA DOSKA 6/7/8M - TROJNÁSOBNÁ</t>
  </si>
  <si>
    <t>086301</t>
  </si>
  <si>
    <t>FXP-Ready 16 GR, 50m, + drôt  -  Ohybná rúrka, 750N/5cm,-25až60°C,PVC + drôt</t>
  </si>
  <si>
    <t>086303</t>
  </si>
  <si>
    <t>FXP-Ready 20 GR, 50m, + drôt  -  Ohybná rúrka, 750N/5cm,-25až60°C,PVC + drôt</t>
  </si>
  <si>
    <t>10.075.369</t>
  </si>
  <si>
    <t>Svorka OBO 1809/UP ekvipotenciální</t>
  </si>
  <si>
    <t>KS</t>
  </si>
  <si>
    <t>10.838.815</t>
  </si>
  <si>
    <t>Zásuvka FORIX 782377 2x2P+T bílá</t>
  </si>
  <si>
    <t>1062261</t>
  </si>
  <si>
    <t>SVORKA WAGO 2273-202 2x2,5 BILA</t>
  </si>
  <si>
    <t>1062262</t>
  </si>
  <si>
    <t>SVORKA WAGO 2273-203 3x2,5 ORANZOVA</t>
  </si>
  <si>
    <t>1062263</t>
  </si>
  <si>
    <t>SVORKA WAGO 2273-204 4x2.5 RUDA</t>
  </si>
  <si>
    <t>1062264</t>
  </si>
  <si>
    <t>SVORKA WAGO 2273-205 5x2,5 ZLUTA</t>
  </si>
  <si>
    <t>1062265</t>
  </si>
  <si>
    <t>SVORKA WAGO 2273-208 8x2.5 SEDA</t>
  </si>
  <si>
    <t>160 104</t>
  </si>
  <si>
    <t>Izolačná páska PVC modrá</t>
  </si>
  <si>
    <t>160 130</t>
  </si>
  <si>
    <t>Izolačná páska PVC čierna</t>
  </si>
  <si>
    <t>2000180</t>
  </si>
  <si>
    <t>Krabica A11/HF</t>
  </si>
  <si>
    <t>277802L</t>
  </si>
  <si>
    <t>MOSAIC RÁMIK 2 MODULY BIELA</t>
  </si>
  <si>
    <t>277814L</t>
  </si>
  <si>
    <t>MOSAIC RÁMIK 4 MODULY VODOROVNÝ BIELA</t>
  </si>
  <si>
    <t>278011L</t>
  </si>
  <si>
    <t>MOSAIC STRIEDAVÝ PREPÍNAČ Č.6, 10AX 2 MODULY BIELA</t>
  </si>
  <si>
    <t>278040L</t>
  </si>
  <si>
    <t>MOSAIC TLAČIDLO 2 MODULY BIELA</t>
  </si>
  <si>
    <t>30570</t>
  </si>
  <si>
    <t>H07V-K 16 žltá/zelená (CYA)</t>
  </si>
  <si>
    <t>369251101</t>
  </si>
  <si>
    <t>Prepážkový komunikačný systém MMP 205B</t>
  </si>
  <si>
    <t>369251915</t>
  </si>
  <si>
    <t>MIKROTIK RouterBOARD wAP2nD + L4, 1xLAN, outdoor</t>
  </si>
  <si>
    <t>4052899955622</t>
  </si>
  <si>
    <t>DALI PCU</t>
  </si>
  <si>
    <t>4058075091450</t>
  </si>
  <si>
    <t>DL ALU DN   150 14 W 4000 K IP44 WT</t>
  </si>
  <si>
    <t>4058075113084</t>
  </si>
  <si>
    <t xml:space="preserve">PANEL 600 36W/4000K OP             </t>
  </si>
  <si>
    <t>4058075201156</t>
  </si>
  <si>
    <t>PANEL INDV 600 33 W 4000 K</t>
  </si>
  <si>
    <t>4058075201231</t>
  </si>
  <si>
    <t>PANEL INDV DALI 600 33 W 4000 K</t>
  </si>
  <si>
    <t>4058075225176</t>
  </si>
  <si>
    <t>PANEL PFM 600 30 W 4000 K WT</t>
  </si>
  <si>
    <t>42455251</t>
  </si>
  <si>
    <t>bezhalogénový kábal N2XCH-J 4x70/35 mm2</t>
  </si>
  <si>
    <t>9000185</t>
  </si>
  <si>
    <t>liaty asfalt hrúbka 5 cm</t>
  </si>
  <si>
    <t>9000280</t>
  </si>
  <si>
    <t>ostatný materiál pre výrobu debnenia</t>
  </si>
  <si>
    <t>sada</t>
  </si>
  <si>
    <t>9000700520</t>
  </si>
  <si>
    <t xml:space="preserve">betónová zmes C 20/25  </t>
  </si>
  <si>
    <t>m3</t>
  </si>
  <si>
    <t>AM017110--</t>
  </si>
  <si>
    <t>Istič C10/1 10kA, charakteristika C 10A, 1-pólový</t>
  </si>
  <si>
    <t>KUS</t>
  </si>
  <si>
    <t>CP0100040GZZNFN</t>
  </si>
  <si>
    <t>CYY 4,00 žltá/zelená</t>
  </si>
  <si>
    <t>CP0900250GZZNKN</t>
  </si>
  <si>
    <t>H07V-K 25 žltá/zelená (CYA)</t>
  </si>
  <si>
    <t>DO020001505XSBN</t>
  </si>
  <si>
    <t>CMFM 5X1,50</t>
  </si>
  <si>
    <t>EPS 2</t>
  </si>
  <si>
    <t>EKVIPOTENCIONAL.SVORKOVNICA  -1/          N1-M0-P0</t>
  </si>
  <si>
    <t>f616211 A2</t>
  </si>
  <si>
    <t>svorka SR 03 A</t>
  </si>
  <si>
    <t>KO 125 E KA</t>
  </si>
  <si>
    <t>KRABICA ODBOCNA  -1*/20/360 IP10    paleta          N1-M0-P0</t>
  </si>
  <si>
    <t>MM216374--</t>
  </si>
  <si>
    <t>Upevňovací adaptér čelný M22-A</t>
  </si>
  <si>
    <t>MM216386--</t>
  </si>
  <si>
    <t>Kontakt 1Z, na základňu, pružinové svorky</t>
  </si>
  <si>
    <t>MM216387--</t>
  </si>
  <si>
    <t>Kontakt 1R, na základňu, pružinové svorky</t>
  </si>
  <si>
    <t>MM216494--</t>
  </si>
  <si>
    <t>Štítok s nosičom, s popisom: STOP</t>
  </si>
  <si>
    <t>MM216495--</t>
  </si>
  <si>
    <t>Štítok s nosičom, s popisom: START</t>
  </si>
  <si>
    <t>MM216537--</t>
  </si>
  <si>
    <t>Skrinka povrchová IP67, pre 2 prvky, sivá</t>
  </si>
  <si>
    <t>MM216579--</t>
  </si>
  <si>
    <t>LED 85-264VAC, červená, pružinové svorky, na základňu</t>
  </si>
  <si>
    <t>MM216580--</t>
  </si>
  <si>
    <t>LED 85-264VAC, zelená, pružinové svorky, na základňu</t>
  </si>
  <si>
    <t>MM216925--</t>
  </si>
  <si>
    <t>Ovládacia hlavica tlač., presvetlená,červená</t>
  </si>
  <si>
    <t>MM216927--</t>
  </si>
  <si>
    <t>Ovládacia hlavica tlač., presvetlená,zelená</t>
  </si>
  <si>
    <t>MM900022--</t>
  </si>
  <si>
    <t>Núdzové tlačidlo s kľúčom MS1</t>
  </si>
  <si>
    <t>N2XH-J 3x1,5 RE B2ca(s1d0)</t>
  </si>
  <si>
    <t>N2XH-J 5x1,5 RE B2ca(s1d0)</t>
  </si>
  <si>
    <t>N2XH-J 3x2,5 RE B2ca(s1d0)</t>
  </si>
  <si>
    <t>N2XH-J 3x4,0 RE B2ca(s1d0)</t>
  </si>
  <si>
    <t>N2XH-J 5x4,0 RE B2ca(s1d0)</t>
  </si>
  <si>
    <t>N2XH-O 3x1,5 RE B2ca(s1d0)</t>
  </si>
  <si>
    <t>OEZ:41655</t>
  </si>
  <si>
    <t>Istič;  LTN-10C-1</t>
  </si>
  <si>
    <t>SEC 81-B-08-999-00</t>
  </si>
  <si>
    <t>svietidlo MICROINFO-EP 11W, č. 81-B-08-999-00,  Sec Nitra</t>
  </si>
  <si>
    <t>SEC 81-B-08-999-08</t>
  </si>
  <si>
    <t>piktogram pre MICROINFO-EP : "RTG V PREVÁDZKE"  (červený nápis),  Sec Nitra</t>
  </si>
  <si>
    <t>SEC 81-B-08-999-09</t>
  </si>
  <si>
    <t>piktogram pre MICROINFO-EP : "POZOR ŽIARENIE"  (červené návestie),  Sec Nitra</t>
  </si>
  <si>
    <t>t195010 PVC</t>
  </si>
  <si>
    <t>Pozinkovaný drôt Ø 10 PVC                 **</t>
  </si>
  <si>
    <t>kg</t>
  </si>
  <si>
    <t>t195304</t>
  </si>
  <si>
    <t>Páska 30 x 4 (1 kg)                              **</t>
  </si>
  <si>
    <t>ZS20</t>
  </si>
  <si>
    <t>Páska izolačná 18mm x 20m zelenožltá PVC</t>
  </si>
  <si>
    <t>Celkom za materiály:</t>
  </si>
  <si>
    <t>Práca v HZS</t>
  </si>
  <si>
    <t>HZS1001</t>
  </si>
  <si>
    <t>Upratovanie pracoviska</t>
  </si>
  <si>
    <t>hod.</t>
  </si>
  <si>
    <t>HZS1011</t>
  </si>
  <si>
    <t>Nešpecifikované práce</t>
  </si>
  <si>
    <t>HZS10812</t>
  </si>
  <si>
    <t>HZS4001</t>
  </si>
  <si>
    <t>HZS4002</t>
  </si>
  <si>
    <t>Overenie dokumentácie oprávnenou osobou</t>
  </si>
  <si>
    <t>HZS5001</t>
  </si>
  <si>
    <t>Zabezpečenie vypnutého stavu</t>
  </si>
  <si>
    <t>HZS60011</t>
  </si>
  <si>
    <t>Obmúranie rozvádzača a začistenie omietky</t>
  </si>
  <si>
    <t>HZS9001</t>
  </si>
  <si>
    <t>Programovanie a nastavenie spínacích hodín</t>
  </si>
  <si>
    <t>Celkom za prácu v HZS:</t>
  </si>
  <si>
    <t>Číslo zákazky</t>
  </si>
  <si>
    <t>Názov stavby :</t>
  </si>
  <si>
    <t>Časť :</t>
  </si>
  <si>
    <t>N2XH-O 0015X03RE</t>
  </si>
  <si>
    <t>N2XH-J 0040X05RE</t>
  </si>
  <si>
    <t>N2XH-J 0040X03RE</t>
  </si>
  <si>
    <t>N2XH-J 0025X03RE</t>
  </si>
  <si>
    <t>N2XH-J 0015X05RE</t>
  </si>
  <si>
    <t>N2XH-J 0015X03RE</t>
  </si>
  <si>
    <t>Úradná skúška</t>
  </si>
  <si>
    <t>Zapojenie prívodu VZT a kondenzačných jednotiek</t>
  </si>
  <si>
    <t>Rekapitulácia</t>
  </si>
  <si>
    <t>Kap.</t>
  </si>
  <si>
    <t>popis položky</t>
  </si>
  <si>
    <t>Základ DPH</t>
  </si>
  <si>
    <t xml:space="preserve">A.  </t>
  </si>
  <si>
    <t>UPRAVENÉ ROZPOČTOVÉ NÁKLADY</t>
  </si>
  <si>
    <t>C21M - Elektromontáže (MONTÁŽ)</t>
  </si>
  <si>
    <t>C46M - Zemné práce (MONTÁŽ)</t>
  </si>
  <si>
    <t>Materiál za všetky montážne cenníky</t>
  </si>
  <si>
    <t>C801-3 - Stavebné práce - výseky, kapsy, ryhy (MONTÁŽ)</t>
  </si>
  <si>
    <t>Východiskové revízie elektro (MONTÁŽ)</t>
  </si>
  <si>
    <t>CELKOM URN</t>
  </si>
  <si>
    <t xml:space="preserve">B.  </t>
  </si>
  <si>
    <t>HZS</t>
  </si>
  <si>
    <t>Hodinová zúčtovacia sadzba</t>
  </si>
  <si>
    <t>CELKOM HZS</t>
  </si>
  <si>
    <t xml:space="preserve">C.  </t>
  </si>
  <si>
    <t>DODÁVKA ZARIADENÍ</t>
  </si>
  <si>
    <t>Doprava</t>
  </si>
  <si>
    <t>CELKOM DODÁVKA</t>
  </si>
  <si>
    <t>REKAPITULÁCIA CELKOM - bez DPH</t>
  </si>
  <si>
    <t>CENOVÁ INFORMÁCIA 3222</t>
  </si>
  <si>
    <t>Návrh vykonaný programom E-CONFIG 3.10.33. Databáza 2022.05.01, platnosť dát od 01.05.2022</t>
  </si>
  <si>
    <t>Spracoval:</t>
  </si>
  <si>
    <t>Príjemca materiálu:</t>
  </si>
  <si>
    <t>ELEKTROPROJEKTY MARTIN, s.r.o.</t>
  </si>
  <si>
    <t>A. Pietra 33</t>
  </si>
  <si>
    <t>036 01 Martin</t>
  </si>
  <si>
    <t xml:space="preserve"> </t>
  </si>
  <si>
    <t>IČO: 36 613 908</t>
  </si>
  <si>
    <t xml:space="preserve">IČO: </t>
  </si>
  <si>
    <t>DIČ: 20 2220 5449</t>
  </si>
  <si>
    <t xml:space="preserve">DIČ: </t>
  </si>
  <si>
    <t xml:space="preserve">Banka: </t>
  </si>
  <si>
    <t xml:space="preserve">Číslo účtu: </t>
  </si>
  <si>
    <t>Michal Okál</t>
  </si>
  <si>
    <t xml:space="preserve">Telefón: </t>
  </si>
  <si>
    <t>E-mail: michal.okal@gmail.com</t>
  </si>
  <si>
    <t xml:space="preserve">E-mail: </t>
  </si>
  <si>
    <t>Súbory:</t>
  </si>
  <si>
    <t>Projekt:</t>
  </si>
  <si>
    <t>Rozvádzač HR 2.ECFX</t>
  </si>
  <si>
    <t>UNM - Pavilón 6/0</t>
  </si>
  <si>
    <t>Rozvádzač HR 2.XLS</t>
  </si>
  <si>
    <t>3222</t>
  </si>
  <si>
    <t>Poznámka:</t>
  </si>
  <si>
    <t>Dátum:</t>
  </si>
  <si>
    <t>20. 5. 2022</t>
  </si>
  <si>
    <t>Sumarizovaný zoznam</t>
  </si>
  <si>
    <t>Platnosť: 30 dní (do 19. 6. 2022)</t>
  </si>
  <si>
    <t>(Počty kusov NEBOLI zaokrúhlené na násobky základnej objednávacej jednotky)</t>
  </si>
  <si>
    <t>Splatnosť: 14 dní</t>
  </si>
  <si>
    <t>Por.</t>
  </si>
  <si>
    <t>Popis</t>
  </si>
  <si>
    <t>Typové označenie</t>
  </si>
  <si>
    <t>Objednávacie číslo</t>
  </si>
  <si>
    <t>Počet kusov celkom</t>
  </si>
  <si>
    <t>Celková koncová cena [EUR]</t>
  </si>
  <si>
    <t>Rozvádzač HR 2</t>
  </si>
  <si>
    <t>1</t>
  </si>
  <si>
    <t>Rám s dverami, otočný plast.zámok, IP30, šedá, montáž POD omietku, ŠxV=835x1260</t>
  </si>
  <si>
    <t>BP-U-3S-800/12</t>
  </si>
  <si>
    <t>111164</t>
  </si>
  <si>
    <t>2</t>
  </si>
  <si>
    <t>Bočnica, V=1150, vrátane západky BPZ-SNAP</t>
  </si>
  <si>
    <t>BPZ-MSW-12/SNAP</t>
  </si>
  <si>
    <t>112287</t>
  </si>
  <si>
    <t>3</t>
  </si>
  <si>
    <t>Ochranný kryt, montáž POD omietku, ŠxVxH=835x1260x240</t>
  </si>
  <si>
    <t>BPZ-WB3S-800/12/2</t>
  </si>
  <si>
    <t>111136</t>
  </si>
  <si>
    <t>4</t>
  </si>
  <si>
    <t>Zadná stena do rozvádzača POD omietku, ocel.plech, ŠxV=835x1260</t>
  </si>
  <si>
    <t>BPZ-RP-800/12</t>
  </si>
  <si>
    <t>111298</t>
  </si>
  <si>
    <t>5</t>
  </si>
  <si>
    <t>Schránka na dokumentáciu A4</t>
  </si>
  <si>
    <t>LAB-BAG_A4</t>
  </si>
  <si>
    <t>107913</t>
  </si>
  <si>
    <t>6</t>
  </si>
  <si>
    <t>DIN lišta prístrojová hliníková, šírka skrine = 800, šírka lišty = 688 (35 modulov)</t>
  </si>
  <si>
    <t>BPZ-DINR35-800</t>
  </si>
  <si>
    <t>293596</t>
  </si>
  <si>
    <t>7</t>
  </si>
  <si>
    <t>Upevňovacia úchytka s vodivým prepojením (zelená)</t>
  </si>
  <si>
    <t>BEL01</t>
  </si>
  <si>
    <t>275200</t>
  </si>
  <si>
    <t>8</t>
  </si>
  <si>
    <t>Krycia doska, s výrezom 45mm, plechová, šedá, Š=800, V=150</t>
  </si>
  <si>
    <t>BPZ-FP-800/150-45</t>
  </si>
  <si>
    <t>286690</t>
  </si>
  <si>
    <t>9</t>
  </si>
  <si>
    <t>Krycia doska, bez výrezu, plechová, šedá, Š=800, V=400</t>
  </si>
  <si>
    <t>BPZ-FP-800/400-BL</t>
  </si>
  <si>
    <t>119238</t>
  </si>
  <si>
    <t>10</t>
  </si>
  <si>
    <t>Zaslepovací pás max dĺžka 1m, pre výrezy 45mm, biely</t>
  </si>
  <si>
    <t>NBP-1000-W</t>
  </si>
  <si>
    <t>101666</t>
  </si>
  <si>
    <t>11</t>
  </si>
  <si>
    <t>Svorkovnica 1-pól 95mm², 250A Cu / 220A Al, modrá (N)</t>
  </si>
  <si>
    <t>BPZ-KC-1/95N-ALU</t>
  </si>
  <si>
    <t>195344</t>
  </si>
  <si>
    <t>12</t>
  </si>
  <si>
    <t>Svorkovnica 1-pól 95mm², 250A Cu / 220A Al, šedá</t>
  </si>
  <si>
    <t>BPZ-KC-1/95-ALU</t>
  </si>
  <si>
    <t>195343</t>
  </si>
  <si>
    <t>13</t>
  </si>
  <si>
    <t>Svorkovnica 2-pól 50mm², 320A Cu / 290A Al, žlto/zelená (PE)</t>
  </si>
  <si>
    <t>BPZ-KC-2/50PE-ALU</t>
  </si>
  <si>
    <t>195342</t>
  </si>
  <si>
    <t>14</t>
  </si>
  <si>
    <t>Istič PLHT, char C, 3+N-pólový, Icn=15kA, In=125A</t>
  </si>
  <si>
    <t>PLHT-C125/3N</t>
  </si>
  <si>
    <t>248067</t>
  </si>
  <si>
    <t>15</t>
  </si>
  <si>
    <t>Poistkový odpojovač C22 3-Pól, 690V AC / 125A</t>
  </si>
  <si>
    <t>CH223DU</t>
  </si>
  <si>
    <t>16</t>
  </si>
  <si>
    <t>Valcová poistka GG 500V AC 125A C22(22,2x58mm)</t>
  </si>
  <si>
    <t>C22G125</t>
  </si>
  <si>
    <t>17</t>
  </si>
  <si>
    <t>Zvodič prepätia triedy T1+T2 (B+C), komplet, sieť TN-S 3+1, pom.kont, Un=350V AC</t>
  </si>
  <si>
    <t>SPRT12-350/3+NPE-AX</t>
  </si>
  <si>
    <t>195236</t>
  </si>
  <si>
    <t>18</t>
  </si>
  <si>
    <t>Istič PLHT, char C, 3+N-pólový, Icn=20kA, In=80A</t>
  </si>
  <si>
    <t>PLHT-C80/3N</t>
  </si>
  <si>
    <t>248065</t>
  </si>
  <si>
    <t>19</t>
  </si>
  <si>
    <t>Istič PL7, char C, 3-pólový, Icn=10kA, In=20A</t>
  </si>
  <si>
    <t>PL7-C20/3</t>
  </si>
  <si>
    <t>263410</t>
  </si>
  <si>
    <t>20</t>
  </si>
  <si>
    <t>Istič PL7, char C, 1-pólový, Icn=10kA, In=16A</t>
  </si>
  <si>
    <t>PL7-C16/1</t>
  </si>
  <si>
    <t>262704</t>
  </si>
  <si>
    <t>21</t>
  </si>
  <si>
    <t>Istič PL7, char C, 1-pólový, Icn=10kA, In=20A</t>
  </si>
  <si>
    <t>PL7-C20/1</t>
  </si>
  <si>
    <t>262705</t>
  </si>
  <si>
    <t>22</t>
  </si>
  <si>
    <t>Istič PL7, char C, 1-pólový, Icn=10kA, In=10A</t>
  </si>
  <si>
    <t>PL7-C10/1</t>
  </si>
  <si>
    <t>262702</t>
  </si>
  <si>
    <t>23</t>
  </si>
  <si>
    <t>Chránič Ir=250A, typ A, 4-pól, Idn=0.03A, In=25A</t>
  </si>
  <si>
    <t>PF7-25/4/003-A</t>
  </si>
  <si>
    <t>263608</t>
  </si>
  <si>
    <t>24</t>
  </si>
  <si>
    <t>Nulová svorkovnica, 7 vývodov, izolovaná, IK021036i</t>
  </si>
  <si>
    <t>N7 i, Schrack</t>
  </si>
  <si>
    <t>25</t>
  </si>
  <si>
    <t>Radová svorka IK600035-A</t>
  </si>
  <si>
    <t>AVK 35 šedá, Schrack</t>
  </si>
  <si>
    <t>26</t>
  </si>
  <si>
    <t>Radová svorka IK600004</t>
  </si>
  <si>
    <t>AVK 4 šedá, Schrack</t>
  </si>
  <si>
    <t>27</t>
  </si>
  <si>
    <t>Koncová doska pre AVK 2,5 - 10, IK600210-A</t>
  </si>
  <si>
    <t>AVK 10 - konc doska, Schrack</t>
  </si>
  <si>
    <t>28</t>
  </si>
  <si>
    <t>Nosič svorkovnice KL-7, KL-15 pre KT 11</t>
  </si>
  <si>
    <t>KT-1</t>
  </si>
  <si>
    <t>275442</t>
  </si>
  <si>
    <t>29</t>
  </si>
  <si>
    <t>Svorkovnica: Rozbočovací mostík N/PE 2x25 +43 x16mm2</t>
  </si>
  <si>
    <t>KL-45</t>
  </si>
  <si>
    <t>275450</t>
  </si>
  <si>
    <t>Náklady na prístroje a skriňu rozvádzača, bez DPH [EUR]</t>
  </si>
  <si>
    <t>Náklady na montáž a zapojenie prístrojov</t>
  </si>
  <si>
    <t>Cena Rozvádzača HR 2 celkom, bez DPH [EUR]</t>
  </si>
  <si>
    <t xml:space="preserve">Zákazka č. </t>
  </si>
  <si>
    <t>Stavba :</t>
  </si>
  <si>
    <t>UNM, 6/0 prízemie</t>
  </si>
  <si>
    <t xml:space="preserve">Časť : </t>
  </si>
  <si>
    <t>elektroinštalácia</t>
  </si>
  <si>
    <t>Dátum :</t>
  </si>
  <si>
    <t>ROZVÁDZAČ  HRT 1 - technicko-obchodná špecifikácia</t>
  </si>
  <si>
    <t>Pol.</t>
  </si>
  <si>
    <t>Výrobca</t>
  </si>
  <si>
    <t>Názov</t>
  </si>
  <si>
    <t>Typ</t>
  </si>
  <si>
    <t>M.j.</t>
  </si>
  <si>
    <t>Jedn. c.</t>
  </si>
  <si>
    <t>Spolu</t>
  </si>
  <si>
    <t>FIRN</t>
  </si>
  <si>
    <r>
      <t>Svorka 50 mm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rgb="FF000000"/>
        <rFont val="Calibri"/>
        <family val="2"/>
        <scheme val="minor"/>
      </rPr>
      <t>, šedá</t>
    </r>
  </si>
  <si>
    <t>UK 50/1 A</t>
  </si>
  <si>
    <r>
      <t>Svorka 50 mm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rgb="FF000000"/>
        <rFont val="Calibri"/>
        <family val="2"/>
        <scheme val="minor"/>
      </rPr>
      <t>, modrá</t>
    </r>
  </si>
  <si>
    <t>UK 50/1 N</t>
  </si>
  <si>
    <r>
      <t>Svorka 50 mm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rgb="FF000000"/>
        <rFont val="Calibri"/>
        <family val="2"/>
        <scheme val="minor"/>
      </rPr>
      <t>, zelená</t>
    </r>
  </si>
  <si>
    <t>OEZ</t>
  </si>
  <si>
    <t>Nástenná skriňa s prísluš.</t>
  </si>
  <si>
    <t>NP66-0806025</t>
  </si>
  <si>
    <t>3-pólový poistkový odpínač</t>
  </si>
  <si>
    <t>OPVP22-3-125A/3</t>
  </si>
  <si>
    <t>Poistka valcová</t>
  </si>
  <si>
    <t>PV22 50A aM</t>
  </si>
  <si>
    <t>EATON</t>
  </si>
  <si>
    <t>Prepäťová ochrana</t>
  </si>
  <si>
    <t>SPBT 12-280/4</t>
  </si>
  <si>
    <t>1-pólový istič</t>
  </si>
  <si>
    <t>PL7-4B-HS</t>
  </si>
  <si>
    <t>PL7-C1,6/1</t>
  </si>
  <si>
    <t>Prúd. chránič 63A/4/0,03 pre RTG</t>
  </si>
  <si>
    <t>PF7-63/4/003-R</t>
  </si>
  <si>
    <t>EPM</t>
  </si>
  <si>
    <t>Stykač  45kW, AC3</t>
  </si>
  <si>
    <t>C95.12 220-230V/50Hz</t>
  </si>
  <si>
    <t>ELKO</t>
  </si>
  <si>
    <t>Relé 230V/24V AC/DC, 1P</t>
  </si>
  <si>
    <t>VS116K</t>
  </si>
  <si>
    <t>AXIMA</t>
  </si>
  <si>
    <t>Zdroj 230V AC / 14V DC,  1,3A</t>
  </si>
  <si>
    <t>AXSP3P01</t>
  </si>
  <si>
    <t>Schn.-el.</t>
  </si>
  <si>
    <t>Stop tlačidlo aretované</t>
  </si>
  <si>
    <t>XB5A S8444</t>
  </si>
  <si>
    <t>LEGRAND</t>
  </si>
  <si>
    <t>Svorka radová sivá 2,5 mm2</t>
  </si>
  <si>
    <t>č. 037160</t>
  </si>
  <si>
    <t>Svorka radová modrá 2,5 mm2</t>
  </si>
  <si>
    <t>č. 037100</t>
  </si>
  <si>
    <t>Svorka radová zelenožltá 2,5 mm2</t>
  </si>
  <si>
    <t>č. 037170</t>
  </si>
  <si>
    <t xml:space="preserve">Svorka radová poistková </t>
  </si>
  <si>
    <t>č. 039074</t>
  </si>
  <si>
    <t>Poistka valcová 5x20; 1,6A</t>
  </si>
  <si>
    <t>č. 010216</t>
  </si>
  <si>
    <t>Medzisúčet</t>
  </si>
  <si>
    <t>Podružný materiál 5 %</t>
  </si>
  <si>
    <t>Náklady na skriňu a prístrojovú náplň</t>
  </si>
  <si>
    <t>Cena rozvádzača HRT 1 celkom, bez DPH</t>
  </si>
  <si>
    <t>ROZVÁDZAČ  HRT 2 - technicko-obchodná špecifikácia</t>
  </si>
  <si>
    <t>PV22 63A aM</t>
  </si>
  <si>
    <t>Cena rozvádzača HRT 2 celkom, bez DPH</t>
  </si>
  <si>
    <r>
      <rPr>
        <i/>
        <sz val="32"/>
        <color indexed="8"/>
        <rFont val="Traffic"/>
        <family val="5"/>
      </rPr>
      <t>Ep</t>
    </r>
    <r>
      <rPr>
        <sz val="17"/>
        <color indexed="8"/>
        <rFont val="Traffic"/>
        <family val="5"/>
      </rPr>
      <t>Martin</t>
    </r>
  </si>
  <si>
    <r>
      <t xml:space="preserve">    </t>
    </r>
    <r>
      <rPr>
        <b/>
        <i/>
        <sz val="14"/>
        <color indexed="8"/>
        <rFont val="Arial"/>
        <family val="2"/>
        <charset val="238"/>
      </rPr>
      <t>ELEKTROPROJEKTY MARTIN s.r.o.</t>
    </r>
  </si>
  <si>
    <r>
      <t xml:space="preserve"> </t>
    </r>
    <r>
      <rPr>
        <sz val="12"/>
        <color indexed="8"/>
        <rFont val="Arial"/>
        <family val="2"/>
        <charset val="238"/>
      </rPr>
      <t>A. Pietra 33, 036 01 Martin          tel/fax 043/4220 681</t>
    </r>
  </si>
  <si>
    <t xml:space="preserve"> IČO : 36 613 908                            DIČ: 2022 205 449 </t>
  </si>
  <si>
    <r>
      <t xml:space="preserve">profesia  :  </t>
    </r>
    <r>
      <rPr>
        <b/>
        <sz val="16"/>
        <color indexed="8"/>
        <rFont val="Calibri"/>
        <family val="2"/>
        <charset val="238"/>
      </rPr>
      <t>elektro</t>
    </r>
  </si>
  <si>
    <t>OBJEDNÁVATEĽ :</t>
  </si>
  <si>
    <t xml:space="preserve">Univerzitná nemocnica Martin, </t>
  </si>
  <si>
    <t xml:space="preserve">Kollárova 2, Martin 036 59 </t>
  </si>
  <si>
    <t>UNIVERZITNÁ NEMOCNICA MARTIN</t>
  </si>
  <si>
    <t>Objekt  :</t>
  </si>
  <si>
    <t>CT - VYŠETROVŇA, RÁDIOLOGICKÁ</t>
  </si>
  <si>
    <t xml:space="preserve">KLINIKA, PAVILÓN č. 6 </t>
  </si>
  <si>
    <t>Časť  :</t>
  </si>
  <si>
    <t>Miesto  :</t>
  </si>
  <si>
    <t>UNM Pavilón č. 6, Kollárova 2, Martin</t>
  </si>
  <si>
    <t>parc.č. 1747/15, k.ú. Martin</t>
  </si>
  <si>
    <t>Zodp. projektant :</t>
  </si>
  <si>
    <t>Ing. Michal Okál, č.osv. 001 IZA 1998 EZ P B E1.0</t>
  </si>
  <si>
    <t>Vypracoval  :</t>
  </si>
  <si>
    <t>Ing. Michal Okál</t>
  </si>
  <si>
    <t>Zákazkové číslo :</t>
  </si>
  <si>
    <t>05.2022</t>
  </si>
  <si>
    <t>C21M - Demontážne práce - 50% z montáží (MONTÁŽ)</t>
  </si>
  <si>
    <t>C22M - Slaboprúdové rozvody (MONTÁŽ)</t>
  </si>
  <si>
    <t>Podružný materiál</t>
  </si>
  <si>
    <t>Rozvádzač HRT 1</t>
  </si>
  <si>
    <t>Rozvádzač HRT 2</t>
  </si>
  <si>
    <t>násuvná dvojitá príchytka</t>
  </si>
  <si>
    <t>skupinový držiak nad podh pre uloženie s funkčnosťou pri požiari</t>
  </si>
  <si>
    <t>DVOJITÝ PRÍCHYT 4-12,SVETLOSIVÝ  1974/2X12</t>
  </si>
  <si>
    <t>PRÍCHYT OBO GRIP 15  2031M/15</t>
  </si>
  <si>
    <t>VÝKAZ - VÝMER</t>
  </si>
</sst>
</file>

<file path=xl/styles.xml><?xml version="1.0" encoding="utf-8"?>
<styleSheet xmlns="http://schemas.openxmlformats.org/spreadsheetml/2006/main">
  <numFmts count="3">
    <numFmt numFmtId="164" formatCode="[$-1041B]#,##0.00;\-#,##0.00"/>
    <numFmt numFmtId="165" formatCode="[$-1041B]#,##0;\-#,##0"/>
    <numFmt numFmtId="166" formatCode="#,##0.00\ &quot;€&quot;"/>
  </numFmts>
  <fonts count="50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</font>
    <font>
      <b/>
      <sz val="12"/>
      <color rgb="FF0000FF"/>
      <name val="Arial"/>
    </font>
    <font>
      <b/>
      <sz val="8.25"/>
      <color rgb="FF000000"/>
      <name val="Arial"/>
    </font>
    <font>
      <sz val="8.25"/>
      <color rgb="FF000000"/>
      <name val="Arial"/>
    </font>
    <font>
      <sz val="11"/>
      <color rgb="FF000000"/>
      <name val="Calibri"/>
      <family val="2"/>
      <scheme val="minor"/>
    </font>
    <font>
      <b/>
      <sz val="12"/>
      <color rgb="FF000000"/>
      <name val="Arial"/>
      <family val="2"/>
      <charset val="238"/>
    </font>
    <font>
      <b/>
      <sz val="12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.25"/>
      <color rgb="FF000000"/>
      <name val="Arial"/>
      <family val="2"/>
      <charset val="238"/>
    </font>
    <font>
      <sz val="11"/>
      <name val="Calibri"/>
      <family val="2"/>
      <charset val="238"/>
    </font>
    <font>
      <b/>
      <sz val="8.25"/>
      <color rgb="FF000000"/>
      <name val="Arial"/>
      <family val="2"/>
      <charset val="238"/>
    </font>
    <font>
      <b/>
      <sz val="11"/>
      <name val="Calibri"/>
      <family val="2"/>
      <charset val="238"/>
    </font>
    <font>
      <b/>
      <sz val="12"/>
      <color rgb="FF0000FF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i/>
      <sz val="8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4"/>
      <color theme="1"/>
      <name val="Arial"/>
      <family val="2"/>
    </font>
    <font>
      <b/>
      <sz val="12"/>
      <color theme="1"/>
      <name val="Arial"/>
      <family val="2"/>
      <charset val="238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Traffic"/>
      <family val="5"/>
    </font>
    <font>
      <i/>
      <sz val="32"/>
      <color indexed="8"/>
      <name val="Traffic"/>
      <family val="5"/>
    </font>
    <font>
      <sz val="17"/>
      <color indexed="8"/>
      <name val="Traffic"/>
      <family val="5"/>
    </font>
    <font>
      <b/>
      <sz val="16"/>
      <color theme="1"/>
      <name val="Times New Roman"/>
      <family val="1"/>
      <charset val="238"/>
    </font>
    <font>
      <b/>
      <i/>
      <sz val="14"/>
      <color indexed="8"/>
      <name val="Arial"/>
      <family val="2"/>
      <charset val="238"/>
    </font>
    <font>
      <sz val="14"/>
      <color theme="1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sz val="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24"/>
      <color theme="1"/>
      <name val="Calibri"/>
      <family val="2"/>
      <charset val="238"/>
    </font>
    <font>
      <sz val="16"/>
      <color theme="1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3"/>
      <color theme="1"/>
      <name val="Calibri"/>
      <family val="2"/>
      <charset val="238"/>
    </font>
    <font>
      <b/>
      <sz val="20"/>
      <color theme="1"/>
      <name val="Calibri"/>
      <family val="2"/>
      <charset val="238"/>
    </font>
    <font>
      <b/>
      <sz val="18"/>
      <color theme="1"/>
      <name val="Calibri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6"/>
      <color theme="1"/>
      <name val="Calibri"/>
      <family val="2"/>
      <charset val="238"/>
    </font>
    <font>
      <sz val="13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0E4E4"/>
        <bgColor indexed="64"/>
      </patternFill>
    </fill>
    <fill>
      <patternFill patternType="solid">
        <fgColor rgb="FFFFFFFF"/>
      </patternFill>
    </fill>
    <fill>
      <patternFill patternType="solid">
        <fgColor rgb="FF99CBFF"/>
      </patternFill>
    </fill>
    <fill>
      <patternFill patternType="solid">
        <fgColor rgb="FFCCFFFF"/>
      </patternFill>
    </fill>
  </fills>
  <borders count="4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1" fillId="0" borderId="0"/>
    <xf numFmtId="0" fontId="1" fillId="0" borderId="0"/>
    <xf numFmtId="0" fontId="18" fillId="0" borderId="0"/>
    <xf numFmtId="0" fontId="19" fillId="0" borderId="0"/>
  </cellStyleXfs>
  <cellXfs count="176">
    <xf numFmtId="0" fontId="2" fillId="0" borderId="0" xfId="0" applyFont="1" applyFill="1" applyBorder="1"/>
    <xf numFmtId="0" fontId="2" fillId="2" borderId="1" xfId="1" applyNumberFormat="1" applyFont="1" applyFill="1" applyBorder="1" applyAlignment="1">
      <alignment vertical="top" wrapText="1"/>
    </xf>
    <xf numFmtId="0" fontId="2" fillId="2" borderId="3" xfId="1" applyNumberFormat="1" applyFont="1" applyFill="1" applyBorder="1" applyAlignment="1">
      <alignment vertical="top" wrapText="1"/>
    </xf>
    <xf numFmtId="0" fontId="2" fillId="2" borderId="5" xfId="1" applyNumberFormat="1" applyFont="1" applyFill="1" applyBorder="1" applyAlignment="1">
      <alignment vertical="top" wrapText="1"/>
    </xf>
    <xf numFmtId="0" fontId="2" fillId="2" borderId="7" xfId="1" applyNumberFormat="1" applyFont="1" applyFill="1" applyBorder="1" applyAlignment="1">
      <alignment vertical="top" wrapText="1"/>
    </xf>
    <xf numFmtId="0" fontId="2" fillId="2" borderId="8" xfId="1" applyNumberFormat="1" applyFont="1" applyFill="1" applyBorder="1" applyAlignment="1">
      <alignment vertical="top" wrapText="1"/>
    </xf>
    <xf numFmtId="0" fontId="4" fillId="0" borderId="9" xfId="1" applyNumberFormat="1" applyFont="1" applyFill="1" applyBorder="1" applyAlignment="1">
      <alignment horizontal="right" vertical="top" wrapText="1" readingOrder="1"/>
    </xf>
    <xf numFmtId="0" fontId="4" fillId="0" borderId="9" xfId="1" applyNumberFormat="1" applyFont="1" applyFill="1" applyBorder="1" applyAlignment="1">
      <alignment vertical="top" wrapText="1" readingOrder="1"/>
    </xf>
    <xf numFmtId="0" fontId="5" fillId="0" borderId="0" xfId="1" applyNumberFormat="1" applyFont="1" applyFill="1" applyBorder="1" applyAlignment="1">
      <alignment vertical="top" wrapText="1" readingOrder="1"/>
    </xf>
    <xf numFmtId="164" fontId="5" fillId="0" borderId="0" xfId="1" applyNumberFormat="1" applyFont="1" applyFill="1" applyBorder="1" applyAlignment="1">
      <alignment horizontal="right" vertical="top" wrapText="1" readingOrder="1"/>
    </xf>
    <xf numFmtId="0" fontId="4" fillId="0" borderId="9" xfId="1" applyNumberFormat="1" applyFont="1" applyFill="1" applyBorder="1" applyAlignment="1">
      <alignment horizontal="right" vertical="center" wrapText="1" readingOrder="1"/>
    </xf>
    <xf numFmtId="0" fontId="4" fillId="0" borderId="9" xfId="1" applyNumberFormat="1" applyFont="1" applyFill="1" applyBorder="1" applyAlignment="1">
      <alignment vertical="center" wrapText="1" readingOrder="1"/>
    </xf>
    <xf numFmtId="0" fontId="2" fillId="0" borderId="0" xfId="0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vertical="top" wrapText="1"/>
    </xf>
    <xf numFmtId="0" fontId="2" fillId="2" borderId="6" xfId="1" applyNumberFormat="1" applyFont="1" applyFill="1" applyBorder="1" applyAlignment="1">
      <alignment horizontal="center" vertical="top" wrapText="1"/>
    </xf>
    <xf numFmtId="0" fontId="4" fillId="0" borderId="9" xfId="1" applyNumberFormat="1" applyFont="1" applyFill="1" applyBorder="1" applyAlignment="1">
      <alignment horizontal="center" vertical="top" wrapText="1"/>
    </xf>
    <xf numFmtId="0" fontId="5" fillId="0" borderId="0" xfId="1" applyNumberFormat="1" applyFont="1" applyFill="1" applyBorder="1" applyAlignment="1">
      <alignment horizontal="center" vertical="top" wrapText="1"/>
    </xf>
    <xf numFmtId="0" fontId="4" fillId="0" borderId="9" xfId="1" applyNumberFormat="1" applyFont="1" applyFill="1" applyBorder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center" vertical="top" wrapText="1"/>
    </xf>
    <xf numFmtId="0" fontId="2" fillId="2" borderId="1" xfId="1" applyNumberFormat="1" applyFont="1" applyFill="1" applyBorder="1" applyAlignment="1">
      <alignment horizontal="center" vertical="top" wrapText="1"/>
    </xf>
    <xf numFmtId="0" fontId="2" fillId="2" borderId="7" xfId="1" applyNumberFormat="1" applyFont="1" applyFill="1" applyBorder="1" applyAlignment="1">
      <alignment horizontal="center" vertical="top" wrapText="1"/>
    </xf>
    <xf numFmtId="164" fontId="5" fillId="0" borderId="0" xfId="1" applyNumberFormat="1" applyFont="1" applyFill="1" applyBorder="1" applyAlignment="1">
      <alignment horizontal="center" vertical="top" wrapText="1"/>
    </xf>
    <xf numFmtId="0" fontId="2" fillId="2" borderId="0" xfId="1" applyNumberFormat="1" applyFont="1" applyFill="1" applyBorder="1" applyAlignment="1">
      <alignment horizontal="center" vertical="top" wrapText="1"/>
    </xf>
    <xf numFmtId="0" fontId="8" fillId="2" borderId="4" xfId="1" applyNumberFormat="1" applyFont="1" applyFill="1" applyBorder="1" applyAlignment="1">
      <alignment horizontal="left" vertical="top"/>
    </xf>
    <xf numFmtId="0" fontId="8" fillId="2" borderId="0" xfId="1" applyNumberFormat="1" applyFont="1" applyFill="1" applyBorder="1" applyAlignment="1">
      <alignment vertical="top" wrapText="1"/>
    </xf>
    <xf numFmtId="0" fontId="10" fillId="0" borderId="9" xfId="1" applyNumberFormat="1" applyFont="1" applyFill="1" applyBorder="1" applyAlignment="1">
      <alignment vertical="center" readingOrder="1"/>
    </xf>
    <xf numFmtId="0" fontId="11" fillId="0" borderId="9" xfId="1" applyNumberFormat="1" applyFont="1" applyFill="1" applyBorder="1" applyAlignment="1">
      <alignment vertical="center" readingOrder="1"/>
    </xf>
    <xf numFmtId="164" fontId="11" fillId="0" borderId="9" xfId="1" applyNumberFormat="1" applyFont="1" applyFill="1" applyBorder="1" applyAlignment="1">
      <alignment vertical="center" readingOrder="1"/>
    </xf>
    <xf numFmtId="0" fontId="11" fillId="0" borderId="0" xfId="0" applyFont="1" applyFill="1" applyBorder="1" applyAlignment="1">
      <alignment vertical="center"/>
    </xf>
    <xf numFmtId="0" fontId="12" fillId="0" borderId="9" xfId="1" applyNumberFormat="1" applyFont="1" applyFill="1" applyBorder="1" applyAlignment="1">
      <alignment vertical="center" readingOrder="1"/>
    </xf>
    <xf numFmtId="0" fontId="13" fillId="0" borderId="0" xfId="0" applyFont="1" applyFill="1" applyBorder="1" applyAlignment="1">
      <alignment vertical="center"/>
    </xf>
    <xf numFmtId="0" fontId="13" fillId="0" borderId="9" xfId="1" applyNumberFormat="1" applyFont="1" applyFill="1" applyBorder="1" applyAlignment="1">
      <alignment vertical="center"/>
    </xf>
    <xf numFmtId="164" fontId="13" fillId="0" borderId="9" xfId="1" applyNumberFormat="1" applyFont="1" applyFill="1" applyBorder="1" applyAlignment="1">
      <alignment vertical="center"/>
    </xf>
    <xf numFmtId="0" fontId="10" fillId="0" borderId="0" xfId="1" applyNumberFormat="1" applyFont="1" applyFill="1" applyBorder="1" applyAlignment="1">
      <alignment horizontal="center" vertical="top" wrapText="1"/>
    </xf>
    <xf numFmtId="0" fontId="10" fillId="0" borderId="0" xfId="1" applyNumberFormat="1" applyFont="1" applyFill="1" applyBorder="1" applyAlignment="1">
      <alignment vertical="top" wrapText="1" readingOrder="1"/>
    </xf>
    <xf numFmtId="0" fontId="15" fillId="0" borderId="0" xfId="2" applyFont="1" applyAlignment="1">
      <alignment vertical="center"/>
    </xf>
    <xf numFmtId="0" fontId="16" fillId="3" borderId="10" xfId="2" applyFont="1" applyFill="1" applyBorder="1" applyAlignment="1">
      <alignment horizontal="right" vertical="center"/>
    </xf>
    <xf numFmtId="0" fontId="16" fillId="3" borderId="10" xfId="2" applyFont="1" applyFill="1" applyBorder="1" applyAlignment="1">
      <alignment horizontal="left" vertical="center" indent="1"/>
    </xf>
    <xf numFmtId="0" fontId="17" fillId="0" borderId="0" xfId="2" applyFont="1" applyAlignment="1">
      <alignment horizontal="right" vertical="center"/>
    </xf>
    <xf numFmtId="0" fontId="17" fillId="0" borderId="0" xfId="2" applyFont="1" applyAlignment="1">
      <alignment horizontal="left" vertical="center" wrapText="1" indent="1"/>
    </xf>
    <xf numFmtId="2" fontId="17" fillId="0" borderId="0" xfId="2" applyNumberFormat="1" applyFont="1" applyAlignment="1">
      <alignment vertical="center"/>
    </xf>
    <xf numFmtId="0" fontId="16" fillId="0" borderId="0" xfId="2" applyFont="1" applyAlignment="1">
      <alignment horizontal="center" vertical="center"/>
    </xf>
    <xf numFmtId="0" fontId="16" fillId="0" borderId="0" xfId="2" applyFont="1" applyAlignment="1">
      <alignment horizontal="left" vertical="center" wrapText="1" indent="1"/>
    </xf>
    <xf numFmtId="2" fontId="16" fillId="0" borderId="0" xfId="2" applyNumberFormat="1" applyFont="1" applyAlignment="1">
      <alignment vertical="center"/>
    </xf>
    <xf numFmtId="0" fontId="17" fillId="0" borderId="1" xfId="2" applyFont="1" applyBorder="1" applyAlignment="1">
      <alignment horizontal="right" vertical="center"/>
    </xf>
    <xf numFmtId="0" fontId="17" fillId="0" borderId="1" xfId="2" applyFont="1" applyBorder="1" applyAlignment="1">
      <alignment horizontal="left" vertical="center" wrapText="1" indent="1"/>
    </xf>
    <xf numFmtId="2" fontId="17" fillId="0" borderId="1" xfId="2" applyNumberFormat="1" applyFont="1" applyBorder="1" applyAlignment="1">
      <alignment vertical="center"/>
    </xf>
    <xf numFmtId="0" fontId="16" fillId="0" borderId="0" xfId="2" applyFont="1" applyAlignment="1">
      <alignment horizontal="right" vertical="center"/>
    </xf>
    <xf numFmtId="0" fontId="17" fillId="0" borderId="11" xfId="2" applyFont="1" applyBorder="1" applyAlignment="1">
      <alignment horizontal="right" vertical="center"/>
    </xf>
    <xf numFmtId="0" fontId="17" fillId="0" borderId="11" xfId="2" applyFont="1" applyBorder="1" applyAlignment="1">
      <alignment horizontal="left" vertical="center" wrapText="1" indent="1"/>
    </xf>
    <xf numFmtId="2" fontId="17" fillId="0" borderId="11" xfId="2" applyNumberFormat="1" applyFont="1" applyBorder="1" applyAlignment="1">
      <alignment vertical="center"/>
    </xf>
    <xf numFmtId="0" fontId="15" fillId="0" borderId="0" xfId="2" applyFont="1" applyAlignment="1">
      <alignment vertical="top"/>
    </xf>
    <xf numFmtId="49" fontId="20" fillId="4" borderId="12" xfId="5" applyNumberFormat="1" applyFont="1" applyFill="1" applyBorder="1" applyAlignment="1" applyProtection="1">
      <alignment horizontal="left" vertical="center"/>
    </xf>
    <xf numFmtId="49" fontId="20" fillId="4" borderId="13" xfId="5" applyNumberFormat="1" applyFont="1" applyFill="1" applyBorder="1" applyAlignment="1" applyProtection="1">
      <alignment horizontal="left" vertical="center"/>
    </xf>
    <xf numFmtId="49" fontId="20" fillId="4" borderId="14" xfId="5" applyNumberFormat="1" applyFont="1" applyFill="1" applyBorder="1" applyAlignment="1" applyProtection="1">
      <alignment horizontal="left" vertical="center"/>
    </xf>
    <xf numFmtId="0" fontId="19" fillId="0" borderId="0" xfId="5"/>
    <xf numFmtId="49" fontId="21" fillId="4" borderId="15" xfId="5" applyNumberFormat="1" applyFont="1" applyFill="1" applyBorder="1" applyAlignment="1" applyProtection="1">
      <alignment horizontal="left" vertical="center"/>
    </xf>
    <xf numFmtId="49" fontId="21" fillId="4" borderId="16" xfId="5" applyNumberFormat="1" applyFont="1" applyFill="1" applyBorder="1" applyAlignment="1" applyProtection="1">
      <alignment horizontal="left" vertical="center"/>
    </xf>
    <xf numFmtId="49" fontId="21" fillId="4" borderId="17" xfId="5" applyNumberFormat="1" applyFont="1" applyFill="1" applyBorder="1" applyAlignment="1" applyProtection="1">
      <alignment horizontal="left" vertical="center"/>
    </xf>
    <xf numFmtId="49" fontId="22" fillId="4" borderId="0" xfId="5" applyNumberFormat="1" applyFont="1" applyFill="1" applyBorder="1" applyAlignment="1" applyProtection="1">
      <alignment horizontal="left"/>
    </xf>
    <xf numFmtId="49" fontId="23" fillId="4" borderId="12" xfId="5" applyNumberFormat="1" applyFont="1" applyFill="1" applyBorder="1" applyAlignment="1" applyProtection="1">
      <alignment horizontal="left"/>
    </xf>
    <xf numFmtId="49" fontId="23" fillId="4" borderId="14" xfId="5" applyNumberFormat="1" applyFont="1" applyFill="1" applyBorder="1" applyAlignment="1" applyProtection="1">
      <alignment horizontal="left"/>
    </xf>
    <xf numFmtId="49" fontId="23" fillId="4" borderId="13" xfId="5" applyNumberFormat="1" applyFont="1" applyFill="1" applyBorder="1" applyAlignment="1" applyProtection="1">
      <alignment horizontal="left"/>
    </xf>
    <xf numFmtId="49" fontId="24" fillId="4" borderId="18" xfId="5" applyNumberFormat="1" applyFont="1" applyFill="1" applyBorder="1" applyAlignment="1" applyProtection="1">
      <alignment horizontal="left"/>
    </xf>
    <xf numFmtId="49" fontId="24" fillId="4" borderId="19" xfId="5" applyNumberFormat="1" applyFont="1" applyFill="1" applyBorder="1" applyAlignment="1" applyProtection="1">
      <alignment horizontal="left"/>
    </xf>
    <xf numFmtId="49" fontId="24" fillId="4" borderId="0" xfId="5" applyNumberFormat="1" applyFont="1" applyFill="1" applyBorder="1" applyAlignment="1" applyProtection="1">
      <alignment horizontal="left"/>
    </xf>
    <xf numFmtId="49" fontId="22" fillId="4" borderId="18" xfId="5" applyNumberFormat="1" applyFont="1" applyFill="1" applyBorder="1" applyAlignment="1" applyProtection="1">
      <alignment horizontal="left"/>
    </xf>
    <xf numFmtId="49" fontId="22" fillId="4" borderId="19" xfId="5" applyNumberFormat="1" applyFont="1" applyFill="1" applyBorder="1" applyAlignment="1" applyProtection="1">
      <alignment horizontal="left"/>
    </xf>
    <xf numFmtId="49" fontId="23" fillId="4" borderId="18" xfId="5" applyNumberFormat="1" applyFont="1" applyFill="1" applyBorder="1" applyAlignment="1" applyProtection="1">
      <alignment horizontal="left"/>
    </xf>
    <xf numFmtId="49" fontId="23" fillId="4" borderId="19" xfId="5" applyNumberFormat="1" applyFont="1" applyFill="1" applyBorder="1" applyAlignment="1" applyProtection="1">
      <alignment horizontal="left"/>
    </xf>
    <xf numFmtId="49" fontId="23" fillId="4" borderId="0" xfId="5" applyNumberFormat="1" applyFont="1" applyFill="1" applyBorder="1" applyAlignment="1" applyProtection="1">
      <alignment horizontal="left"/>
    </xf>
    <xf numFmtId="49" fontId="25" fillId="4" borderId="18" xfId="5" applyNumberFormat="1" applyFont="1" applyFill="1" applyBorder="1" applyAlignment="1" applyProtection="1">
      <alignment horizontal="left"/>
    </xf>
    <xf numFmtId="49" fontId="25" fillId="4" borderId="19" xfId="5" applyNumberFormat="1" applyFont="1" applyFill="1" applyBorder="1" applyAlignment="1" applyProtection="1">
      <alignment horizontal="left"/>
    </xf>
    <xf numFmtId="49" fontId="25" fillId="4" borderId="0" xfId="5" applyNumberFormat="1" applyFont="1" applyFill="1" applyBorder="1" applyAlignment="1" applyProtection="1">
      <alignment horizontal="left"/>
    </xf>
    <xf numFmtId="49" fontId="22" fillId="4" borderId="15" xfId="5" applyNumberFormat="1" applyFont="1" applyFill="1" applyBorder="1" applyAlignment="1" applyProtection="1">
      <alignment horizontal="left"/>
    </xf>
    <xf numFmtId="49" fontId="22" fillId="4" borderId="17" xfId="5" applyNumberFormat="1" applyFont="1" applyFill="1" applyBorder="1" applyAlignment="1" applyProtection="1">
      <alignment horizontal="left"/>
    </xf>
    <xf numFmtId="49" fontId="22" fillId="4" borderId="16" xfId="5" applyNumberFormat="1" applyFont="1" applyFill="1" applyBorder="1" applyAlignment="1" applyProtection="1">
      <alignment horizontal="left"/>
    </xf>
    <xf numFmtId="49" fontId="26" fillId="4" borderId="19" xfId="5" applyNumberFormat="1" applyFont="1" applyFill="1" applyBorder="1" applyAlignment="1" applyProtection="1">
      <alignment horizontal="left"/>
    </xf>
    <xf numFmtId="49" fontId="21" fillId="4" borderId="18" xfId="5" applyNumberFormat="1" applyFont="1" applyFill="1" applyBorder="1" applyAlignment="1" applyProtection="1">
      <alignment horizontal="left"/>
    </xf>
    <xf numFmtId="49" fontId="21" fillId="4" borderId="19" xfId="5" applyNumberFormat="1" applyFont="1" applyFill="1" applyBorder="1" applyAlignment="1" applyProtection="1">
      <alignment horizontal="left"/>
    </xf>
    <xf numFmtId="49" fontId="21" fillId="4" borderId="15" xfId="5" applyNumberFormat="1" applyFont="1" applyFill="1" applyBorder="1" applyAlignment="1" applyProtection="1">
      <alignment horizontal="left"/>
    </xf>
    <xf numFmtId="49" fontId="21" fillId="4" borderId="17" xfId="5" applyNumberFormat="1" applyFont="1" applyFill="1" applyBorder="1" applyAlignment="1" applyProtection="1">
      <alignment horizontal="left"/>
    </xf>
    <xf numFmtId="49" fontId="23" fillId="5" borderId="20" xfId="5" applyNumberFormat="1" applyFont="1" applyFill="1" applyBorder="1" applyAlignment="1" applyProtection="1">
      <alignment horizontal="center" vertical="top" wrapText="1"/>
    </xf>
    <xf numFmtId="49" fontId="23" fillId="5" borderId="21" xfId="5" applyNumberFormat="1" applyFont="1" applyFill="1" applyBorder="1" applyAlignment="1" applyProtection="1">
      <alignment horizontal="center" vertical="top" wrapText="1"/>
    </xf>
    <xf numFmtId="49" fontId="23" fillId="5" borderId="22" xfId="5" applyNumberFormat="1" applyFont="1" applyFill="1" applyBorder="1" applyAlignment="1" applyProtection="1">
      <alignment horizontal="center" vertical="top" wrapText="1"/>
    </xf>
    <xf numFmtId="49" fontId="23" fillId="6" borderId="23" xfId="5" applyNumberFormat="1" applyFont="1" applyFill="1" applyBorder="1" applyAlignment="1" applyProtection="1">
      <alignment horizontal="left" vertical="center"/>
    </xf>
    <xf numFmtId="49" fontId="23" fillId="6" borderId="24" xfId="5" applyNumberFormat="1" applyFont="1" applyFill="1" applyBorder="1" applyAlignment="1" applyProtection="1">
      <alignment horizontal="left" vertical="center"/>
    </xf>
    <xf numFmtId="49" fontId="23" fillId="6" borderId="25" xfId="5" applyNumberFormat="1" applyFont="1" applyFill="1" applyBorder="1" applyAlignment="1" applyProtection="1">
      <alignment horizontal="left" vertical="center"/>
    </xf>
    <xf numFmtId="0" fontId="19" fillId="0" borderId="0" xfId="5" applyAlignment="1">
      <alignment vertical="center"/>
    </xf>
    <xf numFmtId="1" fontId="22" fillId="4" borderId="26" xfId="5" applyNumberFormat="1" applyFont="1" applyFill="1" applyBorder="1" applyAlignment="1" applyProtection="1">
      <alignment horizontal="center" vertical="center"/>
    </xf>
    <xf numFmtId="1" fontId="22" fillId="4" borderId="27" xfId="5" applyNumberFormat="1" applyFont="1" applyFill="1" applyBorder="1" applyAlignment="1" applyProtection="1">
      <alignment horizontal="right" vertical="center"/>
    </xf>
    <xf numFmtId="4" fontId="22" fillId="4" borderId="28" xfId="5" applyNumberFormat="1" applyFont="1" applyFill="1" applyBorder="1" applyAlignment="1" applyProtection="1">
      <alignment horizontal="right" vertical="center"/>
    </xf>
    <xf numFmtId="1" fontId="22" fillId="6" borderId="27" xfId="5" applyNumberFormat="1" applyFont="1" applyFill="1" applyBorder="1" applyAlignment="1" applyProtection="1">
      <alignment horizontal="right" vertical="center"/>
    </xf>
    <xf numFmtId="49" fontId="22" fillId="5" borderId="29" xfId="5" applyNumberFormat="1" applyFont="1" applyFill="1" applyBorder="1" applyAlignment="1" applyProtection="1">
      <alignment horizontal="left" vertical="center"/>
    </xf>
    <xf numFmtId="49" fontId="23" fillId="5" borderId="30" xfId="5" applyNumberFormat="1" applyFont="1" applyFill="1" applyBorder="1" applyAlignment="1" applyProtection="1">
      <alignment horizontal="left" vertical="center"/>
    </xf>
    <xf numFmtId="49" fontId="22" fillId="5" borderId="30" xfId="5" applyNumberFormat="1" applyFont="1" applyFill="1" applyBorder="1" applyAlignment="1" applyProtection="1">
      <alignment horizontal="left" vertical="center"/>
    </xf>
    <xf numFmtId="4" fontId="27" fillId="5" borderId="22" xfId="5" applyNumberFormat="1" applyFont="1" applyFill="1" applyBorder="1" applyAlignment="1" applyProtection="1">
      <alignment horizontal="right" vertical="center"/>
    </xf>
    <xf numFmtId="4" fontId="28" fillId="5" borderId="22" xfId="5" applyNumberFormat="1" applyFont="1" applyFill="1" applyBorder="1" applyAlignment="1" applyProtection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/>
    <xf numFmtId="0" fontId="9" fillId="0" borderId="0" xfId="3" applyFont="1" applyAlignment="1">
      <alignment horizontal="center"/>
    </xf>
    <xf numFmtId="2" fontId="9" fillId="0" borderId="0" xfId="3" applyNumberFormat="1" applyFont="1" applyAlignment="1">
      <alignment horizontal="center"/>
    </xf>
    <xf numFmtId="2" fontId="9" fillId="0" borderId="0" xfId="3" applyNumberFormat="1" applyFont="1" applyAlignment="1">
      <alignment horizontal="right"/>
    </xf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0" fontId="9" fillId="0" borderId="31" xfId="3" applyFont="1" applyBorder="1" applyAlignment="1">
      <alignment horizontal="left"/>
    </xf>
    <xf numFmtId="0" fontId="9" fillId="0" borderId="31" xfId="3" applyFont="1" applyBorder="1"/>
    <xf numFmtId="0" fontId="9" fillId="0" borderId="31" xfId="3" applyFont="1" applyBorder="1" applyAlignment="1">
      <alignment horizontal="center"/>
    </xf>
    <xf numFmtId="2" fontId="9" fillId="0" borderId="31" xfId="3" applyNumberFormat="1" applyFont="1" applyBorder="1" applyAlignment="1">
      <alignment horizontal="center"/>
    </xf>
    <xf numFmtId="2" fontId="9" fillId="0" borderId="31" xfId="3" applyNumberFormat="1" applyFont="1" applyBorder="1" applyAlignment="1">
      <alignment horizontal="right"/>
    </xf>
    <xf numFmtId="0" fontId="1" fillId="0" borderId="31" xfId="3" applyBorder="1" applyAlignment="1">
      <alignment horizontal="left"/>
    </xf>
    <xf numFmtId="0" fontId="1" fillId="0" borderId="31" xfId="3" applyBorder="1"/>
    <xf numFmtId="0" fontId="1" fillId="0" borderId="31" xfId="3" applyBorder="1" applyAlignment="1">
      <alignment horizontal="center"/>
    </xf>
    <xf numFmtId="2" fontId="1" fillId="0" borderId="31" xfId="3" applyNumberFormat="1" applyBorder="1" applyAlignment="1">
      <alignment horizontal="center"/>
    </xf>
    <xf numFmtId="2" fontId="1" fillId="0" borderId="31" xfId="3" applyNumberFormat="1" applyBorder="1" applyAlignment="1">
      <alignment horizontal="right"/>
    </xf>
    <xf numFmtId="0" fontId="1" fillId="0" borderId="0" xfId="3"/>
    <xf numFmtId="0" fontId="9" fillId="0" borderId="32" xfId="3" applyFont="1" applyBorder="1" applyAlignment="1">
      <alignment horizontal="left" vertical="center"/>
    </xf>
    <xf numFmtId="0" fontId="9" fillId="0" borderId="32" xfId="3" applyFont="1" applyBorder="1" applyAlignment="1">
      <alignment vertical="center"/>
    </xf>
    <xf numFmtId="0" fontId="9" fillId="0" borderId="32" xfId="3" applyFont="1" applyBorder="1" applyAlignment="1">
      <alignment horizontal="center" vertical="center"/>
    </xf>
    <xf numFmtId="2" fontId="9" fillId="0" borderId="32" xfId="3" applyNumberFormat="1" applyFont="1" applyBorder="1" applyAlignment="1">
      <alignment horizontal="center" vertical="center"/>
    </xf>
    <xf numFmtId="166" fontId="9" fillId="0" borderId="32" xfId="3" applyNumberFormat="1" applyFont="1" applyBorder="1" applyAlignment="1">
      <alignment horizontal="right" vertical="center"/>
    </xf>
    <xf numFmtId="0" fontId="9" fillId="0" borderId="0" xfId="3" applyFont="1" applyAlignment="1">
      <alignment vertical="center"/>
    </xf>
    <xf numFmtId="0" fontId="1" fillId="0" borderId="0" xfId="3" applyAlignment="1">
      <alignment horizontal="left"/>
    </xf>
    <xf numFmtId="0" fontId="1" fillId="0" borderId="0" xfId="3" applyAlignment="1">
      <alignment horizontal="center"/>
    </xf>
    <xf numFmtId="2" fontId="1" fillId="0" borderId="0" xfId="3" applyNumberFormat="1" applyAlignment="1">
      <alignment horizontal="center"/>
    </xf>
    <xf numFmtId="2" fontId="1" fillId="0" borderId="0" xfId="3" applyNumberFormat="1" applyAlignment="1">
      <alignment horizontal="right"/>
    </xf>
    <xf numFmtId="0" fontId="1" fillId="0" borderId="33" xfId="3" applyBorder="1"/>
    <xf numFmtId="0" fontId="1" fillId="0" borderId="34" xfId="3" applyBorder="1"/>
    <xf numFmtId="0" fontId="1" fillId="0" borderId="35" xfId="3" applyBorder="1"/>
    <xf numFmtId="0" fontId="33" fillId="0" borderId="0" xfId="3" applyFont="1" applyBorder="1" applyAlignment="1">
      <alignment horizontal="left"/>
    </xf>
    <xf numFmtId="0" fontId="1" fillId="0" borderId="0" xfId="3" applyBorder="1" applyAlignment="1">
      <alignment horizontal="left"/>
    </xf>
    <xf numFmtId="0" fontId="1" fillId="0" borderId="0" xfId="3" applyBorder="1"/>
    <xf numFmtId="0" fontId="1" fillId="0" borderId="37" xfId="3" applyBorder="1"/>
    <xf numFmtId="0" fontId="35" fillId="0" borderId="0" xfId="3" applyFont="1" applyBorder="1" applyAlignment="1">
      <alignment horizontal="left"/>
    </xf>
    <xf numFmtId="0" fontId="37" fillId="0" borderId="0" xfId="3" applyFont="1" applyBorder="1" applyAlignment="1">
      <alignment horizontal="left"/>
    </xf>
    <xf numFmtId="0" fontId="38" fillId="0" borderId="38" xfId="3" applyFont="1" applyBorder="1" applyAlignment="1">
      <alignment horizontal="left"/>
    </xf>
    <xf numFmtId="0" fontId="1" fillId="0" borderId="39" xfId="3" applyBorder="1" applyAlignment="1">
      <alignment horizontal="left"/>
    </xf>
    <xf numFmtId="0" fontId="1" fillId="0" borderId="39" xfId="3" applyBorder="1"/>
    <xf numFmtId="0" fontId="1" fillId="0" borderId="40" xfId="3" applyBorder="1"/>
    <xf numFmtId="0" fontId="33" fillId="0" borderId="36" xfId="3" applyFont="1" applyBorder="1" applyAlignment="1">
      <alignment horizontal="left"/>
    </xf>
    <xf numFmtId="0" fontId="39" fillId="0" borderId="36" xfId="3" applyFont="1" applyBorder="1" applyAlignment="1">
      <alignment horizontal="left"/>
    </xf>
    <xf numFmtId="0" fontId="41" fillId="0" borderId="36" xfId="3" applyFont="1" applyBorder="1" applyAlignment="1">
      <alignment horizontal="center" vertical="center"/>
    </xf>
    <xf numFmtId="0" fontId="41" fillId="0" borderId="0" xfId="3" applyFont="1" applyBorder="1" applyAlignment="1">
      <alignment horizontal="center" vertical="center"/>
    </xf>
    <xf numFmtId="0" fontId="41" fillId="0" borderId="37" xfId="3" applyFont="1" applyBorder="1" applyAlignment="1">
      <alignment horizontal="center" vertical="center"/>
    </xf>
    <xf numFmtId="0" fontId="43" fillId="0" borderId="36" xfId="3" applyFont="1" applyBorder="1" applyAlignment="1">
      <alignment horizontal="left" indent="1"/>
    </xf>
    <xf numFmtId="0" fontId="43" fillId="0" borderId="0" xfId="3" applyFont="1" applyBorder="1" applyAlignment="1">
      <alignment horizontal="left"/>
    </xf>
    <xf numFmtId="0" fontId="44" fillId="0" borderId="36" xfId="3" applyFont="1" applyBorder="1" applyAlignment="1">
      <alignment horizontal="left" indent="1"/>
    </xf>
    <xf numFmtId="0" fontId="45" fillId="0" borderId="0" xfId="3" applyFont="1" applyBorder="1" applyAlignment="1">
      <alignment horizontal="left"/>
    </xf>
    <xf numFmtId="0" fontId="46" fillId="0" borderId="0" xfId="3" applyFont="1" applyBorder="1" applyAlignment="1">
      <alignment horizontal="left"/>
    </xf>
    <xf numFmtId="0" fontId="47" fillId="0" borderId="36" xfId="3" applyFont="1" applyBorder="1" applyAlignment="1">
      <alignment horizontal="left" indent="1"/>
    </xf>
    <xf numFmtId="0" fontId="45" fillId="0" borderId="36" xfId="3" applyFont="1" applyBorder="1" applyAlignment="1">
      <alignment horizontal="left" indent="1"/>
    </xf>
    <xf numFmtId="0" fontId="1" fillId="0" borderId="36" xfId="3" applyBorder="1" applyAlignment="1">
      <alignment horizontal="left" indent="1"/>
    </xf>
    <xf numFmtId="0" fontId="48" fillId="0" borderId="0" xfId="3" applyFont="1" applyBorder="1" applyAlignment="1">
      <alignment horizontal="left"/>
    </xf>
    <xf numFmtId="0" fontId="49" fillId="0" borderId="36" xfId="3" applyFont="1" applyBorder="1" applyAlignment="1">
      <alignment horizontal="left" indent="1"/>
    </xf>
    <xf numFmtId="0" fontId="49" fillId="0" borderId="0" xfId="3" applyFont="1" applyBorder="1" applyAlignment="1">
      <alignment horizontal="left"/>
    </xf>
    <xf numFmtId="0" fontId="41" fillId="0" borderId="36" xfId="3" applyFont="1" applyBorder="1" applyAlignment="1">
      <alignment horizontal="left" indent="1"/>
    </xf>
    <xf numFmtId="49" fontId="49" fillId="0" borderId="0" xfId="3" applyNumberFormat="1" applyFont="1" applyBorder="1" applyAlignment="1">
      <alignment vertical="center"/>
    </xf>
    <xf numFmtId="0" fontId="1" fillId="0" borderId="36" xfId="3" applyBorder="1"/>
    <xf numFmtId="0" fontId="1" fillId="0" borderId="38" xfId="3" applyBorder="1"/>
    <xf numFmtId="0" fontId="2" fillId="0" borderId="0" xfId="0" applyFont="1" applyFill="1" applyBorder="1"/>
    <xf numFmtId="0" fontId="30" fillId="0" borderId="36" xfId="3" applyFont="1" applyBorder="1" applyAlignment="1">
      <alignment horizontal="center" vertical="center"/>
    </xf>
    <xf numFmtId="0" fontId="40" fillId="0" borderId="36" xfId="3" applyFont="1" applyBorder="1" applyAlignment="1">
      <alignment horizontal="center" vertical="center"/>
    </xf>
    <xf numFmtId="0" fontId="40" fillId="0" borderId="0" xfId="3" applyFont="1" applyBorder="1" applyAlignment="1">
      <alignment horizontal="center" vertical="center"/>
    </xf>
    <xf numFmtId="0" fontId="40" fillId="0" borderId="37" xfId="3" applyFont="1" applyBorder="1" applyAlignment="1">
      <alignment horizontal="center" vertical="center"/>
    </xf>
    <xf numFmtId="0" fontId="41" fillId="0" borderId="36" xfId="3" applyFont="1" applyBorder="1" applyAlignment="1">
      <alignment horizontal="center" vertical="center"/>
    </xf>
    <xf numFmtId="0" fontId="41" fillId="0" borderId="0" xfId="3" applyFont="1" applyBorder="1" applyAlignment="1">
      <alignment horizontal="center" vertical="center"/>
    </xf>
    <xf numFmtId="0" fontId="41" fillId="0" borderId="37" xfId="3" applyFont="1" applyBorder="1" applyAlignment="1">
      <alignment horizontal="center" vertical="center"/>
    </xf>
    <xf numFmtId="0" fontId="14" fillId="0" borderId="0" xfId="2" applyFont="1" applyAlignment="1">
      <alignment horizontal="center" vertical="center"/>
    </xf>
    <xf numFmtId="0" fontId="7" fillId="2" borderId="0" xfId="1" applyNumberFormat="1" applyFont="1" applyFill="1" applyBorder="1" applyAlignment="1">
      <alignment vertical="top" wrapText="1" readingOrder="1"/>
    </xf>
    <xf numFmtId="0" fontId="8" fillId="2" borderId="0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2" fillId="0" borderId="0" xfId="0" applyFont="1" applyFill="1" applyBorder="1"/>
    <xf numFmtId="49" fontId="22" fillId="4" borderId="27" xfId="5" applyNumberFormat="1" applyFont="1" applyFill="1" applyBorder="1" applyAlignment="1" applyProtection="1">
      <alignment horizontal="left" vertical="center" wrapText="1"/>
    </xf>
    <xf numFmtId="49" fontId="22" fillId="4" borderId="27" xfId="5" applyNumberFormat="1" applyFont="1" applyFill="1" applyBorder="1" applyAlignment="1" applyProtection="1">
      <alignment horizontal="left" vertical="center"/>
    </xf>
    <xf numFmtId="49" fontId="23" fillId="5" borderId="21" xfId="5" applyNumberFormat="1" applyFont="1" applyFill="1" applyBorder="1" applyAlignment="1" applyProtection="1">
      <alignment horizontal="center" vertical="top" wrapText="1"/>
    </xf>
    <xf numFmtId="0" fontId="5" fillId="0" borderId="0" xfId="1" applyNumberFormat="1" applyFont="1" applyFill="1" applyBorder="1" applyAlignment="1">
      <alignment horizontal="left" vertical="top" wrapText="1" readingOrder="1"/>
    </xf>
  </cellXfs>
  <cellStyles count="6">
    <cellStyle name="Normal" xfId="1"/>
    <cellStyle name="normálne" xfId="0" builtinId="0"/>
    <cellStyle name="normálne 2" xfId="3"/>
    <cellStyle name="Normálne 3" xfId="2"/>
    <cellStyle name="normálne 4" xfId="5"/>
    <cellStyle name="normální_List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808080"/>
      <rgbColor rgb="00D3D3D3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00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abSelected="1" workbookViewId="0">
      <selection activeCell="K16" sqref="K16"/>
    </sheetView>
  </sheetViews>
  <sheetFormatPr defaultRowHeight="15"/>
  <cols>
    <col min="1" max="1" width="23.5703125" style="115" customWidth="1"/>
    <col min="2" max="6" width="9.140625" style="115"/>
    <col min="7" max="7" width="12.85546875" style="115" customWidth="1"/>
    <col min="8" max="256" width="9.140625" style="115"/>
    <col min="257" max="257" width="23.5703125" style="115" customWidth="1"/>
    <col min="258" max="262" width="9.140625" style="115"/>
    <col min="263" max="263" width="12.85546875" style="115" customWidth="1"/>
    <col min="264" max="512" width="9.140625" style="115"/>
    <col min="513" max="513" width="23.5703125" style="115" customWidth="1"/>
    <col min="514" max="518" width="9.140625" style="115"/>
    <col min="519" max="519" width="12.85546875" style="115" customWidth="1"/>
    <col min="520" max="768" width="9.140625" style="115"/>
    <col min="769" max="769" width="23.5703125" style="115" customWidth="1"/>
    <col min="770" max="774" width="9.140625" style="115"/>
    <col min="775" max="775" width="12.85546875" style="115" customWidth="1"/>
    <col min="776" max="1024" width="9.140625" style="115"/>
    <col min="1025" max="1025" width="23.5703125" style="115" customWidth="1"/>
    <col min="1026" max="1030" width="9.140625" style="115"/>
    <col min="1031" max="1031" width="12.85546875" style="115" customWidth="1"/>
    <col min="1032" max="1280" width="9.140625" style="115"/>
    <col min="1281" max="1281" width="23.5703125" style="115" customWidth="1"/>
    <col min="1282" max="1286" width="9.140625" style="115"/>
    <col min="1287" max="1287" width="12.85546875" style="115" customWidth="1"/>
    <col min="1288" max="1536" width="9.140625" style="115"/>
    <col min="1537" max="1537" width="23.5703125" style="115" customWidth="1"/>
    <col min="1538" max="1542" width="9.140625" style="115"/>
    <col min="1543" max="1543" width="12.85546875" style="115" customWidth="1"/>
    <col min="1544" max="1792" width="9.140625" style="115"/>
    <col min="1793" max="1793" width="23.5703125" style="115" customWidth="1"/>
    <col min="1794" max="1798" width="9.140625" style="115"/>
    <col min="1799" max="1799" width="12.85546875" style="115" customWidth="1"/>
    <col min="1800" max="2048" width="9.140625" style="115"/>
    <col min="2049" max="2049" width="23.5703125" style="115" customWidth="1"/>
    <col min="2050" max="2054" width="9.140625" style="115"/>
    <col min="2055" max="2055" width="12.85546875" style="115" customWidth="1"/>
    <col min="2056" max="2304" width="9.140625" style="115"/>
    <col min="2305" max="2305" width="23.5703125" style="115" customWidth="1"/>
    <col min="2306" max="2310" width="9.140625" style="115"/>
    <col min="2311" max="2311" width="12.85546875" style="115" customWidth="1"/>
    <col min="2312" max="2560" width="9.140625" style="115"/>
    <col min="2561" max="2561" width="23.5703125" style="115" customWidth="1"/>
    <col min="2562" max="2566" width="9.140625" style="115"/>
    <col min="2567" max="2567" width="12.85546875" style="115" customWidth="1"/>
    <col min="2568" max="2816" width="9.140625" style="115"/>
    <col min="2817" max="2817" width="23.5703125" style="115" customWidth="1"/>
    <col min="2818" max="2822" width="9.140625" style="115"/>
    <col min="2823" max="2823" width="12.85546875" style="115" customWidth="1"/>
    <col min="2824" max="3072" width="9.140625" style="115"/>
    <col min="3073" max="3073" width="23.5703125" style="115" customWidth="1"/>
    <col min="3074" max="3078" width="9.140625" style="115"/>
    <col min="3079" max="3079" width="12.85546875" style="115" customWidth="1"/>
    <col min="3080" max="3328" width="9.140625" style="115"/>
    <col min="3329" max="3329" width="23.5703125" style="115" customWidth="1"/>
    <col min="3330" max="3334" width="9.140625" style="115"/>
    <col min="3335" max="3335" width="12.85546875" style="115" customWidth="1"/>
    <col min="3336" max="3584" width="9.140625" style="115"/>
    <col min="3585" max="3585" width="23.5703125" style="115" customWidth="1"/>
    <col min="3586" max="3590" width="9.140625" style="115"/>
    <col min="3591" max="3591" width="12.85546875" style="115" customWidth="1"/>
    <col min="3592" max="3840" width="9.140625" style="115"/>
    <col min="3841" max="3841" width="23.5703125" style="115" customWidth="1"/>
    <col min="3842" max="3846" width="9.140625" style="115"/>
    <col min="3847" max="3847" width="12.85546875" style="115" customWidth="1"/>
    <col min="3848" max="4096" width="9.140625" style="115"/>
    <col min="4097" max="4097" width="23.5703125" style="115" customWidth="1"/>
    <col min="4098" max="4102" width="9.140625" style="115"/>
    <col min="4103" max="4103" width="12.85546875" style="115" customWidth="1"/>
    <col min="4104" max="4352" width="9.140625" style="115"/>
    <col min="4353" max="4353" width="23.5703125" style="115" customWidth="1"/>
    <col min="4354" max="4358" width="9.140625" style="115"/>
    <col min="4359" max="4359" width="12.85546875" style="115" customWidth="1"/>
    <col min="4360" max="4608" width="9.140625" style="115"/>
    <col min="4609" max="4609" width="23.5703125" style="115" customWidth="1"/>
    <col min="4610" max="4614" width="9.140625" style="115"/>
    <col min="4615" max="4615" width="12.85546875" style="115" customWidth="1"/>
    <col min="4616" max="4864" width="9.140625" style="115"/>
    <col min="4865" max="4865" width="23.5703125" style="115" customWidth="1"/>
    <col min="4866" max="4870" width="9.140625" style="115"/>
    <col min="4871" max="4871" width="12.85546875" style="115" customWidth="1"/>
    <col min="4872" max="5120" width="9.140625" style="115"/>
    <col min="5121" max="5121" width="23.5703125" style="115" customWidth="1"/>
    <col min="5122" max="5126" width="9.140625" style="115"/>
    <col min="5127" max="5127" width="12.85546875" style="115" customWidth="1"/>
    <col min="5128" max="5376" width="9.140625" style="115"/>
    <col min="5377" max="5377" width="23.5703125" style="115" customWidth="1"/>
    <col min="5378" max="5382" width="9.140625" style="115"/>
    <col min="5383" max="5383" width="12.85546875" style="115" customWidth="1"/>
    <col min="5384" max="5632" width="9.140625" style="115"/>
    <col min="5633" max="5633" width="23.5703125" style="115" customWidth="1"/>
    <col min="5634" max="5638" width="9.140625" style="115"/>
    <col min="5639" max="5639" width="12.85546875" style="115" customWidth="1"/>
    <col min="5640" max="5888" width="9.140625" style="115"/>
    <col min="5889" max="5889" width="23.5703125" style="115" customWidth="1"/>
    <col min="5890" max="5894" width="9.140625" style="115"/>
    <col min="5895" max="5895" width="12.85546875" style="115" customWidth="1"/>
    <col min="5896" max="6144" width="9.140625" style="115"/>
    <col min="6145" max="6145" width="23.5703125" style="115" customWidth="1"/>
    <col min="6146" max="6150" width="9.140625" style="115"/>
    <col min="6151" max="6151" width="12.85546875" style="115" customWidth="1"/>
    <col min="6152" max="6400" width="9.140625" style="115"/>
    <col min="6401" max="6401" width="23.5703125" style="115" customWidth="1"/>
    <col min="6402" max="6406" width="9.140625" style="115"/>
    <col min="6407" max="6407" width="12.85546875" style="115" customWidth="1"/>
    <col min="6408" max="6656" width="9.140625" style="115"/>
    <col min="6657" max="6657" width="23.5703125" style="115" customWidth="1"/>
    <col min="6658" max="6662" width="9.140625" style="115"/>
    <col min="6663" max="6663" width="12.85546875" style="115" customWidth="1"/>
    <col min="6664" max="6912" width="9.140625" style="115"/>
    <col min="6913" max="6913" width="23.5703125" style="115" customWidth="1"/>
    <col min="6914" max="6918" width="9.140625" style="115"/>
    <col min="6919" max="6919" width="12.85546875" style="115" customWidth="1"/>
    <col min="6920" max="7168" width="9.140625" style="115"/>
    <col min="7169" max="7169" width="23.5703125" style="115" customWidth="1"/>
    <col min="7170" max="7174" width="9.140625" style="115"/>
    <col min="7175" max="7175" width="12.85546875" style="115" customWidth="1"/>
    <col min="7176" max="7424" width="9.140625" style="115"/>
    <col min="7425" max="7425" width="23.5703125" style="115" customWidth="1"/>
    <col min="7426" max="7430" width="9.140625" style="115"/>
    <col min="7431" max="7431" width="12.85546875" style="115" customWidth="1"/>
    <col min="7432" max="7680" width="9.140625" style="115"/>
    <col min="7681" max="7681" width="23.5703125" style="115" customWidth="1"/>
    <col min="7682" max="7686" width="9.140625" style="115"/>
    <col min="7687" max="7687" width="12.85546875" style="115" customWidth="1"/>
    <col min="7688" max="7936" width="9.140625" style="115"/>
    <col min="7937" max="7937" width="23.5703125" style="115" customWidth="1"/>
    <col min="7938" max="7942" width="9.140625" style="115"/>
    <col min="7943" max="7943" width="12.85546875" style="115" customWidth="1"/>
    <col min="7944" max="8192" width="9.140625" style="115"/>
    <col min="8193" max="8193" width="23.5703125" style="115" customWidth="1"/>
    <col min="8194" max="8198" width="9.140625" style="115"/>
    <col min="8199" max="8199" width="12.85546875" style="115" customWidth="1"/>
    <col min="8200" max="8448" width="9.140625" style="115"/>
    <col min="8449" max="8449" width="23.5703125" style="115" customWidth="1"/>
    <col min="8450" max="8454" width="9.140625" style="115"/>
    <col min="8455" max="8455" width="12.85546875" style="115" customWidth="1"/>
    <col min="8456" max="8704" width="9.140625" style="115"/>
    <col min="8705" max="8705" width="23.5703125" style="115" customWidth="1"/>
    <col min="8706" max="8710" width="9.140625" style="115"/>
    <col min="8711" max="8711" width="12.85546875" style="115" customWidth="1"/>
    <col min="8712" max="8960" width="9.140625" style="115"/>
    <col min="8961" max="8961" width="23.5703125" style="115" customWidth="1"/>
    <col min="8962" max="8966" width="9.140625" style="115"/>
    <col min="8967" max="8967" width="12.85546875" style="115" customWidth="1"/>
    <col min="8968" max="9216" width="9.140625" style="115"/>
    <col min="9217" max="9217" width="23.5703125" style="115" customWidth="1"/>
    <col min="9218" max="9222" width="9.140625" style="115"/>
    <col min="9223" max="9223" width="12.85546875" style="115" customWidth="1"/>
    <col min="9224" max="9472" width="9.140625" style="115"/>
    <col min="9473" max="9473" width="23.5703125" style="115" customWidth="1"/>
    <col min="9474" max="9478" width="9.140625" style="115"/>
    <col min="9479" max="9479" width="12.85546875" style="115" customWidth="1"/>
    <col min="9480" max="9728" width="9.140625" style="115"/>
    <col min="9729" max="9729" width="23.5703125" style="115" customWidth="1"/>
    <col min="9730" max="9734" width="9.140625" style="115"/>
    <col min="9735" max="9735" width="12.85546875" style="115" customWidth="1"/>
    <col min="9736" max="9984" width="9.140625" style="115"/>
    <col min="9985" max="9985" width="23.5703125" style="115" customWidth="1"/>
    <col min="9986" max="9990" width="9.140625" style="115"/>
    <col min="9991" max="9991" width="12.85546875" style="115" customWidth="1"/>
    <col min="9992" max="10240" width="9.140625" style="115"/>
    <col min="10241" max="10241" width="23.5703125" style="115" customWidth="1"/>
    <col min="10242" max="10246" width="9.140625" style="115"/>
    <col min="10247" max="10247" width="12.85546875" style="115" customWidth="1"/>
    <col min="10248" max="10496" width="9.140625" style="115"/>
    <col min="10497" max="10497" width="23.5703125" style="115" customWidth="1"/>
    <col min="10498" max="10502" width="9.140625" style="115"/>
    <col min="10503" max="10503" width="12.85546875" style="115" customWidth="1"/>
    <col min="10504" max="10752" width="9.140625" style="115"/>
    <col min="10753" max="10753" width="23.5703125" style="115" customWidth="1"/>
    <col min="10754" max="10758" width="9.140625" style="115"/>
    <col min="10759" max="10759" width="12.85546875" style="115" customWidth="1"/>
    <col min="10760" max="11008" width="9.140625" style="115"/>
    <col min="11009" max="11009" width="23.5703125" style="115" customWidth="1"/>
    <col min="11010" max="11014" width="9.140625" style="115"/>
    <col min="11015" max="11015" width="12.85546875" style="115" customWidth="1"/>
    <col min="11016" max="11264" width="9.140625" style="115"/>
    <col min="11265" max="11265" width="23.5703125" style="115" customWidth="1"/>
    <col min="11266" max="11270" width="9.140625" style="115"/>
    <col min="11271" max="11271" width="12.85546875" style="115" customWidth="1"/>
    <col min="11272" max="11520" width="9.140625" style="115"/>
    <col min="11521" max="11521" width="23.5703125" style="115" customWidth="1"/>
    <col min="11522" max="11526" width="9.140625" style="115"/>
    <col min="11527" max="11527" width="12.85546875" style="115" customWidth="1"/>
    <col min="11528" max="11776" width="9.140625" style="115"/>
    <col min="11777" max="11777" width="23.5703125" style="115" customWidth="1"/>
    <col min="11778" max="11782" width="9.140625" style="115"/>
    <col min="11783" max="11783" width="12.85546875" style="115" customWidth="1"/>
    <col min="11784" max="12032" width="9.140625" style="115"/>
    <col min="12033" max="12033" width="23.5703125" style="115" customWidth="1"/>
    <col min="12034" max="12038" width="9.140625" style="115"/>
    <col min="12039" max="12039" width="12.85546875" style="115" customWidth="1"/>
    <col min="12040" max="12288" width="9.140625" style="115"/>
    <col min="12289" max="12289" width="23.5703125" style="115" customWidth="1"/>
    <col min="12290" max="12294" width="9.140625" style="115"/>
    <col min="12295" max="12295" width="12.85546875" style="115" customWidth="1"/>
    <col min="12296" max="12544" width="9.140625" style="115"/>
    <col min="12545" max="12545" width="23.5703125" style="115" customWidth="1"/>
    <col min="12546" max="12550" width="9.140625" style="115"/>
    <col min="12551" max="12551" width="12.85546875" style="115" customWidth="1"/>
    <col min="12552" max="12800" width="9.140625" style="115"/>
    <col min="12801" max="12801" width="23.5703125" style="115" customWidth="1"/>
    <col min="12802" max="12806" width="9.140625" style="115"/>
    <col min="12807" max="12807" width="12.85546875" style="115" customWidth="1"/>
    <col min="12808" max="13056" width="9.140625" style="115"/>
    <col min="13057" max="13057" width="23.5703125" style="115" customWidth="1"/>
    <col min="13058" max="13062" width="9.140625" style="115"/>
    <col min="13063" max="13063" width="12.85546875" style="115" customWidth="1"/>
    <col min="13064" max="13312" width="9.140625" style="115"/>
    <col min="13313" max="13313" width="23.5703125" style="115" customWidth="1"/>
    <col min="13314" max="13318" width="9.140625" style="115"/>
    <col min="13319" max="13319" width="12.85546875" style="115" customWidth="1"/>
    <col min="13320" max="13568" width="9.140625" style="115"/>
    <col min="13569" max="13569" width="23.5703125" style="115" customWidth="1"/>
    <col min="13570" max="13574" width="9.140625" style="115"/>
    <col min="13575" max="13575" width="12.85546875" style="115" customWidth="1"/>
    <col min="13576" max="13824" width="9.140625" style="115"/>
    <col min="13825" max="13825" width="23.5703125" style="115" customWidth="1"/>
    <col min="13826" max="13830" width="9.140625" style="115"/>
    <col min="13831" max="13831" width="12.85546875" style="115" customWidth="1"/>
    <col min="13832" max="14080" width="9.140625" style="115"/>
    <col min="14081" max="14081" width="23.5703125" style="115" customWidth="1"/>
    <col min="14082" max="14086" width="9.140625" style="115"/>
    <col min="14087" max="14087" width="12.85546875" style="115" customWidth="1"/>
    <col min="14088" max="14336" width="9.140625" style="115"/>
    <col min="14337" max="14337" width="23.5703125" style="115" customWidth="1"/>
    <col min="14338" max="14342" width="9.140625" style="115"/>
    <col min="14343" max="14343" width="12.85546875" style="115" customWidth="1"/>
    <col min="14344" max="14592" width="9.140625" style="115"/>
    <col min="14593" max="14593" width="23.5703125" style="115" customWidth="1"/>
    <col min="14594" max="14598" width="9.140625" style="115"/>
    <col min="14599" max="14599" width="12.85546875" style="115" customWidth="1"/>
    <col min="14600" max="14848" width="9.140625" style="115"/>
    <col min="14849" max="14849" width="23.5703125" style="115" customWidth="1"/>
    <col min="14850" max="14854" width="9.140625" style="115"/>
    <col min="14855" max="14855" width="12.85546875" style="115" customWidth="1"/>
    <col min="14856" max="15104" width="9.140625" style="115"/>
    <col min="15105" max="15105" width="23.5703125" style="115" customWidth="1"/>
    <col min="15106" max="15110" width="9.140625" style="115"/>
    <col min="15111" max="15111" width="12.85546875" style="115" customWidth="1"/>
    <col min="15112" max="15360" width="9.140625" style="115"/>
    <col min="15361" max="15361" width="23.5703125" style="115" customWidth="1"/>
    <col min="15362" max="15366" width="9.140625" style="115"/>
    <col min="15367" max="15367" width="12.85546875" style="115" customWidth="1"/>
    <col min="15368" max="15616" width="9.140625" style="115"/>
    <col min="15617" max="15617" width="23.5703125" style="115" customWidth="1"/>
    <col min="15618" max="15622" width="9.140625" style="115"/>
    <col min="15623" max="15623" width="12.85546875" style="115" customWidth="1"/>
    <col min="15624" max="15872" width="9.140625" style="115"/>
    <col min="15873" max="15873" width="23.5703125" style="115" customWidth="1"/>
    <col min="15874" max="15878" width="9.140625" style="115"/>
    <col min="15879" max="15879" width="12.85546875" style="115" customWidth="1"/>
    <col min="15880" max="16128" width="9.140625" style="115"/>
    <col min="16129" max="16129" width="23.5703125" style="115" customWidth="1"/>
    <col min="16130" max="16134" width="9.140625" style="115"/>
    <col min="16135" max="16135" width="12.85546875" style="115" customWidth="1"/>
    <col min="16136" max="16384" width="9.140625" style="115"/>
  </cols>
  <sheetData>
    <row r="1" spans="1:7">
      <c r="A1" s="126"/>
      <c r="B1" s="127"/>
      <c r="C1" s="127"/>
      <c r="D1" s="127"/>
      <c r="E1" s="127"/>
      <c r="F1" s="127"/>
      <c r="G1" s="128"/>
    </row>
    <row r="2" spans="1:7" ht="20.100000000000001" customHeight="1">
      <c r="A2" s="160" t="s">
        <v>613</v>
      </c>
      <c r="B2" s="129" t="s">
        <v>614</v>
      </c>
      <c r="C2" s="130"/>
      <c r="D2" s="130"/>
      <c r="E2" s="130"/>
      <c r="F2" s="131"/>
      <c r="G2" s="132"/>
    </row>
    <row r="3" spans="1:7" ht="20.100000000000001" customHeight="1">
      <c r="A3" s="160"/>
      <c r="B3" s="133" t="s">
        <v>615</v>
      </c>
      <c r="C3" s="130"/>
      <c r="D3" s="130"/>
      <c r="E3" s="130"/>
      <c r="F3" s="131"/>
      <c r="G3" s="132"/>
    </row>
    <row r="4" spans="1:7" ht="20.100000000000001" customHeight="1">
      <c r="A4" s="160"/>
      <c r="B4" s="134" t="s">
        <v>616</v>
      </c>
      <c r="C4" s="130"/>
      <c r="D4" s="130"/>
      <c r="E4" s="130"/>
      <c r="F4" s="131"/>
      <c r="G4" s="132"/>
    </row>
    <row r="5" spans="1:7">
      <c r="A5" s="135"/>
      <c r="B5" s="136"/>
      <c r="C5" s="136"/>
      <c r="D5" s="136"/>
      <c r="E5" s="137"/>
      <c r="F5" s="137"/>
      <c r="G5" s="138"/>
    </row>
    <row r="6" spans="1:7" ht="20.25">
      <c r="A6" s="139"/>
      <c r="B6" s="130"/>
      <c r="C6" s="130"/>
      <c r="D6" s="130"/>
      <c r="E6" s="131"/>
      <c r="F6" s="131"/>
      <c r="G6" s="132"/>
    </row>
    <row r="7" spans="1:7" ht="15.75">
      <c r="A7" s="140"/>
      <c r="B7" s="130"/>
      <c r="C7" s="130"/>
      <c r="D7" s="130"/>
      <c r="E7" s="131"/>
      <c r="F7" s="131"/>
      <c r="G7" s="132"/>
    </row>
    <row r="8" spans="1:7" ht="15.75">
      <c r="A8" s="140"/>
      <c r="B8" s="130"/>
      <c r="C8" s="130"/>
      <c r="D8" s="130"/>
      <c r="E8" s="131"/>
      <c r="F8" s="131"/>
      <c r="G8" s="132"/>
    </row>
    <row r="9" spans="1:7" ht="31.5">
      <c r="A9" s="161" t="s">
        <v>644</v>
      </c>
      <c r="B9" s="162"/>
      <c r="C9" s="162"/>
      <c r="D9" s="162"/>
      <c r="E9" s="162"/>
      <c r="F9" s="162"/>
      <c r="G9" s="163"/>
    </row>
    <row r="10" spans="1:7" ht="31.5">
      <c r="A10" s="161"/>
      <c r="B10" s="162"/>
      <c r="C10" s="162"/>
      <c r="D10" s="162"/>
      <c r="E10" s="162"/>
      <c r="F10" s="162"/>
      <c r="G10" s="163"/>
    </row>
    <row r="11" spans="1:7" ht="18" customHeight="1">
      <c r="A11" s="161"/>
      <c r="B11" s="162"/>
      <c r="C11" s="162"/>
      <c r="D11" s="162"/>
      <c r="E11" s="162"/>
      <c r="F11" s="162"/>
      <c r="G11" s="163"/>
    </row>
    <row r="12" spans="1:7" ht="21">
      <c r="A12" s="164" t="s">
        <v>617</v>
      </c>
      <c r="B12" s="165"/>
      <c r="C12" s="165"/>
      <c r="D12" s="165"/>
      <c r="E12" s="165"/>
      <c r="F12" s="165"/>
      <c r="G12" s="166"/>
    </row>
    <row r="13" spans="1:7" ht="21">
      <c r="A13" s="141"/>
      <c r="B13" s="142"/>
      <c r="C13" s="142"/>
      <c r="D13" s="142"/>
      <c r="E13" s="142"/>
      <c r="F13" s="142"/>
      <c r="G13" s="143"/>
    </row>
    <row r="14" spans="1:7" ht="18" customHeight="1">
      <c r="A14" s="141"/>
      <c r="B14" s="142"/>
      <c r="C14" s="142"/>
      <c r="D14" s="142"/>
      <c r="E14" s="142"/>
      <c r="F14" s="142"/>
      <c r="G14" s="143"/>
    </row>
    <row r="15" spans="1:7" ht="18" customHeight="1">
      <c r="A15" s="144" t="s">
        <v>618</v>
      </c>
      <c r="B15" s="145" t="s">
        <v>619</v>
      </c>
      <c r="C15" s="130"/>
      <c r="D15" s="131"/>
      <c r="E15" s="131"/>
      <c r="F15" s="131"/>
      <c r="G15" s="132"/>
    </row>
    <row r="16" spans="1:7" ht="17.25">
      <c r="A16" s="144"/>
      <c r="B16" s="145" t="s">
        <v>620</v>
      </c>
      <c r="C16" s="130"/>
      <c r="D16" s="131"/>
      <c r="E16" s="131"/>
      <c r="F16" s="131"/>
      <c r="G16" s="132"/>
    </row>
    <row r="17" spans="1:7" ht="20.100000000000001" customHeight="1">
      <c r="A17" s="144"/>
      <c r="B17" s="145"/>
      <c r="C17" s="130"/>
      <c r="D17" s="131"/>
      <c r="E17" s="131"/>
      <c r="F17" s="131"/>
      <c r="G17" s="132"/>
    </row>
    <row r="18" spans="1:7" ht="24" customHeight="1">
      <c r="A18" s="146" t="s">
        <v>549</v>
      </c>
      <c r="B18" s="147" t="s">
        <v>621</v>
      </c>
      <c r="C18" s="130"/>
      <c r="D18" s="131"/>
      <c r="E18" s="131"/>
      <c r="F18" s="131"/>
      <c r="G18" s="132"/>
    </row>
    <row r="19" spans="1:7" ht="17.100000000000001" customHeight="1">
      <c r="A19" s="146"/>
      <c r="B19" s="147"/>
      <c r="C19" s="130"/>
      <c r="D19" s="131"/>
      <c r="E19" s="131"/>
      <c r="F19" s="131"/>
      <c r="G19" s="132"/>
    </row>
    <row r="20" spans="1:7" ht="24" customHeight="1">
      <c r="A20" s="146" t="s">
        <v>622</v>
      </c>
      <c r="B20" s="147" t="s">
        <v>623</v>
      </c>
      <c r="C20" s="148"/>
      <c r="D20" s="131"/>
      <c r="E20" s="131"/>
      <c r="F20" s="131"/>
      <c r="G20" s="132"/>
    </row>
    <row r="21" spans="1:7" ht="24" customHeight="1">
      <c r="A21" s="146"/>
      <c r="B21" s="147" t="s">
        <v>624</v>
      </c>
      <c r="C21" s="148"/>
      <c r="D21" s="131"/>
      <c r="E21" s="131"/>
      <c r="F21" s="131"/>
      <c r="G21" s="132"/>
    </row>
    <row r="22" spans="1:7" ht="17.100000000000001" customHeight="1">
      <c r="A22" s="149"/>
      <c r="B22" s="130"/>
      <c r="C22" s="130"/>
      <c r="D22" s="131"/>
      <c r="E22" s="131"/>
      <c r="F22" s="131"/>
      <c r="G22" s="132"/>
    </row>
    <row r="23" spans="1:7" ht="21.95" customHeight="1">
      <c r="A23" s="150" t="s">
        <v>625</v>
      </c>
      <c r="B23" s="147" t="s">
        <v>3</v>
      </c>
      <c r="C23" s="130"/>
      <c r="D23" s="131"/>
      <c r="E23" s="131"/>
      <c r="F23" s="131"/>
      <c r="G23" s="132"/>
    </row>
    <row r="24" spans="1:7" ht="21">
      <c r="A24" s="151"/>
      <c r="B24" s="152"/>
      <c r="C24" s="131"/>
      <c r="D24" s="131"/>
      <c r="E24" s="131"/>
      <c r="F24" s="131"/>
      <c r="G24" s="132"/>
    </row>
    <row r="25" spans="1:7" ht="17.25">
      <c r="A25" s="153" t="s">
        <v>626</v>
      </c>
      <c r="B25" s="154" t="s">
        <v>627</v>
      </c>
      <c r="C25" s="130"/>
      <c r="D25" s="131"/>
      <c r="E25" s="131"/>
      <c r="F25" s="131"/>
      <c r="G25" s="132"/>
    </row>
    <row r="26" spans="1:7" ht="21">
      <c r="A26" s="155"/>
      <c r="B26" s="154" t="s">
        <v>628</v>
      </c>
      <c r="C26" s="130"/>
      <c r="D26" s="130"/>
      <c r="E26" s="131"/>
      <c r="F26" s="131"/>
      <c r="G26" s="132"/>
    </row>
    <row r="27" spans="1:7" ht="21">
      <c r="A27" s="155"/>
      <c r="B27" s="130"/>
      <c r="C27" s="130"/>
      <c r="D27" s="130"/>
      <c r="E27" s="131"/>
      <c r="F27" s="131"/>
      <c r="G27" s="132"/>
    </row>
    <row r="28" spans="1:7" ht="21">
      <c r="A28" s="155"/>
      <c r="B28" s="130"/>
      <c r="C28" s="130"/>
      <c r="D28" s="130"/>
      <c r="E28" s="131"/>
      <c r="F28" s="131"/>
      <c r="G28" s="132"/>
    </row>
    <row r="29" spans="1:7" ht="18" customHeight="1">
      <c r="A29" s="153" t="s">
        <v>629</v>
      </c>
      <c r="B29" s="154" t="s">
        <v>630</v>
      </c>
      <c r="C29" s="130"/>
      <c r="D29" s="130"/>
      <c r="E29" s="131"/>
      <c r="F29" s="131"/>
      <c r="G29" s="132"/>
    </row>
    <row r="30" spans="1:7" ht="17.25">
      <c r="A30" s="153" t="s">
        <v>631</v>
      </c>
      <c r="B30" s="154" t="s">
        <v>632</v>
      </c>
      <c r="C30" s="130"/>
      <c r="D30" s="131"/>
      <c r="E30" s="131"/>
      <c r="F30" s="131"/>
      <c r="G30" s="132"/>
    </row>
    <row r="31" spans="1:7" ht="20.100000000000001" customHeight="1">
      <c r="A31" s="153"/>
      <c r="B31" s="130"/>
      <c r="C31" s="130"/>
      <c r="D31" s="130"/>
      <c r="E31" s="131"/>
      <c r="F31" s="131"/>
      <c r="G31" s="132"/>
    </row>
    <row r="32" spans="1:7" ht="20.100000000000001" customHeight="1">
      <c r="A32" s="153" t="s">
        <v>633</v>
      </c>
      <c r="B32" s="145">
        <v>3222</v>
      </c>
      <c r="C32" s="130"/>
      <c r="D32" s="130"/>
      <c r="E32" s="131"/>
      <c r="F32" s="131"/>
      <c r="G32" s="132"/>
    </row>
    <row r="33" spans="1:7" ht="20.100000000000001" customHeight="1">
      <c r="A33" s="153" t="s">
        <v>553</v>
      </c>
      <c r="B33" s="156" t="s">
        <v>634</v>
      </c>
      <c r="C33" s="130"/>
      <c r="D33" s="131"/>
      <c r="E33" s="131"/>
      <c r="F33" s="131"/>
      <c r="G33" s="132"/>
    </row>
    <row r="34" spans="1:7" ht="20.100000000000001" customHeight="1">
      <c r="A34" s="153"/>
      <c r="B34" s="156"/>
      <c r="C34" s="130"/>
      <c r="D34" s="131"/>
      <c r="E34" s="131"/>
      <c r="F34" s="131"/>
      <c r="G34" s="132"/>
    </row>
    <row r="35" spans="1:7" ht="20.100000000000001" customHeight="1">
      <c r="A35" s="157"/>
      <c r="B35" s="131"/>
      <c r="C35" s="131"/>
      <c r="D35" s="131"/>
      <c r="E35" s="131"/>
      <c r="F35" s="131"/>
      <c r="G35" s="132"/>
    </row>
    <row r="36" spans="1:7" ht="20.100000000000001" customHeight="1">
      <c r="A36" s="158"/>
      <c r="B36" s="137"/>
      <c r="C36" s="137"/>
      <c r="D36" s="137"/>
      <c r="E36" s="137"/>
      <c r="F36" s="137"/>
      <c r="G36" s="138"/>
    </row>
  </sheetData>
  <mergeCells count="5">
    <mergeCell ref="A2:A4"/>
    <mergeCell ref="A9:G9"/>
    <mergeCell ref="A10:G10"/>
    <mergeCell ref="A11:G11"/>
    <mergeCell ref="A12:G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4"/>
  <sheetViews>
    <sheetView workbookViewId="0">
      <selection activeCell="G24" sqref="G24"/>
    </sheetView>
  </sheetViews>
  <sheetFormatPr defaultRowHeight="11.25"/>
  <cols>
    <col min="1" max="1" width="4.7109375" style="51" customWidth="1"/>
    <col min="2" max="2" width="67.7109375" style="51" customWidth="1"/>
    <col min="3" max="3" width="11.7109375" style="51" customWidth="1"/>
    <col min="4" max="256" width="9.140625" style="51"/>
    <col min="257" max="257" width="4.7109375" style="51" customWidth="1"/>
    <col min="258" max="258" width="67.7109375" style="51" customWidth="1"/>
    <col min="259" max="259" width="11.7109375" style="51" customWidth="1"/>
    <col min="260" max="512" width="9.140625" style="51"/>
    <col min="513" max="513" width="4.7109375" style="51" customWidth="1"/>
    <col min="514" max="514" width="67.7109375" style="51" customWidth="1"/>
    <col min="515" max="515" width="11.7109375" style="51" customWidth="1"/>
    <col min="516" max="768" width="9.140625" style="51"/>
    <col min="769" max="769" width="4.7109375" style="51" customWidth="1"/>
    <col min="770" max="770" width="67.7109375" style="51" customWidth="1"/>
    <col min="771" max="771" width="11.7109375" style="51" customWidth="1"/>
    <col min="772" max="1024" width="9.140625" style="51"/>
    <col min="1025" max="1025" width="4.7109375" style="51" customWidth="1"/>
    <col min="1026" max="1026" width="67.7109375" style="51" customWidth="1"/>
    <col min="1027" max="1027" width="11.7109375" style="51" customWidth="1"/>
    <col min="1028" max="1280" width="9.140625" style="51"/>
    <col min="1281" max="1281" width="4.7109375" style="51" customWidth="1"/>
    <col min="1282" max="1282" width="67.7109375" style="51" customWidth="1"/>
    <col min="1283" max="1283" width="11.7109375" style="51" customWidth="1"/>
    <col min="1284" max="1536" width="9.140625" style="51"/>
    <col min="1537" max="1537" width="4.7109375" style="51" customWidth="1"/>
    <col min="1538" max="1538" width="67.7109375" style="51" customWidth="1"/>
    <col min="1539" max="1539" width="11.7109375" style="51" customWidth="1"/>
    <col min="1540" max="1792" width="9.140625" style="51"/>
    <col min="1793" max="1793" width="4.7109375" style="51" customWidth="1"/>
    <col min="1794" max="1794" width="67.7109375" style="51" customWidth="1"/>
    <col min="1795" max="1795" width="11.7109375" style="51" customWidth="1"/>
    <col min="1796" max="2048" width="9.140625" style="51"/>
    <col min="2049" max="2049" width="4.7109375" style="51" customWidth="1"/>
    <col min="2050" max="2050" width="67.7109375" style="51" customWidth="1"/>
    <col min="2051" max="2051" width="11.7109375" style="51" customWidth="1"/>
    <col min="2052" max="2304" width="9.140625" style="51"/>
    <col min="2305" max="2305" width="4.7109375" style="51" customWidth="1"/>
    <col min="2306" max="2306" width="67.7109375" style="51" customWidth="1"/>
    <col min="2307" max="2307" width="11.7109375" style="51" customWidth="1"/>
    <col min="2308" max="2560" width="9.140625" style="51"/>
    <col min="2561" max="2561" width="4.7109375" style="51" customWidth="1"/>
    <col min="2562" max="2562" width="67.7109375" style="51" customWidth="1"/>
    <col min="2563" max="2563" width="11.7109375" style="51" customWidth="1"/>
    <col min="2564" max="2816" width="9.140625" style="51"/>
    <col min="2817" max="2817" width="4.7109375" style="51" customWidth="1"/>
    <col min="2818" max="2818" width="67.7109375" style="51" customWidth="1"/>
    <col min="2819" max="2819" width="11.7109375" style="51" customWidth="1"/>
    <col min="2820" max="3072" width="9.140625" style="51"/>
    <col min="3073" max="3073" width="4.7109375" style="51" customWidth="1"/>
    <col min="3074" max="3074" width="67.7109375" style="51" customWidth="1"/>
    <col min="3075" max="3075" width="11.7109375" style="51" customWidth="1"/>
    <col min="3076" max="3328" width="9.140625" style="51"/>
    <col min="3329" max="3329" width="4.7109375" style="51" customWidth="1"/>
    <col min="3330" max="3330" width="67.7109375" style="51" customWidth="1"/>
    <col min="3331" max="3331" width="11.7109375" style="51" customWidth="1"/>
    <col min="3332" max="3584" width="9.140625" style="51"/>
    <col min="3585" max="3585" width="4.7109375" style="51" customWidth="1"/>
    <col min="3586" max="3586" width="67.7109375" style="51" customWidth="1"/>
    <col min="3587" max="3587" width="11.7109375" style="51" customWidth="1"/>
    <col min="3588" max="3840" width="9.140625" style="51"/>
    <col min="3841" max="3841" width="4.7109375" style="51" customWidth="1"/>
    <col min="3842" max="3842" width="67.7109375" style="51" customWidth="1"/>
    <col min="3843" max="3843" width="11.7109375" style="51" customWidth="1"/>
    <col min="3844" max="4096" width="9.140625" style="51"/>
    <col min="4097" max="4097" width="4.7109375" style="51" customWidth="1"/>
    <col min="4098" max="4098" width="67.7109375" style="51" customWidth="1"/>
    <col min="4099" max="4099" width="11.7109375" style="51" customWidth="1"/>
    <col min="4100" max="4352" width="9.140625" style="51"/>
    <col min="4353" max="4353" width="4.7109375" style="51" customWidth="1"/>
    <col min="4354" max="4354" width="67.7109375" style="51" customWidth="1"/>
    <col min="4355" max="4355" width="11.7109375" style="51" customWidth="1"/>
    <col min="4356" max="4608" width="9.140625" style="51"/>
    <col min="4609" max="4609" width="4.7109375" style="51" customWidth="1"/>
    <col min="4610" max="4610" width="67.7109375" style="51" customWidth="1"/>
    <col min="4611" max="4611" width="11.7109375" style="51" customWidth="1"/>
    <col min="4612" max="4864" width="9.140625" style="51"/>
    <col min="4865" max="4865" width="4.7109375" style="51" customWidth="1"/>
    <col min="4866" max="4866" width="67.7109375" style="51" customWidth="1"/>
    <col min="4867" max="4867" width="11.7109375" style="51" customWidth="1"/>
    <col min="4868" max="5120" width="9.140625" style="51"/>
    <col min="5121" max="5121" width="4.7109375" style="51" customWidth="1"/>
    <col min="5122" max="5122" width="67.7109375" style="51" customWidth="1"/>
    <col min="5123" max="5123" width="11.7109375" style="51" customWidth="1"/>
    <col min="5124" max="5376" width="9.140625" style="51"/>
    <col min="5377" max="5377" width="4.7109375" style="51" customWidth="1"/>
    <col min="5378" max="5378" width="67.7109375" style="51" customWidth="1"/>
    <col min="5379" max="5379" width="11.7109375" style="51" customWidth="1"/>
    <col min="5380" max="5632" width="9.140625" style="51"/>
    <col min="5633" max="5633" width="4.7109375" style="51" customWidth="1"/>
    <col min="5634" max="5634" width="67.7109375" style="51" customWidth="1"/>
    <col min="5635" max="5635" width="11.7109375" style="51" customWidth="1"/>
    <col min="5636" max="5888" width="9.140625" style="51"/>
    <col min="5889" max="5889" width="4.7109375" style="51" customWidth="1"/>
    <col min="5890" max="5890" width="67.7109375" style="51" customWidth="1"/>
    <col min="5891" max="5891" width="11.7109375" style="51" customWidth="1"/>
    <col min="5892" max="6144" width="9.140625" style="51"/>
    <col min="6145" max="6145" width="4.7109375" style="51" customWidth="1"/>
    <col min="6146" max="6146" width="67.7109375" style="51" customWidth="1"/>
    <col min="6147" max="6147" width="11.7109375" style="51" customWidth="1"/>
    <col min="6148" max="6400" width="9.140625" style="51"/>
    <col min="6401" max="6401" width="4.7109375" style="51" customWidth="1"/>
    <col min="6402" max="6402" width="67.7109375" style="51" customWidth="1"/>
    <col min="6403" max="6403" width="11.7109375" style="51" customWidth="1"/>
    <col min="6404" max="6656" width="9.140625" style="51"/>
    <col min="6657" max="6657" width="4.7109375" style="51" customWidth="1"/>
    <col min="6658" max="6658" width="67.7109375" style="51" customWidth="1"/>
    <col min="6659" max="6659" width="11.7109375" style="51" customWidth="1"/>
    <col min="6660" max="6912" width="9.140625" style="51"/>
    <col min="6913" max="6913" width="4.7109375" style="51" customWidth="1"/>
    <col min="6914" max="6914" width="67.7109375" style="51" customWidth="1"/>
    <col min="6915" max="6915" width="11.7109375" style="51" customWidth="1"/>
    <col min="6916" max="7168" width="9.140625" style="51"/>
    <col min="7169" max="7169" width="4.7109375" style="51" customWidth="1"/>
    <col min="7170" max="7170" width="67.7109375" style="51" customWidth="1"/>
    <col min="7171" max="7171" width="11.7109375" style="51" customWidth="1"/>
    <col min="7172" max="7424" width="9.140625" style="51"/>
    <col min="7425" max="7425" width="4.7109375" style="51" customWidth="1"/>
    <col min="7426" max="7426" width="67.7109375" style="51" customWidth="1"/>
    <col min="7427" max="7427" width="11.7109375" style="51" customWidth="1"/>
    <col min="7428" max="7680" width="9.140625" style="51"/>
    <col min="7681" max="7681" width="4.7109375" style="51" customWidth="1"/>
    <col min="7682" max="7682" width="67.7109375" style="51" customWidth="1"/>
    <col min="7683" max="7683" width="11.7109375" style="51" customWidth="1"/>
    <col min="7684" max="7936" width="9.140625" style="51"/>
    <col min="7937" max="7937" width="4.7109375" style="51" customWidth="1"/>
    <col min="7938" max="7938" width="67.7109375" style="51" customWidth="1"/>
    <col min="7939" max="7939" width="11.7109375" style="51" customWidth="1"/>
    <col min="7940" max="8192" width="9.140625" style="51"/>
    <col min="8193" max="8193" width="4.7109375" style="51" customWidth="1"/>
    <col min="8194" max="8194" width="67.7109375" style="51" customWidth="1"/>
    <col min="8195" max="8195" width="11.7109375" style="51" customWidth="1"/>
    <col min="8196" max="8448" width="9.140625" style="51"/>
    <col min="8449" max="8449" width="4.7109375" style="51" customWidth="1"/>
    <col min="8450" max="8450" width="67.7109375" style="51" customWidth="1"/>
    <col min="8451" max="8451" width="11.7109375" style="51" customWidth="1"/>
    <col min="8452" max="8704" width="9.140625" style="51"/>
    <col min="8705" max="8705" width="4.7109375" style="51" customWidth="1"/>
    <col min="8706" max="8706" width="67.7109375" style="51" customWidth="1"/>
    <col min="8707" max="8707" width="11.7109375" style="51" customWidth="1"/>
    <col min="8708" max="8960" width="9.140625" style="51"/>
    <col min="8961" max="8961" width="4.7109375" style="51" customWidth="1"/>
    <col min="8962" max="8962" width="67.7109375" style="51" customWidth="1"/>
    <col min="8963" max="8963" width="11.7109375" style="51" customWidth="1"/>
    <col min="8964" max="9216" width="9.140625" style="51"/>
    <col min="9217" max="9217" width="4.7109375" style="51" customWidth="1"/>
    <col min="9218" max="9218" width="67.7109375" style="51" customWidth="1"/>
    <col min="9219" max="9219" width="11.7109375" style="51" customWidth="1"/>
    <col min="9220" max="9472" width="9.140625" style="51"/>
    <col min="9473" max="9473" width="4.7109375" style="51" customWidth="1"/>
    <col min="9474" max="9474" width="67.7109375" style="51" customWidth="1"/>
    <col min="9475" max="9475" width="11.7109375" style="51" customWidth="1"/>
    <col min="9476" max="9728" width="9.140625" style="51"/>
    <col min="9729" max="9729" width="4.7109375" style="51" customWidth="1"/>
    <col min="9730" max="9730" width="67.7109375" style="51" customWidth="1"/>
    <col min="9731" max="9731" width="11.7109375" style="51" customWidth="1"/>
    <col min="9732" max="9984" width="9.140625" style="51"/>
    <col min="9985" max="9985" width="4.7109375" style="51" customWidth="1"/>
    <col min="9986" max="9986" width="67.7109375" style="51" customWidth="1"/>
    <col min="9987" max="9987" width="11.7109375" style="51" customWidth="1"/>
    <col min="9988" max="10240" width="9.140625" style="51"/>
    <col min="10241" max="10241" width="4.7109375" style="51" customWidth="1"/>
    <col min="10242" max="10242" width="67.7109375" style="51" customWidth="1"/>
    <col min="10243" max="10243" width="11.7109375" style="51" customWidth="1"/>
    <col min="10244" max="10496" width="9.140625" style="51"/>
    <col min="10497" max="10497" width="4.7109375" style="51" customWidth="1"/>
    <col min="10498" max="10498" width="67.7109375" style="51" customWidth="1"/>
    <col min="10499" max="10499" width="11.7109375" style="51" customWidth="1"/>
    <col min="10500" max="10752" width="9.140625" style="51"/>
    <col min="10753" max="10753" width="4.7109375" style="51" customWidth="1"/>
    <col min="10754" max="10754" width="67.7109375" style="51" customWidth="1"/>
    <col min="10755" max="10755" width="11.7109375" style="51" customWidth="1"/>
    <col min="10756" max="11008" width="9.140625" style="51"/>
    <col min="11009" max="11009" width="4.7109375" style="51" customWidth="1"/>
    <col min="11010" max="11010" width="67.7109375" style="51" customWidth="1"/>
    <col min="11011" max="11011" width="11.7109375" style="51" customWidth="1"/>
    <col min="11012" max="11264" width="9.140625" style="51"/>
    <col min="11265" max="11265" width="4.7109375" style="51" customWidth="1"/>
    <col min="11266" max="11266" width="67.7109375" style="51" customWidth="1"/>
    <col min="11267" max="11267" width="11.7109375" style="51" customWidth="1"/>
    <col min="11268" max="11520" width="9.140625" style="51"/>
    <col min="11521" max="11521" width="4.7109375" style="51" customWidth="1"/>
    <col min="11522" max="11522" width="67.7109375" style="51" customWidth="1"/>
    <col min="11523" max="11523" width="11.7109375" style="51" customWidth="1"/>
    <col min="11524" max="11776" width="9.140625" style="51"/>
    <col min="11777" max="11777" width="4.7109375" style="51" customWidth="1"/>
    <col min="11778" max="11778" width="67.7109375" style="51" customWidth="1"/>
    <col min="11779" max="11779" width="11.7109375" style="51" customWidth="1"/>
    <col min="11780" max="12032" width="9.140625" style="51"/>
    <col min="12033" max="12033" width="4.7109375" style="51" customWidth="1"/>
    <col min="12034" max="12034" width="67.7109375" style="51" customWidth="1"/>
    <col min="12035" max="12035" width="11.7109375" style="51" customWidth="1"/>
    <col min="12036" max="12288" width="9.140625" style="51"/>
    <col min="12289" max="12289" width="4.7109375" style="51" customWidth="1"/>
    <col min="12290" max="12290" width="67.7109375" style="51" customWidth="1"/>
    <col min="12291" max="12291" width="11.7109375" style="51" customWidth="1"/>
    <col min="12292" max="12544" width="9.140625" style="51"/>
    <col min="12545" max="12545" width="4.7109375" style="51" customWidth="1"/>
    <col min="12546" max="12546" width="67.7109375" style="51" customWidth="1"/>
    <col min="12547" max="12547" width="11.7109375" style="51" customWidth="1"/>
    <col min="12548" max="12800" width="9.140625" style="51"/>
    <col min="12801" max="12801" width="4.7109375" style="51" customWidth="1"/>
    <col min="12802" max="12802" width="67.7109375" style="51" customWidth="1"/>
    <col min="12803" max="12803" width="11.7109375" style="51" customWidth="1"/>
    <col min="12804" max="13056" width="9.140625" style="51"/>
    <col min="13057" max="13057" width="4.7109375" style="51" customWidth="1"/>
    <col min="13058" max="13058" width="67.7109375" style="51" customWidth="1"/>
    <col min="13059" max="13059" width="11.7109375" style="51" customWidth="1"/>
    <col min="13060" max="13312" width="9.140625" style="51"/>
    <col min="13313" max="13313" width="4.7109375" style="51" customWidth="1"/>
    <col min="13314" max="13314" width="67.7109375" style="51" customWidth="1"/>
    <col min="13315" max="13315" width="11.7109375" style="51" customWidth="1"/>
    <col min="13316" max="13568" width="9.140625" style="51"/>
    <col min="13569" max="13569" width="4.7109375" style="51" customWidth="1"/>
    <col min="13570" max="13570" width="67.7109375" style="51" customWidth="1"/>
    <col min="13571" max="13571" width="11.7109375" style="51" customWidth="1"/>
    <col min="13572" max="13824" width="9.140625" style="51"/>
    <col min="13825" max="13825" width="4.7109375" style="51" customWidth="1"/>
    <col min="13826" max="13826" width="67.7109375" style="51" customWidth="1"/>
    <col min="13827" max="13827" width="11.7109375" style="51" customWidth="1"/>
    <col min="13828" max="14080" width="9.140625" style="51"/>
    <col min="14081" max="14081" width="4.7109375" style="51" customWidth="1"/>
    <col min="14082" max="14082" width="67.7109375" style="51" customWidth="1"/>
    <col min="14083" max="14083" width="11.7109375" style="51" customWidth="1"/>
    <col min="14084" max="14336" width="9.140625" style="51"/>
    <col min="14337" max="14337" width="4.7109375" style="51" customWidth="1"/>
    <col min="14338" max="14338" width="67.7109375" style="51" customWidth="1"/>
    <col min="14339" max="14339" width="11.7109375" style="51" customWidth="1"/>
    <col min="14340" max="14592" width="9.140625" style="51"/>
    <col min="14593" max="14593" width="4.7109375" style="51" customWidth="1"/>
    <col min="14594" max="14594" width="67.7109375" style="51" customWidth="1"/>
    <col min="14595" max="14595" width="11.7109375" style="51" customWidth="1"/>
    <col min="14596" max="14848" width="9.140625" style="51"/>
    <col min="14849" max="14849" width="4.7109375" style="51" customWidth="1"/>
    <col min="14850" max="14850" width="67.7109375" style="51" customWidth="1"/>
    <col min="14851" max="14851" width="11.7109375" style="51" customWidth="1"/>
    <col min="14852" max="15104" width="9.140625" style="51"/>
    <col min="15105" max="15105" width="4.7109375" style="51" customWidth="1"/>
    <col min="15106" max="15106" width="67.7109375" style="51" customWidth="1"/>
    <col min="15107" max="15107" width="11.7109375" style="51" customWidth="1"/>
    <col min="15108" max="15360" width="9.140625" style="51"/>
    <col min="15361" max="15361" width="4.7109375" style="51" customWidth="1"/>
    <col min="15362" max="15362" width="67.7109375" style="51" customWidth="1"/>
    <col min="15363" max="15363" width="11.7109375" style="51" customWidth="1"/>
    <col min="15364" max="15616" width="9.140625" style="51"/>
    <col min="15617" max="15617" width="4.7109375" style="51" customWidth="1"/>
    <col min="15618" max="15618" width="67.7109375" style="51" customWidth="1"/>
    <col min="15619" max="15619" width="11.7109375" style="51" customWidth="1"/>
    <col min="15620" max="15872" width="9.140625" style="51"/>
    <col min="15873" max="15873" width="4.7109375" style="51" customWidth="1"/>
    <col min="15874" max="15874" width="67.7109375" style="51" customWidth="1"/>
    <col min="15875" max="15875" width="11.7109375" style="51" customWidth="1"/>
    <col min="15876" max="16128" width="9.140625" style="51"/>
    <col min="16129" max="16129" width="4.7109375" style="51" customWidth="1"/>
    <col min="16130" max="16130" width="67.7109375" style="51" customWidth="1"/>
    <col min="16131" max="16131" width="11.7109375" style="51" customWidth="1"/>
    <col min="16132" max="16384" width="9.140625" style="51"/>
  </cols>
  <sheetData>
    <row r="1" spans="1:3" s="35" customFormat="1" ht="30" customHeight="1">
      <c r="A1" s="167" t="s">
        <v>376</v>
      </c>
      <c r="B1" s="167"/>
      <c r="C1" s="167"/>
    </row>
    <row r="3" spans="1:3" s="35" customFormat="1" ht="20.100000000000001" customHeight="1">
      <c r="A3" s="36" t="s">
        <v>377</v>
      </c>
      <c r="B3" s="37" t="s">
        <v>378</v>
      </c>
      <c r="C3" s="36" t="s">
        <v>379</v>
      </c>
    </row>
    <row r="4" spans="1:3" s="35" customFormat="1" ht="20.100000000000001" customHeight="1">
      <c r="A4" s="38" t="s">
        <v>380</v>
      </c>
      <c r="B4" s="39" t="s">
        <v>381</v>
      </c>
      <c r="C4" s="40"/>
    </row>
    <row r="5" spans="1:3" s="35" customFormat="1" ht="20.100000000000001" customHeight="1">
      <c r="A5" s="41">
        <v>1</v>
      </c>
      <c r="B5" s="42" t="s">
        <v>382</v>
      </c>
      <c r="C5" s="43">
        <f>(Položky!G55)</f>
        <v>0</v>
      </c>
    </row>
    <row r="6" spans="1:3" s="35" customFormat="1" ht="20.100000000000001" customHeight="1">
      <c r="A6" s="41">
        <v>1</v>
      </c>
      <c r="B6" s="42" t="s">
        <v>635</v>
      </c>
      <c r="C6" s="43">
        <f>0.5*C5</f>
        <v>0</v>
      </c>
    </row>
    <row r="7" spans="1:3" s="35" customFormat="1" ht="20.100000000000001" customHeight="1">
      <c r="A7" s="41">
        <v>1</v>
      </c>
      <c r="B7" s="42" t="s">
        <v>636</v>
      </c>
      <c r="C7" s="43">
        <f>(Položky!G64)</f>
        <v>0</v>
      </c>
    </row>
    <row r="8" spans="1:3" s="35" customFormat="1" ht="20.100000000000001" customHeight="1">
      <c r="A8" s="41">
        <v>2</v>
      </c>
      <c r="B8" s="42" t="s">
        <v>383</v>
      </c>
      <c r="C8" s="43">
        <f>(Položky!G82)</f>
        <v>0</v>
      </c>
    </row>
    <row r="9" spans="1:3" s="35" customFormat="1" ht="20.100000000000001" customHeight="1">
      <c r="A9" s="41">
        <v>3</v>
      </c>
      <c r="B9" s="42" t="s">
        <v>384</v>
      </c>
      <c r="C9" s="43">
        <f>(Položky!G199)</f>
        <v>0</v>
      </c>
    </row>
    <row r="10" spans="1:3" s="35" customFormat="1" ht="20.100000000000001" customHeight="1">
      <c r="A10" s="41">
        <v>4</v>
      </c>
      <c r="B10" s="42" t="s">
        <v>637</v>
      </c>
      <c r="C10" s="43">
        <f>(C5+C7+C8+C9)*0.03</f>
        <v>0</v>
      </c>
    </row>
    <row r="11" spans="1:3" s="35" customFormat="1" ht="20.100000000000001" customHeight="1">
      <c r="A11" s="41">
        <v>5</v>
      </c>
      <c r="B11" s="42" t="s">
        <v>385</v>
      </c>
      <c r="C11" s="43">
        <f>(Položky!G96)</f>
        <v>0</v>
      </c>
    </row>
    <row r="12" spans="1:3" s="35" customFormat="1" ht="20.100000000000001" customHeight="1">
      <c r="A12" s="41">
        <v>6</v>
      </c>
      <c r="B12" s="42" t="s">
        <v>386</v>
      </c>
      <c r="C12" s="43">
        <f>(Položky!G112)</f>
        <v>0</v>
      </c>
    </row>
    <row r="13" spans="1:3" s="35" customFormat="1" ht="20.100000000000001" customHeight="1">
      <c r="A13" s="44"/>
      <c r="B13" s="45" t="s">
        <v>387</v>
      </c>
      <c r="C13" s="46">
        <f>SUM(C5:C12)</f>
        <v>0</v>
      </c>
    </row>
    <row r="14" spans="1:3" s="35" customFormat="1" ht="20.100000000000001" customHeight="1">
      <c r="A14" s="47"/>
      <c r="B14" s="42"/>
      <c r="C14" s="43"/>
    </row>
    <row r="15" spans="1:3" s="35" customFormat="1" ht="20.100000000000001" customHeight="1">
      <c r="A15" s="38" t="s">
        <v>388</v>
      </c>
      <c r="B15" s="39" t="s">
        <v>389</v>
      </c>
      <c r="C15" s="40"/>
    </row>
    <row r="16" spans="1:3" s="35" customFormat="1" ht="20.100000000000001" customHeight="1">
      <c r="A16" s="41">
        <v>7</v>
      </c>
      <c r="B16" s="42" t="s">
        <v>390</v>
      </c>
      <c r="C16" s="43">
        <f>(Položky!G214)</f>
        <v>0</v>
      </c>
    </row>
    <row r="17" spans="1:3" s="35" customFormat="1" ht="20.100000000000001" customHeight="1">
      <c r="A17" s="44"/>
      <c r="B17" s="45" t="s">
        <v>391</v>
      </c>
      <c r="C17" s="46">
        <f>C16</f>
        <v>0</v>
      </c>
    </row>
    <row r="18" spans="1:3" s="35" customFormat="1" ht="20.100000000000001" customHeight="1">
      <c r="A18" s="47"/>
      <c r="B18" s="42"/>
      <c r="C18" s="43"/>
    </row>
    <row r="19" spans="1:3" s="35" customFormat="1" ht="20.100000000000001" customHeight="1">
      <c r="A19" s="38" t="s">
        <v>392</v>
      </c>
      <c r="B19" s="39" t="s">
        <v>393</v>
      </c>
      <c r="C19" s="40"/>
    </row>
    <row r="20" spans="1:3" s="35" customFormat="1" ht="20.100000000000001" customHeight="1">
      <c r="A20" s="41">
        <v>8</v>
      </c>
      <c r="B20" s="42" t="s">
        <v>434</v>
      </c>
      <c r="C20" s="43">
        <f>(RozvHR2!L60)</f>
        <v>0</v>
      </c>
    </row>
    <row r="21" spans="1:3" s="35" customFormat="1" ht="20.100000000000001" customHeight="1">
      <c r="A21" s="41">
        <v>9</v>
      </c>
      <c r="B21" s="42" t="s">
        <v>638</v>
      </c>
      <c r="C21" s="43">
        <f>('Rozv HRT 1'!H36)</f>
        <v>0</v>
      </c>
    </row>
    <row r="22" spans="1:3" s="35" customFormat="1" ht="20.100000000000001" customHeight="1">
      <c r="A22" s="41">
        <v>9</v>
      </c>
      <c r="B22" s="42" t="s">
        <v>639</v>
      </c>
      <c r="C22" s="43">
        <f>('Rozv HRT 2'!H36)</f>
        <v>0</v>
      </c>
    </row>
    <row r="23" spans="1:3" s="35" customFormat="1" ht="20.100000000000001" customHeight="1">
      <c r="A23" s="41">
        <v>10</v>
      </c>
      <c r="B23" s="42" t="s">
        <v>394</v>
      </c>
      <c r="C23" s="43">
        <f>0.037*(C20+C21+C22)</f>
        <v>0</v>
      </c>
    </row>
    <row r="24" spans="1:3" s="35" customFormat="1" ht="20.100000000000001" customHeight="1">
      <c r="A24" s="44"/>
      <c r="B24" s="45" t="s">
        <v>395</v>
      </c>
      <c r="C24" s="46">
        <f>SUM(C20:C23)</f>
        <v>0</v>
      </c>
    </row>
    <row r="25" spans="1:3" s="35" customFormat="1" ht="20.100000000000001" customHeight="1">
      <c r="A25" s="47"/>
      <c r="B25" s="42"/>
      <c r="C25" s="43"/>
    </row>
    <row r="26" spans="1:3" s="35" customFormat="1" ht="20.100000000000001" customHeight="1" thickBot="1">
      <c r="A26" s="47"/>
      <c r="B26" s="42"/>
      <c r="C26" s="43"/>
    </row>
    <row r="27" spans="1:3" s="35" customFormat="1" ht="20.100000000000001" customHeight="1" thickTop="1">
      <c r="A27" s="48"/>
      <c r="B27" s="49" t="s">
        <v>396</v>
      </c>
      <c r="C27" s="50">
        <f>C24+C17+C13</f>
        <v>0</v>
      </c>
    </row>
    <row r="28" spans="1:3" s="35" customFormat="1" ht="20.100000000000001" customHeight="1"/>
    <row r="29" spans="1:3" ht="20.100000000000001" customHeight="1"/>
    <row r="30" spans="1:3" ht="20.100000000000001" customHeight="1"/>
    <row r="31" spans="1:3" ht="20.100000000000001" customHeight="1"/>
    <row r="32" spans="1:3" ht="20.100000000000001" customHeight="1"/>
    <row r="33" ht="20.100000000000001" customHeight="1"/>
    <row r="34" ht="20.100000000000001" customHeight="1"/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orientation="portrait" horizontalDpi="4294967293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15"/>
  <sheetViews>
    <sheetView showGridLines="0" workbookViewId="0">
      <pane ySplit="1" topLeftCell="A191" activePane="bottomLeft" state="frozen"/>
      <selection pane="bottomLeft" activeCell="D218" sqref="D218"/>
    </sheetView>
  </sheetViews>
  <sheetFormatPr defaultRowHeight="15"/>
  <cols>
    <col min="1" max="1" width="7.7109375" style="12" customWidth="1"/>
    <col min="2" max="2" width="15.5703125" customWidth="1"/>
    <col min="3" max="3" width="55.5703125" customWidth="1"/>
    <col min="4" max="4" width="13.7109375" style="12" customWidth="1"/>
    <col min="5" max="5" width="12.42578125" style="12" customWidth="1"/>
    <col min="6" max="6" width="9.140625" style="12" customWidth="1"/>
    <col min="7" max="7" width="12.5703125" customWidth="1"/>
  </cols>
  <sheetData>
    <row r="1" spans="1:7" ht="0" hidden="1" customHeight="1"/>
    <row r="2" spans="1:7" ht="2.85" customHeight="1"/>
    <row r="3" spans="1:7" ht="5.65" customHeight="1">
      <c r="A3" s="13"/>
      <c r="B3" s="1"/>
      <c r="C3" s="1"/>
      <c r="D3" s="19"/>
      <c r="E3" s="19"/>
      <c r="F3" s="19"/>
      <c r="G3" s="2"/>
    </row>
    <row r="4" spans="1:7" ht="16.350000000000001" customHeight="1">
      <c r="A4" s="23" t="s">
        <v>365</v>
      </c>
      <c r="B4" s="24"/>
      <c r="C4" s="168" t="s">
        <v>0</v>
      </c>
      <c r="D4" s="169"/>
      <c r="E4" s="169"/>
      <c r="F4" s="22"/>
      <c r="G4" s="3"/>
    </row>
    <row r="5" spans="1:7" ht="16.350000000000001" customHeight="1">
      <c r="A5" s="23" t="s">
        <v>366</v>
      </c>
      <c r="B5" s="24"/>
      <c r="C5" s="168" t="s">
        <v>1</v>
      </c>
      <c r="D5" s="169"/>
      <c r="E5" s="169"/>
      <c r="F5" s="22"/>
      <c r="G5" s="3"/>
    </row>
    <row r="6" spans="1:7" ht="16.350000000000001" customHeight="1">
      <c r="A6" s="23" t="s">
        <v>367</v>
      </c>
      <c r="B6" s="24"/>
      <c r="C6" s="168" t="s">
        <v>3</v>
      </c>
      <c r="D6" s="169"/>
      <c r="E6" s="169"/>
      <c r="F6" s="22"/>
      <c r="G6" s="3"/>
    </row>
    <row r="7" spans="1:7" ht="2.85" customHeight="1">
      <c r="A7" s="14"/>
      <c r="B7" s="4"/>
      <c r="C7" s="4"/>
      <c r="D7" s="20"/>
      <c r="E7" s="20"/>
      <c r="F7" s="20"/>
      <c r="G7" s="5"/>
    </row>
    <row r="8" spans="1:7" ht="2.85" customHeight="1"/>
    <row r="9" spans="1:7" ht="15" customHeight="1"/>
    <row r="10" spans="1:7" ht="2.85" customHeight="1"/>
    <row r="11" spans="1:7">
      <c r="A11" s="15" t="s">
        <v>4</v>
      </c>
      <c r="B11" s="7" t="s">
        <v>5</v>
      </c>
      <c r="C11" s="7" t="s">
        <v>6</v>
      </c>
      <c r="D11" s="15" t="s">
        <v>7</v>
      </c>
      <c r="E11" s="15" t="s">
        <v>8</v>
      </c>
      <c r="F11" s="15" t="s">
        <v>9</v>
      </c>
      <c r="G11" s="6" t="s">
        <v>10</v>
      </c>
    </row>
    <row r="12" spans="1:7">
      <c r="A12" s="16">
        <v>1</v>
      </c>
      <c r="B12" s="8" t="s">
        <v>11</v>
      </c>
      <c r="C12" s="8" t="s">
        <v>12</v>
      </c>
      <c r="D12" s="21"/>
      <c r="E12" s="16" t="s">
        <v>13</v>
      </c>
      <c r="F12" s="16" t="s">
        <v>14</v>
      </c>
      <c r="G12" s="9">
        <f>E12*D12</f>
        <v>0</v>
      </c>
    </row>
    <row r="13" spans="1:7" ht="15" customHeight="1">
      <c r="A13" s="16">
        <v>2</v>
      </c>
      <c r="B13" s="8" t="s">
        <v>15</v>
      </c>
      <c r="C13" s="8" t="s">
        <v>16</v>
      </c>
      <c r="D13" s="21"/>
      <c r="E13" s="16" t="s">
        <v>17</v>
      </c>
      <c r="F13" s="16" t="s">
        <v>14</v>
      </c>
      <c r="G13" s="9">
        <f t="shared" ref="G13:G54" si="0">E13*D13</f>
        <v>0</v>
      </c>
    </row>
    <row r="14" spans="1:7" ht="15" customHeight="1">
      <c r="A14" s="16">
        <v>3</v>
      </c>
      <c r="B14" s="8" t="s">
        <v>18</v>
      </c>
      <c r="C14" s="8" t="s">
        <v>19</v>
      </c>
      <c r="D14" s="21"/>
      <c r="E14" s="16" t="s">
        <v>20</v>
      </c>
      <c r="F14" s="16" t="s">
        <v>21</v>
      </c>
      <c r="G14" s="9">
        <f t="shared" si="0"/>
        <v>0</v>
      </c>
    </row>
    <row r="15" spans="1:7" ht="15" customHeight="1">
      <c r="A15" s="16">
        <v>4</v>
      </c>
      <c r="B15" s="8" t="s">
        <v>22</v>
      </c>
      <c r="C15" s="8" t="s">
        <v>23</v>
      </c>
      <c r="D15" s="21"/>
      <c r="E15" s="16">
        <v>82</v>
      </c>
      <c r="F15" s="16" t="s">
        <v>21</v>
      </c>
      <c r="G15" s="9">
        <f t="shared" si="0"/>
        <v>0</v>
      </c>
    </row>
    <row r="16" spans="1:7" ht="15" customHeight="1">
      <c r="A16" s="16">
        <v>5</v>
      </c>
      <c r="B16" s="8" t="s">
        <v>24</v>
      </c>
      <c r="C16" s="8" t="s">
        <v>25</v>
      </c>
      <c r="D16" s="21"/>
      <c r="E16" s="16" t="s">
        <v>26</v>
      </c>
      <c r="F16" s="16" t="s">
        <v>21</v>
      </c>
      <c r="G16" s="9">
        <f t="shared" si="0"/>
        <v>0</v>
      </c>
    </row>
    <row r="17" spans="1:7" s="159" customFormat="1" ht="15" customHeight="1">
      <c r="A17" s="16">
        <v>6</v>
      </c>
      <c r="B17" s="175">
        <v>2100200021</v>
      </c>
      <c r="C17" s="8" t="s">
        <v>640</v>
      </c>
      <c r="D17" s="21"/>
      <c r="E17" s="16">
        <v>200</v>
      </c>
      <c r="F17" s="16" t="s">
        <v>21</v>
      </c>
      <c r="G17" s="9">
        <f t="shared" si="0"/>
        <v>0</v>
      </c>
    </row>
    <row r="18" spans="1:7" s="159" customFormat="1" ht="15" customHeight="1">
      <c r="A18" s="16">
        <v>7</v>
      </c>
      <c r="B18" s="175">
        <v>210020073</v>
      </c>
      <c r="C18" s="8" t="s">
        <v>641</v>
      </c>
      <c r="D18" s="21"/>
      <c r="E18" s="16">
        <v>300</v>
      </c>
      <c r="F18" s="16" t="s">
        <v>21</v>
      </c>
      <c r="G18" s="9">
        <f t="shared" si="0"/>
        <v>0</v>
      </c>
    </row>
    <row r="19" spans="1:7">
      <c r="A19" s="16">
        <v>8</v>
      </c>
      <c r="B19" s="8" t="s">
        <v>27</v>
      </c>
      <c r="C19" s="8" t="s">
        <v>28</v>
      </c>
      <c r="D19" s="21"/>
      <c r="E19" s="16" t="s">
        <v>29</v>
      </c>
      <c r="F19" s="16" t="s">
        <v>21</v>
      </c>
      <c r="G19" s="9">
        <f t="shared" si="0"/>
        <v>0</v>
      </c>
    </row>
    <row r="20" spans="1:7">
      <c r="A20" s="16">
        <v>9</v>
      </c>
      <c r="B20" s="8" t="s">
        <v>30</v>
      </c>
      <c r="C20" s="8" t="s">
        <v>31</v>
      </c>
      <c r="D20" s="21"/>
      <c r="E20" s="16" t="s">
        <v>32</v>
      </c>
      <c r="F20" s="16" t="s">
        <v>21</v>
      </c>
      <c r="G20" s="9">
        <f t="shared" si="0"/>
        <v>0</v>
      </c>
    </row>
    <row r="21" spans="1:7">
      <c r="A21" s="16">
        <v>10</v>
      </c>
      <c r="B21" s="8" t="s">
        <v>33</v>
      </c>
      <c r="C21" s="8" t="s">
        <v>34</v>
      </c>
      <c r="D21" s="21"/>
      <c r="E21" s="16" t="s">
        <v>20</v>
      </c>
      <c r="F21" s="16" t="s">
        <v>21</v>
      </c>
      <c r="G21" s="9">
        <f t="shared" si="0"/>
        <v>0</v>
      </c>
    </row>
    <row r="22" spans="1:7">
      <c r="A22" s="16">
        <v>11</v>
      </c>
      <c r="B22" s="8" t="s">
        <v>35</v>
      </c>
      <c r="C22" s="8" t="s">
        <v>36</v>
      </c>
      <c r="D22" s="21"/>
      <c r="E22" s="16" t="s">
        <v>20</v>
      </c>
      <c r="F22" s="16" t="s">
        <v>21</v>
      </c>
      <c r="G22" s="9">
        <f t="shared" si="0"/>
        <v>0</v>
      </c>
    </row>
    <row r="23" spans="1:7" ht="15" customHeight="1">
      <c r="A23" s="16">
        <v>12</v>
      </c>
      <c r="B23" s="8" t="s">
        <v>37</v>
      </c>
      <c r="C23" s="8" t="s">
        <v>38</v>
      </c>
      <c r="D23" s="21"/>
      <c r="E23" s="16" t="s">
        <v>20</v>
      </c>
      <c r="F23" s="16" t="s">
        <v>21</v>
      </c>
      <c r="G23" s="9">
        <f t="shared" si="0"/>
        <v>0</v>
      </c>
    </row>
    <row r="24" spans="1:7" ht="15" customHeight="1">
      <c r="A24" s="16">
        <v>13</v>
      </c>
      <c r="B24" s="8" t="s">
        <v>39</v>
      </c>
      <c r="C24" s="8" t="s">
        <v>40</v>
      </c>
      <c r="D24" s="21"/>
      <c r="E24" s="16" t="s">
        <v>41</v>
      </c>
      <c r="F24" s="16" t="s">
        <v>21</v>
      </c>
      <c r="G24" s="9">
        <f t="shared" si="0"/>
        <v>0</v>
      </c>
    </row>
    <row r="25" spans="1:7" ht="15" customHeight="1">
      <c r="A25" s="16">
        <v>14</v>
      </c>
      <c r="B25" s="8" t="s">
        <v>42</v>
      </c>
      <c r="C25" s="8" t="s">
        <v>43</v>
      </c>
      <c r="D25" s="21"/>
      <c r="E25" s="16" t="s">
        <v>44</v>
      </c>
      <c r="F25" s="16" t="s">
        <v>21</v>
      </c>
      <c r="G25" s="9">
        <f t="shared" si="0"/>
        <v>0</v>
      </c>
    </row>
    <row r="26" spans="1:7" ht="15" customHeight="1">
      <c r="A26" s="16">
        <v>15</v>
      </c>
      <c r="B26" s="8" t="s">
        <v>45</v>
      </c>
      <c r="C26" s="8" t="s">
        <v>46</v>
      </c>
      <c r="D26" s="21"/>
      <c r="E26" s="16" t="s">
        <v>47</v>
      </c>
      <c r="F26" s="16" t="s">
        <v>21</v>
      </c>
      <c r="G26" s="9">
        <f t="shared" si="0"/>
        <v>0</v>
      </c>
    </row>
    <row r="27" spans="1:7" ht="15" customHeight="1">
      <c r="A27" s="16">
        <v>16</v>
      </c>
      <c r="B27" s="8" t="s">
        <v>48</v>
      </c>
      <c r="C27" s="8" t="s">
        <v>49</v>
      </c>
      <c r="D27" s="21"/>
      <c r="E27" s="16" t="s">
        <v>50</v>
      </c>
      <c r="F27" s="16" t="s">
        <v>21</v>
      </c>
      <c r="G27" s="9">
        <f t="shared" si="0"/>
        <v>0</v>
      </c>
    </row>
    <row r="28" spans="1:7" ht="15" customHeight="1">
      <c r="A28" s="16">
        <v>17</v>
      </c>
      <c r="B28" s="8" t="s">
        <v>51</v>
      </c>
      <c r="C28" s="8" t="s">
        <v>52</v>
      </c>
      <c r="D28" s="21"/>
      <c r="E28" s="16" t="s">
        <v>41</v>
      </c>
      <c r="F28" s="16" t="s">
        <v>21</v>
      </c>
      <c r="G28" s="9">
        <f t="shared" si="0"/>
        <v>0</v>
      </c>
    </row>
    <row r="29" spans="1:7" ht="15" customHeight="1">
      <c r="A29" s="16">
        <v>18</v>
      </c>
      <c r="B29" s="8" t="s">
        <v>53</v>
      </c>
      <c r="C29" s="8" t="s">
        <v>54</v>
      </c>
      <c r="D29" s="21"/>
      <c r="E29" s="16" t="s">
        <v>20</v>
      </c>
      <c r="F29" s="16" t="s">
        <v>21</v>
      </c>
      <c r="G29" s="9">
        <f t="shared" si="0"/>
        <v>0</v>
      </c>
    </row>
    <row r="30" spans="1:7" ht="15" customHeight="1">
      <c r="A30" s="16">
        <v>19</v>
      </c>
      <c r="B30" s="8" t="s">
        <v>55</v>
      </c>
      <c r="C30" s="8" t="s">
        <v>56</v>
      </c>
      <c r="D30" s="21"/>
      <c r="E30" s="16" t="s">
        <v>57</v>
      </c>
      <c r="F30" s="16" t="s">
        <v>21</v>
      </c>
      <c r="G30" s="9">
        <f t="shared" si="0"/>
        <v>0</v>
      </c>
    </row>
    <row r="31" spans="1:7" ht="15" customHeight="1">
      <c r="A31" s="16">
        <v>20</v>
      </c>
      <c r="B31" s="8" t="s">
        <v>58</v>
      </c>
      <c r="C31" s="8" t="s">
        <v>59</v>
      </c>
      <c r="D31" s="21"/>
      <c r="E31" s="16" t="s">
        <v>60</v>
      </c>
      <c r="F31" s="16" t="s">
        <v>21</v>
      </c>
      <c r="G31" s="9">
        <f t="shared" si="0"/>
        <v>0</v>
      </c>
    </row>
    <row r="32" spans="1:7" ht="15" customHeight="1">
      <c r="A32" s="16">
        <v>21</v>
      </c>
      <c r="B32" s="8" t="s">
        <v>61</v>
      </c>
      <c r="C32" s="8" t="s">
        <v>62</v>
      </c>
      <c r="D32" s="21"/>
      <c r="E32" s="16" t="s">
        <v>57</v>
      </c>
      <c r="F32" s="16" t="s">
        <v>21</v>
      </c>
      <c r="G32" s="9">
        <f t="shared" si="0"/>
        <v>0</v>
      </c>
    </row>
    <row r="33" spans="1:7" ht="15" customHeight="1">
      <c r="A33" s="16">
        <v>22</v>
      </c>
      <c r="B33" s="8" t="s">
        <v>63</v>
      </c>
      <c r="C33" s="8" t="s">
        <v>64</v>
      </c>
      <c r="D33" s="21"/>
      <c r="E33" s="16" t="s">
        <v>50</v>
      </c>
      <c r="F33" s="16" t="s">
        <v>21</v>
      </c>
      <c r="G33" s="9">
        <f t="shared" si="0"/>
        <v>0</v>
      </c>
    </row>
    <row r="34" spans="1:7">
      <c r="A34" s="16">
        <v>23</v>
      </c>
      <c r="B34" s="8" t="s">
        <v>65</v>
      </c>
      <c r="C34" s="8" t="s">
        <v>66</v>
      </c>
      <c r="D34" s="21"/>
      <c r="E34" s="16" t="s">
        <v>50</v>
      </c>
      <c r="F34" s="16" t="s">
        <v>21</v>
      </c>
      <c r="G34" s="9">
        <f t="shared" si="0"/>
        <v>0</v>
      </c>
    </row>
    <row r="35" spans="1:7" ht="15" customHeight="1">
      <c r="A35" s="16">
        <v>24</v>
      </c>
      <c r="B35" s="8" t="s">
        <v>67</v>
      </c>
      <c r="C35" s="8" t="s">
        <v>68</v>
      </c>
      <c r="D35" s="21"/>
      <c r="E35" s="16" t="s">
        <v>20</v>
      </c>
      <c r="F35" s="16" t="s">
        <v>21</v>
      </c>
      <c r="G35" s="9">
        <f t="shared" si="0"/>
        <v>0</v>
      </c>
    </row>
    <row r="36" spans="1:7">
      <c r="A36" s="16">
        <v>25</v>
      </c>
      <c r="B36" s="8" t="s">
        <v>69</v>
      </c>
      <c r="C36" s="8" t="s">
        <v>70</v>
      </c>
      <c r="D36" s="21"/>
      <c r="E36" s="16" t="s">
        <v>71</v>
      </c>
      <c r="F36" s="16" t="s">
        <v>21</v>
      </c>
      <c r="G36" s="9">
        <f t="shared" si="0"/>
        <v>0</v>
      </c>
    </row>
    <row r="37" spans="1:7" ht="15" customHeight="1">
      <c r="A37" s="16">
        <v>26</v>
      </c>
      <c r="B37" s="8" t="s">
        <v>72</v>
      </c>
      <c r="C37" s="8" t="s">
        <v>73</v>
      </c>
      <c r="D37" s="21"/>
      <c r="E37" s="16" t="s">
        <v>50</v>
      </c>
      <c r="F37" s="16" t="s">
        <v>21</v>
      </c>
      <c r="G37" s="9">
        <f t="shared" si="0"/>
        <v>0</v>
      </c>
    </row>
    <row r="38" spans="1:7" ht="15" customHeight="1">
      <c r="A38" s="16">
        <v>27</v>
      </c>
      <c r="B38" s="8" t="s">
        <v>74</v>
      </c>
      <c r="C38" s="8" t="s">
        <v>75</v>
      </c>
      <c r="D38" s="21"/>
      <c r="E38" s="16" t="s">
        <v>50</v>
      </c>
      <c r="F38" s="16" t="s">
        <v>21</v>
      </c>
      <c r="G38" s="9">
        <f t="shared" si="0"/>
        <v>0</v>
      </c>
    </row>
    <row r="39" spans="1:7" ht="15" customHeight="1">
      <c r="A39" s="16">
        <v>28</v>
      </c>
      <c r="B39" s="8" t="s">
        <v>76</v>
      </c>
      <c r="C39" s="8" t="s">
        <v>77</v>
      </c>
      <c r="D39" s="21"/>
      <c r="E39" s="16" t="s">
        <v>71</v>
      </c>
      <c r="F39" s="16" t="s">
        <v>21</v>
      </c>
      <c r="G39" s="9">
        <f t="shared" si="0"/>
        <v>0</v>
      </c>
    </row>
    <row r="40" spans="1:7" ht="15" customHeight="1">
      <c r="A40" s="16">
        <v>29</v>
      </c>
      <c r="B40" s="8" t="s">
        <v>78</v>
      </c>
      <c r="C40" s="8" t="s">
        <v>79</v>
      </c>
      <c r="D40" s="21"/>
      <c r="E40" s="16" t="s">
        <v>80</v>
      </c>
      <c r="F40" s="16" t="s">
        <v>21</v>
      </c>
      <c r="G40" s="9">
        <f t="shared" si="0"/>
        <v>0</v>
      </c>
    </row>
    <row r="41" spans="1:7" ht="15" customHeight="1">
      <c r="A41" s="16">
        <v>30</v>
      </c>
      <c r="B41" s="8" t="s">
        <v>81</v>
      </c>
      <c r="C41" s="8" t="s">
        <v>82</v>
      </c>
      <c r="D41" s="21"/>
      <c r="E41" s="16" t="s">
        <v>83</v>
      </c>
      <c r="F41" s="16" t="s">
        <v>21</v>
      </c>
      <c r="G41" s="9">
        <f t="shared" si="0"/>
        <v>0</v>
      </c>
    </row>
    <row r="42" spans="1:7" ht="15" customHeight="1">
      <c r="A42" s="16">
        <v>31</v>
      </c>
      <c r="B42" s="8" t="s">
        <v>84</v>
      </c>
      <c r="C42" s="8" t="s">
        <v>85</v>
      </c>
      <c r="D42" s="21"/>
      <c r="E42" s="16" t="s">
        <v>41</v>
      </c>
      <c r="F42" s="16" t="s">
        <v>21</v>
      </c>
      <c r="G42" s="9">
        <f t="shared" si="0"/>
        <v>0</v>
      </c>
    </row>
    <row r="43" spans="1:7" ht="15" customHeight="1">
      <c r="A43" s="16">
        <v>32</v>
      </c>
      <c r="B43" s="8" t="s">
        <v>86</v>
      </c>
      <c r="C43" s="8" t="s">
        <v>87</v>
      </c>
      <c r="D43" s="21"/>
      <c r="E43" s="16" t="s">
        <v>60</v>
      </c>
      <c r="F43" s="16" t="s">
        <v>21</v>
      </c>
      <c r="G43" s="9">
        <f t="shared" si="0"/>
        <v>0</v>
      </c>
    </row>
    <row r="44" spans="1:7" ht="15" customHeight="1">
      <c r="A44" s="16">
        <v>33</v>
      </c>
      <c r="B44" s="8" t="s">
        <v>88</v>
      </c>
      <c r="C44" s="8" t="s">
        <v>89</v>
      </c>
      <c r="D44" s="21"/>
      <c r="E44" s="16" t="s">
        <v>47</v>
      </c>
      <c r="F44" s="16" t="s">
        <v>14</v>
      </c>
      <c r="G44" s="9">
        <f t="shared" si="0"/>
        <v>0</v>
      </c>
    </row>
    <row r="45" spans="1:7" ht="15" customHeight="1">
      <c r="A45" s="16">
        <v>34</v>
      </c>
      <c r="B45" s="8" t="s">
        <v>90</v>
      </c>
      <c r="C45" s="8" t="s">
        <v>91</v>
      </c>
      <c r="D45" s="21"/>
      <c r="E45" s="16" t="s">
        <v>47</v>
      </c>
      <c r="F45" s="16" t="s">
        <v>14</v>
      </c>
      <c r="G45" s="9">
        <f t="shared" si="0"/>
        <v>0</v>
      </c>
    </row>
    <row r="46" spans="1:7" ht="24.95" customHeight="1">
      <c r="A46" s="16">
        <v>35</v>
      </c>
      <c r="B46" s="8" t="s">
        <v>92</v>
      </c>
      <c r="C46" s="8" t="s">
        <v>93</v>
      </c>
      <c r="D46" s="21"/>
      <c r="E46" s="16" t="s">
        <v>94</v>
      </c>
      <c r="F46" s="16" t="s">
        <v>14</v>
      </c>
      <c r="G46" s="9">
        <f t="shared" si="0"/>
        <v>0</v>
      </c>
    </row>
    <row r="47" spans="1:7">
      <c r="A47" s="16">
        <v>36</v>
      </c>
      <c r="B47" s="8" t="s">
        <v>95</v>
      </c>
      <c r="C47" s="8" t="s">
        <v>96</v>
      </c>
      <c r="D47" s="21"/>
      <c r="E47" s="16" t="s">
        <v>97</v>
      </c>
      <c r="F47" s="16" t="s">
        <v>14</v>
      </c>
      <c r="G47" s="9">
        <f t="shared" si="0"/>
        <v>0</v>
      </c>
    </row>
    <row r="48" spans="1:7" ht="15" customHeight="1">
      <c r="A48" s="16">
        <v>37</v>
      </c>
      <c r="B48" s="8" t="s">
        <v>98</v>
      </c>
      <c r="C48" s="8" t="s">
        <v>99</v>
      </c>
      <c r="D48" s="21"/>
      <c r="E48" s="16" t="s">
        <v>100</v>
      </c>
      <c r="F48" s="16" t="s">
        <v>14</v>
      </c>
      <c r="G48" s="9">
        <f t="shared" si="0"/>
        <v>0</v>
      </c>
    </row>
    <row r="49" spans="1:7" ht="15" customHeight="1">
      <c r="A49" s="16">
        <v>38</v>
      </c>
      <c r="B49" s="8" t="s">
        <v>101</v>
      </c>
      <c r="C49" s="8" t="s">
        <v>102</v>
      </c>
      <c r="D49" s="21"/>
      <c r="E49" s="16" t="s">
        <v>103</v>
      </c>
      <c r="F49" s="16" t="s">
        <v>14</v>
      </c>
      <c r="G49" s="9">
        <f t="shared" si="0"/>
        <v>0</v>
      </c>
    </row>
    <row r="50" spans="1:7" ht="15" customHeight="1">
      <c r="A50" s="16">
        <v>39</v>
      </c>
      <c r="B50" s="8" t="s">
        <v>104</v>
      </c>
      <c r="C50" s="8" t="s">
        <v>105</v>
      </c>
      <c r="D50" s="21"/>
      <c r="E50" s="16">
        <v>1056</v>
      </c>
      <c r="F50" s="16" t="s">
        <v>14</v>
      </c>
      <c r="G50" s="9">
        <f t="shared" si="0"/>
        <v>0</v>
      </c>
    </row>
    <row r="51" spans="1:7" ht="15" customHeight="1">
      <c r="A51" s="16">
        <v>40</v>
      </c>
      <c r="B51" s="8" t="s">
        <v>106</v>
      </c>
      <c r="C51" s="8" t="s">
        <v>107</v>
      </c>
      <c r="D51" s="21"/>
      <c r="E51" s="16" t="s">
        <v>108</v>
      </c>
      <c r="F51" s="16" t="s">
        <v>14</v>
      </c>
      <c r="G51" s="9">
        <f t="shared" si="0"/>
        <v>0</v>
      </c>
    </row>
    <row r="52" spans="1:7" ht="15" customHeight="1">
      <c r="A52" s="16">
        <v>41</v>
      </c>
      <c r="B52" s="8" t="s">
        <v>109</v>
      </c>
      <c r="C52" s="8" t="s">
        <v>110</v>
      </c>
      <c r="D52" s="21"/>
      <c r="E52" s="16" t="s">
        <v>111</v>
      </c>
      <c r="F52" s="16" t="s">
        <v>14</v>
      </c>
      <c r="G52" s="9">
        <f t="shared" si="0"/>
        <v>0</v>
      </c>
    </row>
    <row r="53" spans="1:7" ht="15" customHeight="1">
      <c r="A53" s="16">
        <v>42</v>
      </c>
      <c r="B53" s="8" t="s">
        <v>112</v>
      </c>
      <c r="C53" s="8" t="s">
        <v>113</v>
      </c>
      <c r="D53" s="21"/>
      <c r="E53" s="16" t="s">
        <v>41</v>
      </c>
      <c r="F53" s="16" t="s">
        <v>21</v>
      </c>
      <c r="G53" s="9">
        <f t="shared" si="0"/>
        <v>0</v>
      </c>
    </row>
    <row r="54" spans="1:7" ht="15" customHeight="1">
      <c r="A54" s="16">
        <v>43</v>
      </c>
      <c r="B54" s="8" t="s">
        <v>114</v>
      </c>
      <c r="C54" s="8" t="s">
        <v>115</v>
      </c>
      <c r="D54" s="21"/>
      <c r="E54" s="16" t="s">
        <v>103</v>
      </c>
      <c r="F54" s="16" t="s">
        <v>21</v>
      </c>
      <c r="G54" s="9">
        <f t="shared" si="0"/>
        <v>0</v>
      </c>
    </row>
    <row r="55" spans="1:7" s="28" customFormat="1" ht="15" customHeight="1">
      <c r="A55" s="25" t="s">
        <v>116</v>
      </c>
      <c r="B55" s="26"/>
      <c r="C55" s="26"/>
      <c r="D55" s="26"/>
      <c r="E55" s="26"/>
      <c r="F55" s="26"/>
      <c r="G55" s="27">
        <f>SUM(G12:G54)</f>
        <v>0</v>
      </c>
    </row>
    <row r="56" spans="1:7" ht="15" customHeight="1"/>
    <row r="57" spans="1:7" ht="15" customHeight="1"/>
    <row r="58" spans="1:7" ht="15" customHeight="1"/>
    <row r="59" spans="1:7" ht="15" customHeight="1">
      <c r="A59" s="170" t="s">
        <v>117</v>
      </c>
      <c r="B59" s="171"/>
      <c r="C59" s="171"/>
      <c r="D59" s="171"/>
      <c r="E59" s="171"/>
      <c r="F59" s="171"/>
      <c r="G59" s="171"/>
    </row>
    <row r="60" spans="1:7" ht="2.85" customHeight="1"/>
    <row r="61" spans="1:7">
      <c r="A61" s="15" t="s">
        <v>4</v>
      </c>
      <c r="B61" s="7" t="s">
        <v>5</v>
      </c>
      <c r="C61" s="7" t="s">
        <v>6</v>
      </c>
      <c r="D61" s="15" t="s">
        <v>7</v>
      </c>
      <c r="E61" s="15" t="s">
        <v>8</v>
      </c>
      <c r="F61" s="15" t="s">
        <v>9</v>
      </c>
      <c r="G61" s="6" t="s">
        <v>10</v>
      </c>
    </row>
    <row r="62" spans="1:7">
      <c r="A62" s="16">
        <v>1</v>
      </c>
      <c r="B62" s="8" t="s">
        <v>118</v>
      </c>
      <c r="C62" s="8" t="s">
        <v>119</v>
      </c>
      <c r="D62" s="21"/>
      <c r="E62" s="16" t="s">
        <v>50</v>
      </c>
      <c r="F62" s="16" t="s">
        <v>21</v>
      </c>
      <c r="G62" s="9">
        <f>E62*D62</f>
        <v>0</v>
      </c>
    </row>
    <row r="63" spans="1:7">
      <c r="A63" s="16">
        <v>2</v>
      </c>
      <c r="B63" s="8" t="s">
        <v>120</v>
      </c>
      <c r="C63" s="8" t="s">
        <v>121</v>
      </c>
      <c r="D63" s="21"/>
      <c r="E63" s="16" t="s">
        <v>20</v>
      </c>
      <c r="F63" s="16" t="s">
        <v>21</v>
      </c>
      <c r="G63" s="9">
        <f>E63*D63</f>
        <v>0</v>
      </c>
    </row>
    <row r="64" spans="1:7" s="30" customFormat="1" ht="15" customHeight="1">
      <c r="A64" s="29" t="s">
        <v>116</v>
      </c>
      <c r="B64" s="31"/>
      <c r="C64" s="31"/>
      <c r="D64" s="31"/>
      <c r="E64" s="31"/>
      <c r="F64" s="31"/>
      <c r="G64" s="32">
        <f>SUM(G62:G63)</f>
        <v>0</v>
      </c>
    </row>
    <row r="65" spans="1:7" ht="15" customHeight="1"/>
    <row r="66" spans="1:7" ht="15" customHeight="1"/>
    <row r="67" spans="1:7" ht="15" customHeight="1"/>
    <row r="68" spans="1:7" ht="15" customHeight="1">
      <c r="A68" s="170" t="s">
        <v>122</v>
      </c>
      <c r="B68" s="171"/>
      <c r="C68" s="171"/>
      <c r="D68" s="171"/>
      <c r="E68" s="171"/>
      <c r="F68" s="171"/>
      <c r="G68" s="171"/>
    </row>
    <row r="69" spans="1:7" ht="2.85" customHeight="1"/>
    <row r="70" spans="1:7">
      <c r="A70" s="15" t="s">
        <v>4</v>
      </c>
      <c r="B70" s="7" t="s">
        <v>5</v>
      </c>
      <c r="C70" s="7" t="s">
        <v>6</v>
      </c>
      <c r="D70" s="15" t="s">
        <v>7</v>
      </c>
      <c r="E70" s="15" t="s">
        <v>8</v>
      </c>
      <c r="F70" s="15" t="s">
        <v>9</v>
      </c>
      <c r="G70" s="6" t="s">
        <v>10</v>
      </c>
    </row>
    <row r="71" spans="1:7" ht="15" customHeight="1">
      <c r="A71" s="16">
        <v>1</v>
      </c>
      <c r="B71" s="8" t="s">
        <v>123</v>
      </c>
      <c r="C71" s="8" t="s">
        <v>124</v>
      </c>
      <c r="D71" s="21"/>
      <c r="E71" s="16" t="s">
        <v>125</v>
      </c>
      <c r="F71" s="16" t="s">
        <v>126</v>
      </c>
      <c r="G71" s="9">
        <f>E71*D71</f>
        <v>0</v>
      </c>
    </row>
    <row r="72" spans="1:7" ht="15" customHeight="1">
      <c r="A72" s="16">
        <v>2</v>
      </c>
      <c r="B72" s="8" t="s">
        <v>127</v>
      </c>
      <c r="C72" s="8" t="s">
        <v>128</v>
      </c>
      <c r="D72" s="21"/>
      <c r="E72" s="16" t="s">
        <v>125</v>
      </c>
      <c r="F72" s="16" t="s">
        <v>126</v>
      </c>
      <c r="G72" s="9">
        <f t="shared" ref="G72:G81" si="1">E72*D72</f>
        <v>0</v>
      </c>
    </row>
    <row r="73" spans="1:7" ht="15" customHeight="1">
      <c r="A73" s="16">
        <v>3</v>
      </c>
      <c r="B73" s="8" t="s">
        <v>129</v>
      </c>
      <c r="C73" s="8" t="s">
        <v>130</v>
      </c>
      <c r="D73" s="21"/>
      <c r="E73" s="16" t="s">
        <v>131</v>
      </c>
      <c r="F73" s="16" t="s">
        <v>14</v>
      </c>
      <c r="G73" s="9">
        <f t="shared" si="1"/>
        <v>0</v>
      </c>
    </row>
    <row r="74" spans="1:7" ht="15" customHeight="1">
      <c r="A74" s="16">
        <v>4</v>
      </c>
      <c r="B74" s="8" t="s">
        <v>132</v>
      </c>
      <c r="C74" s="8" t="s">
        <v>133</v>
      </c>
      <c r="D74" s="21"/>
      <c r="E74" s="16" t="s">
        <v>134</v>
      </c>
      <c r="F74" s="16" t="s">
        <v>14</v>
      </c>
      <c r="G74" s="9">
        <f t="shared" si="1"/>
        <v>0</v>
      </c>
    </row>
    <row r="75" spans="1:7" ht="15" customHeight="1">
      <c r="A75" s="16">
        <v>5</v>
      </c>
      <c r="B75" s="8" t="s">
        <v>135</v>
      </c>
      <c r="C75" s="8" t="s">
        <v>136</v>
      </c>
      <c r="D75" s="21"/>
      <c r="E75" s="16" t="s">
        <v>47</v>
      </c>
      <c r="F75" s="16" t="s">
        <v>14</v>
      </c>
      <c r="G75" s="9">
        <f t="shared" si="1"/>
        <v>0</v>
      </c>
    </row>
    <row r="76" spans="1:7" ht="15" customHeight="1">
      <c r="A76" s="16">
        <v>6</v>
      </c>
      <c r="B76" s="8" t="s">
        <v>137</v>
      </c>
      <c r="C76" s="8" t="s">
        <v>138</v>
      </c>
      <c r="D76" s="21"/>
      <c r="E76" s="16" t="s">
        <v>20</v>
      </c>
      <c r="F76" s="16" t="s">
        <v>21</v>
      </c>
      <c r="G76" s="9">
        <f t="shared" si="1"/>
        <v>0</v>
      </c>
    </row>
    <row r="77" spans="1:7" ht="15" customHeight="1">
      <c r="A77" s="16">
        <v>7</v>
      </c>
      <c r="B77" s="8" t="s">
        <v>139</v>
      </c>
      <c r="C77" s="8" t="s">
        <v>140</v>
      </c>
      <c r="D77" s="21"/>
      <c r="E77" s="16" t="s">
        <v>134</v>
      </c>
      <c r="F77" s="16" t="s">
        <v>14</v>
      </c>
      <c r="G77" s="9">
        <f t="shared" si="1"/>
        <v>0</v>
      </c>
    </row>
    <row r="78" spans="1:7">
      <c r="A78" s="16">
        <v>8</v>
      </c>
      <c r="B78" s="8" t="s">
        <v>141</v>
      </c>
      <c r="C78" s="8" t="s">
        <v>142</v>
      </c>
      <c r="D78" s="21"/>
      <c r="E78" s="16" t="s">
        <v>143</v>
      </c>
      <c r="F78" s="16" t="s">
        <v>126</v>
      </c>
      <c r="G78" s="9">
        <f t="shared" si="1"/>
        <v>0</v>
      </c>
    </row>
    <row r="79" spans="1:7" ht="15" customHeight="1">
      <c r="A79" s="16">
        <v>9</v>
      </c>
      <c r="B79" s="8" t="s">
        <v>144</v>
      </c>
      <c r="C79" s="8" t="s">
        <v>145</v>
      </c>
      <c r="D79" s="21"/>
      <c r="E79" s="16" t="s">
        <v>125</v>
      </c>
      <c r="F79" s="16" t="s">
        <v>126</v>
      </c>
      <c r="G79" s="9">
        <f t="shared" si="1"/>
        <v>0</v>
      </c>
    </row>
    <row r="80" spans="1:7" ht="15" customHeight="1">
      <c r="A80" s="16">
        <v>10</v>
      </c>
      <c r="B80" s="8" t="s">
        <v>146</v>
      </c>
      <c r="C80" s="8" t="s">
        <v>147</v>
      </c>
      <c r="D80" s="21"/>
      <c r="E80" s="16" t="s">
        <v>125</v>
      </c>
      <c r="F80" s="16" t="s">
        <v>126</v>
      </c>
      <c r="G80" s="9">
        <f t="shared" si="1"/>
        <v>0</v>
      </c>
    </row>
    <row r="81" spans="1:7" ht="15" customHeight="1">
      <c r="A81" s="16">
        <v>11</v>
      </c>
      <c r="B81" s="8" t="s">
        <v>148</v>
      </c>
      <c r="C81" s="8" t="s">
        <v>149</v>
      </c>
      <c r="D81" s="21"/>
      <c r="E81" s="16" t="s">
        <v>20</v>
      </c>
      <c r="F81" s="16" t="s">
        <v>21</v>
      </c>
      <c r="G81" s="9">
        <f t="shared" si="1"/>
        <v>0</v>
      </c>
    </row>
    <row r="82" spans="1:7" s="30" customFormat="1" ht="15" customHeight="1">
      <c r="A82" s="29" t="s">
        <v>116</v>
      </c>
      <c r="B82" s="31"/>
      <c r="C82" s="31"/>
      <c r="D82" s="31"/>
      <c r="E82" s="31"/>
      <c r="F82" s="31"/>
      <c r="G82" s="32">
        <f>SUM(G71:G81)</f>
        <v>0</v>
      </c>
    </row>
    <row r="83" spans="1:7" ht="15" customHeight="1"/>
    <row r="84" spans="1:7" ht="15" customHeight="1"/>
    <row r="85" spans="1:7" ht="15" customHeight="1"/>
    <row r="86" spans="1:7" ht="15" customHeight="1">
      <c r="A86" s="170" t="s">
        <v>150</v>
      </c>
      <c r="B86" s="171"/>
      <c r="C86" s="171"/>
      <c r="D86" s="171"/>
      <c r="E86" s="171"/>
      <c r="F86" s="171"/>
      <c r="G86" s="171"/>
    </row>
    <row r="87" spans="1:7" ht="2.85" customHeight="1"/>
    <row r="88" spans="1:7">
      <c r="A88" s="15" t="s">
        <v>4</v>
      </c>
      <c r="B88" s="7" t="s">
        <v>5</v>
      </c>
      <c r="C88" s="7" t="s">
        <v>6</v>
      </c>
      <c r="D88" s="15" t="s">
        <v>7</v>
      </c>
      <c r="E88" s="15" t="s">
        <v>8</v>
      </c>
      <c r="F88" s="15" t="s">
        <v>9</v>
      </c>
      <c r="G88" s="6" t="s">
        <v>10</v>
      </c>
    </row>
    <row r="89" spans="1:7" ht="15" customHeight="1">
      <c r="A89" s="16">
        <v>1</v>
      </c>
      <c r="B89" s="8" t="s">
        <v>151</v>
      </c>
      <c r="C89" s="8" t="s">
        <v>152</v>
      </c>
      <c r="D89" s="21"/>
      <c r="E89" s="16" t="s">
        <v>153</v>
      </c>
      <c r="F89" s="16" t="s">
        <v>21</v>
      </c>
      <c r="G89" s="9">
        <f>E89*D89</f>
        <v>0</v>
      </c>
    </row>
    <row r="90" spans="1:7" ht="15" customHeight="1">
      <c r="A90" s="16">
        <v>2</v>
      </c>
      <c r="B90" s="8" t="s">
        <v>154</v>
      </c>
      <c r="C90" s="8" t="s">
        <v>155</v>
      </c>
      <c r="D90" s="21"/>
      <c r="E90" s="16" t="s">
        <v>103</v>
      </c>
      <c r="F90" s="16" t="s">
        <v>21</v>
      </c>
      <c r="G90" s="9">
        <f t="shared" ref="G90:G95" si="2">E90*D90</f>
        <v>0</v>
      </c>
    </row>
    <row r="91" spans="1:7" ht="15" customHeight="1">
      <c r="A91" s="16">
        <v>3</v>
      </c>
      <c r="B91" s="8" t="s">
        <v>156</v>
      </c>
      <c r="C91" s="8" t="s">
        <v>157</v>
      </c>
      <c r="D91" s="21"/>
      <c r="E91" s="16" t="s">
        <v>41</v>
      </c>
      <c r="F91" s="16" t="s">
        <v>21</v>
      </c>
      <c r="G91" s="9">
        <f t="shared" si="2"/>
        <v>0</v>
      </c>
    </row>
    <row r="92" spans="1:7" ht="15" customHeight="1">
      <c r="A92" s="16">
        <v>4</v>
      </c>
      <c r="B92" s="8" t="s">
        <v>158</v>
      </c>
      <c r="C92" s="8" t="s">
        <v>159</v>
      </c>
      <c r="D92" s="21"/>
      <c r="E92" s="16" t="s">
        <v>131</v>
      </c>
      <c r="F92" s="16" t="s">
        <v>21</v>
      </c>
      <c r="G92" s="9">
        <f t="shared" si="2"/>
        <v>0</v>
      </c>
    </row>
    <row r="93" spans="1:7" ht="15" customHeight="1">
      <c r="A93" s="16">
        <v>5</v>
      </c>
      <c r="B93" s="8" t="s">
        <v>160</v>
      </c>
      <c r="C93" s="8" t="s">
        <v>161</v>
      </c>
      <c r="D93" s="21"/>
      <c r="E93" s="16" t="s">
        <v>162</v>
      </c>
      <c r="F93" s="16" t="s">
        <v>21</v>
      </c>
      <c r="G93" s="9">
        <f t="shared" si="2"/>
        <v>0</v>
      </c>
    </row>
    <row r="94" spans="1:7" ht="15" customHeight="1">
      <c r="A94" s="16">
        <v>6</v>
      </c>
      <c r="B94" s="8" t="s">
        <v>163</v>
      </c>
      <c r="C94" s="8" t="s">
        <v>164</v>
      </c>
      <c r="D94" s="21"/>
      <c r="E94" s="16" t="s">
        <v>20</v>
      </c>
      <c r="F94" s="16" t="s">
        <v>21</v>
      </c>
      <c r="G94" s="9">
        <f t="shared" si="2"/>
        <v>0</v>
      </c>
    </row>
    <row r="95" spans="1:7" ht="15" customHeight="1">
      <c r="A95" s="16">
        <v>7</v>
      </c>
      <c r="B95" s="8" t="s">
        <v>165</v>
      </c>
      <c r="C95" s="8" t="s">
        <v>166</v>
      </c>
      <c r="D95" s="21"/>
      <c r="E95" s="16" t="s">
        <v>167</v>
      </c>
      <c r="F95" s="16" t="s">
        <v>14</v>
      </c>
      <c r="G95" s="9">
        <f t="shared" si="2"/>
        <v>0</v>
      </c>
    </row>
    <row r="96" spans="1:7" s="30" customFormat="1" ht="15" customHeight="1">
      <c r="A96" s="29" t="s">
        <v>116</v>
      </c>
      <c r="B96" s="31"/>
      <c r="C96" s="31"/>
      <c r="D96" s="31"/>
      <c r="E96" s="31"/>
      <c r="F96" s="31"/>
      <c r="G96" s="32">
        <f>SUM(G89:G95)</f>
        <v>0</v>
      </c>
    </row>
    <row r="97" spans="1:7" ht="15" customHeight="1"/>
    <row r="98" spans="1:7" ht="15" customHeight="1"/>
    <row r="99" spans="1:7" ht="15" customHeight="1"/>
    <row r="100" spans="1:7" ht="15" customHeight="1">
      <c r="A100" s="170" t="s">
        <v>168</v>
      </c>
      <c r="B100" s="171"/>
      <c r="C100" s="171"/>
      <c r="D100" s="171"/>
      <c r="E100" s="171"/>
      <c r="F100" s="171"/>
      <c r="G100" s="171"/>
    </row>
    <row r="101" spans="1:7" ht="2.85" customHeight="1"/>
    <row r="102" spans="1:7">
      <c r="A102" s="15" t="s">
        <v>4</v>
      </c>
      <c r="B102" s="7" t="s">
        <v>5</v>
      </c>
      <c r="C102" s="7" t="s">
        <v>6</v>
      </c>
      <c r="D102" s="15" t="s">
        <v>7</v>
      </c>
      <c r="E102" s="15" t="s">
        <v>8</v>
      </c>
      <c r="F102" s="15" t="s">
        <v>9</v>
      </c>
      <c r="G102" s="6" t="s">
        <v>10</v>
      </c>
    </row>
    <row r="103" spans="1:7" ht="15" customHeight="1">
      <c r="A103" s="16">
        <v>1</v>
      </c>
      <c r="B103" s="8" t="s">
        <v>169</v>
      </c>
      <c r="C103" s="8" t="s">
        <v>170</v>
      </c>
      <c r="D103" s="21"/>
      <c r="E103" s="16" t="s">
        <v>50</v>
      </c>
      <c r="F103" s="16" t="s">
        <v>171</v>
      </c>
      <c r="G103" s="9">
        <f>E103*D103</f>
        <v>0</v>
      </c>
    </row>
    <row r="104" spans="1:7" ht="15" customHeight="1">
      <c r="A104" s="16">
        <v>2</v>
      </c>
      <c r="B104" s="8" t="s">
        <v>172</v>
      </c>
      <c r="C104" s="8" t="s">
        <v>173</v>
      </c>
      <c r="D104" s="21"/>
      <c r="E104" s="16" t="s">
        <v>50</v>
      </c>
      <c r="F104" s="16" t="s">
        <v>171</v>
      </c>
      <c r="G104" s="9">
        <f t="shared" ref="G104:G111" si="3">E104*D104</f>
        <v>0</v>
      </c>
    </row>
    <row r="105" spans="1:7" ht="15" customHeight="1">
      <c r="A105" s="16">
        <v>3</v>
      </c>
      <c r="B105" s="8" t="s">
        <v>174</v>
      </c>
      <c r="C105" s="8" t="s">
        <v>175</v>
      </c>
      <c r="D105" s="21"/>
      <c r="E105" s="16" t="s">
        <v>50</v>
      </c>
      <c r="F105" s="16" t="s">
        <v>21</v>
      </c>
      <c r="G105" s="9">
        <f t="shared" si="3"/>
        <v>0</v>
      </c>
    </row>
    <row r="106" spans="1:7" ht="15" customHeight="1">
      <c r="A106" s="16">
        <v>4</v>
      </c>
      <c r="B106" s="8" t="s">
        <v>176</v>
      </c>
      <c r="C106" s="8" t="s">
        <v>177</v>
      </c>
      <c r="D106" s="21"/>
      <c r="E106" s="16" t="s">
        <v>20</v>
      </c>
      <c r="F106" s="16" t="s">
        <v>178</v>
      </c>
      <c r="G106" s="9">
        <f t="shared" si="3"/>
        <v>0</v>
      </c>
    </row>
    <row r="107" spans="1:7" ht="15" customHeight="1">
      <c r="A107" s="16">
        <v>5</v>
      </c>
      <c r="B107" s="8" t="s">
        <v>179</v>
      </c>
      <c r="C107" s="8" t="s">
        <v>180</v>
      </c>
      <c r="D107" s="21"/>
      <c r="E107" s="16" t="s">
        <v>20</v>
      </c>
      <c r="F107" s="16" t="s">
        <v>178</v>
      </c>
      <c r="G107" s="9">
        <f t="shared" si="3"/>
        <v>0</v>
      </c>
    </row>
    <row r="108" spans="1:7" ht="15" customHeight="1">
      <c r="A108" s="16">
        <v>6</v>
      </c>
      <c r="B108" s="8" t="s">
        <v>181</v>
      </c>
      <c r="C108" s="8" t="s">
        <v>182</v>
      </c>
      <c r="D108" s="21"/>
      <c r="E108" s="16" t="s">
        <v>50</v>
      </c>
      <c r="F108" s="16" t="s">
        <v>178</v>
      </c>
      <c r="G108" s="9">
        <f t="shared" si="3"/>
        <v>0</v>
      </c>
    </row>
    <row r="109" spans="1:7" ht="15" customHeight="1">
      <c r="A109" s="16">
        <v>7</v>
      </c>
      <c r="B109" s="8" t="s">
        <v>183</v>
      </c>
      <c r="C109" s="8" t="s">
        <v>184</v>
      </c>
      <c r="D109" s="21"/>
      <c r="E109" s="16" t="s">
        <v>32</v>
      </c>
      <c r="F109" s="16" t="s">
        <v>185</v>
      </c>
      <c r="G109" s="9">
        <f t="shared" si="3"/>
        <v>0</v>
      </c>
    </row>
    <row r="110" spans="1:7" ht="15" customHeight="1">
      <c r="A110" s="16">
        <v>8</v>
      </c>
      <c r="B110" s="8" t="s">
        <v>186</v>
      </c>
      <c r="C110" s="8" t="s">
        <v>187</v>
      </c>
      <c r="D110" s="21"/>
      <c r="E110" s="16" t="s">
        <v>143</v>
      </c>
      <c r="F110" s="16" t="s">
        <v>185</v>
      </c>
      <c r="G110" s="9">
        <f t="shared" si="3"/>
        <v>0</v>
      </c>
    </row>
    <row r="111" spans="1:7" ht="15" customHeight="1">
      <c r="A111" s="16">
        <v>9</v>
      </c>
      <c r="B111" s="8" t="s">
        <v>188</v>
      </c>
      <c r="C111" s="8" t="s">
        <v>189</v>
      </c>
      <c r="D111" s="21"/>
      <c r="E111" s="16" t="s">
        <v>20</v>
      </c>
      <c r="F111" s="16" t="s">
        <v>190</v>
      </c>
      <c r="G111" s="9">
        <f t="shared" si="3"/>
        <v>0</v>
      </c>
    </row>
    <row r="112" spans="1:7" s="30" customFormat="1" ht="15" customHeight="1">
      <c r="A112" s="29" t="s">
        <v>116</v>
      </c>
      <c r="B112" s="31"/>
      <c r="C112" s="31"/>
      <c r="D112" s="31"/>
      <c r="E112" s="31"/>
      <c r="F112" s="31"/>
      <c r="G112" s="32">
        <f>SUM(G103:G111)</f>
        <v>0</v>
      </c>
    </row>
    <row r="113" spans="1:7" ht="15" customHeight="1"/>
    <row r="114" spans="1:7" ht="15" customHeight="1"/>
    <row r="115" spans="1:7" ht="15" customHeight="1"/>
    <row r="116" spans="1:7" ht="15" customHeight="1">
      <c r="A116" s="170" t="s">
        <v>191</v>
      </c>
      <c r="B116" s="171"/>
      <c r="C116" s="171"/>
      <c r="D116" s="171"/>
      <c r="E116" s="171"/>
      <c r="F116" s="171"/>
      <c r="G116" s="171"/>
    </row>
    <row r="117" spans="1:7" ht="15" customHeight="1"/>
    <row r="118" spans="1:7" ht="15" customHeight="1">
      <c r="A118" s="17" t="s">
        <v>4</v>
      </c>
      <c r="B118" s="11" t="s">
        <v>5</v>
      </c>
      <c r="C118" s="11" t="s">
        <v>6</v>
      </c>
      <c r="D118" s="17" t="s">
        <v>7</v>
      </c>
      <c r="E118" s="17" t="s">
        <v>8</v>
      </c>
      <c r="F118" s="17" t="s">
        <v>9</v>
      </c>
      <c r="G118" s="10" t="s">
        <v>10</v>
      </c>
    </row>
    <row r="119" spans="1:7">
      <c r="A119" s="16">
        <v>1</v>
      </c>
      <c r="B119" s="8" t="s">
        <v>192</v>
      </c>
      <c r="C119" s="8" t="s">
        <v>193</v>
      </c>
      <c r="D119" s="21"/>
      <c r="E119" s="21">
        <v>30</v>
      </c>
      <c r="F119" s="33" t="s">
        <v>14</v>
      </c>
      <c r="G119" s="9">
        <f>E119*D119</f>
        <v>0</v>
      </c>
    </row>
    <row r="120" spans="1:7">
      <c r="A120" s="16">
        <v>2</v>
      </c>
      <c r="B120" s="8" t="s">
        <v>194</v>
      </c>
      <c r="C120" s="8" t="s">
        <v>195</v>
      </c>
      <c r="D120" s="21"/>
      <c r="E120" s="21">
        <v>12</v>
      </c>
      <c r="F120" s="33" t="s">
        <v>14</v>
      </c>
      <c r="G120" s="9">
        <f t="shared" ref="G120:G185" si="4">E120*D120</f>
        <v>0</v>
      </c>
    </row>
    <row r="121" spans="1:7" ht="15" customHeight="1">
      <c r="A121" s="16">
        <v>3</v>
      </c>
      <c r="B121" s="8" t="s">
        <v>196</v>
      </c>
      <c r="C121" s="8" t="s">
        <v>197</v>
      </c>
      <c r="D121" s="21"/>
      <c r="E121" s="21">
        <v>9</v>
      </c>
      <c r="F121" s="16" t="s">
        <v>21</v>
      </c>
      <c r="G121" s="9">
        <f t="shared" si="4"/>
        <v>0</v>
      </c>
    </row>
    <row r="122" spans="1:7" ht="15" customHeight="1">
      <c r="A122" s="16">
        <v>4</v>
      </c>
      <c r="B122" s="8" t="s">
        <v>198</v>
      </c>
      <c r="C122" s="8" t="s">
        <v>199</v>
      </c>
      <c r="D122" s="21"/>
      <c r="E122" s="21">
        <v>4</v>
      </c>
      <c r="F122" s="16" t="s">
        <v>21</v>
      </c>
      <c r="G122" s="9">
        <f t="shared" si="4"/>
        <v>0</v>
      </c>
    </row>
    <row r="123" spans="1:7" ht="15" customHeight="1">
      <c r="A123" s="16">
        <v>5</v>
      </c>
      <c r="B123" s="8" t="s">
        <v>200</v>
      </c>
      <c r="C123" s="8" t="s">
        <v>201</v>
      </c>
      <c r="D123" s="21"/>
      <c r="E123" s="21">
        <v>36</v>
      </c>
      <c r="F123" s="16" t="s">
        <v>21</v>
      </c>
      <c r="G123" s="9">
        <f t="shared" si="4"/>
        <v>0</v>
      </c>
    </row>
    <row r="124" spans="1:7">
      <c r="A124" s="16">
        <v>6</v>
      </c>
      <c r="B124" s="8" t="s">
        <v>202</v>
      </c>
      <c r="C124" s="8" t="s">
        <v>203</v>
      </c>
      <c r="D124" s="21"/>
      <c r="E124" s="21">
        <v>1</v>
      </c>
      <c r="F124" s="16" t="s">
        <v>21</v>
      </c>
      <c r="G124" s="9">
        <f t="shared" si="4"/>
        <v>0</v>
      </c>
    </row>
    <row r="125" spans="1:7">
      <c r="A125" s="16">
        <v>7</v>
      </c>
      <c r="B125" s="8" t="s">
        <v>204</v>
      </c>
      <c r="C125" s="8" t="s">
        <v>205</v>
      </c>
      <c r="D125" s="21"/>
      <c r="E125" s="21">
        <v>2</v>
      </c>
      <c r="F125" s="33" t="s">
        <v>21</v>
      </c>
      <c r="G125" s="9">
        <f t="shared" si="4"/>
        <v>0</v>
      </c>
    </row>
    <row r="126" spans="1:7" ht="15" customHeight="1">
      <c r="A126" s="16">
        <v>8</v>
      </c>
      <c r="B126" s="8" t="s">
        <v>206</v>
      </c>
      <c r="C126" s="8" t="s">
        <v>207</v>
      </c>
      <c r="D126" s="21"/>
      <c r="E126" s="21">
        <v>7</v>
      </c>
      <c r="F126" s="16" t="s">
        <v>21</v>
      </c>
      <c r="G126" s="9">
        <f t="shared" si="4"/>
        <v>0</v>
      </c>
    </row>
    <row r="127" spans="1:7" ht="15" customHeight="1">
      <c r="A127" s="16">
        <v>9</v>
      </c>
      <c r="B127" s="8" t="s">
        <v>208</v>
      </c>
      <c r="C127" s="8" t="s">
        <v>209</v>
      </c>
      <c r="D127" s="21"/>
      <c r="E127" s="21">
        <v>1</v>
      </c>
      <c r="F127" s="16" t="s">
        <v>21</v>
      </c>
      <c r="G127" s="9">
        <f t="shared" si="4"/>
        <v>0</v>
      </c>
    </row>
    <row r="128" spans="1:7" ht="15" customHeight="1">
      <c r="A128" s="16">
        <v>10</v>
      </c>
      <c r="B128" s="8" t="s">
        <v>210</v>
      </c>
      <c r="C128" s="8" t="s">
        <v>211</v>
      </c>
      <c r="D128" s="21"/>
      <c r="E128" s="21">
        <v>8</v>
      </c>
      <c r="F128" s="16" t="s">
        <v>21</v>
      </c>
      <c r="G128" s="9">
        <f t="shared" si="4"/>
        <v>0</v>
      </c>
    </row>
    <row r="129" spans="1:7" ht="15" customHeight="1">
      <c r="A129" s="16">
        <v>11</v>
      </c>
      <c r="B129" s="8" t="s">
        <v>212</v>
      </c>
      <c r="C129" s="8" t="s">
        <v>213</v>
      </c>
      <c r="D129" s="21"/>
      <c r="E129" s="21">
        <v>18</v>
      </c>
      <c r="F129" s="16" t="s">
        <v>21</v>
      </c>
      <c r="G129" s="9">
        <f t="shared" si="4"/>
        <v>0</v>
      </c>
    </row>
    <row r="130" spans="1:7" ht="15" customHeight="1">
      <c r="A130" s="16">
        <v>12</v>
      </c>
      <c r="B130" s="8" t="s">
        <v>214</v>
      </c>
      <c r="C130" s="8" t="s">
        <v>215</v>
      </c>
      <c r="D130" s="21"/>
      <c r="E130" s="21">
        <v>8</v>
      </c>
      <c r="F130" s="16" t="s">
        <v>21</v>
      </c>
      <c r="G130" s="9">
        <f t="shared" si="4"/>
        <v>0</v>
      </c>
    </row>
    <row r="131" spans="1:7" ht="15" customHeight="1">
      <c r="A131" s="16">
        <v>13</v>
      </c>
      <c r="B131" s="8" t="s">
        <v>216</v>
      </c>
      <c r="C131" s="8" t="s">
        <v>217</v>
      </c>
      <c r="D131" s="21"/>
      <c r="E131" s="21">
        <v>33</v>
      </c>
      <c r="F131" s="16" t="s">
        <v>21</v>
      </c>
      <c r="G131" s="9">
        <f t="shared" si="4"/>
        <v>0</v>
      </c>
    </row>
    <row r="132" spans="1:7" ht="15" customHeight="1">
      <c r="A132" s="16">
        <v>14</v>
      </c>
      <c r="B132" s="8" t="s">
        <v>218</v>
      </c>
      <c r="C132" s="8" t="s">
        <v>219</v>
      </c>
      <c r="D132" s="21"/>
      <c r="E132" s="21">
        <v>50</v>
      </c>
      <c r="F132" s="16" t="s">
        <v>21</v>
      </c>
      <c r="G132" s="9">
        <f t="shared" si="4"/>
        <v>0</v>
      </c>
    </row>
    <row r="133" spans="1:7" ht="15" customHeight="1">
      <c r="A133" s="16">
        <v>15</v>
      </c>
      <c r="B133" s="8" t="s">
        <v>220</v>
      </c>
      <c r="C133" s="8" t="s">
        <v>221</v>
      </c>
      <c r="D133" s="21"/>
      <c r="E133" s="21">
        <v>2</v>
      </c>
      <c r="F133" s="16" t="s">
        <v>21</v>
      </c>
      <c r="G133" s="9">
        <f t="shared" si="4"/>
        <v>0</v>
      </c>
    </row>
    <row r="134" spans="1:7" ht="15" customHeight="1">
      <c r="A134" s="16">
        <v>16</v>
      </c>
      <c r="B134" s="8" t="s">
        <v>222</v>
      </c>
      <c r="C134" s="8" t="s">
        <v>223</v>
      </c>
      <c r="D134" s="21"/>
      <c r="E134" s="21">
        <v>34</v>
      </c>
      <c r="F134" s="16" t="s">
        <v>21</v>
      </c>
      <c r="G134" s="9">
        <f t="shared" si="4"/>
        <v>0</v>
      </c>
    </row>
    <row r="135" spans="1:7" ht="15" customHeight="1">
      <c r="A135" s="16">
        <v>17</v>
      </c>
      <c r="B135" s="8" t="s">
        <v>224</v>
      </c>
      <c r="C135" s="8" t="s">
        <v>225</v>
      </c>
      <c r="D135" s="21"/>
      <c r="E135" s="21">
        <v>15</v>
      </c>
      <c r="F135" s="16" t="s">
        <v>21</v>
      </c>
      <c r="G135" s="9">
        <f t="shared" si="4"/>
        <v>0</v>
      </c>
    </row>
    <row r="136" spans="1:7" ht="15" customHeight="1">
      <c r="A136" s="16">
        <v>18</v>
      </c>
      <c r="B136" s="8" t="s">
        <v>226</v>
      </c>
      <c r="C136" s="8" t="s">
        <v>227</v>
      </c>
      <c r="D136" s="21"/>
      <c r="E136" s="21">
        <v>8</v>
      </c>
      <c r="F136" s="16" t="s">
        <v>21</v>
      </c>
      <c r="G136" s="9">
        <f t="shared" si="4"/>
        <v>0</v>
      </c>
    </row>
    <row r="137" spans="1:7" ht="24.95" customHeight="1">
      <c r="A137" s="16">
        <v>19</v>
      </c>
      <c r="B137" s="8" t="s">
        <v>228</v>
      </c>
      <c r="C137" s="8" t="s">
        <v>229</v>
      </c>
      <c r="D137" s="21"/>
      <c r="E137" s="21">
        <v>210</v>
      </c>
      <c r="F137" s="16" t="s">
        <v>14</v>
      </c>
      <c r="G137" s="9">
        <f t="shared" si="4"/>
        <v>0</v>
      </c>
    </row>
    <row r="138" spans="1:7" ht="24.95" customHeight="1">
      <c r="A138" s="16">
        <v>20</v>
      </c>
      <c r="B138" s="8" t="s">
        <v>230</v>
      </c>
      <c r="C138" s="8" t="s">
        <v>231</v>
      </c>
      <c r="D138" s="21"/>
      <c r="E138" s="21">
        <v>110</v>
      </c>
      <c r="F138" s="16" t="s">
        <v>14</v>
      </c>
      <c r="G138" s="9">
        <f t="shared" si="4"/>
        <v>0</v>
      </c>
    </row>
    <row r="139" spans="1:7" ht="15" customHeight="1">
      <c r="A139" s="16">
        <v>21</v>
      </c>
      <c r="B139" s="8" t="s">
        <v>232</v>
      </c>
      <c r="C139" s="8" t="s">
        <v>233</v>
      </c>
      <c r="D139" s="21"/>
      <c r="E139" s="21">
        <v>1</v>
      </c>
      <c r="F139" s="16" t="s">
        <v>234</v>
      </c>
      <c r="G139" s="9">
        <f t="shared" si="4"/>
        <v>0</v>
      </c>
    </row>
    <row r="140" spans="1:7" ht="15" customHeight="1">
      <c r="A140" s="16">
        <v>22</v>
      </c>
      <c r="B140" s="8" t="s">
        <v>235</v>
      </c>
      <c r="C140" s="8" t="s">
        <v>236</v>
      </c>
      <c r="D140" s="21"/>
      <c r="E140" s="21">
        <v>1</v>
      </c>
      <c r="F140" s="16" t="s">
        <v>234</v>
      </c>
      <c r="G140" s="9">
        <f t="shared" si="4"/>
        <v>0</v>
      </c>
    </row>
    <row r="141" spans="1:7" ht="15" customHeight="1">
      <c r="A141" s="16">
        <v>23</v>
      </c>
      <c r="B141" s="8" t="s">
        <v>237</v>
      </c>
      <c r="C141" s="8" t="s">
        <v>238</v>
      </c>
      <c r="D141" s="21"/>
      <c r="E141" s="21">
        <v>23</v>
      </c>
      <c r="F141" s="16" t="s">
        <v>21</v>
      </c>
      <c r="G141" s="9">
        <f t="shared" si="4"/>
        <v>0</v>
      </c>
    </row>
    <row r="142" spans="1:7" ht="15" customHeight="1">
      <c r="A142" s="16">
        <v>24</v>
      </c>
      <c r="B142" s="8" t="s">
        <v>239</v>
      </c>
      <c r="C142" s="8" t="s">
        <v>240</v>
      </c>
      <c r="D142" s="21"/>
      <c r="E142" s="21">
        <v>46</v>
      </c>
      <c r="F142" s="16" t="s">
        <v>21</v>
      </c>
      <c r="G142" s="9">
        <f t="shared" si="4"/>
        <v>0</v>
      </c>
    </row>
    <row r="143" spans="1:7" ht="15" customHeight="1">
      <c r="A143" s="16">
        <v>25</v>
      </c>
      <c r="B143" s="8" t="s">
        <v>241</v>
      </c>
      <c r="C143" s="8" t="s">
        <v>242</v>
      </c>
      <c r="D143" s="21"/>
      <c r="E143" s="21">
        <v>23</v>
      </c>
      <c r="F143" s="16" t="s">
        <v>21</v>
      </c>
      <c r="G143" s="9">
        <f t="shared" si="4"/>
        <v>0</v>
      </c>
    </row>
    <row r="144" spans="1:7" ht="15" customHeight="1">
      <c r="A144" s="16">
        <v>26</v>
      </c>
      <c r="B144" s="8" t="s">
        <v>243</v>
      </c>
      <c r="C144" s="8" t="s">
        <v>244</v>
      </c>
      <c r="D144" s="21"/>
      <c r="E144" s="21">
        <v>23</v>
      </c>
      <c r="F144" s="16" t="s">
        <v>21</v>
      </c>
      <c r="G144" s="9">
        <f t="shared" si="4"/>
        <v>0</v>
      </c>
    </row>
    <row r="145" spans="1:7" ht="15" customHeight="1">
      <c r="A145" s="16">
        <v>27</v>
      </c>
      <c r="B145" s="8" t="s">
        <v>245</v>
      </c>
      <c r="C145" s="8" t="s">
        <v>246</v>
      </c>
      <c r="D145" s="21"/>
      <c r="E145" s="21">
        <v>46</v>
      </c>
      <c r="F145" s="16" t="s">
        <v>21</v>
      </c>
      <c r="G145" s="9">
        <f t="shared" si="4"/>
        <v>0</v>
      </c>
    </row>
    <row r="146" spans="1:7">
      <c r="A146" s="16">
        <v>28</v>
      </c>
      <c r="B146" s="8" t="s">
        <v>247</v>
      </c>
      <c r="C146" s="8" t="s">
        <v>248</v>
      </c>
      <c r="D146" s="21"/>
      <c r="E146" s="21">
        <v>2</v>
      </c>
      <c r="F146" s="16" t="s">
        <v>21</v>
      </c>
      <c r="G146" s="9">
        <f t="shared" si="4"/>
        <v>0</v>
      </c>
    </row>
    <row r="147" spans="1:7">
      <c r="A147" s="16">
        <v>29</v>
      </c>
      <c r="B147" s="8" t="s">
        <v>249</v>
      </c>
      <c r="C147" s="8" t="s">
        <v>250</v>
      </c>
      <c r="D147" s="21"/>
      <c r="E147" s="21">
        <v>2</v>
      </c>
      <c r="F147" s="16" t="s">
        <v>21</v>
      </c>
      <c r="G147" s="9">
        <f t="shared" si="4"/>
        <v>0</v>
      </c>
    </row>
    <row r="148" spans="1:7">
      <c r="A148" s="16">
        <v>30</v>
      </c>
      <c r="B148" s="8" t="s">
        <v>251</v>
      </c>
      <c r="C148" s="8" t="s">
        <v>252</v>
      </c>
      <c r="D148" s="21"/>
      <c r="E148" s="21">
        <v>23</v>
      </c>
      <c r="F148" s="16" t="s">
        <v>21</v>
      </c>
      <c r="G148" s="9">
        <f t="shared" si="4"/>
        <v>0</v>
      </c>
    </row>
    <row r="149" spans="1:7" s="159" customFormat="1">
      <c r="A149" s="16">
        <v>31</v>
      </c>
      <c r="B149" s="175">
        <v>2197855</v>
      </c>
      <c r="C149" s="8" t="s">
        <v>642</v>
      </c>
      <c r="D149" s="21"/>
      <c r="E149" s="21">
        <v>200</v>
      </c>
      <c r="F149" s="16" t="s">
        <v>21</v>
      </c>
      <c r="G149" s="9">
        <f t="shared" si="4"/>
        <v>0</v>
      </c>
    </row>
    <row r="150" spans="1:7" s="159" customFormat="1">
      <c r="A150" s="16">
        <v>32</v>
      </c>
      <c r="B150" s="175">
        <v>2207028</v>
      </c>
      <c r="C150" s="8" t="s">
        <v>643</v>
      </c>
      <c r="D150" s="21"/>
      <c r="E150" s="21">
        <v>300</v>
      </c>
      <c r="F150" s="16" t="s">
        <v>21</v>
      </c>
      <c r="G150" s="9">
        <f t="shared" si="4"/>
        <v>0</v>
      </c>
    </row>
    <row r="151" spans="1:7">
      <c r="A151" s="16">
        <v>33</v>
      </c>
      <c r="B151" s="8" t="s">
        <v>253</v>
      </c>
      <c r="C151" s="8" t="s">
        <v>254</v>
      </c>
      <c r="D151" s="21"/>
      <c r="E151" s="21">
        <v>31</v>
      </c>
      <c r="F151" s="16" t="s">
        <v>21</v>
      </c>
      <c r="G151" s="9">
        <f t="shared" si="4"/>
        <v>0</v>
      </c>
    </row>
    <row r="152" spans="1:7" ht="15" customHeight="1">
      <c r="A152" s="16">
        <v>34</v>
      </c>
      <c r="B152" s="8" t="s">
        <v>255</v>
      </c>
      <c r="C152" s="8" t="s">
        <v>256</v>
      </c>
      <c r="D152" s="21"/>
      <c r="E152" s="21">
        <v>15</v>
      </c>
      <c r="F152" s="16" t="s">
        <v>21</v>
      </c>
      <c r="G152" s="9">
        <f t="shared" si="4"/>
        <v>0</v>
      </c>
    </row>
    <row r="153" spans="1:7" ht="15" customHeight="1">
      <c r="A153" s="16">
        <v>35</v>
      </c>
      <c r="B153" s="8" t="s">
        <v>257</v>
      </c>
      <c r="C153" s="8" t="s">
        <v>258</v>
      </c>
      <c r="D153" s="21"/>
      <c r="E153" s="21">
        <v>14</v>
      </c>
      <c r="F153" s="16" t="s">
        <v>21</v>
      </c>
      <c r="G153" s="9">
        <f t="shared" si="4"/>
        <v>0</v>
      </c>
    </row>
    <row r="154" spans="1:7" ht="15" customHeight="1">
      <c r="A154" s="16">
        <v>36</v>
      </c>
      <c r="B154" s="8" t="s">
        <v>259</v>
      </c>
      <c r="C154" s="8" t="s">
        <v>260</v>
      </c>
      <c r="D154" s="21"/>
      <c r="E154" s="21">
        <v>4</v>
      </c>
      <c r="F154" s="16" t="s">
        <v>21</v>
      </c>
      <c r="G154" s="9">
        <f t="shared" si="4"/>
        <v>0</v>
      </c>
    </row>
    <row r="155" spans="1:7">
      <c r="A155" s="16">
        <v>37</v>
      </c>
      <c r="B155" s="8" t="s">
        <v>261</v>
      </c>
      <c r="C155" s="8" t="s">
        <v>262</v>
      </c>
      <c r="D155" s="21"/>
      <c r="E155" s="21">
        <v>10</v>
      </c>
      <c r="F155" s="16" t="s">
        <v>14</v>
      </c>
      <c r="G155" s="9">
        <f t="shared" si="4"/>
        <v>0</v>
      </c>
    </row>
    <row r="156" spans="1:7" ht="15" customHeight="1">
      <c r="A156" s="16">
        <v>38</v>
      </c>
      <c r="B156" s="8" t="s">
        <v>263</v>
      </c>
      <c r="C156" s="8" t="s">
        <v>264</v>
      </c>
      <c r="D156" s="21"/>
      <c r="E156" s="21">
        <v>2</v>
      </c>
      <c r="F156" s="16" t="s">
        <v>21</v>
      </c>
      <c r="G156" s="9">
        <f t="shared" si="4"/>
        <v>0</v>
      </c>
    </row>
    <row r="157" spans="1:7" ht="15" customHeight="1">
      <c r="A157" s="16">
        <v>39</v>
      </c>
      <c r="B157" s="8" t="s">
        <v>265</v>
      </c>
      <c r="C157" s="8" t="s">
        <v>266</v>
      </c>
      <c r="D157" s="21"/>
      <c r="E157" s="21">
        <v>1</v>
      </c>
      <c r="F157" s="16" t="s">
        <v>21</v>
      </c>
      <c r="G157" s="9">
        <f t="shared" si="4"/>
        <v>0</v>
      </c>
    </row>
    <row r="158" spans="1:7">
      <c r="A158" s="16">
        <v>40</v>
      </c>
      <c r="B158" s="8" t="s">
        <v>267</v>
      </c>
      <c r="C158" s="8" t="s">
        <v>268</v>
      </c>
      <c r="D158" s="21"/>
      <c r="E158" s="21">
        <v>2</v>
      </c>
      <c r="F158" s="16" t="s">
        <v>21</v>
      </c>
      <c r="G158" s="9">
        <f t="shared" si="4"/>
        <v>0</v>
      </c>
    </row>
    <row r="159" spans="1:7" ht="15" customHeight="1">
      <c r="A159" s="16">
        <v>41</v>
      </c>
      <c r="B159" s="8" t="s">
        <v>269</v>
      </c>
      <c r="C159" s="8" t="s">
        <v>270</v>
      </c>
      <c r="D159" s="21"/>
      <c r="E159" s="21">
        <v>11</v>
      </c>
      <c r="F159" s="16" t="s">
        <v>21</v>
      </c>
      <c r="G159" s="9">
        <f t="shared" si="4"/>
        <v>0</v>
      </c>
    </row>
    <row r="160" spans="1:7">
      <c r="A160" s="16">
        <v>42</v>
      </c>
      <c r="B160" s="8" t="s">
        <v>271</v>
      </c>
      <c r="C160" s="8" t="s">
        <v>272</v>
      </c>
      <c r="D160" s="21"/>
      <c r="E160" s="21">
        <v>10</v>
      </c>
      <c r="F160" s="16" t="s">
        <v>21</v>
      </c>
      <c r="G160" s="9">
        <f t="shared" si="4"/>
        <v>0</v>
      </c>
    </row>
    <row r="161" spans="1:7">
      <c r="A161" s="16">
        <v>43</v>
      </c>
      <c r="B161" s="8" t="s">
        <v>273</v>
      </c>
      <c r="C161" s="8" t="s">
        <v>274</v>
      </c>
      <c r="D161" s="21"/>
      <c r="E161" s="21">
        <v>4</v>
      </c>
      <c r="F161" s="16" t="s">
        <v>21</v>
      </c>
      <c r="G161" s="9">
        <f t="shared" si="4"/>
        <v>0</v>
      </c>
    </row>
    <row r="162" spans="1:7" ht="15" customHeight="1">
      <c r="A162" s="16">
        <v>44</v>
      </c>
      <c r="B162" s="8" t="s">
        <v>275</v>
      </c>
      <c r="C162" s="8" t="s">
        <v>276</v>
      </c>
      <c r="D162" s="21"/>
      <c r="E162" s="21">
        <v>8</v>
      </c>
      <c r="F162" s="16" t="s">
        <v>21</v>
      </c>
      <c r="G162" s="9">
        <f t="shared" si="4"/>
        <v>0</v>
      </c>
    </row>
    <row r="163" spans="1:7">
      <c r="A163" s="16">
        <v>45</v>
      </c>
      <c r="B163" s="8" t="s">
        <v>277</v>
      </c>
      <c r="C163" s="8" t="s">
        <v>278</v>
      </c>
      <c r="D163" s="21"/>
      <c r="E163" s="21">
        <v>14</v>
      </c>
      <c r="F163" s="16" t="s">
        <v>21</v>
      </c>
      <c r="G163" s="9">
        <f t="shared" si="4"/>
        <v>0</v>
      </c>
    </row>
    <row r="164" spans="1:7" ht="15" customHeight="1">
      <c r="A164" s="16">
        <v>46</v>
      </c>
      <c r="B164" s="8" t="s">
        <v>279</v>
      </c>
      <c r="C164" s="8" t="s">
        <v>280</v>
      </c>
      <c r="D164" s="21"/>
      <c r="E164" s="21">
        <v>17</v>
      </c>
      <c r="F164" s="16" t="s">
        <v>14</v>
      </c>
      <c r="G164" s="9">
        <f t="shared" si="4"/>
        <v>0</v>
      </c>
    </row>
    <row r="165" spans="1:7">
      <c r="A165" s="16">
        <v>47</v>
      </c>
      <c r="B165" s="8" t="s">
        <v>281</v>
      </c>
      <c r="C165" s="8" t="s">
        <v>282</v>
      </c>
      <c r="D165" s="21"/>
      <c r="E165" s="21">
        <v>0.6</v>
      </c>
      <c r="F165" s="16" t="s">
        <v>126</v>
      </c>
      <c r="G165" s="9">
        <f t="shared" si="4"/>
        <v>0</v>
      </c>
    </row>
    <row r="166" spans="1:7" ht="15" customHeight="1">
      <c r="A166" s="16">
        <v>48</v>
      </c>
      <c r="B166" s="8" t="s">
        <v>283</v>
      </c>
      <c r="C166" s="8" t="s">
        <v>284</v>
      </c>
      <c r="D166" s="21"/>
      <c r="E166" s="21">
        <v>0.3</v>
      </c>
      <c r="F166" s="16" t="s">
        <v>285</v>
      </c>
      <c r="G166" s="9">
        <f t="shared" si="4"/>
        <v>0</v>
      </c>
    </row>
    <row r="167" spans="1:7">
      <c r="A167" s="16">
        <v>49</v>
      </c>
      <c r="B167" s="8" t="s">
        <v>286</v>
      </c>
      <c r="C167" s="8" t="s">
        <v>287</v>
      </c>
      <c r="D167" s="21"/>
      <c r="E167" s="21">
        <v>0.03</v>
      </c>
      <c r="F167" s="16" t="s">
        <v>288</v>
      </c>
      <c r="G167" s="9">
        <f t="shared" si="4"/>
        <v>0</v>
      </c>
    </row>
    <row r="168" spans="1:7" ht="15" customHeight="1">
      <c r="A168" s="16">
        <v>50</v>
      </c>
      <c r="B168" s="8" t="s">
        <v>289</v>
      </c>
      <c r="C168" s="8" t="s">
        <v>290</v>
      </c>
      <c r="D168" s="21"/>
      <c r="E168" s="21">
        <v>1</v>
      </c>
      <c r="F168" s="16" t="s">
        <v>291</v>
      </c>
      <c r="G168" s="9">
        <f t="shared" si="4"/>
        <v>0</v>
      </c>
    </row>
    <row r="169" spans="1:7" ht="15" customHeight="1">
      <c r="A169" s="16">
        <v>51</v>
      </c>
      <c r="B169" s="8" t="s">
        <v>292</v>
      </c>
      <c r="C169" s="8" t="s">
        <v>293</v>
      </c>
      <c r="D169" s="21"/>
      <c r="E169" s="21">
        <v>245</v>
      </c>
      <c r="F169" s="16" t="s">
        <v>14</v>
      </c>
      <c r="G169" s="9">
        <f t="shared" si="4"/>
        <v>0</v>
      </c>
    </row>
    <row r="170" spans="1:7" ht="15" customHeight="1">
      <c r="A170" s="16">
        <v>52</v>
      </c>
      <c r="B170" s="8" t="s">
        <v>294</v>
      </c>
      <c r="C170" s="8" t="s">
        <v>295</v>
      </c>
      <c r="D170" s="21"/>
      <c r="E170" s="21">
        <v>90</v>
      </c>
      <c r="F170" s="16" t="s">
        <v>14</v>
      </c>
      <c r="G170" s="9">
        <f t="shared" si="4"/>
        <v>0</v>
      </c>
    </row>
    <row r="171" spans="1:7" ht="15" customHeight="1">
      <c r="A171" s="16">
        <v>53</v>
      </c>
      <c r="B171" s="8" t="s">
        <v>296</v>
      </c>
      <c r="C171" s="8" t="s">
        <v>297</v>
      </c>
      <c r="D171" s="21"/>
      <c r="E171" s="21">
        <v>44</v>
      </c>
      <c r="F171" s="16" t="s">
        <v>21</v>
      </c>
      <c r="G171" s="9">
        <f t="shared" si="4"/>
        <v>0</v>
      </c>
    </row>
    <row r="172" spans="1:7" ht="15" customHeight="1">
      <c r="A172" s="16">
        <v>54</v>
      </c>
      <c r="B172" s="8" t="s">
        <v>298</v>
      </c>
      <c r="C172" s="8" t="s">
        <v>299</v>
      </c>
      <c r="D172" s="21"/>
      <c r="E172" s="21">
        <v>5</v>
      </c>
      <c r="F172" s="16" t="s">
        <v>234</v>
      </c>
      <c r="G172" s="9">
        <f t="shared" si="4"/>
        <v>0</v>
      </c>
    </row>
    <row r="173" spans="1:7">
      <c r="A173" s="16">
        <v>55</v>
      </c>
      <c r="B173" s="8" t="s">
        <v>300</v>
      </c>
      <c r="C173" s="8" t="s">
        <v>301</v>
      </c>
      <c r="D173" s="21"/>
      <c r="E173" s="21">
        <v>3</v>
      </c>
      <c r="F173" s="16" t="s">
        <v>21</v>
      </c>
      <c r="G173" s="9">
        <f t="shared" si="4"/>
        <v>0</v>
      </c>
    </row>
    <row r="174" spans="1:7" ht="15" customHeight="1">
      <c r="A174" s="16">
        <v>56</v>
      </c>
      <c r="B174" s="8" t="s">
        <v>302</v>
      </c>
      <c r="C174" s="8" t="s">
        <v>303</v>
      </c>
      <c r="D174" s="21"/>
      <c r="E174" s="21">
        <v>5</v>
      </c>
      <c r="F174" s="16" t="s">
        <v>234</v>
      </c>
      <c r="G174" s="9">
        <f t="shared" si="4"/>
        <v>0</v>
      </c>
    </row>
    <row r="175" spans="1:7">
      <c r="A175" s="16">
        <v>57</v>
      </c>
      <c r="B175" s="8" t="s">
        <v>304</v>
      </c>
      <c r="C175" s="8" t="s">
        <v>305</v>
      </c>
      <c r="D175" s="21"/>
      <c r="E175" s="21">
        <v>4</v>
      </c>
      <c r="F175" s="16" t="s">
        <v>21</v>
      </c>
      <c r="G175" s="9">
        <f t="shared" si="4"/>
        <v>0</v>
      </c>
    </row>
    <row r="176" spans="1:7" ht="15" customHeight="1">
      <c r="A176" s="16">
        <v>58</v>
      </c>
      <c r="B176" s="8" t="s">
        <v>306</v>
      </c>
      <c r="C176" s="8" t="s">
        <v>307</v>
      </c>
      <c r="D176" s="21"/>
      <c r="E176" s="21">
        <v>2</v>
      </c>
      <c r="F176" s="16" t="s">
        <v>21</v>
      </c>
      <c r="G176" s="9">
        <f t="shared" si="4"/>
        <v>0</v>
      </c>
    </row>
    <row r="177" spans="1:7" ht="15" customHeight="1">
      <c r="A177" s="16">
        <v>59</v>
      </c>
      <c r="B177" s="8" t="s">
        <v>308</v>
      </c>
      <c r="C177" s="8" t="s">
        <v>309</v>
      </c>
      <c r="D177" s="21"/>
      <c r="E177" s="21">
        <v>2</v>
      </c>
      <c r="F177" s="16" t="s">
        <v>21</v>
      </c>
      <c r="G177" s="9">
        <f t="shared" si="4"/>
        <v>0</v>
      </c>
    </row>
    <row r="178" spans="1:7">
      <c r="A178" s="16">
        <v>60</v>
      </c>
      <c r="B178" s="8" t="s">
        <v>310</v>
      </c>
      <c r="C178" s="8" t="s">
        <v>311</v>
      </c>
      <c r="D178" s="21"/>
      <c r="E178" s="21">
        <v>2</v>
      </c>
      <c r="F178" s="16" t="s">
        <v>291</v>
      </c>
      <c r="G178" s="9">
        <f t="shared" si="4"/>
        <v>0</v>
      </c>
    </row>
    <row r="179" spans="1:7" ht="15" customHeight="1">
      <c r="A179" s="16">
        <v>61</v>
      </c>
      <c r="B179" s="8" t="s">
        <v>312</v>
      </c>
      <c r="C179" s="8" t="s">
        <v>313</v>
      </c>
      <c r="D179" s="21"/>
      <c r="E179" s="21">
        <v>2</v>
      </c>
      <c r="F179" s="16" t="s">
        <v>291</v>
      </c>
      <c r="G179" s="9">
        <f t="shared" si="4"/>
        <v>0</v>
      </c>
    </row>
    <row r="180" spans="1:7" ht="15" customHeight="1">
      <c r="A180" s="16">
        <v>62</v>
      </c>
      <c r="B180" s="8" t="s">
        <v>314</v>
      </c>
      <c r="C180" s="8" t="s">
        <v>315</v>
      </c>
      <c r="D180" s="21"/>
      <c r="E180" s="21">
        <v>2</v>
      </c>
      <c r="F180" s="16" t="s">
        <v>291</v>
      </c>
      <c r="G180" s="9">
        <f t="shared" si="4"/>
        <v>0</v>
      </c>
    </row>
    <row r="181" spans="1:7" ht="15" customHeight="1">
      <c r="A181" s="16">
        <v>63</v>
      </c>
      <c r="B181" s="8" t="s">
        <v>316</v>
      </c>
      <c r="C181" s="8" t="s">
        <v>317</v>
      </c>
      <c r="D181" s="21"/>
      <c r="E181" s="21">
        <v>2</v>
      </c>
      <c r="F181" s="16" t="s">
        <v>291</v>
      </c>
      <c r="G181" s="9">
        <f t="shared" si="4"/>
        <v>0</v>
      </c>
    </row>
    <row r="182" spans="1:7" ht="15" customHeight="1">
      <c r="A182" s="16">
        <v>64</v>
      </c>
      <c r="B182" s="8" t="s">
        <v>318</v>
      </c>
      <c r="C182" s="8" t="s">
        <v>319</v>
      </c>
      <c r="D182" s="21"/>
      <c r="E182" s="21">
        <v>2</v>
      </c>
      <c r="F182" s="16" t="s">
        <v>291</v>
      </c>
      <c r="G182" s="9">
        <f t="shared" si="4"/>
        <v>0</v>
      </c>
    </row>
    <row r="183" spans="1:7" ht="15" customHeight="1">
      <c r="A183" s="16">
        <v>65</v>
      </c>
      <c r="B183" s="8" t="s">
        <v>320</v>
      </c>
      <c r="C183" s="8" t="s">
        <v>321</v>
      </c>
      <c r="D183" s="21"/>
      <c r="E183" s="21">
        <v>2</v>
      </c>
      <c r="F183" s="16" t="s">
        <v>291</v>
      </c>
      <c r="G183" s="9">
        <f t="shared" si="4"/>
        <v>0</v>
      </c>
    </row>
    <row r="184" spans="1:7" ht="15" customHeight="1">
      <c r="A184" s="16">
        <v>66</v>
      </c>
      <c r="B184" s="8" t="s">
        <v>322</v>
      </c>
      <c r="C184" s="8" t="s">
        <v>323</v>
      </c>
      <c r="D184" s="21"/>
      <c r="E184" s="21">
        <v>2</v>
      </c>
      <c r="F184" s="16" t="s">
        <v>21</v>
      </c>
      <c r="G184" s="9">
        <f t="shared" si="4"/>
        <v>0</v>
      </c>
    </row>
    <row r="185" spans="1:7">
      <c r="A185" s="16">
        <v>67</v>
      </c>
      <c r="B185" s="8" t="s">
        <v>324</v>
      </c>
      <c r="C185" s="8" t="s">
        <v>325</v>
      </c>
      <c r="D185" s="21"/>
      <c r="E185" s="21">
        <v>5</v>
      </c>
      <c r="F185" s="16" t="s">
        <v>291</v>
      </c>
      <c r="G185" s="9">
        <f t="shared" si="4"/>
        <v>0</v>
      </c>
    </row>
    <row r="186" spans="1:7">
      <c r="A186" s="16">
        <v>68</v>
      </c>
      <c r="B186" s="34" t="s">
        <v>373</v>
      </c>
      <c r="C186" s="8" t="s">
        <v>326</v>
      </c>
      <c r="D186" s="21"/>
      <c r="E186" s="21">
        <v>350</v>
      </c>
      <c r="F186" s="16" t="s">
        <v>21</v>
      </c>
      <c r="G186" s="9">
        <f t="shared" ref="G186:G198" si="5">E186*D186</f>
        <v>0</v>
      </c>
    </row>
    <row r="187" spans="1:7">
      <c r="A187" s="16">
        <v>69</v>
      </c>
      <c r="B187" s="34" t="s">
        <v>372</v>
      </c>
      <c r="C187" s="8" t="s">
        <v>327</v>
      </c>
      <c r="D187" s="21"/>
      <c r="E187" s="21">
        <v>85</v>
      </c>
      <c r="F187" s="16" t="s">
        <v>21</v>
      </c>
      <c r="G187" s="9">
        <f t="shared" si="5"/>
        <v>0</v>
      </c>
    </row>
    <row r="188" spans="1:7">
      <c r="A188" s="16">
        <v>70</v>
      </c>
      <c r="B188" s="34" t="s">
        <v>371</v>
      </c>
      <c r="C188" s="8" t="s">
        <v>328</v>
      </c>
      <c r="D188" s="21"/>
      <c r="E188" s="21">
        <v>340</v>
      </c>
      <c r="F188" s="16" t="s">
        <v>21</v>
      </c>
      <c r="G188" s="9">
        <f t="shared" si="5"/>
        <v>0</v>
      </c>
    </row>
    <row r="189" spans="1:7">
      <c r="A189" s="16">
        <v>71</v>
      </c>
      <c r="B189" s="34" t="s">
        <v>370</v>
      </c>
      <c r="C189" s="8" t="s">
        <v>329</v>
      </c>
      <c r="D189" s="21"/>
      <c r="E189" s="21">
        <v>25</v>
      </c>
      <c r="F189" s="16" t="s">
        <v>21</v>
      </c>
      <c r="G189" s="9">
        <f t="shared" si="5"/>
        <v>0</v>
      </c>
    </row>
    <row r="190" spans="1:7">
      <c r="A190" s="16">
        <v>72</v>
      </c>
      <c r="B190" s="34" t="s">
        <v>369</v>
      </c>
      <c r="C190" s="8" t="s">
        <v>330</v>
      </c>
      <c r="D190" s="21"/>
      <c r="E190" s="21">
        <v>16</v>
      </c>
      <c r="F190" s="16" t="s">
        <v>21</v>
      </c>
      <c r="G190" s="9">
        <f t="shared" si="5"/>
        <v>0</v>
      </c>
    </row>
    <row r="191" spans="1:7">
      <c r="A191" s="16">
        <v>73</v>
      </c>
      <c r="B191" s="34" t="s">
        <v>368</v>
      </c>
      <c r="C191" s="8" t="s">
        <v>331</v>
      </c>
      <c r="D191" s="21"/>
      <c r="E191" s="21">
        <v>240</v>
      </c>
      <c r="F191" s="16" t="s">
        <v>21</v>
      </c>
      <c r="G191" s="9">
        <f t="shared" si="5"/>
        <v>0</v>
      </c>
    </row>
    <row r="192" spans="1:7">
      <c r="A192" s="16">
        <v>74</v>
      </c>
      <c r="B192" s="8" t="s">
        <v>332</v>
      </c>
      <c r="C192" s="8" t="s">
        <v>333</v>
      </c>
      <c r="D192" s="21"/>
      <c r="E192" s="21">
        <v>1</v>
      </c>
      <c r="F192" s="16" t="s">
        <v>21</v>
      </c>
      <c r="G192" s="9">
        <f t="shared" si="5"/>
        <v>0</v>
      </c>
    </row>
    <row r="193" spans="1:7">
      <c r="A193" s="16">
        <v>75</v>
      </c>
      <c r="B193" s="8" t="s">
        <v>334</v>
      </c>
      <c r="C193" s="8" t="s">
        <v>335</v>
      </c>
      <c r="D193" s="21"/>
      <c r="E193" s="21">
        <v>12</v>
      </c>
      <c r="F193" s="16" t="s">
        <v>21</v>
      </c>
      <c r="G193" s="9">
        <f t="shared" si="5"/>
        <v>0</v>
      </c>
    </row>
    <row r="194" spans="1:7" ht="22.5" customHeight="1">
      <c r="A194" s="16">
        <v>76</v>
      </c>
      <c r="B194" s="8" t="s">
        <v>336</v>
      </c>
      <c r="C194" s="8" t="s">
        <v>337</v>
      </c>
      <c r="D194" s="21"/>
      <c r="E194" s="21">
        <v>5</v>
      </c>
      <c r="F194" s="16" t="s">
        <v>21</v>
      </c>
      <c r="G194" s="9">
        <f t="shared" si="5"/>
        <v>0</v>
      </c>
    </row>
    <row r="195" spans="1:7" ht="22.5" customHeight="1">
      <c r="A195" s="16">
        <v>77</v>
      </c>
      <c r="B195" s="8" t="s">
        <v>338</v>
      </c>
      <c r="C195" s="8" t="s">
        <v>339</v>
      </c>
      <c r="D195" s="21"/>
      <c r="E195" s="21">
        <v>7</v>
      </c>
      <c r="F195" s="16" t="s">
        <v>21</v>
      </c>
      <c r="G195" s="9">
        <f t="shared" si="5"/>
        <v>0</v>
      </c>
    </row>
    <row r="196" spans="1:7" ht="15" customHeight="1">
      <c r="A196" s="16">
        <v>78</v>
      </c>
      <c r="B196" s="8" t="s">
        <v>340</v>
      </c>
      <c r="C196" s="8" t="s">
        <v>341</v>
      </c>
      <c r="D196" s="21"/>
      <c r="E196" s="21">
        <v>9.52</v>
      </c>
      <c r="F196" s="16" t="s">
        <v>342</v>
      </c>
      <c r="G196" s="9">
        <f t="shared" si="5"/>
        <v>0</v>
      </c>
    </row>
    <row r="197" spans="1:7" ht="15" customHeight="1">
      <c r="A197" s="16">
        <v>79</v>
      </c>
      <c r="B197" s="8" t="s">
        <v>343</v>
      </c>
      <c r="C197" s="8" t="s">
        <v>344</v>
      </c>
      <c r="D197" s="21"/>
      <c r="E197" s="21">
        <v>13.44</v>
      </c>
      <c r="F197" s="16" t="s">
        <v>342</v>
      </c>
      <c r="G197" s="9">
        <f t="shared" si="5"/>
        <v>0</v>
      </c>
    </row>
    <row r="198" spans="1:7" ht="15" customHeight="1">
      <c r="A198" s="16">
        <v>80</v>
      </c>
      <c r="B198" s="8" t="s">
        <v>345</v>
      </c>
      <c r="C198" s="8" t="s">
        <v>346</v>
      </c>
      <c r="D198" s="21"/>
      <c r="E198" s="21">
        <v>2</v>
      </c>
      <c r="F198" s="16" t="s">
        <v>21</v>
      </c>
      <c r="G198" s="9">
        <f t="shared" si="5"/>
        <v>0</v>
      </c>
    </row>
    <row r="199" spans="1:7" s="30" customFormat="1" ht="15" customHeight="1">
      <c r="A199" s="29" t="s">
        <v>347</v>
      </c>
      <c r="B199" s="31"/>
      <c r="C199" s="31"/>
      <c r="D199" s="31"/>
      <c r="E199" s="31"/>
      <c r="F199" s="31"/>
      <c r="G199" s="32">
        <f>SUM(G119:G198)</f>
        <v>0</v>
      </c>
    </row>
    <row r="200" spans="1:7" ht="15" customHeight="1"/>
    <row r="201" spans="1:7" ht="15" customHeight="1"/>
    <row r="202" spans="1:7" ht="15" customHeight="1"/>
    <row r="203" spans="1:7" ht="15" customHeight="1">
      <c r="A203" s="170" t="s">
        <v>348</v>
      </c>
      <c r="B203" s="171"/>
      <c r="C203" s="171"/>
      <c r="D203" s="171"/>
      <c r="E203" s="171"/>
      <c r="F203" s="171"/>
      <c r="G203" s="171"/>
    </row>
    <row r="204" spans="1:7" ht="2.85" customHeight="1"/>
    <row r="205" spans="1:7">
      <c r="A205" s="15" t="s">
        <v>4</v>
      </c>
      <c r="B205" s="7" t="s">
        <v>5</v>
      </c>
      <c r="C205" s="7" t="s">
        <v>6</v>
      </c>
      <c r="D205" s="15" t="s">
        <v>7</v>
      </c>
      <c r="E205" s="15" t="s">
        <v>8</v>
      </c>
      <c r="F205" s="15" t="s">
        <v>9</v>
      </c>
      <c r="G205" s="6" t="s">
        <v>10</v>
      </c>
    </row>
    <row r="206" spans="1:7">
      <c r="A206" s="18">
        <v>1</v>
      </c>
      <c r="B206" s="8" t="s">
        <v>349</v>
      </c>
      <c r="C206" s="8" t="s">
        <v>350</v>
      </c>
      <c r="D206" s="21"/>
      <c r="E206" s="21">
        <v>8</v>
      </c>
      <c r="F206" s="16" t="s">
        <v>351</v>
      </c>
      <c r="G206" s="9">
        <f>E206*D206</f>
        <v>0</v>
      </c>
    </row>
    <row r="207" spans="1:7">
      <c r="A207" s="18">
        <v>2</v>
      </c>
      <c r="B207" s="8" t="s">
        <v>352</v>
      </c>
      <c r="C207" s="8" t="s">
        <v>353</v>
      </c>
      <c r="D207" s="21"/>
      <c r="E207" s="21">
        <v>24</v>
      </c>
      <c r="F207" s="16" t="s">
        <v>351</v>
      </c>
      <c r="G207" s="9">
        <f t="shared" ref="G207:G213" si="6">E207*D207</f>
        <v>0</v>
      </c>
    </row>
    <row r="208" spans="1:7" ht="15" customHeight="1">
      <c r="A208" s="18">
        <v>3</v>
      </c>
      <c r="B208" s="8" t="s">
        <v>354</v>
      </c>
      <c r="C208" s="34" t="s">
        <v>375</v>
      </c>
      <c r="D208" s="21"/>
      <c r="E208" s="21">
        <v>4</v>
      </c>
      <c r="F208" s="16" t="s">
        <v>351</v>
      </c>
      <c r="G208" s="9">
        <f t="shared" si="6"/>
        <v>0</v>
      </c>
    </row>
    <row r="209" spans="1:7" ht="15" customHeight="1">
      <c r="A209" s="18">
        <v>4</v>
      </c>
      <c r="B209" s="8" t="s">
        <v>355</v>
      </c>
      <c r="C209" s="34" t="s">
        <v>374</v>
      </c>
      <c r="D209" s="21"/>
      <c r="E209" s="21">
        <v>32</v>
      </c>
      <c r="F209" s="16" t="s">
        <v>351</v>
      </c>
      <c r="G209" s="9">
        <f t="shared" si="6"/>
        <v>0</v>
      </c>
    </row>
    <row r="210" spans="1:7" ht="15" customHeight="1">
      <c r="A210" s="18">
        <v>5</v>
      </c>
      <c r="B210" s="8" t="s">
        <v>356</v>
      </c>
      <c r="C210" s="8" t="s">
        <v>357</v>
      </c>
      <c r="D210" s="21"/>
      <c r="E210" s="21">
        <v>10</v>
      </c>
      <c r="F210" s="16" t="s">
        <v>351</v>
      </c>
      <c r="G210" s="9">
        <f t="shared" si="6"/>
        <v>0</v>
      </c>
    </row>
    <row r="211" spans="1:7">
      <c r="A211" s="18">
        <v>6</v>
      </c>
      <c r="B211" s="8" t="s">
        <v>358</v>
      </c>
      <c r="C211" s="8" t="s">
        <v>359</v>
      </c>
      <c r="D211" s="21"/>
      <c r="E211" s="21">
        <v>1</v>
      </c>
      <c r="F211" s="16" t="s">
        <v>351</v>
      </c>
      <c r="G211" s="9">
        <f t="shared" si="6"/>
        <v>0</v>
      </c>
    </row>
    <row r="212" spans="1:7" ht="15" customHeight="1">
      <c r="A212" s="18">
        <v>7</v>
      </c>
      <c r="B212" s="8" t="s">
        <v>360</v>
      </c>
      <c r="C212" s="8" t="s">
        <v>361</v>
      </c>
      <c r="D212" s="21"/>
      <c r="E212" s="21">
        <v>6</v>
      </c>
      <c r="F212" s="16" t="s">
        <v>351</v>
      </c>
      <c r="G212" s="9">
        <f t="shared" si="6"/>
        <v>0</v>
      </c>
    </row>
    <row r="213" spans="1:7" ht="15" customHeight="1">
      <c r="A213" s="18">
        <v>8</v>
      </c>
      <c r="B213" s="8" t="s">
        <v>362</v>
      </c>
      <c r="C213" s="8" t="s">
        <v>363</v>
      </c>
      <c r="D213" s="21"/>
      <c r="E213" s="21">
        <v>2</v>
      </c>
      <c r="F213" s="16" t="s">
        <v>351</v>
      </c>
      <c r="G213" s="9">
        <f t="shared" si="6"/>
        <v>0</v>
      </c>
    </row>
    <row r="214" spans="1:7" s="30" customFormat="1" ht="15" customHeight="1">
      <c r="A214" s="29" t="s">
        <v>364</v>
      </c>
      <c r="B214" s="31"/>
      <c r="C214" s="31"/>
      <c r="D214" s="31"/>
      <c r="E214" s="31"/>
      <c r="F214" s="31"/>
      <c r="G214" s="32">
        <f>SUM(G206:G213)</f>
        <v>0</v>
      </c>
    </row>
    <row r="215" spans="1:7" ht="15" customHeight="1"/>
  </sheetData>
  <mergeCells count="9">
    <mergeCell ref="A116:G116"/>
    <mergeCell ref="A203:G203"/>
    <mergeCell ref="C5:E5"/>
    <mergeCell ref="C6:E6"/>
    <mergeCell ref="C4:E4"/>
    <mergeCell ref="A59:G59"/>
    <mergeCell ref="A68:G68"/>
    <mergeCell ref="A86:G86"/>
    <mergeCell ref="A100:G100"/>
  </mergeCells>
  <printOptions horizontalCentered="1"/>
  <pageMargins left="0.59055118110236227" right="0.59055118110236227" top="0.59055118110236227" bottom="0.59055118110236227" header="0" footer="0"/>
  <pageSetup paperSize="9" scale="71" fitToHeight="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B1:L62"/>
  <sheetViews>
    <sheetView topLeftCell="A35" zoomScale="97" zoomScaleNormal="97" workbookViewId="0">
      <selection activeCell="L29" sqref="L29:L57"/>
    </sheetView>
  </sheetViews>
  <sheetFormatPr defaultRowHeight="15"/>
  <cols>
    <col min="1" max="1" width="1.42578125" style="55" customWidth="1"/>
    <col min="2" max="2" width="6.7109375" style="59" customWidth="1"/>
    <col min="3" max="3" width="1.7109375" style="59" customWidth="1"/>
    <col min="4" max="4" width="50.7109375" style="59" customWidth="1"/>
    <col min="5" max="5" width="1.7109375" style="59" customWidth="1"/>
    <col min="6" max="6" width="20.7109375" style="59" customWidth="1"/>
    <col min="7" max="7" width="3.7109375" style="59" customWidth="1"/>
    <col min="8" max="8" width="7.7109375" style="59" customWidth="1"/>
    <col min="9" max="9" width="1.7109375" style="59" customWidth="1"/>
    <col min="10" max="10" width="18.7109375" style="59" customWidth="1"/>
    <col min="11" max="11" width="8.7109375" style="59" customWidth="1"/>
    <col min="12" max="12" width="13.7109375" style="59" customWidth="1"/>
    <col min="13" max="13" width="1.5703125" style="55" customWidth="1"/>
    <col min="14" max="257" width="9.140625" style="55"/>
    <col min="258" max="258" width="6.7109375" style="55" customWidth="1"/>
    <col min="259" max="259" width="1.7109375" style="55" customWidth="1"/>
    <col min="260" max="260" width="50.7109375" style="55" customWidth="1"/>
    <col min="261" max="261" width="1.7109375" style="55" customWidth="1"/>
    <col min="262" max="262" width="20.7109375" style="55" customWidth="1"/>
    <col min="263" max="263" width="3.7109375" style="55" customWidth="1"/>
    <col min="264" max="264" width="7.7109375" style="55" customWidth="1"/>
    <col min="265" max="265" width="1.7109375" style="55" customWidth="1"/>
    <col min="266" max="266" width="18.7109375" style="55" customWidth="1"/>
    <col min="267" max="267" width="8.7109375" style="55" customWidth="1"/>
    <col min="268" max="268" width="13.7109375" style="55" customWidth="1"/>
    <col min="269" max="513" width="9.140625" style="55"/>
    <col min="514" max="514" width="6.7109375" style="55" customWidth="1"/>
    <col min="515" max="515" width="1.7109375" style="55" customWidth="1"/>
    <col min="516" max="516" width="50.7109375" style="55" customWidth="1"/>
    <col min="517" max="517" width="1.7109375" style="55" customWidth="1"/>
    <col min="518" max="518" width="20.7109375" style="55" customWidth="1"/>
    <col min="519" max="519" width="3.7109375" style="55" customWidth="1"/>
    <col min="520" max="520" width="7.7109375" style="55" customWidth="1"/>
    <col min="521" max="521" width="1.7109375" style="55" customWidth="1"/>
    <col min="522" max="522" width="18.7109375" style="55" customWidth="1"/>
    <col min="523" max="523" width="8.7109375" style="55" customWidth="1"/>
    <col min="524" max="524" width="13.7109375" style="55" customWidth="1"/>
    <col min="525" max="769" width="9.140625" style="55"/>
    <col min="770" max="770" width="6.7109375" style="55" customWidth="1"/>
    <col min="771" max="771" width="1.7109375" style="55" customWidth="1"/>
    <col min="772" max="772" width="50.7109375" style="55" customWidth="1"/>
    <col min="773" max="773" width="1.7109375" style="55" customWidth="1"/>
    <col min="774" max="774" width="20.7109375" style="55" customWidth="1"/>
    <col min="775" max="775" width="3.7109375" style="55" customWidth="1"/>
    <col min="776" max="776" width="7.7109375" style="55" customWidth="1"/>
    <col min="777" max="777" width="1.7109375" style="55" customWidth="1"/>
    <col min="778" max="778" width="18.7109375" style="55" customWidth="1"/>
    <col min="779" max="779" width="8.7109375" style="55" customWidth="1"/>
    <col min="780" max="780" width="13.7109375" style="55" customWidth="1"/>
    <col min="781" max="1025" width="9.140625" style="55"/>
    <col min="1026" max="1026" width="6.7109375" style="55" customWidth="1"/>
    <col min="1027" max="1027" width="1.7109375" style="55" customWidth="1"/>
    <col min="1028" max="1028" width="50.7109375" style="55" customWidth="1"/>
    <col min="1029" max="1029" width="1.7109375" style="55" customWidth="1"/>
    <col min="1030" max="1030" width="20.7109375" style="55" customWidth="1"/>
    <col min="1031" max="1031" width="3.7109375" style="55" customWidth="1"/>
    <col min="1032" max="1032" width="7.7109375" style="55" customWidth="1"/>
    <col min="1033" max="1033" width="1.7109375" style="55" customWidth="1"/>
    <col min="1034" max="1034" width="18.7109375" style="55" customWidth="1"/>
    <col min="1035" max="1035" width="8.7109375" style="55" customWidth="1"/>
    <col min="1036" max="1036" width="13.7109375" style="55" customWidth="1"/>
    <col min="1037" max="1281" width="9.140625" style="55"/>
    <col min="1282" max="1282" width="6.7109375" style="55" customWidth="1"/>
    <col min="1283" max="1283" width="1.7109375" style="55" customWidth="1"/>
    <col min="1284" max="1284" width="50.7109375" style="55" customWidth="1"/>
    <col min="1285" max="1285" width="1.7109375" style="55" customWidth="1"/>
    <col min="1286" max="1286" width="20.7109375" style="55" customWidth="1"/>
    <col min="1287" max="1287" width="3.7109375" style="55" customWidth="1"/>
    <col min="1288" max="1288" width="7.7109375" style="55" customWidth="1"/>
    <col min="1289" max="1289" width="1.7109375" style="55" customWidth="1"/>
    <col min="1290" max="1290" width="18.7109375" style="55" customWidth="1"/>
    <col min="1291" max="1291" width="8.7109375" style="55" customWidth="1"/>
    <col min="1292" max="1292" width="13.7109375" style="55" customWidth="1"/>
    <col min="1293" max="1537" width="9.140625" style="55"/>
    <col min="1538" max="1538" width="6.7109375" style="55" customWidth="1"/>
    <col min="1539" max="1539" width="1.7109375" style="55" customWidth="1"/>
    <col min="1540" max="1540" width="50.7109375" style="55" customWidth="1"/>
    <col min="1541" max="1541" width="1.7109375" style="55" customWidth="1"/>
    <col min="1542" max="1542" width="20.7109375" style="55" customWidth="1"/>
    <col min="1543" max="1543" width="3.7109375" style="55" customWidth="1"/>
    <col min="1544" max="1544" width="7.7109375" style="55" customWidth="1"/>
    <col min="1545" max="1545" width="1.7109375" style="55" customWidth="1"/>
    <col min="1546" max="1546" width="18.7109375" style="55" customWidth="1"/>
    <col min="1547" max="1547" width="8.7109375" style="55" customWidth="1"/>
    <col min="1548" max="1548" width="13.7109375" style="55" customWidth="1"/>
    <col min="1549" max="1793" width="9.140625" style="55"/>
    <col min="1794" max="1794" width="6.7109375" style="55" customWidth="1"/>
    <col min="1795" max="1795" width="1.7109375" style="55" customWidth="1"/>
    <col min="1796" max="1796" width="50.7109375" style="55" customWidth="1"/>
    <col min="1797" max="1797" width="1.7109375" style="55" customWidth="1"/>
    <col min="1798" max="1798" width="20.7109375" style="55" customWidth="1"/>
    <col min="1799" max="1799" width="3.7109375" style="55" customWidth="1"/>
    <col min="1800" max="1800" width="7.7109375" style="55" customWidth="1"/>
    <col min="1801" max="1801" width="1.7109375" style="55" customWidth="1"/>
    <col min="1802" max="1802" width="18.7109375" style="55" customWidth="1"/>
    <col min="1803" max="1803" width="8.7109375" style="55" customWidth="1"/>
    <col min="1804" max="1804" width="13.7109375" style="55" customWidth="1"/>
    <col min="1805" max="2049" width="9.140625" style="55"/>
    <col min="2050" max="2050" width="6.7109375" style="55" customWidth="1"/>
    <col min="2051" max="2051" width="1.7109375" style="55" customWidth="1"/>
    <col min="2052" max="2052" width="50.7109375" style="55" customWidth="1"/>
    <col min="2053" max="2053" width="1.7109375" style="55" customWidth="1"/>
    <col min="2054" max="2054" width="20.7109375" style="55" customWidth="1"/>
    <col min="2055" max="2055" width="3.7109375" style="55" customWidth="1"/>
    <col min="2056" max="2056" width="7.7109375" style="55" customWidth="1"/>
    <col min="2057" max="2057" width="1.7109375" style="55" customWidth="1"/>
    <col min="2058" max="2058" width="18.7109375" style="55" customWidth="1"/>
    <col min="2059" max="2059" width="8.7109375" style="55" customWidth="1"/>
    <col min="2060" max="2060" width="13.7109375" style="55" customWidth="1"/>
    <col min="2061" max="2305" width="9.140625" style="55"/>
    <col min="2306" max="2306" width="6.7109375" style="55" customWidth="1"/>
    <col min="2307" max="2307" width="1.7109375" style="55" customWidth="1"/>
    <col min="2308" max="2308" width="50.7109375" style="55" customWidth="1"/>
    <col min="2309" max="2309" width="1.7109375" style="55" customWidth="1"/>
    <col min="2310" max="2310" width="20.7109375" style="55" customWidth="1"/>
    <col min="2311" max="2311" width="3.7109375" style="55" customWidth="1"/>
    <col min="2312" max="2312" width="7.7109375" style="55" customWidth="1"/>
    <col min="2313" max="2313" width="1.7109375" style="55" customWidth="1"/>
    <col min="2314" max="2314" width="18.7109375" style="55" customWidth="1"/>
    <col min="2315" max="2315" width="8.7109375" style="55" customWidth="1"/>
    <col min="2316" max="2316" width="13.7109375" style="55" customWidth="1"/>
    <col min="2317" max="2561" width="9.140625" style="55"/>
    <col min="2562" max="2562" width="6.7109375" style="55" customWidth="1"/>
    <col min="2563" max="2563" width="1.7109375" style="55" customWidth="1"/>
    <col min="2564" max="2564" width="50.7109375" style="55" customWidth="1"/>
    <col min="2565" max="2565" width="1.7109375" style="55" customWidth="1"/>
    <col min="2566" max="2566" width="20.7109375" style="55" customWidth="1"/>
    <col min="2567" max="2567" width="3.7109375" style="55" customWidth="1"/>
    <col min="2568" max="2568" width="7.7109375" style="55" customWidth="1"/>
    <col min="2569" max="2569" width="1.7109375" style="55" customWidth="1"/>
    <col min="2570" max="2570" width="18.7109375" style="55" customWidth="1"/>
    <col min="2571" max="2571" width="8.7109375" style="55" customWidth="1"/>
    <col min="2572" max="2572" width="13.7109375" style="55" customWidth="1"/>
    <col min="2573" max="2817" width="9.140625" style="55"/>
    <col min="2818" max="2818" width="6.7109375" style="55" customWidth="1"/>
    <col min="2819" max="2819" width="1.7109375" style="55" customWidth="1"/>
    <col min="2820" max="2820" width="50.7109375" style="55" customWidth="1"/>
    <col min="2821" max="2821" width="1.7109375" style="55" customWidth="1"/>
    <col min="2822" max="2822" width="20.7109375" style="55" customWidth="1"/>
    <col min="2823" max="2823" width="3.7109375" style="55" customWidth="1"/>
    <col min="2824" max="2824" width="7.7109375" style="55" customWidth="1"/>
    <col min="2825" max="2825" width="1.7109375" style="55" customWidth="1"/>
    <col min="2826" max="2826" width="18.7109375" style="55" customWidth="1"/>
    <col min="2827" max="2827" width="8.7109375" style="55" customWidth="1"/>
    <col min="2828" max="2828" width="13.7109375" style="55" customWidth="1"/>
    <col min="2829" max="3073" width="9.140625" style="55"/>
    <col min="3074" max="3074" width="6.7109375" style="55" customWidth="1"/>
    <col min="3075" max="3075" width="1.7109375" style="55" customWidth="1"/>
    <col min="3076" max="3076" width="50.7109375" style="55" customWidth="1"/>
    <col min="3077" max="3077" width="1.7109375" style="55" customWidth="1"/>
    <col min="3078" max="3078" width="20.7109375" style="55" customWidth="1"/>
    <col min="3079" max="3079" width="3.7109375" style="55" customWidth="1"/>
    <col min="3080" max="3080" width="7.7109375" style="55" customWidth="1"/>
    <col min="3081" max="3081" width="1.7109375" style="55" customWidth="1"/>
    <col min="3082" max="3082" width="18.7109375" style="55" customWidth="1"/>
    <col min="3083" max="3083" width="8.7109375" style="55" customWidth="1"/>
    <col min="3084" max="3084" width="13.7109375" style="55" customWidth="1"/>
    <col min="3085" max="3329" width="9.140625" style="55"/>
    <col min="3330" max="3330" width="6.7109375" style="55" customWidth="1"/>
    <col min="3331" max="3331" width="1.7109375" style="55" customWidth="1"/>
    <col min="3332" max="3332" width="50.7109375" style="55" customWidth="1"/>
    <col min="3333" max="3333" width="1.7109375" style="55" customWidth="1"/>
    <col min="3334" max="3334" width="20.7109375" style="55" customWidth="1"/>
    <col min="3335" max="3335" width="3.7109375" style="55" customWidth="1"/>
    <col min="3336" max="3336" width="7.7109375" style="55" customWidth="1"/>
    <col min="3337" max="3337" width="1.7109375" style="55" customWidth="1"/>
    <col min="3338" max="3338" width="18.7109375" style="55" customWidth="1"/>
    <col min="3339" max="3339" width="8.7109375" style="55" customWidth="1"/>
    <col min="3340" max="3340" width="13.7109375" style="55" customWidth="1"/>
    <col min="3341" max="3585" width="9.140625" style="55"/>
    <col min="3586" max="3586" width="6.7109375" style="55" customWidth="1"/>
    <col min="3587" max="3587" width="1.7109375" style="55" customWidth="1"/>
    <col min="3588" max="3588" width="50.7109375" style="55" customWidth="1"/>
    <col min="3589" max="3589" width="1.7109375" style="55" customWidth="1"/>
    <col min="3590" max="3590" width="20.7109375" style="55" customWidth="1"/>
    <col min="3591" max="3591" width="3.7109375" style="55" customWidth="1"/>
    <col min="3592" max="3592" width="7.7109375" style="55" customWidth="1"/>
    <col min="3593" max="3593" width="1.7109375" style="55" customWidth="1"/>
    <col min="3594" max="3594" width="18.7109375" style="55" customWidth="1"/>
    <col min="3595" max="3595" width="8.7109375" style="55" customWidth="1"/>
    <col min="3596" max="3596" width="13.7109375" style="55" customWidth="1"/>
    <col min="3597" max="3841" width="9.140625" style="55"/>
    <col min="3842" max="3842" width="6.7109375" style="55" customWidth="1"/>
    <col min="3843" max="3843" width="1.7109375" style="55" customWidth="1"/>
    <col min="3844" max="3844" width="50.7109375" style="55" customWidth="1"/>
    <col min="3845" max="3845" width="1.7109375" style="55" customWidth="1"/>
    <col min="3846" max="3846" width="20.7109375" style="55" customWidth="1"/>
    <col min="3847" max="3847" width="3.7109375" style="55" customWidth="1"/>
    <col min="3848" max="3848" width="7.7109375" style="55" customWidth="1"/>
    <col min="3849" max="3849" width="1.7109375" style="55" customWidth="1"/>
    <col min="3850" max="3850" width="18.7109375" style="55" customWidth="1"/>
    <col min="3851" max="3851" width="8.7109375" style="55" customWidth="1"/>
    <col min="3852" max="3852" width="13.7109375" style="55" customWidth="1"/>
    <col min="3853" max="4097" width="9.140625" style="55"/>
    <col min="4098" max="4098" width="6.7109375" style="55" customWidth="1"/>
    <col min="4099" max="4099" width="1.7109375" style="55" customWidth="1"/>
    <col min="4100" max="4100" width="50.7109375" style="55" customWidth="1"/>
    <col min="4101" max="4101" width="1.7109375" style="55" customWidth="1"/>
    <col min="4102" max="4102" width="20.7109375" style="55" customWidth="1"/>
    <col min="4103" max="4103" width="3.7109375" style="55" customWidth="1"/>
    <col min="4104" max="4104" width="7.7109375" style="55" customWidth="1"/>
    <col min="4105" max="4105" width="1.7109375" style="55" customWidth="1"/>
    <col min="4106" max="4106" width="18.7109375" style="55" customWidth="1"/>
    <col min="4107" max="4107" width="8.7109375" style="55" customWidth="1"/>
    <col min="4108" max="4108" width="13.7109375" style="55" customWidth="1"/>
    <col min="4109" max="4353" width="9.140625" style="55"/>
    <col min="4354" max="4354" width="6.7109375" style="55" customWidth="1"/>
    <col min="4355" max="4355" width="1.7109375" style="55" customWidth="1"/>
    <col min="4356" max="4356" width="50.7109375" style="55" customWidth="1"/>
    <col min="4357" max="4357" width="1.7109375" style="55" customWidth="1"/>
    <col min="4358" max="4358" width="20.7109375" style="55" customWidth="1"/>
    <col min="4359" max="4359" width="3.7109375" style="55" customWidth="1"/>
    <col min="4360" max="4360" width="7.7109375" style="55" customWidth="1"/>
    <col min="4361" max="4361" width="1.7109375" style="55" customWidth="1"/>
    <col min="4362" max="4362" width="18.7109375" style="55" customWidth="1"/>
    <col min="4363" max="4363" width="8.7109375" style="55" customWidth="1"/>
    <col min="4364" max="4364" width="13.7109375" style="55" customWidth="1"/>
    <col min="4365" max="4609" width="9.140625" style="55"/>
    <col min="4610" max="4610" width="6.7109375" style="55" customWidth="1"/>
    <col min="4611" max="4611" width="1.7109375" style="55" customWidth="1"/>
    <col min="4612" max="4612" width="50.7109375" style="55" customWidth="1"/>
    <col min="4613" max="4613" width="1.7109375" style="55" customWidth="1"/>
    <col min="4614" max="4614" width="20.7109375" style="55" customWidth="1"/>
    <col min="4615" max="4615" width="3.7109375" style="55" customWidth="1"/>
    <col min="4616" max="4616" width="7.7109375" style="55" customWidth="1"/>
    <col min="4617" max="4617" width="1.7109375" style="55" customWidth="1"/>
    <col min="4618" max="4618" width="18.7109375" style="55" customWidth="1"/>
    <col min="4619" max="4619" width="8.7109375" style="55" customWidth="1"/>
    <col min="4620" max="4620" width="13.7109375" style="55" customWidth="1"/>
    <col min="4621" max="4865" width="9.140625" style="55"/>
    <col min="4866" max="4866" width="6.7109375" style="55" customWidth="1"/>
    <col min="4867" max="4867" width="1.7109375" style="55" customWidth="1"/>
    <col min="4868" max="4868" width="50.7109375" style="55" customWidth="1"/>
    <col min="4869" max="4869" width="1.7109375" style="55" customWidth="1"/>
    <col min="4870" max="4870" width="20.7109375" style="55" customWidth="1"/>
    <col min="4871" max="4871" width="3.7109375" style="55" customWidth="1"/>
    <col min="4872" max="4872" width="7.7109375" style="55" customWidth="1"/>
    <col min="4873" max="4873" width="1.7109375" style="55" customWidth="1"/>
    <col min="4874" max="4874" width="18.7109375" style="55" customWidth="1"/>
    <col min="4875" max="4875" width="8.7109375" style="55" customWidth="1"/>
    <col min="4876" max="4876" width="13.7109375" style="55" customWidth="1"/>
    <col min="4877" max="5121" width="9.140625" style="55"/>
    <col min="5122" max="5122" width="6.7109375" style="55" customWidth="1"/>
    <col min="5123" max="5123" width="1.7109375" style="55" customWidth="1"/>
    <col min="5124" max="5124" width="50.7109375" style="55" customWidth="1"/>
    <col min="5125" max="5125" width="1.7109375" style="55" customWidth="1"/>
    <col min="5126" max="5126" width="20.7109375" style="55" customWidth="1"/>
    <col min="5127" max="5127" width="3.7109375" style="55" customWidth="1"/>
    <col min="5128" max="5128" width="7.7109375" style="55" customWidth="1"/>
    <col min="5129" max="5129" width="1.7109375" style="55" customWidth="1"/>
    <col min="5130" max="5130" width="18.7109375" style="55" customWidth="1"/>
    <col min="5131" max="5131" width="8.7109375" style="55" customWidth="1"/>
    <col min="5132" max="5132" width="13.7109375" style="55" customWidth="1"/>
    <col min="5133" max="5377" width="9.140625" style="55"/>
    <col min="5378" max="5378" width="6.7109375" style="55" customWidth="1"/>
    <col min="5379" max="5379" width="1.7109375" style="55" customWidth="1"/>
    <col min="5380" max="5380" width="50.7109375" style="55" customWidth="1"/>
    <col min="5381" max="5381" width="1.7109375" style="55" customWidth="1"/>
    <col min="5382" max="5382" width="20.7109375" style="55" customWidth="1"/>
    <col min="5383" max="5383" width="3.7109375" style="55" customWidth="1"/>
    <col min="5384" max="5384" width="7.7109375" style="55" customWidth="1"/>
    <col min="5385" max="5385" width="1.7109375" style="55" customWidth="1"/>
    <col min="5386" max="5386" width="18.7109375" style="55" customWidth="1"/>
    <col min="5387" max="5387" width="8.7109375" style="55" customWidth="1"/>
    <col min="5388" max="5388" width="13.7109375" style="55" customWidth="1"/>
    <col min="5389" max="5633" width="9.140625" style="55"/>
    <col min="5634" max="5634" width="6.7109375" style="55" customWidth="1"/>
    <col min="5635" max="5635" width="1.7109375" style="55" customWidth="1"/>
    <col min="5636" max="5636" width="50.7109375" style="55" customWidth="1"/>
    <col min="5637" max="5637" width="1.7109375" style="55" customWidth="1"/>
    <col min="5638" max="5638" width="20.7109375" style="55" customWidth="1"/>
    <col min="5639" max="5639" width="3.7109375" style="55" customWidth="1"/>
    <col min="5640" max="5640" width="7.7109375" style="55" customWidth="1"/>
    <col min="5641" max="5641" width="1.7109375" style="55" customWidth="1"/>
    <col min="5642" max="5642" width="18.7109375" style="55" customWidth="1"/>
    <col min="5643" max="5643" width="8.7109375" style="55" customWidth="1"/>
    <col min="5644" max="5644" width="13.7109375" style="55" customWidth="1"/>
    <col min="5645" max="5889" width="9.140625" style="55"/>
    <col min="5890" max="5890" width="6.7109375" style="55" customWidth="1"/>
    <col min="5891" max="5891" width="1.7109375" style="55" customWidth="1"/>
    <col min="5892" max="5892" width="50.7109375" style="55" customWidth="1"/>
    <col min="5893" max="5893" width="1.7109375" style="55" customWidth="1"/>
    <col min="5894" max="5894" width="20.7109375" style="55" customWidth="1"/>
    <col min="5895" max="5895" width="3.7109375" style="55" customWidth="1"/>
    <col min="5896" max="5896" width="7.7109375" style="55" customWidth="1"/>
    <col min="5897" max="5897" width="1.7109375" style="55" customWidth="1"/>
    <col min="5898" max="5898" width="18.7109375" style="55" customWidth="1"/>
    <col min="5899" max="5899" width="8.7109375" style="55" customWidth="1"/>
    <col min="5900" max="5900" width="13.7109375" style="55" customWidth="1"/>
    <col min="5901" max="6145" width="9.140625" style="55"/>
    <col min="6146" max="6146" width="6.7109375" style="55" customWidth="1"/>
    <col min="6147" max="6147" width="1.7109375" style="55" customWidth="1"/>
    <col min="6148" max="6148" width="50.7109375" style="55" customWidth="1"/>
    <col min="6149" max="6149" width="1.7109375" style="55" customWidth="1"/>
    <col min="6150" max="6150" width="20.7109375" style="55" customWidth="1"/>
    <col min="6151" max="6151" width="3.7109375" style="55" customWidth="1"/>
    <col min="6152" max="6152" width="7.7109375" style="55" customWidth="1"/>
    <col min="6153" max="6153" width="1.7109375" style="55" customWidth="1"/>
    <col min="6154" max="6154" width="18.7109375" style="55" customWidth="1"/>
    <col min="6155" max="6155" width="8.7109375" style="55" customWidth="1"/>
    <col min="6156" max="6156" width="13.7109375" style="55" customWidth="1"/>
    <col min="6157" max="6401" width="9.140625" style="55"/>
    <col min="6402" max="6402" width="6.7109375" style="55" customWidth="1"/>
    <col min="6403" max="6403" width="1.7109375" style="55" customWidth="1"/>
    <col min="6404" max="6404" width="50.7109375" style="55" customWidth="1"/>
    <col min="6405" max="6405" width="1.7109375" style="55" customWidth="1"/>
    <col min="6406" max="6406" width="20.7109375" style="55" customWidth="1"/>
    <col min="6407" max="6407" width="3.7109375" style="55" customWidth="1"/>
    <col min="6408" max="6408" width="7.7109375" style="55" customWidth="1"/>
    <col min="6409" max="6409" width="1.7109375" style="55" customWidth="1"/>
    <col min="6410" max="6410" width="18.7109375" style="55" customWidth="1"/>
    <col min="6411" max="6411" width="8.7109375" style="55" customWidth="1"/>
    <col min="6412" max="6412" width="13.7109375" style="55" customWidth="1"/>
    <col min="6413" max="6657" width="9.140625" style="55"/>
    <col min="6658" max="6658" width="6.7109375" style="55" customWidth="1"/>
    <col min="6659" max="6659" width="1.7109375" style="55" customWidth="1"/>
    <col min="6660" max="6660" width="50.7109375" style="55" customWidth="1"/>
    <col min="6661" max="6661" width="1.7109375" style="55" customWidth="1"/>
    <col min="6662" max="6662" width="20.7109375" style="55" customWidth="1"/>
    <col min="6663" max="6663" width="3.7109375" style="55" customWidth="1"/>
    <col min="6664" max="6664" width="7.7109375" style="55" customWidth="1"/>
    <col min="6665" max="6665" width="1.7109375" style="55" customWidth="1"/>
    <col min="6666" max="6666" width="18.7109375" style="55" customWidth="1"/>
    <col min="6667" max="6667" width="8.7109375" style="55" customWidth="1"/>
    <col min="6668" max="6668" width="13.7109375" style="55" customWidth="1"/>
    <col min="6669" max="6913" width="9.140625" style="55"/>
    <col min="6914" max="6914" width="6.7109375" style="55" customWidth="1"/>
    <col min="6915" max="6915" width="1.7109375" style="55" customWidth="1"/>
    <col min="6916" max="6916" width="50.7109375" style="55" customWidth="1"/>
    <col min="6917" max="6917" width="1.7109375" style="55" customWidth="1"/>
    <col min="6918" max="6918" width="20.7109375" style="55" customWidth="1"/>
    <col min="6919" max="6919" width="3.7109375" style="55" customWidth="1"/>
    <col min="6920" max="6920" width="7.7109375" style="55" customWidth="1"/>
    <col min="6921" max="6921" width="1.7109375" style="55" customWidth="1"/>
    <col min="6922" max="6922" width="18.7109375" style="55" customWidth="1"/>
    <col min="6923" max="6923" width="8.7109375" style="55" customWidth="1"/>
    <col min="6924" max="6924" width="13.7109375" style="55" customWidth="1"/>
    <col min="6925" max="7169" width="9.140625" style="55"/>
    <col min="7170" max="7170" width="6.7109375" style="55" customWidth="1"/>
    <col min="7171" max="7171" width="1.7109375" style="55" customWidth="1"/>
    <col min="7172" max="7172" width="50.7109375" style="55" customWidth="1"/>
    <col min="7173" max="7173" width="1.7109375" style="55" customWidth="1"/>
    <col min="7174" max="7174" width="20.7109375" style="55" customWidth="1"/>
    <col min="7175" max="7175" width="3.7109375" style="55" customWidth="1"/>
    <col min="7176" max="7176" width="7.7109375" style="55" customWidth="1"/>
    <col min="7177" max="7177" width="1.7109375" style="55" customWidth="1"/>
    <col min="7178" max="7178" width="18.7109375" style="55" customWidth="1"/>
    <col min="7179" max="7179" width="8.7109375" style="55" customWidth="1"/>
    <col min="7180" max="7180" width="13.7109375" style="55" customWidth="1"/>
    <col min="7181" max="7425" width="9.140625" style="55"/>
    <col min="7426" max="7426" width="6.7109375" style="55" customWidth="1"/>
    <col min="7427" max="7427" width="1.7109375" style="55" customWidth="1"/>
    <col min="7428" max="7428" width="50.7109375" style="55" customWidth="1"/>
    <col min="7429" max="7429" width="1.7109375" style="55" customWidth="1"/>
    <col min="7430" max="7430" width="20.7109375" style="55" customWidth="1"/>
    <col min="7431" max="7431" width="3.7109375" style="55" customWidth="1"/>
    <col min="7432" max="7432" width="7.7109375" style="55" customWidth="1"/>
    <col min="7433" max="7433" width="1.7109375" style="55" customWidth="1"/>
    <col min="7434" max="7434" width="18.7109375" style="55" customWidth="1"/>
    <col min="7435" max="7435" width="8.7109375" style="55" customWidth="1"/>
    <col min="7436" max="7436" width="13.7109375" style="55" customWidth="1"/>
    <col min="7437" max="7681" width="9.140625" style="55"/>
    <col min="7682" max="7682" width="6.7109375" style="55" customWidth="1"/>
    <col min="7683" max="7683" width="1.7109375" style="55" customWidth="1"/>
    <col min="7684" max="7684" width="50.7109375" style="55" customWidth="1"/>
    <col min="7685" max="7685" width="1.7109375" style="55" customWidth="1"/>
    <col min="7686" max="7686" width="20.7109375" style="55" customWidth="1"/>
    <col min="7687" max="7687" width="3.7109375" style="55" customWidth="1"/>
    <col min="7688" max="7688" width="7.7109375" style="55" customWidth="1"/>
    <col min="7689" max="7689" width="1.7109375" style="55" customWidth="1"/>
    <col min="7690" max="7690" width="18.7109375" style="55" customWidth="1"/>
    <col min="7691" max="7691" width="8.7109375" style="55" customWidth="1"/>
    <col min="7692" max="7692" width="13.7109375" style="55" customWidth="1"/>
    <col min="7693" max="7937" width="9.140625" style="55"/>
    <col min="7938" max="7938" width="6.7109375" style="55" customWidth="1"/>
    <col min="7939" max="7939" width="1.7109375" style="55" customWidth="1"/>
    <col min="7940" max="7940" width="50.7109375" style="55" customWidth="1"/>
    <col min="7941" max="7941" width="1.7109375" style="55" customWidth="1"/>
    <col min="7942" max="7942" width="20.7109375" style="55" customWidth="1"/>
    <col min="7943" max="7943" width="3.7109375" style="55" customWidth="1"/>
    <col min="7944" max="7944" width="7.7109375" style="55" customWidth="1"/>
    <col min="7945" max="7945" width="1.7109375" style="55" customWidth="1"/>
    <col min="7946" max="7946" width="18.7109375" style="55" customWidth="1"/>
    <col min="7947" max="7947" width="8.7109375" style="55" customWidth="1"/>
    <col min="7948" max="7948" width="13.7109375" style="55" customWidth="1"/>
    <col min="7949" max="8193" width="9.140625" style="55"/>
    <col min="8194" max="8194" width="6.7109375" style="55" customWidth="1"/>
    <col min="8195" max="8195" width="1.7109375" style="55" customWidth="1"/>
    <col min="8196" max="8196" width="50.7109375" style="55" customWidth="1"/>
    <col min="8197" max="8197" width="1.7109375" style="55" customWidth="1"/>
    <col min="8198" max="8198" width="20.7109375" style="55" customWidth="1"/>
    <col min="8199" max="8199" width="3.7109375" style="55" customWidth="1"/>
    <col min="8200" max="8200" width="7.7109375" style="55" customWidth="1"/>
    <col min="8201" max="8201" width="1.7109375" style="55" customWidth="1"/>
    <col min="8202" max="8202" width="18.7109375" style="55" customWidth="1"/>
    <col min="8203" max="8203" width="8.7109375" style="55" customWidth="1"/>
    <col min="8204" max="8204" width="13.7109375" style="55" customWidth="1"/>
    <col min="8205" max="8449" width="9.140625" style="55"/>
    <col min="8450" max="8450" width="6.7109375" style="55" customWidth="1"/>
    <col min="8451" max="8451" width="1.7109375" style="55" customWidth="1"/>
    <col min="8452" max="8452" width="50.7109375" style="55" customWidth="1"/>
    <col min="8453" max="8453" width="1.7109375" style="55" customWidth="1"/>
    <col min="8454" max="8454" width="20.7109375" style="55" customWidth="1"/>
    <col min="8455" max="8455" width="3.7109375" style="55" customWidth="1"/>
    <col min="8456" max="8456" width="7.7109375" style="55" customWidth="1"/>
    <col min="8457" max="8457" width="1.7109375" style="55" customWidth="1"/>
    <col min="8458" max="8458" width="18.7109375" style="55" customWidth="1"/>
    <col min="8459" max="8459" width="8.7109375" style="55" customWidth="1"/>
    <col min="8460" max="8460" width="13.7109375" style="55" customWidth="1"/>
    <col min="8461" max="8705" width="9.140625" style="55"/>
    <col min="8706" max="8706" width="6.7109375" style="55" customWidth="1"/>
    <col min="8707" max="8707" width="1.7109375" style="55" customWidth="1"/>
    <col min="8708" max="8708" width="50.7109375" style="55" customWidth="1"/>
    <col min="8709" max="8709" width="1.7109375" style="55" customWidth="1"/>
    <col min="8710" max="8710" width="20.7109375" style="55" customWidth="1"/>
    <col min="8711" max="8711" width="3.7109375" style="55" customWidth="1"/>
    <col min="8712" max="8712" width="7.7109375" style="55" customWidth="1"/>
    <col min="8713" max="8713" width="1.7109375" style="55" customWidth="1"/>
    <col min="8714" max="8714" width="18.7109375" style="55" customWidth="1"/>
    <col min="8715" max="8715" width="8.7109375" style="55" customWidth="1"/>
    <col min="8716" max="8716" width="13.7109375" style="55" customWidth="1"/>
    <col min="8717" max="8961" width="9.140625" style="55"/>
    <col min="8962" max="8962" width="6.7109375" style="55" customWidth="1"/>
    <col min="8963" max="8963" width="1.7109375" style="55" customWidth="1"/>
    <col min="8964" max="8964" width="50.7109375" style="55" customWidth="1"/>
    <col min="8965" max="8965" width="1.7109375" style="55" customWidth="1"/>
    <col min="8966" max="8966" width="20.7109375" style="55" customWidth="1"/>
    <col min="8967" max="8967" width="3.7109375" style="55" customWidth="1"/>
    <col min="8968" max="8968" width="7.7109375" style="55" customWidth="1"/>
    <col min="8969" max="8969" width="1.7109375" style="55" customWidth="1"/>
    <col min="8970" max="8970" width="18.7109375" style="55" customWidth="1"/>
    <col min="8971" max="8971" width="8.7109375" style="55" customWidth="1"/>
    <col min="8972" max="8972" width="13.7109375" style="55" customWidth="1"/>
    <col min="8973" max="9217" width="9.140625" style="55"/>
    <col min="9218" max="9218" width="6.7109375" style="55" customWidth="1"/>
    <col min="9219" max="9219" width="1.7109375" style="55" customWidth="1"/>
    <col min="9220" max="9220" width="50.7109375" style="55" customWidth="1"/>
    <col min="9221" max="9221" width="1.7109375" style="55" customWidth="1"/>
    <col min="9222" max="9222" width="20.7109375" style="55" customWidth="1"/>
    <col min="9223" max="9223" width="3.7109375" style="55" customWidth="1"/>
    <col min="9224" max="9224" width="7.7109375" style="55" customWidth="1"/>
    <col min="9225" max="9225" width="1.7109375" style="55" customWidth="1"/>
    <col min="9226" max="9226" width="18.7109375" style="55" customWidth="1"/>
    <col min="9227" max="9227" width="8.7109375" style="55" customWidth="1"/>
    <col min="9228" max="9228" width="13.7109375" style="55" customWidth="1"/>
    <col min="9229" max="9473" width="9.140625" style="55"/>
    <col min="9474" max="9474" width="6.7109375" style="55" customWidth="1"/>
    <col min="9475" max="9475" width="1.7109375" style="55" customWidth="1"/>
    <col min="9476" max="9476" width="50.7109375" style="55" customWidth="1"/>
    <col min="9477" max="9477" width="1.7109375" style="55" customWidth="1"/>
    <col min="9478" max="9478" width="20.7109375" style="55" customWidth="1"/>
    <col min="9479" max="9479" width="3.7109375" style="55" customWidth="1"/>
    <col min="9480" max="9480" width="7.7109375" style="55" customWidth="1"/>
    <col min="9481" max="9481" width="1.7109375" style="55" customWidth="1"/>
    <col min="9482" max="9482" width="18.7109375" style="55" customWidth="1"/>
    <col min="9483" max="9483" width="8.7109375" style="55" customWidth="1"/>
    <col min="9484" max="9484" width="13.7109375" style="55" customWidth="1"/>
    <col min="9485" max="9729" width="9.140625" style="55"/>
    <col min="9730" max="9730" width="6.7109375" style="55" customWidth="1"/>
    <col min="9731" max="9731" width="1.7109375" style="55" customWidth="1"/>
    <col min="9732" max="9732" width="50.7109375" style="55" customWidth="1"/>
    <col min="9733" max="9733" width="1.7109375" style="55" customWidth="1"/>
    <col min="9734" max="9734" width="20.7109375" style="55" customWidth="1"/>
    <col min="9735" max="9735" width="3.7109375" style="55" customWidth="1"/>
    <col min="9736" max="9736" width="7.7109375" style="55" customWidth="1"/>
    <col min="9737" max="9737" width="1.7109375" style="55" customWidth="1"/>
    <col min="9738" max="9738" width="18.7109375" style="55" customWidth="1"/>
    <col min="9739" max="9739" width="8.7109375" style="55" customWidth="1"/>
    <col min="9740" max="9740" width="13.7109375" style="55" customWidth="1"/>
    <col min="9741" max="9985" width="9.140625" style="55"/>
    <col min="9986" max="9986" width="6.7109375" style="55" customWidth="1"/>
    <col min="9987" max="9987" width="1.7109375" style="55" customWidth="1"/>
    <col min="9988" max="9988" width="50.7109375" style="55" customWidth="1"/>
    <col min="9989" max="9989" width="1.7109375" style="55" customWidth="1"/>
    <col min="9990" max="9990" width="20.7109375" style="55" customWidth="1"/>
    <col min="9991" max="9991" width="3.7109375" style="55" customWidth="1"/>
    <col min="9992" max="9992" width="7.7109375" style="55" customWidth="1"/>
    <col min="9993" max="9993" width="1.7109375" style="55" customWidth="1"/>
    <col min="9994" max="9994" width="18.7109375" style="55" customWidth="1"/>
    <col min="9995" max="9995" width="8.7109375" style="55" customWidth="1"/>
    <col min="9996" max="9996" width="13.7109375" style="55" customWidth="1"/>
    <col min="9997" max="10241" width="9.140625" style="55"/>
    <col min="10242" max="10242" width="6.7109375" style="55" customWidth="1"/>
    <col min="10243" max="10243" width="1.7109375" style="55" customWidth="1"/>
    <col min="10244" max="10244" width="50.7109375" style="55" customWidth="1"/>
    <col min="10245" max="10245" width="1.7109375" style="55" customWidth="1"/>
    <col min="10246" max="10246" width="20.7109375" style="55" customWidth="1"/>
    <col min="10247" max="10247" width="3.7109375" style="55" customWidth="1"/>
    <col min="10248" max="10248" width="7.7109375" style="55" customWidth="1"/>
    <col min="10249" max="10249" width="1.7109375" style="55" customWidth="1"/>
    <col min="10250" max="10250" width="18.7109375" style="55" customWidth="1"/>
    <col min="10251" max="10251" width="8.7109375" style="55" customWidth="1"/>
    <col min="10252" max="10252" width="13.7109375" style="55" customWidth="1"/>
    <col min="10253" max="10497" width="9.140625" style="55"/>
    <col min="10498" max="10498" width="6.7109375" style="55" customWidth="1"/>
    <col min="10499" max="10499" width="1.7109375" style="55" customWidth="1"/>
    <col min="10500" max="10500" width="50.7109375" style="55" customWidth="1"/>
    <col min="10501" max="10501" width="1.7109375" style="55" customWidth="1"/>
    <col min="10502" max="10502" width="20.7109375" style="55" customWidth="1"/>
    <col min="10503" max="10503" width="3.7109375" style="55" customWidth="1"/>
    <col min="10504" max="10504" width="7.7109375" style="55" customWidth="1"/>
    <col min="10505" max="10505" width="1.7109375" style="55" customWidth="1"/>
    <col min="10506" max="10506" width="18.7109375" style="55" customWidth="1"/>
    <col min="10507" max="10507" width="8.7109375" style="55" customWidth="1"/>
    <col min="10508" max="10508" width="13.7109375" style="55" customWidth="1"/>
    <col min="10509" max="10753" width="9.140625" style="55"/>
    <col min="10754" max="10754" width="6.7109375" style="55" customWidth="1"/>
    <col min="10755" max="10755" width="1.7109375" style="55" customWidth="1"/>
    <col min="10756" max="10756" width="50.7109375" style="55" customWidth="1"/>
    <col min="10757" max="10757" width="1.7109375" style="55" customWidth="1"/>
    <col min="10758" max="10758" width="20.7109375" style="55" customWidth="1"/>
    <col min="10759" max="10759" width="3.7109375" style="55" customWidth="1"/>
    <col min="10760" max="10760" width="7.7109375" style="55" customWidth="1"/>
    <col min="10761" max="10761" width="1.7109375" style="55" customWidth="1"/>
    <col min="10762" max="10762" width="18.7109375" style="55" customWidth="1"/>
    <col min="10763" max="10763" width="8.7109375" style="55" customWidth="1"/>
    <col min="10764" max="10764" width="13.7109375" style="55" customWidth="1"/>
    <col min="10765" max="11009" width="9.140625" style="55"/>
    <col min="11010" max="11010" width="6.7109375" style="55" customWidth="1"/>
    <col min="11011" max="11011" width="1.7109375" style="55" customWidth="1"/>
    <col min="11012" max="11012" width="50.7109375" style="55" customWidth="1"/>
    <col min="11013" max="11013" width="1.7109375" style="55" customWidth="1"/>
    <col min="11014" max="11014" width="20.7109375" style="55" customWidth="1"/>
    <col min="11015" max="11015" width="3.7109375" style="55" customWidth="1"/>
    <col min="11016" max="11016" width="7.7109375" style="55" customWidth="1"/>
    <col min="11017" max="11017" width="1.7109375" style="55" customWidth="1"/>
    <col min="11018" max="11018" width="18.7109375" style="55" customWidth="1"/>
    <col min="11019" max="11019" width="8.7109375" style="55" customWidth="1"/>
    <col min="11020" max="11020" width="13.7109375" style="55" customWidth="1"/>
    <col min="11021" max="11265" width="9.140625" style="55"/>
    <col min="11266" max="11266" width="6.7109375" style="55" customWidth="1"/>
    <col min="11267" max="11267" width="1.7109375" style="55" customWidth="1"/>
    <col min="11268" max="11268" width="50.7109375" style="55" customWidth="1"/>
    <col min="11269" max="11269" width="1.7109375" style="55" customWidth="1"/>
    <col min="11270" max="11270" width="20.7109375" style="55" customWidth="1"/>
    <col min="11271" max="11271" width="3.7109375" style="55" customWidth="1"/>
    <col min="11272" max="11272" width="7.7109375" style="55" customWidth="1"/>
    <col min="11273" max="11273" width="1.7109375" style="55" customWidth="1"/>
    <col min="11274" max="11274" width="18.7109375" style="55" customWidth="1"/>
    <col min="11275" max="11275" width="8.7109375" style="55" customWidth="1"/>
    <col min="11276" max="11276" width="13.7109375" style="55" customWidth="1"/>
    <col min="11277" max="11521" width="9.140625" style="55"/>
    <col min="11522" max="11522" width="6.7109375" style="55" customWidth="1"/>
    <col min="11523" max="11523" width="1.7109375" style="55" customWidth="1"/>
    <col min="11524" max="11524" width="50.7109375" style="55" customWidth="1"/>
    <col min="11525" max="11525" width="1.7109375" style="55" customWidth="1"/>
    <col min="11526" max="11526" width="20.7109375" style="55" customWidth="1"/>
    <col min="11527" max="11527" width="3.7109375" style="55" customWidth="1"/>
    <col min="11528" max="11528" width="7.7109375" style="55" customWidth="1"/>
    <col min="11529" max="11529" width="1.7109375" style="55" customWidth="1"/>
    <col min="11530" max="11530" width="18.7109375" style="55" customWidth="1"/>
    <col min="11531" max="11531" width="8.7109375" style="55" customWidth="1"/>
    <col min="11532" max="11532" width="13.7109375" style="55" customWidth="1"/>
    <col min="11533" max="11777" width="9.140625" style="55"/>
    <col min="11778" max="11778" width="6.7109375" style="55" customWidth="1"/>
    <col min="11779" max="11779" width="1.7109375" style="55" customWidth="1"/>
    <col min="11780" max="11780" width="50.7109375" style="55" customWidth="1"/>
    <col min="11781" max="11781" width="1.7109375" style="55" customWidth="1"/>
    <col min="11782" max="11782" width="20.7109375" style="55" customWidth="1"/>
    <col min="11783" max="11783" width="3.7109375" style="55" customWidth="1"/>
    <col min="11784" max="11784" width="7.7109375" style="55" customWidth="1"/>
    <col min="11785" max="11785" width="1.7109375" style="55" customWidth="1"/>
    <col min="11786" max="11786" width="18.7109375" style="55" customWidth="1"/>
    <col min="11787" max="11787" width="8.7109375" style="55" customWidth="1"/>
    <col min="11788" max="11788" width="13.7109375" style="55" customWidth="1"/>
    <col min="11789" max="12033" width="9.140625" style="55"/>
    <col min="12034" max="12034" width="6.7109375" style="55" customWidth="1"/>
    <col min="12035" max="12035" width="1.7109375" style="55" customWidth="1"/>
    <col min="12036" max="12036" width="50.7109375" style="55" customWidth="1"/>
    <col min="12037" max="12037" width="1.7109375" style="55" customWidth="1"/>
    <col min="12038" max="12038" width="20.7109375" style="55" customWidth="1"/>
    <col min="12039" max="12039" width="3.7109375" style="55" customWidth="1"/>
    <col min="12040" max="12040" width="7.7109375" style="55" customWidth="1"/>
    <col min="12041" max="12041" width="1.7109375" style="55" customWidth="1"/>
    <col min="12042" max="12042" width="18.7109375" style="55" customWidth="1"/>
    <col min="12043" max="12043" width="8.7109375" style="55" customWidth="1"/>
    <col min="12044" max="12044" width="13.7109375" style="55" customWidth="1"/>
    <col min="12045" max="12289" width="9.140625" style="55"/>
    <col min="12290" max="12290" width="6.7109375" style="55" customWidth="1"/>
    <col min="12291" max="12291" width="1.7109375" style="55" customWidth="1"/>
    <col min="12292" max="12292" width="50.7109375" style="55" customWidth="1"/>
    <col min="12293" max="12293" width="1.7109375" style="55" customWidth="1"/>
    <col min="12294" max="12294" width="20.7109375" style="55" customWidth="1"/>
    <col min="12295" max="12295" width="3.7109375" style="55" customWidth="1"/>
    <col min="12296" max="12296" width="7.7109375" style="55" customWidth="1"/>
    <col min="12297" max="12297" width="1.7109375" style="55" customWidth="1"/>
    <col min="12298" max="12298" width="18.7109375" style="55" customWidth="1"/>
    <col min="12299" max="12299" width="8.7109375" style="55" customWidth="1"/>
    <col min="12300" max="12300" width="13.7109375" style="55" customWidth="1"/>
    <col min="12301" max="12545" width="9.140625" style="55"/>
    <col min="12546" max="12546" width="6.7109375" style="55" customWidth="1"/>
    <col min="12547" max="12547" width="1.7109375" style="55" customWidth="1"/>
    <col min="12548" max="12548" width="50.7109375" style="55" customWidth="1"/>
    <col min="12549" max="12549" width="1.7109375" style="55" customWidth="1"/>
    <col min="12550" max="12550" width="20.7109375" style="55" customWidth="1"/>
    <col min="12551" max="12551" width="3.7109375" style="55" customWidth="1"/>
    <col min="12552" max="12552" width="7.7109375" style="55" customWidth="1"/>
    <col min="12553" max="12553" width="1.7109375" style="55" customWidth="1"/>
    <col min="12554" max="12554" width="18.7109375" style="55" customWidth="1"/>
    <col min="12555" max="12555" width="8.7109375" style="55" customWidth="1"/>
    <col min="12556" max="12556" width="13.7109375" style="55" customWidth="1"/>
    <col min="12557" max="12801" width="9.140625" style="55"/>
    <col min="12802" max="12802" width="6.7109375" style="55" customWidth="1"/>
    <col min="12803" max="12803" width="1.7109375" style="55" customWidth="1"/>
    <col min="12804" max="12804" width="50.7109375" style="55" customWidth="1"/>
    <col min="12805" max="12805" width="1.7109375" style="55" customWidth="1"/>
    <col min="12806" max="12806" width="20.7109375" style="55" customWidth="1"/>
    <col min="12807" max="12807" width="3.7109375" style="55" customWidth="1"/>
    <col min="12808" max="12808" width="7.7109375" style="55" customWidth="1"/>
    <col min="12809" max="12809" width="1.7109375" style="55" customWidth="1"/>
    <col min="12810" max="12810" width="18.7109375" style="55" customWidth="1"/>
    <col min="12811" max="12811" width="8.7109375" style="55" customWidth="1"/>
    <col min="12812" max="12812" width="13.7109375" style="55" customWidth="1"/>
    <col min="12813" max="13057" width="9.140625" style="55"/>
    <col min="13058" max="13058" width="6.7109375" style="55" customWidth="1"/>
    <col min="13059" max="13059" width="1.7109375" style="55" customWidth="1"/>
    <col min="13060" max="13060" width="50.7109375" style="55" customWidth="1"/>
    <col min="13061" max="13061" width="1.7109375" style="55" customWidth="1"/>
    <col min="13062" max="13062" width="20.7109375" style="55" customWidth="1"/>
    <col min="13063" max="13063" width="3.7109375" style="55" customWidth="1"/>
    <col min="13064" max="13064" width="7.7109375" style="55" customWidth="1"/>
    <col min="13065" max="13065" width="1.7109375" style="55" customWidth="1"/>
    <col min="13066" max="13066" width="18.7109375" style="55" customWidth="1"/>
    <col min="13067" max="13067" width="8.7109375" style="55" customWidth="1"/>
    <col min="13068" max="13068" width="13.7109375" style="55" customWidth="1"/>
    <col min="13069" max="13313" width="9.140625" style="55"/>
    <col min="13314" max="13314" width="6.7109375" style="55" customWidth="1"/>
    <col min="13315" max="13315" width="1.7109375" style="55" customWidth="1"/>
    <col min="13316" max="13316" width="50.7109375" style="55" customWidth="1"/>
    <col min="13317" max="13317" width="1.7109375" style="55" customWidth="1"/>
    <col min="13318" max="13318" width="20.7109375" style="55" customWidth="1"/>
    <col min="13319" max="13319" width="3.7109375" style="55" customWidth="1"/>
    <col min="13320" max="13320" width="7.7109375" style="55" customWidth="1"/>
    <col min="13321" max="13321" width="1.7109375" style="55" customWidth="1"/>
    <col min="13322" max="13322" width="18.7109375" style="55" customWidth="1"/>
    <col min="13323" max="13323" width="8.7109375" style="55" customWidth="1"/>
    <col min="13324" max="13324" width="13.7109375" style="55" customWidth="1"/>
    <col min="13325" max="13569" width="9.140625" style="55"/>
    <col min="13570" max="13570" width="6.7109375" style="55" customWidth="1"/>
    <col min="13571" max="13571" width="1.7109375" style="55" customWidth="1"/>
    <col min="13572" max="13572" width="50.7109375" style="55" customWidth="1"/>
    <col min="13573" max="13573" width="1.7109375" style="55" customWidth="1"/>
    <col min="13574" max="13574" width="20.7109375" style="55" customWidth="1"/>
    <col min="13575" max="13575" width="3.7109375" style="55" customWidth="1"/>
    <col min="13576" max="13576" width="7.7109375" style="55" customWidth="1"/>
    <col min="13577" max="13577" width="1.7109375" style="55" customWidth="1"/>
    <col min="13578" max="13578" width="18.7109375" style="55" customWidth="1"/>
    <col min="13579" max="13579" width="8.7109375" style="55" customWidth="1"/>
    <col min="13580" max="13580" width="13.7109375" style="55" customWidth="1"/>
    <col min="13581" max="13825" width="9.140625" style="55"/>
    <col min="13826" max="13826" width="6.7109375" style="55" customWidth="1"/>
    <col min="13827" max="13827" width="1.7109375" style="55" customWidth="1"/>
    <col min="13828" max="13828" width="50.7109375" style="55" customWidth="1"/>
    <col min="13829" max="13829" width="1.7109375" style="55" customWidth="1"/>
    <col min="13830" max="13830" width="20.7109375" style="55" customWidth="1"/>
    <col min="13831" max="13831" width="3.7109375" style="55" customWidth="1"/>
    <col min="13832" max="13832" width="7.7109375" style="55" customWidth="1"/>
    <col min="13833" max="13833" width="1.7109375" style="55" customWidth="1"/>
    <col min="13834" max="13834" width="18.7109375" style="55" customWidth="1"/>
    <col min="13835" max="13835" width="8.7109375" style="55" customWidth="1"/>
    <col min="13836" max="13836" width="13.7109375" style="55" customWidth="1"/>
    <col min="13837" max="14081" width="9.140625" style="55"/>
    <col min="14082" max="14082" width="6.7109375" style="55" customWidth="1"/>
    <col min="14083" max="14083" width="1.7109375" style="55" customWidth="1"/>
    <col min="14084" max="14084" width="50.7109375" style="55" customWidth="1"/>
    <col min="14085" max="14085" width="1.7109375" style="55" customWidth="1"/>
    <col min="14086" max="14086" width="20.7109375" style="55" customWidth="1"/>
    <col min="14087" max="14087" width="3.7109375" style="55" customWidth="1"/>
    <col min="14088" max="14088" width="7.7109375" style="55" customWidth="1"/>
    <col min="14089" max="14089" width="1.7109375" style="55" customWidth="1"/>
    <col min="14090" max="14090" width="18.7109375" style="55" customWidth="1"/>
    <col min="14091" max="14091" width="8.7109375" style="55" customWidth="1"/>
    <col min="14092" max="14092" width="13.7109375" style="55" customWidth="1"/>
    <col min="14093" max="14337" width="9.140625" style="55"/>
    <col min="14338" max="14338" width="6.7109375" style="55" customWidth="1"/>
    <col min="14339" max="14339" width="1.7109375" style="55" customWidth="1"/>
    <col min="14340" max="14340" width="50.7109375" style="55" customWidth="1"/>
    <col min="14341" max="14341" width="1.7109375" style="55" customWidth="1"/>
    <col min="14342" max="14342" width="20.7109375" style="55" customWidth="1"/>
    <col min="14343" max="14343" width="3.7109375" style="55" customWidth="1"/>
    <col min="14344" max="14344" width="7.7109375" style="55" customWidth="1"/>
    <col min="14345" max="14345" width="1.7109375" style="55" customWidth="1"/>
    <col min="14346" max="14346" width="18.7109375" style="55" customWidth="1"/>
    <col min="14347" max="14347" width="8.7109375" style="55" customWidth="1"/>
    <col min="14348" max="14348" width="13.7109375" style="55" customWidth="1"/>
    <col min="14349" max="14593" width="9.140625" style="55"/>
    <col min="14594" max="14594" width="6.7109375" style="55" customWidth="1"/>
    <col min="14595" max="14595" width="1.7109375" style="55" customWidth="1"/>
    <col min="14596" max="14596" width="50.7109375" style="55" customWidth="1"/>
    <col min="14597" max="14597" width="1.7109375" style="55" customWidth="1"/>
    <col min="14598" max="14598" width="20.7109375" style="55" customWidth="1"/>
    <col min="14599" max="14599" width="3.7109375" style="55" customWidth="1"/>
    <col min="14600" max="14600" width="7.7109375" style="55" customWidth="1"/>
    <col min="14601" max="14601" width="1.7109375" style="55" customWidth="1"/>
    <col min="14602" max="14602" width="18.7109375" style="55" customWidth="1"/>
    <col min="14603" max="14603" width="8.7109375" style="55" customWidth="1"/>
    <col min="14604" max="14604" width="13.7109375" style="55" customWidth="1"/>
    <col min="14605" max="14849" width="9.140625" style="55"/>
    <col min="14850" max="14850" width="6.7109375" style="55" customWidth="1"/>
    <col min="14851" max="14851" width="1.7109375" style="55" customWidth="1"/>
    <col min="14852" max="14852" width="50.7109375" style="55" customWidth="1"/>
    <col min="14853" max="14853" width="1.7109375" style="55" customWidth="1"/>
    <col min="14854" max="14854" width="20.7109375" style="55" customWidth="1"/>
    <col min="14855" max="14855" width="3.7109375" style="55" customWidth="1"/>
    <col min="14856" max="14856" width="7.7109375" style="55" customWidth="1"/>
    <col min="14857" max="14857" width="1.7109375" style="55" customWidth="1"/>
    <col min="14858" max="14858" width="18.7109375" style="55" customWidth="1"/>
    <col min="14859" max="14859" width="8.7109375" style="55" customWidth="1"/>
    <col min="14860" max="14860" width="13.7109375" style="55" customWidth="1"/>
    <col min="14861" max="15105" width="9.140625" style="55"/>
    <col min="15106" max="15106" width="6.7109375" style="55" customWidth="1"/>
    <col min="15107" max="15107" width="1.7109375" style="55" customWidth="1"/>
    <col min="15108" max="15108" width="50.7109375" style="55" customWidth="1"/>
    <col min="15109" max="15109" width="1.7109375" style="55" customWidth="1"/>
    <col min="15110" max="15110" width="20.7109375" style="55" customWidth="1"/>
    <col min="15111" max="15111" width="3.7109375" style="55" customWidth="1"/>
    <col min="15112" max="15112" width="7.7109375" style="55" customWidth="1"/>
    <col min="15113" max="15113" width="1.7109375" style="55" customWidth="1"/>
    <col min="15114" max="15114" width="18.7109375" style="55" customWidth="1"/>
    <col min="15115" max="15115" width="8.7109375" style="55" customWidth="1"/>
    <col min="15116" max="15116" width="13.7109375" style="55" customWidth="1"/>
    <col min="15117" max="15361" width="9.140625" style="55"/>
    <col min="15362" max="15362" width="6.7109375" style="55" customWidth="1"/>
    <col min="15363" max="15363" width="1.7109375" style="55" customWidth="1"/>
    <col min="15364" max="15364" width="50.7109375" style="55" customWidth="1"/>
    <col min="15365" max="15365" width="1.7109375" style="55" customWidth="1"/>
    <col min="15366" max="15366" width="20.7109375" style="55" customWidth="1"/>
    <col min="15367" max="15367" width="3.7109375" style="55" customWidth="1"/>
    <col min="15368" max="15368" width="7.7109375" style="55" customWidth="1"/>
    <col min="15369" max="15369" width="1.7109375" style="55" customWidth="1"/>
    <col min="15370" max="15370" width="18.7109375" style="55" customWidth="1"/>
    <col min="15371" max="15371" width="8.7109375" style="55" customWidth="1"/>
    <col min="15372" max="15372" width="13.7109375" style="55" customWidth="1"/>
    <col min="15373" max="15617" width="9.140625" style="55"/>
    <col min="15618" max="15618" width="6.7109375" style="55" customWidth="1"/>
    <col min="15619" max="15619" width="1.7109375" style="55" customWidth="1"/>
    <col min="15620" max="15620" width="50.7109375" style="55" customWidth="1"/>
    <col min="15621" max="15621" width="1.7109375" style="55" customWidth="1"/>
    <col min="15622" max="15622" width="20.7109375" style="55" customWidth="1"/>
    <col min="15623" max="15623" width="3.7109375" style="55" customWidth="1"/>
    <col min="15624" max="15624" width="7.7109375" style="55" customWidth="1"/>
    <col min="15625" max="15625" width="1.7109375" style="55" customWidth="1"/>
    <col min="15626" max="15626" width="18.7109375" style="55" customWidth="1"/>
    <col min="15627" max="15627" width="8.7109375" style="55" customWidth="1"/>
    <col min="15628" max="15628" width="13.7109375" style="55" customWidth="1"/>
    <col min="15629" max="15873" width="9.140625" style="55"/>
    <col min="15874" max="15874" width="6.7109375" style="55" customWidth="1"/>
    <col min="15875" max="15875" width="1.7109375" style="55" customWidth="1"/>
    <col min="15876" max="15876" width="50.7109375" style="55" customWidth="1"/>
    <col min="15877" max="15877" width="1.7109375" style="55" customWidth="1"/>
    <col min="15878" max="15878" width="20.7109375" style="55" customWidth="1"/>
    <col min="15879" max="15879" width="3.7109375" style="55" customWidth="1"/>
    <col min="15880" max="15880" width="7.7109375" style="55" customWidth="1"/>
    <col min="15881" max="15881" width="1.7109375" style="55" customWidth="1"/>
    <col min="15882" max="15882" width="18.7109375" style="55" customWidth="1"/>
    <col min="15883" max="15883" width="8.7109375" style="55" customWidth="1"/>
    <col min="15884" max="15884" width="13.7109375" style="55" customWidth="1"/>
    <col min="15885" max="16129" width="9.140625" style="55"/>
    <col min="16130" max="16130" width="6.7109375" style="55" customWidth="1"/>
    <col min="16131" max="16131" width="1.7109375" style="55" customWidth="1"/>
    <col min="16132" max="16132" width="50.7109375" style="55" customWidth="1"/>
    <col min="16133" max="16133" width="1.7109375" style="55" customWidth="1"/>
    <col min="16134" max="16134" width="20.7109375" style="55" customWidth="1"/>
    <col min="16135" max="16135" width="3.7109375" style="55" customWidth="1"/>
    <col min="16136" max="16136" width="7.7109375" style="55" customWidth="1"/>
    <col min="16137" max="16137" width="1.7109375" style="55" customWidth="1"/>
    <col min="16138" max="16138" width="18.7109375" style="55" customWidth="1"/>
    <col min="16139" max="16139" width="8.7109375" style="55" customWidth="1"/>
    <col min="16140" max="16140" width="13.7109375" style="55" customWidth="1"/>
    <col min="16141" max="16384" width="9.140625" style="55"/>
  </cols>
  <sheetData>
    <row r="1" spans="2:12" ht="15.75" thickBot="1"/>
    <row r="2" spans="2:12" ht="24" customHeight="1">
      <c r="B2" s="52" t="s">
        <v>397</v>
      </c>
      <c r="C2" s="53"/>
      <c r="D2" s="53"/>
      <c r="E2" s="53"/>
      <c r="F2" s="53"/>
      <c r="G2" s="53"/>
      <c r="H2" s="53"/>
      <c r="I2" s="53"/>
      <c r="J2" s="53"/>
      <c r="K2" s="53"/>
      <c r="L2" s="54"/>
    </row>
    <row r="3" spans="2:12" ht="15.75" customHeight="1" thickBot="1">
      <c r="B3" s="56" t="s">
        <v>398</v>
      </c>
      <c r="C3" s="57"/>
      <c r="D3" s="57"/>
      <c r="E3" s="57"/>
      <c r="F3" s="57"/>
      <c r="G3" s="57"/>
      <c r="H3" s="57"/>
      <c r="I3" s="57"/>
      <c r="J3" s="57"/>
      <c r="K3" s="57"/>
      <c r="L3" s="58"/>
    </row>
    <row r="5" spans="2:12">
      <c r="C5" s="60" t="s">
        <v>399</v>
      </c>
      <c r="D5" s="61"/>
      <c r="G5" s="60" t="s">
        <v>400</v>
      </c>
      <c r="H5" s="62"/>
      <c r="I5" s="62"/>
      <c r="J5" s="62"/>
      <c r="K5" s="62"/>
      <c r="L5" s="61"/>
    </row>
    <row r="6" spans="2:12" ht="15.75">
      <c r="C6" s="63"/>
      <c r="D6" s="64" t="s">
        <v>401</v>
      </c>
      <c r="G6" s="63"/>
      <c r="H6" s="65"/>
      <c r="I6" s="65"/>
      <c r="J6" s="65"/>
      <c r="K6" s="65"/>
      <c r="L6" s="64"/>
    </row>
    <row r="7" spans="2:12">
      <c r="C7" s="66"/>
      <c r="D7" s="67" t="s">
        <v>402</v>
      </c>
      <c r="G7" s="66"/>
      <c r="L7" s="67"/>
    </row>
    <row r="8" spans="2:12">
      <c r="C8" s="68"/>
      <c r="D8" s="69" t="s">
        <v>403</v>
      </c>
      <c r="G8" s="68"/>
      <c r="H8" s="70" t="s">
        <v>404</v>
      </c>
      <c r="I8" s="70"/>
      <c r="J8" s="70"/>
      <c r="K8" s="70"/>
      <c r="L8" s="69"/>
    </row>
    <row r="9" spans="2:12" ht="5.25" customHeight="1">
      <c r="C9" s="71"/>
      <c r="D9" s="72"/>
      <c r="G9" s="71"/>
      <c r="H9" s="73"/>
      <c r="I9" s="73"/>
      <c r="J9" s="73"/>
      <c r="K9" s="73"/>
      <c r="L9" s="72"/>
    </row>
    <row r="10" spans="2:12">
      <c r="C10" s="66"/>
      <c r="D10" s="67" t="s">
        <v>405</v>
      </c>
      <c r="G10" s="66"/>
      <c r="H10" s="59" t="s">
        <v>406</v>
      </c>
      <c r="L10" s="67"/>
    </row>
    <row r="11" spans="2:12">
      <c r="C11" s="66"/>
      <c r="D11" s="67" t="s">
        <v>407</v>
      </c>
      <c r="G11" s="66"/>
      <c r="H11" s="59" t="s">
        <v>408</v>
      </c>
      <c r="L11" s="67"/>
    </row>
    <row r="12" spans="2:12">
      <c r="C12" s="66"/>
      <c r="D12" s="67" t="s">
        <v>409</v>
      </c>
      <c r="G12" s="66"/>
      <c r="H12" s="59" t="s">
        <v>409</v>
      </c>
      <c r="L12" s="67"/>
    </row>
    <row r="13" spans="2:12">
      <c r="C13" s="66"/>
      <c r="D13" s="67" t="s">
        <v>410</v>
      </c>
      <c r="G13" s="66"/>
      <c r="H13" s="59" t="s">
        <v>410</v>
      </c>
      <c r="L13" s="67"/>
    </row>
    <row r="14" spans="2:12" ht="5.25" customHeight="1">
      <c r="C14" s="71"/>
      <c r="D14" s="72"/>
      <c r="G14" s="71"/>
      <c r="H14" s="73"/>
      <c r="I14" s="73"/>
      <c r="J14" s="73"/>
      <c r="K14" s="73"/>
      <c r="L14" s="72"/>
    </row>
    <row r="15" spans="2:12">
      <c r="C15" s="66"/>
      <c r="D15" s="67" t="s">
        <v>411</v>
      </c>
      <c r="G15" s="66"/>
      <c r="L15" s="67"/>
    </row>
    <row r="16" spans="2:12">
      <c r="C16" s="66"/>
      <c r="D16" s="67" t="s">
        <v>412</v>
      </c>
      <c r="G16" s="66"/>
      <c r="H16" s="59" t="s">
        <v>412</v>
      </c>
      <c r="L16" s="67"/>
    </row>
    <row r="17" spans="2:12" ht="15.75" thickBot="1">
      <c r="C17" s="74"/>
      <c r="D17" s="75" t="s">
        <v>413</v>
      </c>
      <c r="G17" s="74"/>
      <c r="H17" s="76" t="s">
        <v>414</v>
      </c>
      <c r="I17" s="76"/>
      <c r="J17" s="76"/>
      <c r="K17" s="76"/>
      <c r="L17" s="75"/>
    </row>
    <row r="19" spans="2:12">
      <c r="C19" s="60" t="s">
        <v>415</v>
      </c>
      <c r="D19" s="61"/>
      <c r="G19" s="60" t="s">
        <v>416</v>
      </c>
      <c r="H19" s="62"/>
      <c r="I19" s="62"/>
      <c r="J19" s="62"/>
      <c r="K19" s="62"/>
      <c r="L19" s="61"/>
    </row>
    <row r="20" spans="2:12">
      <c r="C20" s="66"/>
      <c r="D20" s="67" t="s">
        <v>417</v>
      </c>
      <c r="G20" s="66"/>
      <c r="H20" s="59" t="s">
        <v>418</v>
      </c>
      <c r="L20" s="67"/>
    </row>
    <row r="21" spans="2:12" ht="15.75">
      <c r="C21" s="66"/>
      <c r="D21" s="77" t="s">
        <v>419</v>
      </c>
      <c r="G21" s="66"/>
      <c r="H21" s="59" t="s">
        <v>420</v>
      </c>
      <c r="L21" s="67"/>
    </row>
    <row r="22" spans="2:12">
      <c r="C22" s="68" t="s">
        <v>421</v>
      </c>
      <c r="D22" s="69"/>
      <c r="G22" s="68" t="s">
        <v>422</v>
      </c>
      <c r="H22" s="70"/>
      <c r="I22" s="70"/>
      <c r="J22" s="70"/>
      <c r="K22" s="70"/>
      <c r="L22" s="69"/>
    </row>
    <row r="23" spans="2:12">
      <c r="C23" s="66"/>
      <c r="D23" s="67"/>
      <c r="G23" s="66"/>
      <c r="H23" s="59" t="s">
        <v>423</v>
      </c>
      <c r="L23" s="67"/>
    </row>
    <row r="24" spans="2:12">
      <c r="C24" s="78"/>
      <c r="D24" s="79" t="s">
        <v>424</v>
      </c>
      <c r="G24" s="66"/>
      <c r="H24" s="59" t="s">
        <v>425</v>
      </c>
      <c r="L24" s="67"/>
    </row>
    <row r="25" spans="2:12" ht="15.75" thickBot="1">
      <c r="C25" s="80"/>
      <c r="D25" s="81" t="s">
        <v>426</v>
      </c>
      <c r="G25" s="74"/>
      <c r="H25" s="76" t="s">
        <v>427</v>
      </c>
      <c r="I25" s="76"/>
      <c r="J25" s="76"/>
      <c r="K25" s="76"/>
      <c r="L25" s="75"/>
    </row>
    <row r="27" spans="2:12" ht="42" customHeight="1" thickBot="1">
      <c r="B27" s="82" t="s">
        <v>428</v>
      </c>
      <c r="C27" s="174" t="s">
        <v>429</v>
      </c>
      <c r="D27" s="174"/>
      <c r="E27" s="174" t="s">
        <v>430</v>
      </c>
      <c r="F27" s="174"/>
      <c r="G27" s="174"/>
      <c r="H27" s="174"/>
      <c r="I27" s="174" t="s">
        <v>431</v>
      </c>
      <c r="J27" s="174"/>
      <c r="K27" s="83" t="s">
        <v>432</v>
      </c>
      <c r="L27" s="84" t="s">
        <v>433</v>
      </c>
    </row>
    <row r="28" spans="2:12" s="88" customFormat="1" ht="20.100000000000001" customHeight="1">
      <c r="B28" s="85" t="s">
        <v>434</v>
      </c>
      <c r="C28" s="86"/>
      <c r="D28" s="86"/>
      <c r="E28" s="86"/>
      <c r="F28" s="86"/>
      <c r="G28" s="86"/>
      <c r="H28" s="86"/>
      <c r="I28" s="86"/>
      <c r="J28" s="86"/>
      <c r="K28" s="86"/>
      <c r="L28" s="87"/>
    </row>
    <row r="29" spans="2:12" s="88" customFormat="1" ht="30" customHeight="1">
      <c r="B29" s="89" t="s">
        <v>435</v>
      </c>
      <c r="C29" s="172" t="s">
        <v>436</v>
      </c>
      <c r="D29" s="173"/>
      <c r="E29" s="172" t="s">
        <v>437</v>
      </c>
      <c r="F29" s="173"/>
      <c r="G29" s="173"/>
      <c r="H29" s="173"/>
      <c r="I29" s="172" t="s">
        <v>438</v>
      </c>
      <c r="J29" s="173"/>
      <c r="K29" s="90">
        <v>1</v>
      </c>
      <c r="L29" s="91"/>
    </row>
    <row r="30" spans="2:12" s="88" customFormat="1" ht="20.100000000000001" customHeight="1">
      <c r="B30" s="89" t="s">
        <v>439</v>
      </c>
      <c r="C30" s="172" t="s">
        <v>440</v>
      </c>
      <c r="D30" s="173"/>
      <c r="E30" s="172" t="s">
        <v>441</v>
      </c>
      <c r="F30" s="173"/>
      <c r="G30" s="173"/>
      <c r="H30" s="173"/>
      <c r="I30" s="172" t="s">
        <v>442</v>
      </c>
      <c r="J30" s="173"/>
      <c r="K30" s="90">
        <v>1</v>
      </c>
      <c r="L30" s="91"/>
    </row>
    <row r="31" spans="2:12" s="88" customFormat="1" ht="20.100000000000001" customHeight="1">
      <c r="B31" s="89" t="s">
        <v>443</v>
      </c>
      <c r="C31" s="172" t="s">
        <v>444</v>
      </c>
      <c r="D31" s="173"/>
      <c r="E31" s="172" t="s">
        <v>445</v>
      </c>
      <c r="F31" s="173"/>
      <c r="G31" s="173"/>
      <c r="H31" s="173"/>
      <c r="I31" s="172" t="s">
        <v>446</v>
      </c>
      <c r="J31" s="173"/>
      <c r="K31" s="90">
        <v>1</v>
      </c>
      <c r="L31" s="91"/>
    </row>
    <row r="32" spans="2:12" s="88" customFormat="1" ht="30" customHeight="1">
      <c r="B32" s="89" t="s">
        <v>447</v>
      </c>
      <c r="C32" s="172" t="s">
        <v>448</v>
      </c>
      <c r="D32" s="173"/>
      <c r="E32" s="172" t="s">
        <v>449</v>
      </c>
      <c r="F32" s="173"/>
      <c r="G32" s="173"/>
      <c r="H32" s="173"/>
      <c r="I32" s="172" t="s">
        <v>450</v>
      </c>
      <c r="J32" s="173"/>
      <c r="K32" s="90">
        <v>1</v>
      </c>
      <c r="L32" s="91"/>
    </row>
    <row r="33" spans="2:12" s="88" customFormat="1" ht="20.100000000000001" customHeight="1">
      <c r="B33" s="89" t="s">
        <v>451</v>
      </c>
      <c r="C33" s="172" t="s">
        <v>452</v>
      </c>
      <c r="D33" s="173"/>
      <c r="E33" s="172" t="s">
        <v>453</v>
      </c>
      <c r="F33" s="173"/>
      <c r="G33" s="173"/>
      <c r="H33" s="173"/>
      <c r="I33" s="172" t="s">
        <v>454</v>
      </c>
      <c r="J33" s="173"/>
      <c r="K33" s="90">
        <v>1</v>
      </c>
      <c r="L33" s="91"/>
    </row>
    <row r="34" spans="2:12" s="88" customFormat="1" ht="30" customHeight="1">
      <c r="B34" s="89" t="s">
        <v>455</v>
      </c>
      <c r="C34" s="172" t="s">
        <v>456</v>
      </c>
      <c r="D34" s="173"/>
      <c r="E34" s="172" t="s">
        <v>457</v>
      </c>
      <c r="F34" s="173"/>
      <c r="G34" s="173"/>
      <c r="H34" s="173"/>
      <c r="I34" s="172" t="s">
        <v>458</v>
      </c>
      <c r="J34" s="173"/>
      <c r="K34" s="92">
        <v>7</v>
      </c>
      <c r="L34" s="91"/>
    </row>
    <row r="35" spans="2:12" s="88" customFormat="1" ht="20.100000000000001" customHeight="1">
      <c r="B35" s="89" t="s">
        <v>459</v>
      </c>
      <c r="C35" s="172" t="s">
        <v>460</v>
      </c>
      <c r="D35" s="173"/>
      <c r="E35" s="172" t="s">
        <v>461</v>
      </c>
      <c r="F35" s="173"/>
      <c r="G35" s="173"/>
      <c r="H35" s="173"/>
      <c r="I35" s="172" t="s">
        <v>462</v>
      </c>
      <c r="J35" s="173"/>
      <c r="K35" s="90">
        <v>7</v>
      </c>
      <c r="L35" s="91"/>
    </row>
    <row r="36" spans="2:12" s="88" customFormat="1" ht="30" customHeight="1">
      <c r="B36" s="89" t="s">
        <v>463</v>
      </c>
      <c r="C36" s="172" t="s">
        <v>464</v>
      </c>
      <c r="D36" s="173"/>
      <c r="E36" s="172" t="s">
        <v>465</v>
      </c>
      <c r="F36" s="173"/>
      <c r="G36" s="173"/>
      <c r="H36" s="173"/>
      <c r="I36" s="172" t="s">
        <v>466</v>
      </c>
      <c r="J36" s="173"/>
      <c r="K36" s="90">
        <v>5</v>
      </c>
      <c r="L36" s="91"/>
    </row>
    <row r="37" spans="2:12" s="88" customFormat="1" ht="20.100000000000001" customHeight="1">
      <c r="B37" s="89" t="s">
        <v>467</v>
      </c>
      <c r="C37" s="172" t="s">
        <v>468</v>
      </c>
      <c r="D37" s="173"/>
      <c r="E37" s="172" t="s">
        <v>469</v>
      </c>
      <c r="F37" s="173"/>
      <c r="G37" s="173"/>
      <c r="H37" s="173"/>
      <c r="I37" s="172" t="s">
        <v>470</v>
      </c>
      <c r="J37" s="173"/>
      <c r="K37" s="90">
        <v>1</v>
      </c>
      <c r="L37" s="91"/>
    </row>
    <row r="38" spans="2:12" s="88" customFormat="1" ht="20.100000000000001" customHeight="1">
      <c r="B38" s="89" t="s">
        <v>471</v>
      </c>
      <c r="C38" s="172" t="s">
        <v>472</v>
      </c>
      <c r="D38" s="173"/>
      <c r="E38" s="172" t="s">
        <v>473</v>
      </c>
      <c r="F38" s="173"/>
      <c r="G38" s="173"/>
      <c r="H38" s="173"/>
      <c r="I38" s="172" t="s">
        <v>474</v>
      </c>
      <c r="J38" s="173"/>
      <c r="K38" s="90">
        <v>2</v>
      </c>
      <c r="L38" s="91"/>
    </row>
    <row r="39" spans="2:12" s="88" customFormat="1" ht="20.100000000000001" customHeight="1">
      <c r="B39" s="89" t="s">
        <v>475</v>
      </c>
      <c r="C39" s="172" t="s">
        <v>476</v>
      </c>
      <c r="D39" s="173"/>
      <c r="E39" s="172" t="s">
        <v>477</v>
      </c>
      <c r="F39" s="173"/>
      <c r="G39" s="173"/>
      <c r="H39" s="173"/>
      <c r="I39" s="172" t="s">
        <v>478</v>
      </c>
      <c r="J39" s="173"/>
      <c r="K39" s="92">
        <v>1</v>
      </c>
      <c r="L39" s="91"/>
    </row>
    <row r="40" spans="2:12" s="88" customFormat="1" ht="20.100000000000001" customHeight="1">
      <c r="B40" s="89" t="s">
        <v>479</v>
      </c>
      <c r="C40" s="172" t="s">
        <v>480</v>
      </c>
      <c r="D40" s="173"/>
      <c r="E40" s="172" t="s">
        <v>481</v>
      </c>
      <c r="F40" s="173"/>
      <c r="G40" s="173"/>
      <c r="H40" s="173"/>
      <c r="I40" s="172" t="s">
        <v>482</v>
      </c>
      <c r="J40" s="173"/>
      <c r="K40" s="92">
        <v>3</v>
      </c>
      <c r="L40" s="91"/>
    </row>
    <row r="41" spans="2:12" s="88" customFormat="1" ht="20.100000000000001" customHeight="1">
      <c r="B41" s="89" t="s">
        <v>483</v>
      </c>
      <c r="C41" s="172" t="s">
        <v>484</v>
      </c>
      <c r="D41" s="173"/>
      <c r="E41" s="172" t="s">
        <v>485</v>
      </c>
      <c r="F41" s="173"/>
      <c r="G41" s="173"/>
      <c r="H41" s="173"/>
      <c r="I41" s="172" t="s">
        <v>486</v>
      </c>
      <c r="J41" s="173"/>
      <c r="K41" s="92">
        <v>1</v>
      </c>
      <c r="L41" s="91"/>
    </row>
    <row r="42" spans="2:12" s="88" customFormat="1" ht="20.100000000000001" customHeight="1">
      <c r="B42" s="89" t="s">
        <v>487</v>
      </c>
      <c r="C42" s="172" t="s">
        <v>488</v>
      </c>
      <c r="D42" s="173"/>
      <c r="E42" s="172" t="s">
        <v>489</v>
      </c>
      <c r="F42" s="173"/>
      <c r="G42" s="173"/>
      <c r="H42" s="173"/>
      <c r="I42" s="172" t="s">
        <v>490</v>
      </c>
      <c r="J42" s="173"/>
      <c r="K42" s="90">
        <v>1</v>
      </c>
      <c r="L42" s="91"/>
    </row>
    <row r="43" spans="2:12" s="88" customFormat="1" ht="20.100000000000001" customHeight="1">
      <c r="B43" s="89" t="s">
        <v>491</v>
      </c>
      <c r="C43" s="172" t="s">
        <v>492</v>
      </c>
      <c r="D43" s="173"/>
      <c r="E43" s="172" t="s">
        <v>493</v>
      </c>
      <c r="F43" s="173"/>
      <c r="G43" s="173"/>
      <c r="H43" s="173"/>
      <c r="I43" s="172" t="s">
        <v>493</v>
      </c>
      <c r="J43" s="173"/>
      <c r="K43" s="92">
        <v>1</v>
      </c>
      <c r="L43" s="91"/>
    </row>
    <row r="44" spans="2:12" s="88" customFormat="1" ht="20.100000000000001" customHeight="1">
      <c r="B44" s="89" t="s">
        <v>494</v>
      </c>
      <c r="C44" s="172" t="s">
        <v>495</v>
      </c>
      <c r="D44" s="173"/>
      <c r="E44" s="172" t="s">
        <v>496</v>
      </c>
      <c r="F44" s="173"/>
      <c r="G44" s="173"/>
      <c r="H44" s="173"/>
      <c r="I44" s="172" t="s">
        <v>496</v>
      </c>
      <c r="J44" s="173"/>
      <c r="K44" s="92">
        <v>3</v>
      </c>
      <c r="L44" s="91"/>
    </row>
    <row r="45" spans="2:12" s="88" customFormat="1" ht="30" customHeight="1">
      <c r="B45" s="89" t="s">
        <v>497</v>
      </c>
      <c r="C45" s="172" t="s">
        <v>498</v>
      </c>
      <c r="D45" s="173"/>
      <c r="E45" s="172" t="s">
        <v>499</v>
      </c>
      <c r="F45" s="173"/>
      <c r="G45" s="173"/>
      <c r="H45" s="173"/>
      <c r="I45" s="172" t="s">
        <v>500</v>
      </c>
      <c r="J45" s="173"/>
      <c r="K45" s="90">
        <v>1</v>
      </c>
      <c r="L45" s="91"/>
    </row>
    <row r="46" spans="2:12" s="88" customFormat="1" ht="20.100000000000001" customHeight="1">
      <c r="B46" s="89" t="s">
        <v>501</v>
      </c>
      <c r="C46" s="172" t="s">
        <v>502</v>
      </c>
      <c r="D46" s="173"/>
      <c r="E46" s="172" t="s">
        <v>503</v>
      </c>
      <c r="F46" s="173"/>
      <c r="G46" s="173"/>
      <c r="H46" s="173"/>
      <c r="I46" s="172" t="s">
        <v>504</v>
      </c>
      <c r="J46" s="173"/>
      <c r="K46" s="90">
        <v>2</v>
      </c>
      <c r="L46" s="91"/>
    </row>
    <row r="47" spans="2:12" s="88" customFormat="1" ht="20.100000000000001" customHeight="1">
      <c r="B47" s="89" t="s">
        <v>505</v>
      </c>
      <c r="C47" s="172" t="s">
        <v>506</v>
      </c>
      <c r="D47" s="173"/>
      <c r="E47" s="172" t="s">
        <v>507</v>
      </c>
      <c r="F47" s="173"/>
      <c r="G47" s="173"/>
      <c r="H47" s="173"/>
      <c r="I47" s="172" t="s">
        <v>508</v>
      </c>
      <c r="J47" s="173"/>
      <c r="K47" s="90">
        <v>1</v>
      </c>
      <c r="L47" s="91"/>
    </row>
    <row r="48" spans="2:12" s="88" customFormat="1" ht="20.100000000000001" customHeight="1">
      <c r="B48" s="89" t="s">
        <v>509</v>
      </c>
      <c r="C48" s="172" t="s">
        <v>510</v>
      </c>
      <c r="D48" s="173"/>
      <c r="E48" s="172" t="s">
        <v>511</v>
      </c>
      <c r="F48" s="173"/>
      <c r="G48" s="173"/>
      <c r="H48" s="173"/>
      <c r="I48" s="172" t="s">
        <v>512</v>
      </c>
      <c r="J48" s="173"/>
      <c r="K48" s="90">
        <v>20</v>
      </c>
      <c r="L48" s="91"/>
    </row>
    <row r="49" spans="2:12" s="88" customFormat="1" ht="20.100000000000001" customHeight="1">
      <c r="B49" s="89" t="s">
        <v>513</v>
      </c>
      <c r="C49" s="172" t="s">
        <v>514</v>
      </c>
      <c r="D49" s="173"/>
      <c r="E49" s="172" t="s">
        <v>515</v>
      </c>
      <c r="F49" s="173"/>
      <c r="G49" s="173"/>
      <c r="H49" s="173"/>
      <c r="I49" s="172" t="s">
        <v>516</v>
      </c>
      <c r="J49" s="173"/>
      <c r="K49" s="90">
        <v>1</v>
      </c>
      <c r="L49" s="91"/>
    </row>
    <row r="50" spans="2:12" s="88" customFormat="1" ht="20.100000000000001" customHeight="1">
      <c r="B50" s="89" t="s">
        <v>517</v>
      </c>
      <c r="C50" s="172" t="s">
        <v>518</v>
      </c>
      <c r="D50" s="173"/>
      <c r="E50" s="172" t="s">
        <v>519</v>
      </c>
      <c r="F50" s="173"/>
      <c r="G50" s="173"/>
      <c r="H50" s="173"/>
      <c r="I50" s="172" t="s">
        <v>520</v>
      </c>
      <c r="J50" s="173"/>
      <c r="K50" s="90">
        <v>10</v>
      </c>
      <c r="L50" s="91"/>
    </row>
    <row r="51" spans="2:12" s="88" customFormat="1" ht="20.100000000000001" customHeight="1">
      <c r="B51" s="89" t="s">
        <v>521</v>
      </c>
      <c r="C51" s="172" t="s">
        <v>522</v>
      </c>
      <c r="D51" s="173"/>
      <c r="E51" s="172" t="s">
        <v>523</v>
      </c>
      <c r="F51" s="173"/>
      <c r="G51" s="173"/>
      <c r="H51" s="173"/>
      <c r="I51" s="172" t="s">
        <v>524</v>
      </c>
      <c r="J51" s="173"/>
      <c r="K51" s="90">
        <v>10</v>
      </c>
      <c r="L51" s="91"/>
    </row>
    <row r="52" spans="2:12" s="88" customFormat="1" ht="20.100000000000001" customHeight="1">
      <c r="B52" s="89" t="s">
        <v>525</v>
      </c>
      <c r="C52" s="172" t="s">
        <v>526</v>
      </c>
      <c r="D52" s="173"/>
      <c r="E52" s="172" t="s">
        <v>527</v>
      </c>
      <c r="F52" s="173"/>
      <c r="G52" s="173"/>
      <c r="H52" s="173"/>
      <c r="I52" s="172" t="s">
        <v>2</v>
      </c>
      <c r="J52" s="173"/>
      <c r="K52" s="90">
        <v>10</v>
      </c>
      <c r="L52" s="91"/>
    </row>
    <row r="53" spans="2:12" s="88" customFormat="1" ht="20.100000000000001" customHeight="1">
      <c r="B53" s="89" t="s">
        <v>528</v>
      </c>
      <c r="C53" s="172" t="s">
        <v>529</v>
      </c>
      <c r="D53" s="173"/>
      <c r="E53" s="172" t="s">
        <v>530</v>
      </c>
      <c r="F53" s="173"/>
      <c r="G53" s="173"/>
      <c r="H53" s="173"/>
      <c r="I53" s="172" t="s">
        <v>2</v>
      </c>
      <c r="J53" s="173"/>
      <c r="K53" s="90">
        <v>8</v>
      </c>
      <c r="L53" s="91"/>
    </row>
    <row r="54" spans="2:12" s="88" customFormat="1" ht="20.100000000000001" customHeight="1">
      <c r="B54" s="89" t="s">
        <v>531</v>
      </c>
      <c r="C54" s="172" t="s">
        <v>532</v>
      </c>
      <c r="D54" s="173"/>
      <c r="E54" s="172" t="s">
        <v>533</v>
      </c>
      <c r="F54" s="173"/>
      <c r="G54" s="173"/>
      <c r="H54" s="173"/>
      <c r="I54" s="172" t="s">
        <v>2</v>
      </c>
      <c r="J54" s="173"/>
      <c r="K54" s="90">
        <v>34</v>
      </c>
      <c r="L54" s="91"/>
    </row>
    <row r="55" spans="2:12" s="88" customFormat="1" ht="20.100000000000001" customHeight="1">
      <c r="B55" s="89" t="s">
        <v>534</v>
      </c>
      <c r="C55" s="172" t="s">
        <v>535</v>
      </c>
      <c r="D55" s="173"/>
      <c r="E55" s="172" t="s">
        <v>536</v>
      </c>
      <c r="F55" s="173"/>
      <c r="G55" s="173"/>
      <c r="H55" s="173"/>
      <c r="I55" s="172" t="s">
        <v>2</v>
      </c>
      <c r="J55" s="173"/>
      <c r="K55" s="90">
        <v>3</v>
      </c>
      <c r="L55" s="91"/>
    </row>
    <row r="56" spans="2:12" s="88" customFormat="1" ht="20.100000000000001" customHeight="1">
      <c r="B56" s="89" t="s">
        <v>537</v>
      </c>
      <c r="C56" s="172" t="s">
        <v>538</v>
      </c>
      <c r="D56" s="173"/>
      <c r="E56" s="172" t="s">
        <v>539</v>
      </c>
      <c r="F56" s="173"/>
      <c r="G56" s="173"/>
      <c r="H56" s="173"/>
      <c r="I56" s="172" t="s">
        <v>540</v>
      </c>
      <c r="J56" s="173"/>
      <c r="K56" s="92">
        <v>2</v>
      </c>
      <c r="L56" s="91"/>
    </row>
    <row r="57" spans="2:12" s="88" customFormat="1" ht="20.100000000000001" customHeight="1" thickBot="1">
      <c r="B57" s="89" t="s">
        <v>541</v>
      </c>
      <c r="C57" s="172" t="s">
        <v>542</v>
      </c>
      <c r="D57" s="173"/>
      <c r="E57" s="172" t="s">
        <v>543</v>
      </c>
      <c r="F57" s="173"/>
      <c r="G57" s="173"/>
      <c r="H57" s="173"/>
      <c r="I57" s="172" t="s">
        <v>544</v>
      </c>
      <c r="J57" s="173"/>
      <c r="K57" s="90">
        <v>2</v>
      </c>
      <c r="L57" s="91"/>
    </row>
    <row r="58" spans="2:12" s="88" customFormat="1" ht="20.100000000000001" customHeight="1" thickBot="1">
      <c r="B58" s="93"/>
      <c r="C58" s="94" t="s">
        <v>545</v>
      </c>
      <c r="D58" s="95"/>
      <c r="E58" s="95"/>
      <c r="F58" s="95"/>
      <c r="G58" s="95"/>
      <c r="H58" s="95"/>
      <c r="I58" s="95"/>
      <c r="J58" s="95"/>
      <c r="K58" s="95"/>
      <c r="L58" s="96">
        <f>SUM(L29:L57)</f>
        <v>0</v>
      </c>
    </row>
    <row r="59" spans="2:12" s="88" customFormat="1" ht="20.100000000000001" customHeight="1" thickBot="1">
      <c r="B59" s="93"/>
      <c r="C59" s="95" t="s">
        <v>546</v>
      </c>
      <c r="D59" s="95"/>
      <c r="E59" s="95"/>
      <c r="F59" s="95"/>
      <c r="G59" s="95"/>
      <c r="H59" s="95"/>
      <c r="I59" s="95"/>
      <c r="J59" s="95"/>
      <c r="K59" s="95"/>
      <c r="L59" s="97">
        <f>L58*(30/100)</f>
        <v>0</v>
      </c>
    </row>
    <row r="60" spans="2:12" s="88" customFormat="1" ht="20.100000000000001" customHeight="1" thickBot="1">
      <c r="B60" s="93"/>
      <c r="C60" s="94" t="s">
        <v>547</v>
      </c>
      <c r="D60" s="95"/>
      <c r="E60" s="95"/>
      <c r="F60" s="95"/>
      <c r="G60" s="95"/>
      <c r="H60" s="95"/>
      <c r="I60" s="95"/>
      <c r="J60" s="95"/>
      <c r="K60" s="95"/>
      <c r="L60" s="96">
        <f>L58+L59</f>
        <v>0</v>
      </c>
    </row>
    <row r="62" spans="2:12">
      <c r="B62" s="59" t="s">
        <v>2</v>
      </c>
    </row>
  </sheetData>
  <mergeCells count="90">
    <mergeCell ref="C27:D27"/>
    <mergeCell ref="E27:H27"/>
    <mergeCell ref="I27:J27"/>
    <mergeCell ref="C29:D29"/>
    <mergeCell ref="E29:H29"/>
    <mergeCell ref="I29:J29"/>
    <mergeCell ref="C30:D30"/>
    <mergeCell ref="E30:H30"/>
    <mergeCell ref="I30:J30"/>
    <mergeCell ref="C31:D31"/>
    <mergeCell ref="E31:H31"/>
    <mergeCell ref="I31:J31"/>
    <mergeCell ref="C32:D32"/>
    <mergeCell ref="E32:H32"/>
    <mergeCell ref="I32:J32"/>
    <mergeCell ref="C33:D33"/>
    <mergeCell ref="E33:H33"/>
    <mergeCell ref="I33:J33"/>
    <mergeCell ref="C34:D34"/>
    <mergeCell ref="E34:H34"/>
    <mergeCell ref="I34:J34"/>
    <mergeCell ref="C35:D35"/>
    <mergeCell ref="E35:H35"/>
    <mergeCell ref="I35:J35"/>
    <mergeCell ref="C36:D36"/>
    <mergeCell ref="E36:H36"/>
    <mergeCell ref="I36:J36"/>
    <mergeCell ref="C37:D37"/>
    <mergeCell ref="E37:H37"/>
    <mergeCell ref="I37:J37"/>
    <mergeCell ref="C38:D38"/>
    <mergeCell ref="E38:H38"/>
    <mergeCell ref="I38:J38"/>
    <mergeCell ref="C39:D39"/>
    <mergeCell ref="E39:H39"/>
    <mergeCell ref="I39:J39"/>
    <mergeCell ref="C40:D40"/>
    <mergeCell ref="E40:H40"/>
    <mergeCell ref="I40:J40"/>
    <mergeCell ref="C41:D41"/>
    <mergeCell ref="E41:H41"/>
    <mergeCell ref="I41:J41"/>
    <mergeCell ref="C42:D42"/>
    <mergeCell ref="E42:H42"/>
    <mergeCell ref="I42:J42"/>
    <mergeCell ref="C43:D43"/>
    <mergeCell ref="E43:H43"/>
    <mergeCell ref="I43:J43"/>
    <mergeCell ref="C44:D44"/>
    <mergeCell ref="E44:H44"/>
    <mergeCell ref="I44:J44"/>
    <mergeCell ref="C45:D45"/>
    <mergeCell ref="E45:H45"/>
    <mergeCell ref="I45:J45"/>
    <mergeCell ref="C46:D46"/>
    <mergeCell ref="E46:H46"/>
    <mergeCell ref="I46:J46"/>
    <mergeCell ref="C47:D47"/>
    <mergeCell ref="E47:H47"/>
    <mergeCell ref="I47:J47"/>
    <mergeCell ref="C48:D48"/>
    <mergeCell ref="E48:H48"/>
    <mergeCell ref="I48:J48"/>
    <mergeCell ref="C49:D49"/>
    <mergeCell ref="E49:H49"/>
    <mergeCell ref="I49:J49"/>
    <mergeCell ref="C50:D50"/>
    <mergeCell ref="E50:H50"/>
    <mergeCell ref="I50:J50"/>
    <mergeCell ref="C51:D51"/>
    <mergeCell ref="E51:H51"/>
    <mergeCell ref="I51:J51"/>
    <mergeCell ref="C52:D52"/>
    <mergeCell ref="E52:H52"/>
    <mergeCell ref="I52:J52"/>
    <mergeCell ref="C53:D53"/>
    <mergeCell ref="E53:H53"/>
    <mergeCell ref="I53:J53"/>
    <mergeCell ref="C54:D54"/>
    <mergeCell ref="E54:H54"/>
    <mergeCell ref="I54:J54"/>
    <mergeCell ref="C55:D55"/>
    <mergeCell ref="E55:H55"/>
    <mergeCell ref="I55:J55"/>
    <mergeCell ref="C56:D56"/>
    <mergeCell ref="E56:H56"/>
    <mergeCell ref="I56:J56"/>
    <mergeCell ref="C57:D57"/>
    <mergeCell ref="E57:H57"/>
    <mergeCell ref="I57:J57"/>
  </mergeCells>
  <printOptions horizontalCentered="1"/>
  <pageMargins left="0.6692913385826772" right="0.59055118110236227" top="0.59055118110236227" bottom="0.59055118110236227" header="0.27559055118110237" footer="0.27559055118110237"/>
  <pageSetup paperSize="9" scale="64" orientation="portrait" errors="blank" r:id="rId1"/>
  <headerFooter>
    <oddFooter>&amp;LDátum tlače  &amp;D&amp;RStrana  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7"/>
  <sheetViews>
    <sheetView workbookViewId="0">
      <selection activeCell="F10" sqref="F10:F28"/>
    </sheetView>
  </sheetViews>
  <sheetFormatPr defaultRowHeight="15"/>
  <cols>
    <col min="1" max="1" width="5.42578125" style="122" customWidth="1"/>
    <col min="2" max="2" width="9.140625" style="115"/>
    <col min="3" max="3" width="31.5703125" style="115" customWidth="1"/>
    <col min="4" max="4" width="20.5703125" style="115" customWidth="1"/>
    <col min="5" max="5" width="6.140625" style="123" customWidth="1"/>
    <col min="6" max="6" width="9.140625" style="124"/>
    <col min="7" max="7" width="9.140625" style="123"/>
    <col min="8" max="8" width="9.7109375" style="125" customWidth="1"/>
    <col min="9" max="16384" width="9.140625" style="115"/>
  </cols>
  <sheetData>
    <row r="1" spans="1:8" s="99" customFormat="1">
      <c r="A1" s="98" t="s">
        <v>548</v>
      </c>
      <c r="B1" s="98"/>
      <c r="C1" s="98">
        <v>3222</v>
      </c>
      <c r="E1" s="100"/>
      <c r="F1" s="101"/>
      <c r="G1" s="100"/>
      <c r="H1" s="102"/>
    </row>
    <row r="2" spans="1:8" s="99" customFormat="1">
      <c r="A2" s="98" t="s">
        <v>549</v>
      </c>
      <c r="C2" s="99" t="s">
        <v>550</v>
      </c>
      <c r="E2" s="100"/>
      <c r="F2" s="101"/>
      <c r="G2" s="100"/>
      <c r="H2" s="102"/>
    </row>
    <row r="3" spans="1:8" s="99" customFormat="1">
      <c r="A3" s="98" t="s">
        <v>551</v>
      </c>
      <c r="C3" s="99" t="s">
        <v>552</v>
      </c>
      <c r="E3" s="100"/>
      <c r="F3" s="101"/>
      <c r="G3" s="100"/>
      <c r="H3" s="102"/>
    </row>
    <row r="4" spans="1:8" s="99" customFormat="1">
      <c r="A4" s="98" t="s">
        <v>553</v>
      </c>
      <c r="B4" s="103"/>
      <c r="C4" s="104">
        <v>44700</v>
      </c>
      <c r="E4" s="100"/>
      <c r="F4" s="101"/>
      <c r="G4" s="100"/>
      <c r="H4" s="102"/>
    </row>
    <row r="5" spans="1:8" s="99" customFormat="1">
      <c r="A5" s="98"/>
      <c r="E5" s="100"/>
      <c r="F5" s="101"/>
      <c r="G5" s="100"/>
      <c r="H5" s="102"/>
    </row>
    <row r="6" spans="1:8" s="99" customFormat="1">
      <c r="A6" s="98" t="s">
        <v>554</v>
      </c>
      <c r="E6" s="100"/>
      <c r="F6" s="101"/>
      <c r="G6" s="100"/>
      <c r="H6" s="102"/>
    </row>
    <row r="8" spans="1:8" s="99" customFormat="1">
      <c r="A8" s="105" t="s">
        <v>555</v>
      </c>
      <c r="B8" s="106" t="s">
        <v>556</v>
      </c>
      <c r="C8" s="106" t="s">
        <v>557</v>
      </c>
      <c r="D8" s="106" t="s">
        <v>558</v>
      </c>
      <c r="E8" s="107" t="s">
        <v>559</v>
      </c>
      <c r="F8" s="108" t="s">
        <v>560</v>
      </c>
      <c r="G8" s="107" t="s">
        <v>8</v>
      </c>
      <c r="H8" s="109" t="s">
        <v>561</v>
      </c>
    </row>
    <row r="9" spans="1:8">
      <c r="A9" s="110"/>
      <c r="B9" s="111"/>
      <c r="C9" s="111"/>
      <c r="D9" s="111"/>
      <c r="E9" s="112"/>
      <c r="F9" s="113"/>
      <c r="G9" s="112"/>
      <c r="H9" s="114"/>
    </row>
    <row r="10" spans="1:8" ht="17.25">
      <c r="A10" s="110">
        <v>1</v>
      </c>
      <c r="B10" s="111" t="s">
        <v>562</v>
      </c>
      <c r="C10" s="111" t="s">
        <v>563</v>
      </c>
      <c r="D10" s="111" t="s">
        <v>564</v>
      </c>
      <c r="E10" s="112" t="s">
        <v>21</v>
      </c>
      <c r="F10" s="113"/>
      <c r="G10" s="112">
        <v>3</v>
      </c>
      <c r="H10" s="114">
        <f>G10*F10</f>
        <v>0</v>
      </c>
    </row>
    <row r="11" spans="1:8" ht="17.25">
      <c r="A11" s="110">
        <v>2</v>
      </c>
      <c r="B11" s="111" t="s">
        <v>562</v>
      </c>
      <c r="C11" s="111" t="s">
        <v>565</v>
      </c>
      <c r="D11" s="111" t="s">
        <v>566</v>
      </c>
      <c r="E11" s="112" t="s">
        <v>21</v>
      </c>
      <c r="F11" s="113"/>
      <c r="G11" s="112">
        <v>1</v>
      </c>
      <c r="H11" s="114">
        <f>G11*F11</f>
        <v>0</v>
      </c>
    </row>
    <row r="12" spans="1:8" ht="17.25">
      <c r="A12" s="110">
        <v>3</v>
      </c>
      <c r="B12" s="111" t="s">
        <v>562</v>
      </c>
      <c r="C12" s="111" t="s">
        <v>567</v>
      </c>
      <c r="D12" s="111" t="s">
        <v>566</v>
      </c>
      <c r="E12" s="112" t="s">
        <v>21</v>
      </c>
      <c r="F12" s="113"/>
      <c r="G12" s="112">
        <v>1</v>
      </c>
      <c r="H12" s="114">
        <f>G12*F12</f>
        <v>0</v>
      </c>
    </row>
    <row r="13" spans="1:8">
      <c r="A13" s="110">
        <v>4</v>
      </c>
      <c r="B13" s="111" t="s">
        <v>568</v>
      </c>
      <c r="C13" s="111" t="s">
        <v>569</v>
      </c>
      <c r="D13" s="111" t="s">
        <v>570</v>
      </c>
      <c r="E13" s="112" t="s">
        <v>21</v>
      </c>
      <c r="F13" s="113"/>
      <c r="G13" s="112">
        <v>1</v>
      </c>
      <c r="H13" s="114">
        <f t="shared" ref="H13:H28" si="0">G13*F13</f>
        <v>0</v>
      </c>
    </row>
    <row r="14" spans="1:8">
      <c r="A14" s="110">
        <v>5</v>
      </c>
      <c r="B14" s="111" t="s">
        <v>568</v>
      </c>
      <c r="C14" s="111" t="s">
        <v>571</v>
      </c>
      <c r="D14" s="111" t="s">
        <v>572</v>
      </c>
      <c r="E14" s="112" t="s">
        <v>21</v>
      </c>
      <c r="F14" s="113"/>
      <c r="G14" s="112">
        <v>1</v>
      </c>
      <c r="H14" s="114">
        <f t="shared" si="0"/>
        <v>0</v>
      </c>
    </row>
    <row r="15" spans="1:8">
      <c r="A15" s="110">
        <v>6</v>
      </c>
      <c r="B15" s="111" t="s">
        <v>568</v>
      </c>
      <c r="C15" s="111" t="s">
        <v>573</v>
      </c>
      <c r="D15" s="111" t="s">
        <v>574</v>
      </c>
      <c r="E15" s="112" t="s">
        <v>21</v>
      </c>
      <c r="F15" s="113"/>
      <c r="G15" s="112">
        <v>3</v>
      </c>
      <c r="H15" s="114">
        <f t="shared" si="0"/>
        <v>0</v>
      </c>
    </row>
    <row r="16" spans="1:8">
      <c r="A16" s="110">
        <v>7</v>
      </c>
      <c r="B16" s="111" t="s">
        <v>575</v>
      </c>
      <c r="C16" s="111" t="s">
        <v>576</v>
      </c>
      <c r="D16" s="111" t="s">
        <v>577</v>
      </c>
      <c r="E16" s="112" t="s">
        <v>21</v>
      </c>
      <c r="F16" s="113"/>
      <c r="G16" s="112">
        <v>1</v>
      </c>
      <c r="H16" s="114">
        <f t="shared" si="0"/>
        <v>0</v>
      </c>
    </row>
    <row r="17" spans="1:8">
      <c r="A17" s="110">
        <v>8</v>
      </c>
      <c r="B17" s="111" t="s">
        <v>575</v>
      </c>
      <c r="C17" s="111" t="s">
        <v>578</v>
      </c>
      <c r="D17" s="111" t="s">
        <v>579</v>
      </c>
      <c r="E17" s="112" t="s">
        <v>21</v>
      </c>
      <c r="F17" s="113"/>
      <c r="G17" s="112">
        <v>2</v>
      </c>
      <c r="H17" s="114">
        <f t="shared" si="0"/>
        <v>0</v>
      </c>
    </row>
    <row r="18" spans="1:8">
      <c r="A18" s="110">
        <v>9</v>
      </c>
      <c r="B18" s="111" t="s">
        <v>575</v>
      </c>
      <c r="C18" s="111" t="s">
        <v>578</v>
      </c>
      <c r="D18" s="111" t="s">
        <v>580</v>
      </c>
      <c r="E18" s="112" t="s">
        <v>21</v>
      </c>
      <c r="F18" s="113"/>
      <c r="G18" s="112">
        <v>1</v>
      </c>
      <c r="H18" s="114">
        <f t="shared" si="0"/>
        <v>0</v>
      </c>
    </row>
    <row r="19" spans="1:8">
      <c r="A19" s="110">
        <v>10</v>
      </c>
      <c r="B19" s="111" t="s">
        <v>575</v>
      </c>
      <c r="C19" s="111" t="s">
        <v>581</v>
      </c>
      <c r="D19" s="111" t="s">
        <v>582</v>
      </c>
      <c r="E19" s="112" t="s">
        <v>21</v>
      </c>
      <c r="F19" s="113"/>
      <c r="G19" s="112">
        <v>1</v>
      </c>
      <c r="H19" s="114">
        <f t="shared" si="0"/>
        <v>0</v>
      </c>
    </row>
    <row r="20" spans="1:8">
      <c r="A20" s="110">
        <v>11</v>
      </c>
      <c r="B20" s="111" t="s">
        <v>583</v>
      </c>
      <c r="C20" s="111" t="s">
        <v>584</v>
      </c>
      <c r="D20" s="111" t="s">
        <v>585</v>
      </c>
      <c r="E20" s="112" t="s">
        <v>21</v>
      </c>
      <c r="F20" s="113"/>
      <c r="G20" s="112">
        <v>1</v>
      </c>
      <c r="H20" s="114">
        <f t="shared" si="0"/>
        <v>0</v>
      </c>
    </row>
    <row r="21" spans="1:8">
      <c r="A21" s="110">
        <v>12</v>
      </c>
      <c r="B21" s="111" t="s">
        <v>586</v>
      </c>
      <c r="C21" s="111" t="s">
        <v>587</v>
      </c>
      <c r="D21" s="111" t="s">
        <v>588</v>
      </c>
      <c r="E21" s="112" t="s">
        <v>21</v>
      </c>
      <c r="F21" s="113"/>
      <c r="G21" s="112">
        <v>5</v>
      </c>
      <c r="H21" s="114">
        <f t="shared" si="0"/>
        <v>0</v>
      </c>
    </row>
    <row r="22" spans="1:8">
      <c r="A22" s="110">
        <v>13</v>
      </c>
      <c r="B22" s="111" t="s">
        <v>589</v>
      </c>
      <c r="C22" s="111" t="s">
        <v>590</v>
      </c>
      <c r="D22" s="111" t="s">
        <v>591</v>
      </c>
      <c r="E22" s="112" t="s">
        <v>21</v>
      </c>
      <c r="F22" s="113"/>
      <c r="G22" s="112">
        <v>1</v>
      </c>
      <c r="H22" s="114">
        <f t="shared" si="0"/>
        <v>0</v>
      </c>
    </row>
    <row r="23" spans="1:8">
      <c r="A23" s="110">
        <v>14</v>
      </c>
      <c r="B23" s="111" t="s">
        <v>592</v>
      </c>
      <c r="C23" s="111" t="s">
        <v>593</v>
      </c>
      <c r="D23" s="111" t="s">
        <v>594</v>
      </c>
      <c r="E23" s="112" t="s">
        <v>21</v>
      </c>
      <c r="F23" s="113"/>
      <c r="G23" s="112">
        <v>1</v>
      </c>
      <c r="H23" s="114">
        <f t="shared" si="0"/>
        <v>0</v>
      </c>
    </row>
    <row r="24" spans="1:8">
      <c r="A24" s="110">
        <v>15</v>
      </c>
      <c r="B24" s="111" t="s">
        <v>595</v>
      </c>
      <c r="C24" s="111" t="s">
        <v>596</v>
      </c>
      <c r="D24" s="111" t="s">
        <v>597</v>
      </c>
      <c r="E24" s="112" t="s">
        <v>21</v>
      </c>
      <c r="F24" s="113"/>
      <c r="G24" s="112">
        <v>60</v>
      </c>
      <c r="H24" s="114">
        <f t="shared" si="0"/>
        <v>0</v>
      </c>
    </row>
    <row r="25" spans="1:8">
      <c r="A25" s="110">
        <v>16</v>
      </c>
      <c r="B25" s="111" t="s">
        <v>595</v>
      </c>
      <c r="C25" s="111" t="s">
        <v>598</v>
      </c>
      <c r="D25" s="111" t="s">
        <v>599</v>
      </c>
      <c r="E25" s="112" t="s">
        <v>21</v>
      </c>
      <c r="F25" s="113"/>
      <c r="G25" s="112">
        <v>6</v>
      </c>
      <c r="H25" s="114">
        <f t="shared" si="0"/>
        <v>0</v>
      </c>
    </row>
    <row r="26" spans="1:8">
      <c r="A26" s="110">
        <v>17</v>
      </c>
      <c r="B26" s="111" t="s">
        <v>595</v>
      </c>
      <c r="C26" s="111" t="s">
        <v>600</v>
      </c>
      <c r="D26" s="111" t="s">
        <v>601</v>
      </c>
      <c r="E26" s="112" t="s">
        <v>21</v>
      </c>
      <c r="F26" s="113"/>
      <c r="G26" s="112">
        <v>7</v>
      </c>
      <c r="H26" s="114">
        <f t="shared" si="0"/>
        <v>0</v>
      </c>
    </row>
    <row r="27" spans="1:8">
      <c r="A27" s="110">
        <v>18</v>
      </c>
      <c r="B27" s="111" t="s">
        <v>595</v>
      </c>
      <c r="C27" s="111" t="s">
        <v>602</v>
      </c>
      <c r="D27" s="111" t="s">
        <v>603</v>
      </c>
      <c r="E27" s="112" t="s">
        <v>21</v>
      </c>
      <c r="F27" s="113"/>
      <c r="G27" s="112">
        <v>4</v>
      </c>
      <c r="H27" s="114">
        <f t="shared" si="0"/>
        <v>0</v>
      </c>
    </row>
    <row r="28" spans="1:8">
      <c r="A28" s="110">
        <v>19</v>
      </c>
      <c r="B28" s="111" t="s">
        <v>595</v>
      </c>
      <c r="C28" s="111" t="s">
        <v>604</v>
      </c>
      <c r="D28" s="111" t="s">
        <v>605</v>
      </c>
      <c r="E28" s="112" t="s">
        <v>21</v>
      </c>
      <c r="F28" s="113"/>
      <c r="G28" s="112">
        <v>4</v>
      </c>
      <c r="H28" s="114">
        <f t="shared" si="0"/>
        <v>0</v>
      </c>
    </row>
    <row r="29" spans="1:8">
      <c r="A29" s="110"/>
      <c r="B29" s="111"/>
      <c r="C29" s="111"/>
      <c r="D29" s="111"/>
      <c r="E29" s="112"/>
      <c r="F29" s="113"/>
      <c r="G29" s="112"/>
      <c r="H29" s="114"/>
    </row>
    <row r="30" spans="1:8">
      <c r="A30" s="110"/>
      <c r="B30" s="111"/>
      <c r="C30" s="111" t="s">
        <v>606</v>
      </c>
      <c r="D30" s="111"/>
      <c r="E30" s="112"/>
      <c r="F30" s="113"/>
      <c r="G30" s="112"/>
      <c r="H30" s="114">
        <f>SUM(H10:H29)</f>
        <v>0</v>
      </c>
    </row>
    <row r="31" spans="1:8">
      <c r="A31" s="110"/>
      <c r="B31" s="111"/>
      <c r="C31" s="111" t="s">
        <v>607</v>
      </c>
      <c r="D31" s="111"/>
      <c r="E31" s="112"/>
      <c r="F31" s="113"/>
      <c r="G31" s="112"/>
      <c r="H31" s="114">
        <f>0.05*H30</f>
        <v>0</v>
      </c>
    </row>
    <row r="32" spans="1:8">
      <c r="A32" s="110"/>
      <c r="B32" s="111"/>
      <c r="C32" s="111"/>
      <c r="D32" s="111"/>
      <c r="E32" s="112"/>
      <c r="F32" s="113"/>
      <c r="G32" s="112"/>
      <c r="H32" s="114"/>
    </row>
    <row r="33" spans="1:8">
      <c r="A33" s="110"/>
      <c r="B33" s="111"/>
      <c r="C33" s="111" t="s">
        <v>608</v>
      </c>
      <c r="D33" s="111"/>
      <c r="E33" s="112"/>
      <c r="F33" s="113"/>
      <c r="G33" s="112"/>
      <c r="H33" s="114">
        <f>SUM(H30:H32)</f>
        <v>0</v>
      </c>
    </row>
    <row r="34" spans="1:8">
      <c r="A34" s="110"/>
      <c r="B34" s="111"/>
      <c r="C34" s="111" t="s">
        <v>546</v>
      </c>
      <c r="D34" s="111"/>
      <c r="E34" s="112"/>
      <c r="F34" s="113"/>
      <c r="G34" s="112"/>
      <c r="H34" s="114">
        <f>0.3*H33</f>
        <v>0</v>
      </c>
    </row>
    <row r="35" spans="1:8">
      <c r="A35" s="110"/>
      <c r="B35" s="111"/>
      <c r="C35" s="111"/>
      <c r="D35" s="111"/>
      <c r="E35" s="112"/>
      <c r="F35" s="113"/>
      <c r="G35" s="112"/>
      <c r="H35" s="114"/>
    </row>
    <row r="36" spans="1:8" s="121" customFormat="1" ht="20.100000000000001" customHeight="1" thickBot="1">
      <c r="A36" s="116"/>
      <c r="B36" s="117"/>
      <c r="C36" s="117" t="s">
        <v>609</v>
      </c>
      <c r="D36" s="117"/>
      <c r="E36" s="118"/>
      <c r="F36" s="119"/>
      <c r="G36" s="118"/>
      <c r="H36" s="120">
        <f>SUM(H33:H35)</f>
        <v>0</v>
      </c>
    </row>
    <row r="37" spans="1:8" ht="15.75" thickTop="1"/>
  </sheetData>
  <printOptions horizontalCentered="1"/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7"/>
  <sheetViews>
    <sheetView workbookViewId="0">
      <selection activeCell="F10" sqref="F10:F28"/>
    </sheetView>
  </sheetViews>
  <sheetFormatPr defaultRowHeight="15"/>
  <cols>
    <col min="1" max="1" width="5.42578125" style="122" customWidth="1"/>
    <col min="2" max="2" width="9.140625" style="115"/>
    <col min="3" max="3" width="31.5703125" style="115" customWidth="1"/>
    <col min="4" max="4" width="20.5703125" style="115" customWidth="1"/>
    <col min="5" max="5" width="6.140625" style="123" customWidth="1"/>
    <col min="6" max="6" width="9.140625" style="124"/>
    <col min="7" max="7" width="9.140625" style="123"/>
    <col min="8" max="8" width="9.7109375" style="125" customWidth="1"/>
    <col min="9" max="16384" width="9.140625" style="115"/>
  </cols>
  <sheetData>
    <row r="1" spans="1:8" s="99" customFormat="1">
      <c r="A1" s="98" t="s">
        <v>548</v>
      </c>
      <c r="B1" s="98"/>
      <c r="C1" s="98">
        <v>3222</v>
      </c>
      <c r="E1" s="100"/>
      <c r="F1" s="101"/>
      <c r="G1" s="100"/>
      <c r="H1" s="102"/>
    </row>
    <row r="2" spans="1:8" s="99" customFormat="1">
      <c r="A2" s="98" t="s">
        <v>549</v>
      </c>
      <c r="C2" s="99" t="s">
        <v>550</v>
      </c>
      <c r="E2" s="100"/>
      <c r="F2" s="101"/>
      <c r="G2" s="100"/>
      <c r="H2" s="102"/>
    </row>
    <row r="3" spans="1:8" s="99" customFormat="1">
      <c r="A3" s="98" t="s">
        <v>551</v>
      </c>
      <c r="C3" s="99" t="s">
        <v>552</v>
      </c>
      <c r="E3" s="100"/>
      <c r="F3" s="101"/>
      <c r="G3" s="100"/>
      <c r="H3" s="102"/>
    </row>
    <row r="4" spans="1:8" s="99" customFormat="1">
      <c r="A4" s="98" t="s">
        <v>553</v>
      </c>
      <c r="B4" s="103"/>
      <c r="C4" s="104">
        <v>44700</v>
      </c>
      <c r="E4" s="100"/>
      <c r="F4" s="101"/>
      <c r="G4" s="100"/>
      <c r="H4" s="102"/>
    </row>
    <row r="5" spans="1:8" s="99" customFormat="1">
      <c r="A5" s="98"/>
      <c r="E5" s="100"/>
      <c r="F5" s="101"/>
      <c r="G5" s="100"/>
      <c r="H5" s="102"/>
    </row>
    <row r="6" spans="1:8" s="99" customFormat="1">
      <c r="A6" s="98" t="s">
        <v>610</v>
      </c>
      <c r="E6" s="100"/>
      <c r="F6" s="101"/>
      <c r="G6" s="100"/>
      <c r="H6" s="102"/>
    </row>
    <row r="8" spans="1:8" s="99" customFormat="1">
      <c r="A8" s="105" t="s">
        <v>555</v>
      </c>
      <c r="B8" s="106" t="s">
        <v>556</v>
      </c>
      <c r="C8" s="106" t="s">
        <v>557</v>
      </c>
      <c r="D8" s="106" t="s">
        <v>558</v>
      </c>
      <c r="E8" s="107" t="s">
        <v>559</v>
      </c>
      <c r="F8" s="108" t="s">
        <v>560</v>
      </c>
      <c r="G8" s="107" t="s">
        <v>8</v>
      </c>
      <c r="H8" s="109" t="s">
        <v>561</v>
      </c>
    </row>
    <row r="9" spans="1:8">
      <c r="A9" s="110"/>
      <c r="B9" s="111"/>
      <c r="C9" s="111"/>
      <c r="D9" s="111"/>
      <c r="E9" s="112"/>
      <c r="F9" s="113"/>
      <c r="G9" s="112"/>
      <c r="H9" s="114"/>
    </row>
    <row r="10" spans="1:8" ht="17.25">
      <c r="A10" s="110">
        <v>1</v>
      </c>
      <c r="B10" s="111" t="s">
        <v>562</v>
      </c>
      <c r="C10" s="111" t="s">
        <v>563</v>
      </c>
      <c r="D10" s="111" t="s">
        <v>564</v>
      </c>
      <c r="E10" s="112" t="s">
        <v>21</v>
      </c>
      <c r="F10" s="113"/>
      <c r="G10" s="112">
        <v>3</v>
      </c>
      <c r="H10" s="114">
        <f>G10*F10</f>
        <v>0</v>
      </c>
    </row>
    <row r="11" spans="1:8" ht="17.25">
      <c r="A11" s="110">
        <v>2</v>
      </c>
      <c r="B11" s="111" t="s">
        <v>562</v>
      </c>
      <c r="C11" s="111" t="s">
        <v>565</v>
      </c>
      <c r="D11" s="111" t="s">
        <v>566</v>
      </c>
      <c r="E11" s="112" t="s">
        <v>21</v>
      </c>
      <c r="F11" s="113"/>
      <c r="G11" s="112">
        <v>1</v>
      </c>
      <c r="H11" s="114">
        <f>G11*F11</f>
        <v>0</v>
      </c>
    </row>
    <row r="12" spans="1:8" ht="17.25">
      <c r="A12" s="110">
        <v>3</v>
      </c>
      <c r="B12" s="111" t="s">
        <v>562</v>
      </c>
      <c r="C12" s="111" t="s">
        <v>567</v>
      </c>
      <c r="D12" s="111" t="s">
        <v>566</v>
      </c>
      <c r="E12" s="112" t="s">
        <v>21</v>
      </c>
      <c r="F12" s="113"/>
      <c r="G12" s="112">
        <v>1</v>
      </c>
      <c r="H12" s="114">
        <f>G12*F12</f>
        <v>0</v>
      </c>
    </row>
    <row r="13" spans="1:8">
      <c r="A13" s="110">
        <v>4</v>
      </c>
      <c r="B13" s="111" t="s">
        <v>568</v>
      </c>
      <c r="C13" s="111" t="s">
        <v>569</v>
      </c>
      <c r="D13" s="111" t="s">
        <v>570</v>
      </c>
      <c r="E13" s="112" t="s">
        <v>21</v>
      </c>
      <c r="F13" s="113"/>
      <c r="G13" s="112">
        <v>1</v>
      </c>
      <c r="H13" s="114">
        <f t="shared" ref="H13:H28" si="0">G13*F13</f>
        <v>0</v>
      </c>
    </row>
    <row r="14" spans="1:8">
      <c r="A14" s="110">
        <v>5</v>
      </c>
      <c r="B14" s="111" t="s">
        <v>568</v>
      </c>
      <c r="C14" s="111" t="s">
        <v>571</v>
      </c>
      <c r="D14" s="111" t="s">
        <v>572</v>
      </c>
      <c r="E14" s="112" t="s">
        <v>21</v>
      </c>
      <c r="F14" s="113"/>
      <c r="G14" s="112">
        <v>1</v>
      </c>
      <c r="H14" s="114">
        <f t="shared" si="0"/>
        <v>0</v>
      </c>
    </row>
    <row r="15" spans="1:8">
      <c r="A15" s="110">
        <v>6</v>
      </c>
      <c r="B15" s="111" t="s">
        <v>568</v>
      </c>
      <c r="C15" s="111" t="s">
        <v>573</v>
      </c>
      <c r="D15" s="111" t="s">
        <v>611</v>
      </c>
      <c r="E15" s="112" t="s">
        <v>21</v>
      </c>
      <c r="F15" s="113"/>
      <c r="G15" s="112">
        <v>3</v>
      </c>
      <c r="H15" s="114">
        <f t="shared" si="0"/>
        <v>0</v>
      </c>
    </row>
    <row r="16" spans="1:8">
      <c r="A16" s="110">
        <v>7</v>
      </c>
      <c r="B16" s="111" t="s">
        <v>575</v>
      </c>
      <c r="C16" s="111" t="s">
        <v>576</v>
      </c>
      <c r="D16" s="111" t="s">
        <v>577</v>
      </c>
      <c r="E16" s="112" t="s">
        <v>21</v>
      </c>
      <c r="F16" s="113"/>
      <c r="G16" s="112">
        <v>1</v>
      </c>
      <c r="H16" s="114">
        <f t="shared" si="0"/>
        <v>0</v>
      </c>
    </row>
    <row r="17" spans="1:8">
      <c r="A17" s="110">
        <v>8</v>
      </c>
      <c r="B17" s="111" t="s">
        <v>575</v>
      </c>
      <c r="C17" s="111" t="s">
        <v>578</v>
      </c>
      <c r="D17" s="111" t="s">
        <v>579</v>
      </c>
      <c r="E17" s="112" t="s">
        <v>21</v>
      </c>
      <c r="F17" s="113"/>
      <c r="G17" s="112">
        <v>2</v>
      </c>
      <c r="H17" s="114">
        <f t="shared" si="0"/>
        <v>0</v>
      </c>
    </row>
    <row r="18" spans="1:8">
      <c r="A18" s="110">
        <v>9</v>
      </c>
      <c r="B18" s="111" t="s">
        <v>575</v>
      </c>
      <c r="C18" s="111" t="s">
        <v>578</v>
      </c>
      <c r="D18" s="111" t="s">
        <v>580</v>
      </c>
      <c r="E18" s="112" t="s">
        <v>21</v>
      </c>
      <c r="F18" s="113"/>
      <c r="G18" s="112">
        <v>1</v>
      </c>
      <c r="H18" s="114">
        <f t="shared" si="0"/>
        <v>0</v>
      </c>
    </row>
    <row r="19" spans="1:8">
      <c r="A19" s="110">
        <v>10</v>
      </c>
      <c r="B19" s="111" t="s">
        <v>575</v>
      </c>
      <c r="C19" s="111" t="s">
        <v>581</v>
      </c>
      <c r="D19" s="111" t="s">
        <v>582</v>
      </c>
      <c r="E19" s="112" t="s">
        <v>21</v>
      </c>
      <c r="F19" s="113"/>
      <c r="G19" s="112">
        <v>1</v>
      </c>
      <c r="H19" s="114">
        <f t="shared" si="0"/>
        <v>0</v>
      </c>
    </row>
    <row r="20" spans="1:8">
      <c r="A20" s="110">
        <v>11</v>
      </c>
      <c r="B20" s="111" t="s">
        <v>583</v>
      </c>
      <c r="C20" s="111" t="s">
        <v>584</v>
      </c>
      <c r="D20" s="111" t="s">
        <v>585</v>
      </c>
      <c r="E20" s="112" t="s">
        <v>21</v>
      </c>
      <c r="F20" s="113"/>
      <c r="G20" s="112">
        <v>1</v>
      </c>
      <c r="H20" s="114">
        <f t="shared" si="0"/>
        <v>0</v>
      </c>
    </row>
    <row r="21" spans="1:8">
      <c r="A21" s="110">
        <v>12</v>
      </c>
      <c r="B21" s="111" t="s">
        <v>586</v>
      </c>
      <c r="C21" s="111" t="s">
        <v>587</v>
      </c>
      <c r="D21" s="111" t="s">
        <v>588</v>
      </c>
      <c r="E21" s="112" t="s">
        <v>21</v>
      </c>
      <c r="F21" s="113"/>
      <c r="G21" s="112">
        <v>5</v>
      </c>
      <c r="H21" s="114">
        <f t="shared" si="0"/>
        <v>0</v>
      </c>
    </row>
    <row r="22" spans="1:8">
      <c r="A22" s="110">
        <v>13</v>
      </c>
      <c r="B22" s="111" t="s">
        <v>589</v>
      </c>
      <c r="C22" s="111" t="s">
        <v>590</v>
      </c>
      <c r="D22" s="111" t="s">
        <v>591</v>
      </c>
      <c r="E22" s="112" t="s">
        <v>21</v>
      </c>
      <c r="F22" s="113"/>
      <c r="G22" s="112">
        <v>1</v>
      </c>
      <c r="H22" s="114">
        <f t="shared" si="0"/>
        <v>0</v>
      </c>
    </row>
    <row r="23" spans="1:8">
      <c r="A23" s="110">
        <v>14</v>
      </c>
      <c r="B23" s="111" t="s">
        <v>592</v>
      </c>
      <c r="C23" s="111" t="s">
        <v>593</v>
      </c>
      <c r="D23" s="111" t="s">
        <v>594</v>
      </c>
      <c r="E23" s="112" t="s">
        <v>21</v>
      </c>
      <c r="F23" s="113"/>
      <c r="G23" s="112">
        <v>1</v>
      </c>
      <c r="H23" s="114">
        <f t="shared" si="0"/>
        <v>0</v>
      </c>
    </row>
    <row r="24" spans="1:8">
      <c r="A24" s="110">
        <v>15</v>
      </c>
      <c r="B24" s="111" t="s">
        <v>595</v>
      </c>
      <c r="C24" s="111" t="s">
        <v>596</v>
      </c>
      <c r="D24" s="111" t="s">
        <v>597</v>
      </c>
      <c r="E24" s="112" t="s">
        <v>21</v>
      </c>
      <c r="F24" s="113"/>
      <c r="G24" s="112">
        <v>60</v>
      </c>
      <c r="H24" s="114">
        <f t="shared" si="0"/>
        <v>0</v>
      </c>
    </row>
    <row r="25" spans="1:8">
      <c r="A25" s="110">
        <v>16</v>
      </c>
      <c r="B25" s="111" t="s">
        <v>595</v>
      </c>
      <c r="C25" s="111" t="s">
        <v>598</v>
      </c>
      <c r="D25" s="111" t="s">
        <v>599</v>
      </c>
      <c r="E25" s="112" t="s">
        <v>21</v>
      </c>
      <c r="F25" s="113"/>
      <c r="G25" s="112">
        <v>6</v>
      </c>
      <c r="H25" s="114">
        <f t="shared" si="0"/>
        <v>0</v>
      </c>
    </row>
    <row r="26" spans="1:8">
      <c r="A26" s="110">
        <v>17</v>
      </c>
      <c r="B26" s="111" t="s">
        <v>595</v>
      </c>
      <c r="C26" s="111" t="s">
        <v>600</v>
      </c>
      <c r="D26" s="111" t="s">
        <v>601</v>
      </c>
      <c r="E26" s="112" t="s">
        <v>21</v>
      </c>
      <c r="F26" s="113"/>
      <c r="G26" s="112">
        <v>7</v>
      </c>
      <c r="H26" s="114">
        <f t="shared" si="0"/>
        <v>0</v>
      </c>
    </row>
    <row r="27" spans="1:8">
      <c r="A27" s="110">
        <v>18</v>
      </c>
      <c r="B27" s="111" t="s">
        <v>595</v>
      </c>
      <c r="C27" s="111" t="s">
        <v>602</v>
      </c>
      <c r="D27" s="111" t="s">
        <v>603</v>
      </c>
      <c r="E27" s="112" t="s">
        <v>21</v>
      </c>
      <c r="F27" s="113"/>
      <c r="G27" s="112">
        <v>4</v>
      </c>
      <c r="H27" s="114">
        <f t="shared" si="0"/>
        <v>0</v>
      </c>
    </row>
    <row r="28" spans="1:8">
      <c r="A28" s="110">
        <v>19</v>
      </c>
      <c r="B28" s="111" t="s">
        <v>595</v>
      </c>
      <c r="C28" s="111" t="s">
        <v>604</v>
      </c>
      <c r="D28" s="111" t="s">
        <v>605</v>
      </c>
      <c r="E28" s="112" t="s">
        <v>21</v>
      </c>
      <c r="F28" s="113"/>
      <c r="G28" s="112">
        <v>4</v>
      </c>
      <c r="H28" s="114">
        <f t="shared" si="0"/>
        <v>0</v>
      </c>
    </row>
    <row r="29" spans="1:8">
      <c r="A29" s="110"/>
      <c r="B29" s="111"/>
      <c r="C29" s="111"/>
      <c r="D29" s="111"/>
      <c r="E29" s="112"/>
      <c r="F29" s="113"/>
      <c r="G29" s="112"/>
      <c r="H29" s="114"/>
    </row>
    <row r="30" spans="1:8">
      <c r="A30" s="110"/>
      <c r="B30" s="111"/>
      <c r="C30" s="111" t="s">
        <v>606</v>
      </c>
      <c r="D30" s="111"/>
      <c r="E30" s="112"/>
      <c r="F30" s="113"/>
      <c r="G30" s="112"/>
      <c r="H30" s="114">
        <f>SUM(H10:H29)</f>
        <v>0</v>
      </c>
    </row>
    <row r="31" spans="1:8">
      <c r="A31" s="110"/>
      <c r="B31" s="111"/>
      <c r="C31" s="111" t="s">
        <v>607</v>
      </c>
      <c r="D31" s="111"/>
      <c r="E31" s="112"/>
      <c r="F31" s="113"/>
      <c r="G31" s="112"/>
      <c r="H31" s="114">
        <f>0.05*H30</f>
        <v>0</v>
      </c>
    </row>
    <row r="32" spans="1:8">
      <c r="A32" s="110"/>
      <c r="B32" s="111"/>
      <c r="C32" s="111"/>
      <c r="D32" s="111"/>
      <c r="E32" s="112"/>
      <c r="F32" s="113"/>
      <c r="G32" s="112"/>
      <c r="H32" s="114"/>
    </row>
    <row r="33" spans="1:8">
      <c r="A33" s="110"/>
      <c r="B33" s="111"/>
      <c r="C33" s="111" t="s">
        <v>608</v>
      </c>
      <c r="D33" s="111"/>
      <c r="E33" s="112"/>
      <c r="F33" s="113"/>
      <c r="G33" s="112"/>
      <c r="H33" s="114">
        <f>SUM(H30:H32)</f>
        <v>0</v>
      </c>
    </row>
    <row r="34" spans="1:8">
      <c r="A34" s="110"/>
      <c r="B34" s="111"/>
      <c r="C34" s="111" t="s">
        <v>546</v>
      </c>
      <c r="D34" s="111"/>
      <c r="E34" s="112"/>
      <c r="F34" s="113"/>
      <c r="G34" s="112"/>
      <c r="H34" s="114">
        <f>0.3*H33</f>
        <v>0</v>
      </c>
    </row>
    <row r="35" spans="1:8">
      <c r="A35" s="110"/>
      <c r="B35" s="111"/>
      <c r="C35" s="111"/>
      <c r="D35" s="111"/>
      <c r="E35" s="112"/>
      <c r="F35" s="113"/>
      <c r="G35" s="112"/>
      <c r="H35" s="114"/>
    </row>
    <row r="36" spans="1:8" s="121" customFormat="1" ht="20.100000000000001" customHeight="1" thickBot="1">
      <c r="A36" s="116"/>
      <c r="B36" s="117"/>
      <c r="C36" s="117" t="s">
        <v>612</v>
      </c>
      <c r="D36" s="117"/>
      <c r="E36" s="118"/>
      <c r="F36" s="119"/>
      <c r="G36" s="118"/>
      <c r="H36" s="120">
        <f>SUM(H33:H35)</f>
        <v>0</v>
      </c>
    </row>
    <row r="37" spans="1:8" ht="15.75" thickTop="1"/>
  </sheetData>
  <printOptions horizontalCentered="1"/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Pracovné hárky</vt:lpstr>
      </vt:variant>
      <vt:variant>
        <vt:i4>6</vt:i4>
      </vt:variant>
      <vt:variant>
        <vt:lpstr>Pomenované rozsahy</vt:lpstr>
      </vt:variant>
      <vt:variant>
        <vt:i4>7</vt:i4>
      </vt:variant>
    </vt:vector>
  </HeadingPairs>
  <TitlesOfParts>
    <vt:vector size="13" baseType="lpstr">
      <vt:lpstr>Kr list</vt:lpstr>
      <vt:lpstr>Rekap</vt:lpstr>
      <vt:lpstr>Položky</vt:lpstr>
      <vt:lpstr>RozvHR2</vt:lpstr>
      <vt:lpstr>Rozv HRT 1</vt:lpstr>
      <vt:lpstr>Rozv HRT 2</vt:lpstr>
      <vt:lpstr>Položky!Názvy_tlače</vt:lpstr>
      <vt:lpstr>RozvHR2!Názvy_tlače</vt:lpstr>
      <vt:lpstr>'Kr list'!Oblasť_tlače</vt:lpstr>
      <vt:lpstr>Rekap!Oblasť_tlače</vt:lpstr>
      <vt:lpstr>'Rozv HRT 1'!Oblasť_tlače</vt:lpstr>
      <vt:lpstr>'Rozv HRT 2'!Oblasť_tlače</vt:lpstr>
      <vt:lpstr>RozvHR2!Oblasť_tlače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Milka</dc:creator>
  <cp:lastModifiedBy>Admin</cp:lastModifiedBy>
  <cp:lastPrinted>2022-05-31T13:14:00Z</cp:lastPrinted>
  <dcterms:created xsi:type="dcterms:W3CDTF">2022-05-31T11:01:25Z</dcterms:created>
  <dcterms:modified xsi:type="dcterms:W3CDTF">2022-05-31T13:29:15Z</dcterms:modified>
</cp:coreProperties>
</file>