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okyny pro vyplnění" sheetId="1" state="visible" r:id="rId2"/>
    <sheet name="Stavba" sheetId="2" state="visible" r:id="rId3"/>
    <sheet name="VzorPolozky" sheetId="3" state="hidden" r:id="rId4"/>
    <sheet name="00 1 Naklady" sheetId="4" state="visible" r:id="rId5"/>
    <sheet name="SO100 1 Pol" sheetId="5" state="visible" r:id="rId6"/>
    <sheet name="SO101 1Č1 Pol" sheetId="6" state="visible" r:id="rId7"/>
    <sheet name="SO102 1 Pol" sheetId="7" state="visible" r:id="rId8"/>
    <sheet name="SO200 1 Pol" sheetId="8" state="hidden" r:id="rId9"/>
    <sheet name="SO201 1 Pol" sheetId="9" state="hidden" r:id="rId10"/>
    <sheet name="SO202 1 Pol" sheetId="10" state="hidden" r:id="rId11"/>
  </sheets>
  <externalReferences>
    <externalReference r:id="rId12"/>
  </externalReferences>
  <definedNames>
    <definedName function="false" hidden="false" localSheetId="3" name="_xlnm.Print_Area" vbProcedure="false">'00 1 Naklady'!$A$1:$W$27</definedName>
    <definedName function="false" hidden="false" localSheetId="3" name="_xlnm.Print_Titles" vbProcedure="false">'00 1 Naklady'!$1:$7</definedName>
    <definedName function="false" hidden="false" localSheetId="4" name="_xlnm.Print_Area" vbProcedure="false">'SO100 1 Pol'!$A$1:$W$350</definedName>
    <definedName function="false" hidden="false" localSheetId="4" name="_xlnm.Print_Titles" vbProcedure="false">'SO100 1 Pol'!$1:$7</definedName>
    <definedName function="false" hidden="false" localSheetId="5" name="_xlnm.Print_Area" vbProcedure="false">'SO101 1Č1 Pol'!$A$1:$W$97</definedName>
    <definedName function="false" hidden="false" localSheetId="5" name="_xlnm.Print_Titles" vbProcedure="false">'SO101 1Č1 Pol'!$1:$7</definedName>
    <definedName function="false" hidden="false" localSheetId="6" name="_xlnm.Print_Area" vbProcedure="false">'SO102 1 Pol'!$A$1:$W$28</definedName>
    <definedName function="false" hidden="false" localSheetId="6" name="_xlnm.Print_Titles" vbProcedure="false">'SO102 1 Pol'!$1:$7</definedName>
    <definedName function="false" hidden="false" localSheetId="7" name="_xlnm.Print_Area" vbProcedure="false">'SO200 1 Pol'!$A$1:$W$372</definedName>
    <definedName function="false" hidden="false" localSheetId="7" name="_xlnm.Print_Titles" vbProcedure="false">'SO200 1 Pol'!$1:$7</definedName>
    <definedName function="false" hidden="false" localSheetId="8" name="_xlnm.Print_Area" vbProcedure="false">'SO201 1 Pol'!$A$1:$W$120</definedName>
    <definedName function="false" hidden="false" localSheetId="8" name="_xlnm.Print_Titles" vbProcedure="false">'SO201 1 Pol'!$1:$7</definedName>
    <definedName function="false" hidden="false" localSheetId="9" name="_xlnm.Print_Area" vbProcedure="false">'SO202 1 Pol'!$A$1:$W$27</definedName>
    <definedName function="false" hidden="false" localSheetId="9" name="_xlnm.Print_Titles" vbProcedure="false">'SO202 1 Pol'!$1:$7</definedName>
    <definedName function="false" hidden="false" localSheetId="1" name="_xlnm.Print_Area" vbProcedure="false">Stavba!$A$1:$J$72</definedName>
    <definedName function="false" hidden="false" name="CenaCelkem" vbProcedure="false">Stavba!$G$29</definedName>
    <definedName function="false" hidden="false" name="CenaCelkemBezDPH" vbProcedure="false">Stavba!$G$28</definedName>
    <definedName function="false" hidden="false" name="cisloobjektu" vbProcedure="false">Stavba!$D$3</definedName>
    <definedName function="false" hidden="false" name="CisloRozpoctu" vbProcedure="false">'[1]Krycí list'!$C$2</definedName>
    <definedName function="false" hidden="false" name="cislostavby" vbProcedure="false">'[1]Krycí list'!$A$7</definedName>
    <definedName function="false" hidden="false" name="CisloStavebnihoRozpoctu" vbProcedure="false">Stavba!$D$4</definedName>
    <definedName function="false" hidden="false" name="dadresa" vbProcedure="false">Stavba!$D$12:$G$12</definedName>
    <definedName function="false" hidden="false" name="dmisto" vbProcedure="false">Stavba!$D$13:$G$13</definedName>
    <definedName function="false" hidden="false" name="DPHSni" vbProcedure="false">Stavba!$G$24</definedName>
    <definedName function="false" hidden="false" name="DPHZakl" vbProcedure="false">Stavba!$G$26</definedName>
    <definedName function="false" hidden="false" name="Mena" vbProcedure="false">Stavba!$J$29</definedName>
    <definedName function="false" hidden="false" name="MistoStavby" vbProcedure="false">Stavba!$D$4</definedName>
    <definedName function="false" hidden="false" name="nazevobjektu" vbProcedure="false">Stavba!$E$3</definedName>
    <definedName function="false" hidden="false" name="NazevRozpoctu" vbProcedure="false">'[1]Krycí list'!$D$2</definedName>
    <definedName function="false" hidden="false" name="nazevstavby" vbProcedure="false">'[1]Krycí list'!$C$7</definedName>
    <definedName function="false" hidden="false" name="NazevStavebnihoRozpoctu" vbProcedure="false">Stavba!$E$4</definedName>
    <definedName function="false" hidden="false" name="oadresa" vbProcedure="false">Stavba!$D$6</definedName>
    <definedName function="false" hidden="false" name="padresa" vbProcedure="false">Stavba!$D$9</definedName>
    <definedName function="false" hidden="false" name="pdic" vbProcedure="false">Stavba!$I$9</definedName>
    <definedName function="false" hidden="false" name="pico" vbProcedure="false">Stavba!$I$8</definedName>
    <definedName function="false" hidden="false" name="pmisto" vbProcedure="false">Stavba!$D$10</definedName>
    <definedName function="false" hidden="false" name="PocetMJ" vbProcedure="false">#REF!</definedName>
    <definedName function="false" hidden="false" name="PoptavkaID" vbProcedure="false">Stavba!$A$1</definedName>
    <definedName function="false" hidden="false" name="pPSC" vbProcedure="false">Stavba!$C$10</definedName>
    <definedName function="false" hidden="false" name="Projektant" vbProcedure="false">Stavba!$D$8</definedName>
    <definedName function="false" hidden="false" name="SazbaDPH1" vbProcedure="false">'[1]Krycí list'!$C$30</definedName>
    <definedName function="false" hidden="false" name="SazbaDPH2" vbProcedure="false">'[1]Krycí list'!$C$32</definedName>
    <definedName function="false" hidden="false" name="SloupecCC" vbProcedure="false">#REF!</definedName>
    <definedName function="false" hidden="false" name="SloupecCisloPol" vbProcedure="false">#REF!</definedName>
    <definedName function="false" hidden="false" name="SloupecJC" vbProcedure="false">#REF!</definedName>
    <definedName function="false" hidden="false" name="SloupecMJ" vbProcedure="false">#REF!</definedName>
    <definedName function="false" hidden="false" name="SloupecMnozstvi" vbProcedure="false">#REF!</definedName>
    <definedName function="false" hidden="false" name="SloupecNazPol" vbProcedure="false">#REF!</definedName>
    <definedName function="false" hidden="false" name="SloupecPC" vbProcedure="false">#REF!</definedName>
    <definedName function="false" hidden="false" name="Vypracoval" vbProcedure="false">Stavba!$D$14</definedName>
    <definedName function="false" hidden="false" name="ZakladDPHSni" vbProcedure="false">Stavba!$G$23</definedName>
    <definedName function="false" hidden="false" name="ZakladDPHZakl" vbProcedure="false">Stavba!$G$25</definedName>
    <definedName function="false" hidden="false" name="Zaokrouhleni" vbProcedure="false">Stavba!$G$27</definedName>
    <definedName function="false" hidden="false" name="Zhotovitel" vbProcedure="false">Stavba!$D$11:$G$11</definedName>
    <definedName function="false" hidden="false" localSheetId="1" name="CelkemDPHVypocet" vbProcedure="false">Stavba!$H$54</definedName>
    <definedName function="false" hidden="false" localSheetId="1" name="CenaCelkemVypocet" vbProcedure="false">Stavba!$I$54</definedName>
    <definedName function="false" hidden="false" localSheetId="1" name="CisloStavby" vbProcedure="false">Stavba!$D$2</definedName>
    <definedName function="false" hidden="false" localSheetId="1" name="DIČ" vbProcedure="false">Stavba!$I$12</definedName>
    <definedName function="false" hidden="false" localSheetId="1" name="dpsc" vbProcedure="false">Stavba!$C$13</definedName>
    <definedName function="false" hidden="false" localSheetId="1" name="IČO" vbProcedure="false">Stavba!$I$11</definedName>
    <definedName function="false" hidden="false" localSheetId="1" name="NazevStavby" vbProcedure="false">Stavba!$E$2</definedName>
    <definedName function="false" hidden="false" localSheetId="1" name="Objednatel" vbProcedure="false">Stavba!$D$5</definedName>
    <definedName function="false" hidden="false" localSheetId="1" name="Objekt" vbProcedure="false">Stavba!$B$38</definedName>
    <definedName function="false" hidden="false" localSheetId="1" name="odic" vbProcedure="false">Stavba!$I$6</definedName>
    <definedName function="false" hidden="false" localSheetId="1" name="oico" vbProcedure="false">Stavba!$I$5</definedName>
    <definedName function="false" hidden="false" localSheetId="1" name="omisto" vbProcedure="false">Stavba!$D$7</definedName>
    <definedName function="false" hidden="false" localSheetId="1" name="onazev" vbProcedure="false">Stavba!$D$6</definedName>
    <definedName function="false" hidden="false" localSheetId="1" name="opsc" vbProcedure="false">Stavba!$C$7</definedName>
    <definedName function="false" hidden="false" localSheetId="1" name="SazbaDPH1" vbProcedure="false">Stavba!$E$23</definedName>
    <definedName function="false" hidden="false" localSheetId="1" name="SazbaDPH2" vbProcedure="false">Stavba!$E$25</definedName>
    <definedName function="false" hidden="false" localSheetId="1" name="ZakladDPHSniVypocet" vbProcedure="false">Stavba!$F$54</definedName>
    <definedName function="false" hidden="false" localSheetId="1" name="ZakladDPHZaklVypocet" vbProcedure="false">Stavba!$G$54</definedName>
    <definedName function="false" hidden="false" localSheetId="1" name="Z_B7E7C763_C459_487D_8ABA_5CFDDFBD5A84_.wvu.Cols" vbProcedure="false">Stavba!$A:$A</definedName>
    <definedName function="false" hidden="false" localSheetId="1" name="Z_B7E7C763_C459_487D_8ABA_5CFDDFBD5A84_.wvu.PrintArea" vbProcedure="false">Stavba!$B$1:$J$36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3" authorId="0">
      <text>
        <r>
          <rPr>
            <sz val="9"/>
            <color rgb="FF000000"/>
            <rFont val="Tahoma"/>
            <family val="2"/>
            <charset val="238"/>
          </rPr>
          <t xml:space="preserve">PSČ</t>
        </r>
      </text>
    </comment>
    <comment ref="D11" authorId="0">
      <text>
        <r>
          <rPr>
            <sz val="9"/>
            <color rgb="FF000000"/>
            <rFont val="Tahoma"/>
            <family val="2"/>
            <charset val="238"/>
          </rPr>
          <t xml:space="preserve">Název</t>
        </r>
      </text>
    </comment>
    <comment ref="D12" authorId="0">
      <text>
        <r>
          <rPr>
            <sz val="9"/>
            <color rgb="FF000000"/>
            <rFont val="Tahoma"/>
            <family val="2"/>
            <charset val="238"/>
          </rPr>
          <t xml:space="preserve">Ulice</t>
        </r>
      </text>
    </comment>
    <comment ref="D13" authorId="0">
      <text>
        <r>
          <rPr>
            <sz val="9"/>
            <color rgb="FF000000"/>
            <rFont val="Tahoma"/>
            <family val="2"/>
            <charset val="238"/>
          </rPr>
          <t xml:space="preserve">Ulice</t>
        </r>
      </text>
    </comment>
    <comment ref="I11" authorId="0">
      <text>
        <r>
          <rPr>
            <sz val="9"/>
            <color rgb="FF000000"/>
            <rFont val="Tahoma"/>
            <family val="2"/>
            <charset val="238"/>
          </rPr>
          <t xml:space="preserve">IČO</t>
        </r>
      </text>
    </comment>
    <comment ref="I12" authorId="0">
      <text>
        <r>
          <rPr>
            <sz val="9"/>
            <color rgb="FF000000"/>
            <rFont val="Tahoma"/>
            <family val="2"/>
            <charset val="238"/>
          </rPr>
          <t xml:space="preserve">DIČ</t>
        </r>
      </text>
    </comment>
  </commentList>
</comments>
</file>

<file path=xl/sharedStrings.xml><?xml version="1.0" encoding="utf-8"?>
<sst xmlns="http://schemas.openxmlformats.org/spreadsheetml/2006/main" count="3690" uniqueCount="765">
  <si>
    <t xml:space="preserve">Pokyny pro vyplnění</t>
  </si>
  <si>
    <t xml:space="preserve">Ve všech listech tohoto souboru můžete měnit pouze buňky s modrým pozadím. Jedná se o tyto údaje : 
- údaje o firmě
- jednotkové ceny položek zadané na maximálně dvě desetinná místa</t>
  </si>
  <si>
    <t xml:space="preserve">#RTSROZP#</t>
  </si>
  <si>
    <t xml:space="preserve">Soupis stavebních prací, dodávek a služeb</t>
  </si>
  <si>
    <t xml:space="preserve">Stavba:</t>
  </si>
  <si>
    <t xml:space="preserve">JG29</t>
  </si>
  <si>
    <t xml:space="preserve">Hrušovany nad Jevišovkou</t>
  </si>
  <si>
    <t xml:space="preserve">Zadavatel</t>
  </si>
  <si>
    <t xml:space="preserve">IČO:</t>
  </si>
  <si>
    <t xml:space="preserve">DIČ:</t>
  </si>
  <si>
    <t xml:space="preserve">Projektant:</t>
  </si>
  <si>
    <t xml:space="preserve">Zhotovitel:</t>
  </si>
  <si>
    <t xml:space="preserve">Vypracoval:</t>
  </si>
  <si>
    <t xml:space="preserve">Rozpis ceny</t>
  </si>
  <si>
    <t xml:space="preserve">Celkem</t>
  </si>
  <si>
    <t xml:space="preserve">HSV</t>
  </si>
  <si>
    <t xml:space="preserve">PSV</t>
  </si>
  <si>
    <t xml:space="preserve">MON</t>
  </si>
  <si>
    <t xml:space="preserve">VN</t>
  </si>
  <si>
    <t xml:space="preserve">Vedlejší náklady</t>
  </si>
  <si>
    <t xml:space="preserve">ON</t>
  </si>
  <si>
    <t xml:space="preserve">Ostatní náklady</t>
  </si>
  <si>
    <t xml:space="preserve">Rekapitulace daní</t>
  </si>
  <si>
    <t xml:space="preserve">Základ pro sníženou DPH</t>
  </si>
  <si>
    <t xml:space="preserve">%</t>
  </si>
  <si>
    <t xml:space="preserve">Snížená DPH </t>
  </si>
  <si>
    <t xml:space="preserve">Základ pro základní DPH</t>
  </si>
  <si>
    <t xml:space="preserve">Základní DPH </t>
  </si>
  <si>
    <t xml:space="preserve">Zaokrouhlení</t>
  </si>
  <si>
    <t xml:space="preserve">Cena celkem bez DPH</t>
  </si>
  <si>
    <t xml:space="preserve">Cena celkem s DPH</t>
  </si>
  <si>
    <t xml:space="preserve">CZK</t>
  </si>
  <si>
    <t xml:space="preserve">v</t>
  </si>
  <si>
    <t xml:space="preserve">dne</t>
  </si>
  <si>
    <t xml:space="preserve">Za zhotovitele</t>
  </si>
  <si>
    <t xml:space="preserve">Za objednatele</t>
  </si>
  <si>
    <t xml:space="preserve">Rekapitulace dílčích částí</t>
  </si>
  <si>
    <t xml:space="preserve">#CASTI&gt;&gt;</t>
  </si>
  <si>
    <t xml:space="preserve">Číslo</t>
  </si>
  <si>
    <t xml:space="preserve">Název</t>
  </si>
  <si>
    <t xml:space="preserve">DPH celkem</t>
  </si>
  <si>
    <t xml:space="preserve">Cena celkem</t>
  </si>
  <si>
    <t xml:space="preserve">Stavba</t>
  </si>
  <si>
    <t xml:space="preserve">00</t>
  </si>
  <si>
    <t xml:space="preserve">Vedlejší a ostatní náklady</t>
  </si>
  <si>
    <t xml:space="preserve">1</t>
  </si>
  <si>
    <t xml:space="preserve">VRN</t>
  </si>
  <si>
    <t xml:space="preserve">SO100</t>
  </si>
  <si>
    <t xml:space="preserve">Splašková kanalizace v ulici Luční</t>
  </si>
  <si>
    <t xml:space="preserve">SO101</t>
  </si>
  <si>
    <t xml:space="preserve">Čerpací stanice ČSOV1 v ulici Luční</t>
  </si>
  <si>
    <t xml:space="preserve">1Č1</t>
  </si>
  <si>
    <t xml:space="preserve">SO102</t>
  </si>
  <si>
    <t xml:space="preserve">NN přípojka pro ČSOV1</t>
  </si>
  <si>
    <t xml:space="preserve">SO200</t>
  </si>
  <si>
    <t xml:space="preserve">Splašková kanalizace v ulici Příkopy</t>
  </si>
  <si>
    <t xml:space="preserve">SO201</t>
  </si>
  <si>
    <t xml:space="preserve">Čerpací stanice ČSOV2 v ulici Příkopy</t>
  </si>
  <si>
    <t xml:space="preserve">Čerpací stanice pro ČSOV2 v ulici Příkopy</t>
  </si>
  <si>
    <t xml:space="preserve">SO202</t>
  </si>
  <si>
    <t xml:space="preserve">NN přípojka pro ČSOV2</t>
  </si>
  <si>
    <t xml:space="preserve">Celkem za stavbu</t>
  </si>
  <si>
    <t xml:space="preserve">Rekapitulace dílů</t>
  </si>
  <si>
    <t xml:space="preserve">Typ dílu</t>
  </si>
  <si>
    <t xml:space="preserve">Zemní práce</t>
  </si>
  <si>
    <t xml:space="preserve">4</t>
  </si>
  <si>
    <t xml:space="preserve">Vodorovné konstrukce</t>
  </si>
  <si>
    <t xml:space="preserve">5</t>
  </si>
  <si>
    <t xml:space="preserve">Komunikace</t>
  </si>
  <si>
    <t xml:space="preserve">8</t>
  </si>
  <si>
    <t xml:space="preserve">Trubní vedení</t>
  </si>
  <si>
    <t xml:space="preserve">91</t>
  </si>
  <si>
    <t xml:space="preserve">Doplňující práce na komunikaci</t>
  </si>
  <si>
    <t xml:space="preserve">99</t>
  </si>
  <si>
    <t xml:space="preserve">Staveništní přesun hmot</t>
  </si>
  <si>
    <t xml:space="preserve">M21</t>
  </si>
  <si>
    <t xml:space="preserve">Elektromontáže</t>
  </si>
  <si>
    <t xml:space="preserve">M46</t>
  </si>
  <si>
    <t xml:space="preserve">Zemní práce při montážích</t>
  </si>
  <si>
    <t xml:space="preserve">D96</t>
  </si>
  <si>
    <t xml:space="preserve">Přesuny suti a vybouraných hmot</t>
  </si>
  <si>
    <t xml:space="preserve">PSU</t>
  </si>
  <si>
    <t xml:space="preserve">Položkový rozpočet </t>
  </si>
  <si>
    <t xml:space="preserve">S:</t>
  </si>
  <si>
    <t xml:space="preserve">O:</t>
  </si>
  <si>
    <t xml:space="preserve">R:</t>
  </si>
  <si>
    <t xml:space="preserve">Soupis vedlejších a ostatních nákladů</t>
  </si>
  <si>
    <t xml:space="preserve">#TypZaznamu#</t>
  </si>
  <si>
    <t xml:space="preserve">STA</t>
  </si>
  <si>
    <t xml:space="preserve">NAK</t>
  </si>
  <si>
    <t xml:space="preserve">OBJ</t>
  </si>
  <si>
    <t xml:space="preserve">ROZ</t>
  </si>
  <si>
    <t xml:space="preserve">P.č.</t>
  </si>
  <si>
    <t xml:space="preserve">Číslo položky</t>
  </si>
  <si>
    <t xml:space="preserve">Název položky</t>
  </si>
  <si>
    <t xml:space="preserve">MJ</t>
  </si>
  <si>
    <t xml:space="preserve">množství</t>
  </si>
  <si>
    <t xml:space="preserve">cena / MJ</t>
  </si>
  <si>
    <t xml:space="preserve">Dodávka</t>
  </si>
  <si>
    <t xml:space="preserve">Dodávka celk.</t>
  </si>
  <si>
    <t xml:space="preserve">Montáž</t>
  </si>
  <si>
    <t xml:space="preserve">Montáž celk.</t>
  </si>
  <si>
    <t xml:space="preserve">DPH</t>
  </si>
  <si>
    <t xml:space="preserve">cena s DPH</t>
  </si>
  <si>
    <t xml:space="preserve">hmotnost / MJ</t>
  </si>
  <si>
    <t xml:space="preserve">hmotnost celk.(t)</t>
  </si>
  <si>
    <t xml:space="preserve">dem. hmotnost / MJ</t>
  </si>
  <si>
    <t xml:space="preserve">dem. hmotnost celk.(t)</t>
  </si>
  <si>
    <t xml:space="preserve">Ceník</t>
  </si>
  <si>
    <t xml:space="preserve">Cen. soustava / platnost</t>
  </si>
  <si>
    <t xml:space="preserve">Cenová úroveň</t>
  </si>
  <si>
    <t xml:space="preserve">Nhod / MJ</t>
  </si>
  <si>
    <t xml:space="preserve">Nhod celk.</t>
  </si>
  <si>
    <t xml:space="preserve">Dodavatel</t>
  </si>
  <si>
    <t xml:space="preserve">Díl:</t>
  </si>
  <si>
    <t xml:space="preserve">DIL</t>
  </si>
  <si>
    <t xml:space="preserve">VN01</t>
  </si>
  <si>
    <t xml:space="preserve">Příprav. a průzk. služby či práce-Náklady dodavatele vyplývající z povinností dodavatele stanovených, obch podm.před zahájením stav prací.Tato skupina zahrnuje zejména náklady na přípravné činnosti.</t>
  </si>
  <si>
    <t xml:space="preserve">Soubor</t>
  </si>
  <si>
    <t xml:space="preserve">Vlastní</t>
  </si>
  <si>
    <t xml:space="preserve">Indiv</t>
  </si>
  <si>
    <t xml:space="preserve">POL99_8</t>
  </si>
  <si>
    <t xml:space="preserve">Náklady dodavatele vyplývající z povinností dodavatele stanovených obchodními podmínkami před zahájením stavebních prací. Tato skupina zahrnuje zejména náklady na přípravné činnosti.</t>
  </si>
  <si>
    <t xml:space="preserve">POP</t>
  </si>
  <si>
    <t xml:space="preserve">VN-03</t>
  </si>
  <si>
    <t xml:space="preserve">Zařízení staveniště</t>
  </si>
  <si>
    <t xml:space="preserve">Veškeré náklady spojené s vybudováním, provozem a odstraněním zařízení staveniště.</t>
  </si>
  <si>
    <t xml:space="preserve">VN-04</t>
  </si>
  <si>
    <t xml:space="preserve">Provoz vlivy-Nákl na ztíž podm provádění tam, kde jsou stav práce zcela nebo zčásti omezov provozem, jin osob.Jde o zvýš nákl souvis s omez provoz v areálu objedn nebo o nákl v důsl respekt st dopravy</t>
  </si>
  <si>
    <t xml:space="preserve"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</si>
  <si>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 xml:space="preserve">VN-05</t>
  </si>
  <si>
    <t xml:space="preserve">Vytyčení stavby-náklady na vytyčení stavby a náklady na vytyčení podz vedení od správců sítí</t>
  </si>
  <si>
    <t xml:space="preserve">Geodetické zaměření rohů stavby, stabilizace bodů a sestavení laviček.</t>
  </si>
  <si>
    <t xml:space="preserve">Vyhotovení protokolu o vytyčení stavby se seznamem souřadnic vytyčených bodů a jejich polohopisnými (S-JTSK) a výškopisnými (Bpv) hodnotami.</t>
  </si>
  <si>
    <t xml:space="preserve">ON-01</t>
  </si>
  <si>
    <t xml:space="preserve">Dočasná dopravní opatření -nákl na vyhot návrhu dočas dopr znač,projednání s dotč orgány a organizac, dodání dopr znač,svět signal,rozmíst,přemíst,údržba v průb výst vč násled odstran po ukonč st prací</t>
  </si>
  <si>
    <t xml:space="preserve"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</si>
  <si>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 xml:space="preserve">ON-02</t>
  </si>
  <si>
    <t xml:space="preserve">Dokumentace skutečného provedení stavby, zpracování Kanal řádu,Provoz řádu kanalizace, dopracování,, výrobní a dodavatelské dokumentace,Havarijního a Povodnového plánu</t>
  </si>
  <si>
    <t xml:space="preserve">Náklady na vyhotovení dokumentace skutečného provedení stavby a její předání objednateli v požadované formě a požadovaném počtu.</t>
  </si>
  <si>
    <t xml:space="preserve">ON-03</t>
  </si>
  <si>
    <t xml:space="preserve">Geodetické zaměření skutečného provedení  a geom plány-nákl na zaměř sk prov st v rozsahu nezbytném, pro zápis změn do katastru nemovitostí geom plány objektů,věcných břemen vč výpočtu ploch</t>
  </si>
  <si>
    <t xml:space="preserve">Náklady na provedení skutečného zaměření stavby v rozsahu nezbytném pro zápis změny do katastru nemovitostí.</t>
  </si>
  <si>
    <t xml:space="preserve">SUM</t>
  </si>
  <si>
    <t xml:space="preserve">END</t>
  </si>
  <si>
    <t xml:space="preserve">Položkový soupis prací a dodávek</t>
  </si>
  <si>
    <t xml:space="preserve">113107623R00</t>
  </si>
  <si>
    <t xml:space="preserve">Odstranění podkladů nebo krytů z kameniva hrubého drceného, v ploše jednotlivě nad 50 m2, tloušťka vrstvy 230 mm</t>
  </si>
  <si>
    <t xml:space="preserve">m2</t>
  </si>
  <si>
    <t xml:space="preserve">822-1</t>
  </si>
  <si>
    <t xml:space="preserve">RTS 17/ II</t>
  </si>
  <si>
    <t xml:space="preserve">Kalkul</t>
  </si>
  <si>
    <t xml:space="preserve">POL1_</t>
  </si>
  <si>
    <t xml:space="preserve">asfalt komunikace : </t>
  </si>
  <si>
    <t xml:space="preserve">VV</t>
  </si>
  <si>
    <t xml:space="preserve">A : </t>
  </si>
  <si>
    <t xml:space="preserve">KM 0,037-0,1115 : 1,30*74,50+2,60*1,30*3</t>
  </si>
  <si>
    <t xml:space="preserve">KM 0,1353-0,1855 : 1,30*50,20+1,50*2,30*2</t>
  </si>
  <si>
    <t xml:space="preserve">A1 : </t>
  </si>
  <si>
    <t xml:space="preserve">KM 0,0355-0,0395 : 1,30*4,00</t>
  </si>
  <si>
    <t xml:space="preserve">V1-KM 0,0654-0,715 : 1,00*5,10</t>
  </si>
  <si>
    <t xml:space="preserve">přípojky : 1,00*30,60</t>
  </si>
  <si>
    <t xml:space="preserve">113108412R00</t>
  </si>
  <si>
    <t xml:space="preserve">Odstranění podkladů nebo krytů živičných, v ploše jednotlivě nad 50 m2, tloušťka vrstvy 120 mm</t>
  </si>
  <si>
    <t xml:space="preserve">113111215R00</t>
  </si>
  <si>
    <t xml:space="preserve">Odstranění podkladů nebo krytů z kameniva zpevněného cementem, v ploše jednotlivě nad 50 m2, tloušťka vrstvy 150 mm</t>
  </si>
  <si>
    <t xml:space="preserve">119001401R00</t>
  </si>
  <si>
    <t xml:space="preserve">Dočasné zajištění podzemního potrubí nebo vedení ocelového potrubí_x005F_x000D_
 DN  do 200 mm</t>
  </si>
  <si>
    <t xml:space="preserve">m</t>
  </si>
  <si>
    <t xml:space="preserve">800-1</t>
  </si>
  <si>
    <t xml:space="preserve">ve výkopišti ve stavu a poloze, ve kterých byla na začátku zemních prací, a to podepřením, vzepřením nebo vyvěšením, případně s ochranným bedněním, se zřízením a odstraněním zajišťovací konstrukce a včetně opotřebení použitých materiálů,</t>
  </si>
  <si>
    <t xml:space="preserve">SPI</t>
  </si>
  <si>
    <t xml:space="preserve">křížení : </t>
  </si>
  <si>
    <t xml:space="preserve">voda : 1,10*3</t>
  </si>
  <si>
    <t xml:space="preserve">plyn : 1,10*3</t>
  </si>
  <si>
    <t xml:space="preserve">119001412R00</t>
  </si>
  <si>
    <t xml:space="preserve">Dočasné zajištění podzemního potrubí nebo vedení betonového potrubí_x005F_x000D_
 DN  přes 200  do 500 mm</t>
  </si>
  <si>
    <t xml:space="preserve">kížení : </t>
  </si>
  <si>
    <t xml:space="preserve">kanalizace : 1,10*5</t>
  </si>
  <si>
    <t xml:space="preserve">119001421R00</t>
  </si>
  <si>
    <t xml:space="preserve">Dočasné zajištění podzemního potrubí nebo vedení kabelů do 3 kabelů</t>
  </si>
  <si>
    <t xml:space="preserve">křížení NN : 1,10*10</t>
  </si>
  <si>
    <t xml:space="preserve">120001101R00</t>
  </si>
  <si>
    <t xml:space="preserve">Ztížené vykopávky v horninách jakékoliv třídy</t>
  </si>
  <si>
    <t xml:space="preserve">m3</t>
  </si>
  <si>
    <t xml:space="preserve">příplatek k cenám vykopávek za ztížení vykopávky v blízkosti podzemního vedení nebo výbušnin v horninách jakékoliv třídy,</t>
  </si>
  <si>
    <t xml:space="preserve">u křížení : </t>
  </si>
  <si>
    <t xml:space="preserve">kanalizace : 1,10*2,50*1,10*5</t>
  </si>
  <si>
    <t xml:space="preserve">voda : 1,10*1,50*1,10*3</t>
  </si>
  <si>
    <t xml:space="preserve">plyn : 1,10*1,50*1,10*3</t>
  </si>
  <si>
    <t xml:space="preserve">NN : 1,10*1,00*1,10*10</t>
  </si>
  <si>
    <t xml:space="preserve">121101100R00</t>
  </si>
  <si>
    <t xml:space="preserve">Sejmutí ornice s přemístěním na vzdálenost do 50 m</t>
  </si>
  <si>
    <t xml:space="preserve">nebo lesní půdy, s vodorovným přemístěním na hromady v místě upotřebení nebo na dočasné či trvalé skládky se složením</t>
  </si>
  <si>
    <t xml:space="preserve">Začátek provozního součtu</t>
  </si>
  <si>
    <t xml:space="preserve">  ornice : </t>
  </si>
  <si>
    <t xml:space="preserve">  A : </t>
  </si>
  <si>
    <t xml:space="preserve">  km 0,00-0,017 : 1,30*17,00+1,30*2,60</t>
  </si>
  <si>
    <t xml:space="preserve">  km 0,1115-0,1353 : 1,30*23,80+2,60*1,30</t>
  </si>
  <si>
    <t xml:space="preserve">  A1 : </t>
  </si>
  <si>
    <t xml:space="preserve">  KM 0,00-0,0355 : 1,30*35,50+2,60*1,30</t>
  </si>
  <si>
    <t xml:space="preserve">  KM 0,0395-0,048 : 1,30*8,50+2,60*1,30</t>
  </si>
  <si>
    <t xml:space="preserve">  V1 : </t>
  </si>
  <si>
    <t xml:space="preserve">  KM 0,00-0,0654 : 1,00*65,40</t>
  </si>
  <si>
    <t xml:space="preserve">  přípojky : 1,00*39,40</t>
  </si>
  <si>
    <t xml:space="preserve">Konec provozního součtu</t>
  </si>
  <si>
    <t xml:space="preserve">228,56*0,30</t>
  </si>
  <si>
    <t xml:space="preserve">132101213R00</t>
  </si>
  <si>
    <t xml:space="preserve">Hloubení rýh šířky přes 60 do 200 cm do 10000 m3, v hornině 1-2, hloubení strojně </t>
  </si>
  <si>
    <t xml:space="preserve"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</si>
  <si>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 xml:space="preserve">  km 0,00-0,017 : 1,30*(4,04-0,30)*17,00+2,60*1,30*(3,69-0,30)</t>
  </si>
  <si>
    <t xml:space="preserve">  km 0,1115-0,1353 : 1,30*(2,62-0,30)*23,80+2,60*1,30*(3,13-0,30)</t>
  </si>
  <si>
    <t xml:space="preserve">  KM 0,00-0,0355 : 1,30*(3,67-0,30)*35,50+2,60*1,30*(2,95-0,30)</t>
  </si>
  <si>
    <t xml:space="preserve">  KM 0,0395-0,048 : 1,30*(2,48-0,30)*8,50+2,60*1,30*(2,45-0,30)</t>
  </si>
  <si>
    <t xml:space="preserve">  KM 0,00-0,0654 : 1,00*(1,94-0,30)*65,40</t>
  </si>
  <si>
    <t xml:space="preserve">  přípojky : 1,00*(1,80-0,30)*39,40</t>
  </si>
  <si>
    <t xml:space="preserve">  nezp terén : </t>
  </si>
  <si>
    <t xml:space="preserve">  KM 0,017-0,037 : 1,30*3,57*20,00+2,60*1,30*3,37</t>
  </si>
  <si>
    <t xml:space="preserve">  A2 : 1,30*3,02*12,00+2,60*1,30*2,35</t>
  </si>
  <si>
    <t xml:space="preserve">  asfalt komunikace : </t>
  </si>
  <si>
    <t xml:space="preserve">  KM 0,037-0,1115 : 1,30*(3,16-0,50)*74,50+2,60*1,30*(3,37-0,50+3,09-0,50+2,88-0,50)</t>
  </si>
  <si>
    <t xml:space="preserve">  KM 0,1353-0,1855 : 1,30*(2,22-0,50)*50,20+1,30*2,60*(1,91-0,50+2,15-0,50)</t>
  </si>
  <si>
    <t xml:space="preserve">  KM 0,0355-0,0395 : 1,30*(2,76-0,50)*4,00</t>
  </si>
  <si>
    <t xml:space="preserve">  V1-KM 0,0654-0,715 : 1,00*(1,24-0,50)*5,10</t>
  </si>
  <si>
    <t xml:space="preserve">  přípojky : 1,00*(1,80-0,50)*30,60</t>
  </si>
  <si>
    <t xml:space="preserve">v hor 2-30% : 1158,9347*0,3</t>
  </si>
  <si>
    <t xml:space="preserve">132201213R00</t>
  </si>
  <si>
    <t xml:space="preserve">Hloubení rýh šířky přes 60 do 200 cm do 10000 m3, v hornině 3, hloubení strojně </t>
  </si>
  <si>
    <t xml:space="preserve">v hor 3-35% : 1158,9347*0,35</t>
  </si>
  <si>
    <t xml:space="preserve">132301213R00</t>
  </si>
  <si>
    <t xml:space="preserve">Hloubení rýh šířky přes 60 do 200 cm do 10000 m3, v hornině 4, hloubení strojně </t>
  </si>
  <si>
    <t xml:space="preserve">v hor 4-35% : 1158,9347*0,35</t>
  </si>
  <si>
    <t xml:space="preserve">151101101R00</t>
  </si>
  <si>
    <t xml:space="preserve">Zřízení pažení a rozepření stěn rýh příložné  pro jakoukoliv mezerovitost, hloubky do 2 m</t>
  </si>
  <si>
    <t xml:space="preserve">pro podzemní vedení pro všechny šířky rýhy,</t>
  </si>
  <si>
    <t xml:space="preserve">ornice : </t>
  </si>
  <si>
    <t xml:space="preserve">V1 : </t>
  </si>
  <si>
    <t xml:space="preserve">KM 0,00-0,0654 : 1,94*2*65,40</t>
  </si>
  <si>
    <t xml:space="preserve">přípojky : 1,80*2*39,40</t>
  </si>
  <si>
    <t xml:space="preserve">V1-KM 0,0654-0,715 : 1,24*2*5,10</t>
  </si>
  <si>
    <t xml:space="preserve">přípojky : 1,80*2*30,60</t>
  </si>
  <si>
    <t xml:space="preserve">151101111R00</t>
  </si>
  <si>
    <t xml:space="preserve">Odstranění pažení a rozepření rýh příložné , hloubky do 2 m</t>
  </si>
  <si>
    <t xml:space="preserve">pro podzemní vedení s uložením materiálu na vzdálenost do 3 m od kraje výkopu,</t>
  </si>
  <si>
    <t xml:space="preserve">151101201R00</t>
  </si>
  <si>
    <t xml:space="preserve">Zřízení pažení stěn výkopu bez rozepření, vzepření příložné, hloubky do 4 m</t>
  </si>
  <si>
    <t xml:space="preserve">km 0,00-0,017 : 4,04*2*17,00+1,50*2*3,69</t>
  </si>
  <si>
    <t xml:space="preserve">km 0,1115-0,1353 : 2,62*2*23,80+1,50*2*3,13</t>
  </si>
  <si>
    <t xml:space="preserve">KM 0,00-0,0355 : 3,67*2*35,50+1,50*2*2,95</t>
  </si>
  <si>
    <t xml:space="preserve">KM 0,0395-0,048 : 2,48*2*8,50+1,50*2*2,45</t>
  </si>
  <si>
    <t xml:space="preserve">nezp terén : </t>
  </si>
  <si>
    <t xml:space="preserve">KM 0,017-0,037 : 3,57*2*20,00+1,50*2*3,37</t>
  </si>
  <si>
    <t xml:space="preserve">A2 : 3,02*2*12,00+1,50*2*2,35</t>
  </si>
  <si>
    <t xml:space="preserve">KM 0,037-0,1115 : 3,16*2*74,50+1,50*2*(3,37+3,09+2,88)</t>
  </si>
  <si>
    <t xml:space="preserve">KM 0,1353-0,1855 : 2,22*2*50,20+1,50*2*(1,91+2,15)</t>
  </si>
  <si>
    <t xml:space="preserve">KM 0,0355-0,0395 : 2,76*2*4,00</t>
  </si>
  <si>
    <t xml:space="preserve">151101211R00</t>
  </si>
  <si>
    <t xml:space="preserve">Odstranění pažení stěn výkopu příložné, hloubky do 4 m</t>
  </si>
  <si>
    <t xml:space="preserve">s uložením pažin na vzdálenost do 3 m od okraje výkopu,</t>
  </si>
  <si>
    <t xml:space="preserve">161101102R00</t>
  </si>
  <si>
    <t xml:space="preserve">Svislé přemístění výkopku z horniny 1 až 4, při hloubce výkopu přes 2,5 do 4 m</t>
  </si>
  <si>
    <t xml:space="preserve">bez naložení do dopravní nádoby, ale s vyprázdněním dopravní nádoby na hromadu nebo na dopravní prostředek,</t>
  </si>
  <si>
    <t xml:space="preserve">1158,9347*0,55</t>
  </si>
  <si>
    <t xml:space="preserve">162701105R00</t>
  </si>
  <si>
    <t xml:space="preserve">Vodorovné přemístění výkopku z horniny 1 až 4, na vzdálenost přes 9 000  do 10 000 m</t>
  </si>
  <si>
    <t xml:space="preserve">po suchu, bez naložení výkopku, avšak se složením bez rozhrnutí, zpáteční cesta vozidla.</t>
  </si>
  <si>
    <t xml:space="preserve">CELÝ VÝKOP : 1158,9347</t>
  </si>
  <si>
    <t xml:space="preserve">167101102R00</t>
  </si>
  <si>
    <t xml:space="preserve">Nakládání, skládání, překládání neulehlého výkopku nakládání výkopku_x005F_x000D_
 přes 100 m3, z horniny 1 až 4</t>
  </si>
  <si>
    <t xml:space="preserve">171201201R00</t>
  </si>
  <si>
    <t xml:space="preserve">Uložení sypaniny na dočasnou skládku tak, že na 1 m2 plochy připadá přes 2 m3 výkopku nebo ornice</t>
  </si>
  <si>
    <t xml:space="preserve">174101101R00</t>
  </si>
  <si>
    <t xml:space="preserve">Zásyp sypaninou se zhutněním jam, šachet, rýh nebo kolem objektů v těchto vykopávkách</t>
  </si>
  <si>
    <t xml:space="preserve">z jakékoliv horniny s uložením výkopku po vrstvách,</t>
  </si>
  <si>
    <t xml:space="preserve">výkop : 1158,9347</t>
  </si>
  <si>
    <t xml:space="preserve">odečte se vytlač kubatura : </t>
  </si>
  <si>
    <t xml:space="preserve">lože,potrubí DN 250,obsyp : -1,30*0,65*245,50</t>
  </si>
  <si>
    <t xml:space="preserve">lože,potrubí DN150,obsyp : -1,00*0,55*70,00</t>
  </si>
  <si>
    <t xml:space="preserve">lože,potrubí dn90,obsyp : -1,00*0,50*71,50</t>
  </si>
  <si>
    <t xml:space="preserve">šachty : -0,70*0,70*3,14*(3,74+3,39+2,32+2,83+3,37+2,65+2,18+2,15)</t>
  </si>
  <si>
    <t xml:space="preserve">175101101RT2</t>
  </si>
  <si>
    <t xml:space="preserve">Obsyp potrubí bez prohození sypaniny, s dodáním štěrkopísku frakce 0 - 22 mm</t>
  </si>
  <si>
    <t xml:space="preserve">sypaninou z vhodných hornin tř. 1 - 4 nebo materiálem připraveným podél výkopu ve vzdálenosti do 3 m od jeho kraje, pro jakoukoliv hloubku výkopu a jakoukoliv míru zhutnění,</t>
  </si>
  <si>
    <t xml:space="preserve">potrubí DN 250,obsyp : 1,30*0,55*245,50</t>
  </si>
  <si>
    <t xml:space="preserve">potrubí DN150,obsyp : 1,00*0,45*70,00</t>
  </si>
  <si>
    <t xml:space="preserve">potrubí dn90,obsyp : 1,00*0,40*71,50</t>
  </si>
  <si>
    <t xml:space="preserve">181301105R00</t>
  </si>
  <si>
    <t xml:space="preserve">Rozprostření a urovnání ornice v rovině v souvislé ploše do 500 m2, tloušťka vrstvy přes 250 do 300 mm</t>
  </si>
  <si>
    <t xml:space="preserve">s případným nutným přemístěním hromad nebo dočasných skládek na místo potřeby ze vzdálenosti do 30 m, v rovině nebo ve svahu do 1 : 5,</t>
  </si>
  <si>
    <t xml:space="preserve">km 0,00-0,017 : 1,30*17,00+1,30*2,60</t>
  </si>
  <si>
    <t xml:space="preserve">km 0,1115-0,1353 : 1,30*23,80+2,60*1,30</t>
  </si>
  <si>
    <t xml:space="preserve">KM 0,00-0,0355 : 1,30*35,50+2,60*1,30</t>
  </si>
  <si>
    <t xml:space="preserve">KM 0,0395-0,048 : 1,30*8,50+2,60*1,30</t>
  </si>
  <si>
    <t xml:space="preserve">KM 0,00-0,0654 : 1,00*65,40</t>
  </si>
  <si>
    <t xml:space="preserve">přípojky : 1,00*39,40</t>
  </si>
  <si>
    <t xml:space="preserve">199000005R00</t>
  </si>
  <si>
    <t xml:space="preserve">Poplatky za skládku zeminy 1- 4</t>
  </si>
  <si>
    <t xml:space="preserve">t</t>
  </si>
  <si>
    <t xml:space="preserve">1158,9347*1,8</t>
  </si>
  <si>
    <t xml:space="preserve">115101202R.1</t>
  </si>
  <si>
    <t xml:space="preserve">Čerpání vody do výšky -po dobu výstavby</t>
  </si>
  <si>
    <t xml:space="preserve">kompl</t>
  </si>
  <si>
    <t xml:space="preserve">180400020RA0</t>
  </si>
  <si>
    <t xml:space="preserve">Založení trávníku s dodáním osiva parkového, v rovině</t>
  </si>
  <si>
    <t xml:space="preserve">AP-HSV</t>
  </si>
  <si>
    <t xml:space="preserve">Součtová</t>
  </si>
  <si>
    <t xml:space="preserve">POL2_</t>
  </si>
  <si>
    <t xml:space="preserve">58337213R</t>
  </si>
  <si>
    <t xml:space="preserve">štěrkopísek frakce 0,0 až 32,0 mm; třída MN</t>
  </si>
  <si>
    <t xml:space="preserve">SPCM</t>
  </si>
  <si>
    <t xml:space="preserve">POL3_</t>
  </si>
  <si>
    <t xml:space="preserve">pro zásyp : 842,4186*1,1*1,03</t>
  </si>
  <si>
    <t xml:space="preserve">451572111R00</t>
  </si>
  <si>
    <t xml:space="preserve">Lože pod potrubí, stoky a drobné objekty z kameniva drobného těženého 0÷4 mm</t>
  </si>
  <si>
    <t xml:space="preserve">827-1</t>
  </si>
  <si>
    <t xml:space="preserve">v otevřeném výkopu,</t>
  </si>
  <si>
    <t xml:space="preserve">potrubí DN 250, : 1,30*0,10*245,50</t>
  </si>
  <si>
    <t xml:space="preserve">potrubí DN150 : 1,00*0,10*70,00</t>
  </si>
  <si>
    <t xml:space="preserve">potrubí dn90 : 1,00*0,10*71,50</t>
  </si>
  <si>
    <t xml:space="preserve">pod šachty : 2,60*2,60*0,15*12</t>
  </si>
  <si>
    <t xml:space="preserve">452311151RT1</t>
  </si>
  <si>
    <t xml:space="preserve">Podkladní a zajišťovací konstrukce z betonu desky pod potrubí, stoky a drobné objekty , z betonu prostého třídy C 20/25</t>
  </si>
  <si>
    <t xml:space="preserve">z cementu portlandského nebo struskoportlandského, v otevřeném výkopu,</t>
  </si>
  <si>
    <t xml:space="preserve">pod šachty : 0,8*0,80*3,14*0,10*12</t>
  </si>
  <si>
    <t xml:space="preserve">452351101R00</t>
  </si>
  <si>
    <t xml:space="preserve">Bednění podkladních a zajišťovacích konstrukcí desek nebo sedlových loží pod potrubí, stoky a drobné objekty</t>
  </si>
  <si>
    <t xml:space="preserve">pod šachty : 0,80*2*3,14*0,10*12</t>
  </si>
  <si>
    <t xml:space="preserve">564861114RT3</t>
  </si>
  <si>
    <t xml:space="preserve">Podklad ze štěrkodrti s rozprostřením a zhutněním frakce 0-45 mm, tloušťka po zhutnění 230 mm</t>
  </si>
  <si>
    <t xml:space="preserve">KM 0,1353-0,1855 : 1,30*50,20+1,30*2,60*2</t>
  </si>
  <si>
    <t xml:space="preserve">567122114R00</t>
  </si>
  <si>
    <t xml:space="preserve">Podklad z kameniva zpevněného cementem KZC 1, tloušťka po zhutnění 150 mm</t>
  </si>
  <si>
    <t xml:space="preserve">bez dilatačních spár, s rozprostřením a zhutněním, ošetřením povrchu podkladu vodou</t>
  </si>
  <si>
    <t xml:space="preserve">573111111R00</t>
  </si>
  <si>
    <t xml:space="preserve">Postřik živičný infiltrační s posypem kamenivem v množství 0,6 kg/m2</t>
  </si>
  <si>
    <t xml:space="preserve">z asfaltu silničního</t>
  </si>
  <si>
    <t xml:space="preserve">573211112R00</t>
  </si>
  <si>
    <t xml:space="preserve">Postřik živičný spojovací bez posypu kamenivem z asfaltu silničního, v množství 0,2 kg/m2</t>
  </si>
  <si>
    <t xml:space="preserve">577131111R00</t>
  </si>
  <si>
    <t xml:space="preserve">Beton asfaltový s rozprostřením a zhutněním v pruhu šířky do 3 m, ACO 11+, tloušťky 40 mm, plochy přes 1000 m2</t>
  </si>
  <si>
    <t xml:space="preserve">577171125R00</t>
  </si>
  <si>
    <t xml:space="preserve">Beton asfaltový s rozprostřením a zhutněním v pruhu šířky do 3 m, ACL 16+, tloušťky 80 mm, plochy přes 1000 m2</t>
  </si>
  <si>
    <t xml:space="preserve">871241121R00</t>
  </si>
  <si>
    <t xml:space="preserve">Montáž potrubí z plastických hmot z tlakových trubek polyetylenových, vnějšího průměru 90 mm</t>
  </si>
  <si>
    <t xml:space="preserve">871353121R00</t>
  </si>
  <si>
    <t xml:space="preserve">Montáž potrubí z trub z plastů těsněných gumovým kroužkem  DN 200 mm</t>
  </si>
  <si>
    <t xml:space="preserve">v otevřeném výkopu ve sklonu do 20 %,</t>
  </si>
  <si>
    <t xml:space="preserve">DN150 : 70,00</t>
  </si>
  <si>
    <t xml:space="preserve">DN200 : 1,50</t>
  </si>
  <si>
    <t xml:space="preserve">871373121R00</t>
  </si>
  <si>
    <t xml:space="preserve">Montáž potrubí z trub z plastů těsněných gumovým kroužkem  DN 300 mm</t>
  </si>
  <si>
    <t xml:space="preserve">DN250 : 184,00+48,00+12,00</t>
  </si>
  <si>
    <t xml:space="preserve">877242121R00</t>
  </si>
  <si>
    <t xml:space="preserve">Montáž elektrotvarovek Přirážka za 1 spoj elektrotvarovky, vnějšího průměru 90 mm</t>
  </si>
  <si>
    <t xml:space="preserve">kus</t>
  </si>
  <si>
    <t xml:space="preserve">K45/90 : 2</t>
  </si>
  <si>
    <t xml:space="preserve">877363121R00</t>
  </si>
  <si>
    <t xml:space="preserve">Montáž tvarovek na potrubí z trub z plastů těsněných gumovým kroužkem odbočných DN 250 mm</t>
  </si>
  <si>
    <t xml:space="preserve">250/150 : 16</t>
  </si>
  <si>
    <t xml:space="preserve">877313126R00</t>
  </si>
  <si>
    <t xml:space="preserve">Montáž tvarovek na potrubí z trub z plastů těsněných gumovým kroužkem víček, zátek DN 150</t>
  </si>
  <si>
    <t xml:space="preserve">892241111R00</t>
  </si>
  <si>
    <t xml:space="preserve">Tlakové zkoušky vodovodního potrubí DN do 80 mm</t>
  </si>
  <si>
    <t xml:space="preserve">přísun, montáže, demontáže a odsunu zkoušecího čerpadla, napuštění tlakovou vodou a dodání vody pro tlakovou zkoušku,</t>
  </si>
  <si>
    <t xml:space="preserve">892273111R00</t>
  </si>
  <si>
    <t xml:space="preserve">Proplach a desinfekce vodovodního potrubí DN od 80 do 125 mm</t>
  </si>
  <si>
    <t xml:space="preserve">napuštění a vypuštění vody, dodání vody a desinfekčního prostředku, náklady na bakteriologický rozbor vody,</t>
  </si>
  <si>
    <t xml:space="preserve">892571111R00</t>
  </si>
  <si>
    <t xml:space="preserve">Zkoušky těsnosti kanalizačního potrubí zkouška těsnosti kanalizačního potrubí vodou_x005F_x000D_
 do DN 200 mm</t>
  </si>
  <si>
    <t xml:space="preserve">vodou nebo vzduchem,</t>
  </si>
  <si>
    <t xml:space="preserve">70,00+1,50</t>
  </si>
  <si>
    <t xml:space="preserve">892581111R00</t>
  </si>
  <si>
    <t xml:space="preserve">Zkoušky těsnosti kanalizačního potrubí zkouška těsnosti kanalizačního potrubí vodou_x005F_x000D_
 do DN 300 mm</t>
  </si>
  <si>
    <t xml:space="preserve">892573111R00</t>
  </si>
  <si>
    <t xml:space="preserve">Zkoušky těsnosti kanalizačního potrubí zabezpečení konců kanalizačního potrubí při tlakových zkouškách vodou_x005F_x000D_
 do DN 200 mm</t>
  </si>
  <si>
    <t xml:space="preserve">úsek</t>
  </si>
  <si>
    <t xml:space="preserve">892583111R00</t>
  </si>
  <si>
    <t xml:space="preserve">Zkoušky těsnosti kanalizačního potrubí zabezpečení konců kanalizačního potrubí při tlakových zkouškách vodou_x005F_x000D_
 do DN 300 mm</t>
  </si>
  <si>
    <t xml:space="preserve">892855114R00</t>
  </si>
  <si>
    <t xml:space="preserve">Kamerové prohlídky potrubí do 200 m</t>
  </si>
  <si>
    <t xml:space="preserve">894411121R00</t>
  </si>
  <si>
    <t xml:space="preserve">Zřízení šachet kanalizačních z betonových dílců na potrubí s obložením dna betonem C 25/30 z cementu portlandského nebo struskoportlandského, na potrubí DN přes 200 do 300 mm</t>
  </si>
  <si>
    <t xml:space="preserve">výšky vstupu do 1,5 m, podkladní deska z betonu B5, montáž a dodávka stupadel,</t>
  </si>
  <si>
    <t xml:space="preserve">899711121R00</t>
  </si>
  <si>
    <t xml:space="preserve">Výstražné fólie výstražná fólie pro kanalizaci, šířka 22 cm</t>
  </si>
  <si>
    <t xml:space="preserve">899731113R00</t>
  </si>
  <si>
    <t xml:space="preserve">Signalizační vodič CYY, 4 mm2</t>
  </si>
  <si>
    <t xml:space="preserve">8-01</t>
  </si>
  <si>
    <t xml:space="preserve">Napojení V1 do stáv  šachty</t>
  </si>
  <si>
    <t xml:space="preserve">8-02</t>
  </si>
  <si>
    <t xml:space="preserve">Přeložka vodovodu plast DN90</t>
  </si>
  <si>
    <t xml:space="preserve">m     </t>
  </si>
  <si>
    <t xml:space="preserve">899103111RT3</t>
  </si>
  <si>
    <t xml:space="preserve">Osazení poklopu s rámem do 150 kg,vč dodavky poklopu D400 REXEL CDRE 60AU-bez ventilace</t>
  </si>
  <si>
    <t xml:space="preserve">28613765R</t>
  </si>
  <si>
    <t xml:space="preserve">trubka plastová vodovodní hladká; HDPE (PE 100); SDR 17,0; PN 10; D = 90,0 mm; s = 5,40 mm; l = 12 000,0 mm</t>
  </si>
  <si>
    <t xml:space="preserve">V1 : 71,50*1,015</t>
  </si>
  <si>
    <t xml:space="preserve">28614520,0</t>
  </si>
  <si>
    <t xml:space="preserve">Trubka kanalizační PP SN 12  DN 150</t>
  </si>
  <si>
    <t xml:space="preserve">70,00*1,015</t>
  </si>
  <si>
    <t xml:space="preserve">28614523,2</t>
  </si>
  <si>
    <t xml:space="preserve">Trubka kanalizační PP  SN 12  DN 200</t>
  </si>
  <si>
    <t xml:space="preserve">1,50*1,015</t>
  </si>
  <si>
    <t xml:space="preserve">28614526,3</t>
  </si>
  <si>
    <t xml:space="preserve">Trubka kanalizační PP SN 12  DN 250</t>
  </si>
  <si>
    <t xml:space="preserve">244,0*1,015</t>
  </si>
  <si>
    <t xml:space="preserve">28651832.AR</t>
  </si>
  <si>
    <t xml:space="preserve">zátka hrdlová DN 150,0 mm</t>
  </si>
  <si>
    <t xml:space="preserve">28653335.AR</t>
  </si>
  <si>
    <t xml:space="preserve">koleno PE 100; 45,0 °; SDR 11,0; D = 90,0 mm; hladké; spoj elektrosvařovaný</t>
  </si>
  <si>
    <t xml:space="preserve">28654570R</t>
  </si>
  <si>
    <t xml:space="preserve">odbočka PP; 45,0 °; d1 = 250 mm; d2 = 160 mm; hladká, hrdlovaná; spoj násuvný; DN 250,0 mm; DN2 150 mm</t>
  </si>
  <si>
    <t xml:space="preserve">59224150R</t>
  </si>
  <si>
    <t xml:space="preserve">skruž železobetonová TBS; DN = 1 000,0 mm; h = 250,0 mm; s = 120,00 mm; počet stupadel 1; ocelové s PE povlakem</t>
  </si>
  <si>
    <t xml:space="preserve">59224152R</t>
  </si>
  <si>
    <t xml:space="preserve">skruž železobetonová TBS; DN = 1 000,0 mm; h = 500,0 mm; s = 120,00 mm; počet stupadel 1; ocelové s PE povlakem</t>
  </si>
  <si>
    <t xml:space="preserve">59224154R</t>
  </si>
  <si>
    <t xml:space="preserve">skruž železobetonová TBS; DN = 1 000,0 mm; h = 1 000,0 mm; s = 120,00 mm; počet stupadel 1; ocelové s PE povlakem</t>
  </si>
  <si>
    <t xml:space="preserve">59224175R</t>
  </si>
  <si>
    <t xml:space="preserve">prstenec betonový; DN = 625,0 mm; h = 60,0 mm; s = 120,00 mm</t>
  </si>
  <si>
    <t xml:space="preserve">59224176R</t>
  </si>
  <si>
    <t xml:space="preserve">prstenec betonový; DN = 625,0 mm; h = 80,0 mm; s = 120,00 mm</t>
  </si>
  <si>
    <t xml:space="preserve">59224177.AR</t>
  </si>
  <si>
    <t xml:space="preserve">prstenec betonový; DN = 625,0 mm; h = 120,0 mm; s = 120,00 mm</t>
  </si>
  <si>
    <t xml:space="preserve">59224177R</t>
  </si>
  <si>
    <t xml:space="preserve">prstenec betonový; DN = 625,0 mm; h = 100,0 mm; s = 120,00 mm</t>
  </si>
  <si>
    <t xml:space="preserve">59224353.AR</t>
  </si>
  <si>
    <t xml:space="preserve">konus šachetní; železobetonový; TBR; d = 1 240,0 mm; DN = 1 000,0 mm; DN 2 = 625 mm; h = 580 mm; počet stupadel 2; ocelové s PE povlakem, kapsové</t>
  </si>
  <si>
    <t xml:space="preserve">592243541R</t>
  </si>
  <si>
    <t xml:space="preserve">deska zákrytová šachetní železobetonová; TZK; D1 = 1 200 mm; D = 1 470 mm; D vnitřní 625 mm; h = 165 mm</t>
  </si>
  <si>
    <t xml:space="preserve">59224354R</t>
  </si>
  <si>
    <t xml:space="preserve">deska zákrytová šachetní železobetonová; TZK; D1 = 1 000 mm; D = 1 240 mm; D vnitřní 625 mm; h = 165 mm</t>
  </si>
  <si>
    <t xml:space="preserve">592243652R</t>
  </si>
  <si>
    <t xml:space="preserve">skruž železobetonová TBS; DN = 1 200,0 mm; h = 500,0 mm; s = 135,00 mm; počet stupadel 2; ocelové s PE povlakem; beton C 40/50</t>
  </si>
  <si>
    <t xml:space="preserve">592243654R</t>
  </si>
  <si>
    <t xml:space="preserve">skruž železobetonová TBS; DN = 1 200,0 mm; h = 1 000,0 mm; s = 135,00 mm; počet stupadel 4; ocelové s PE povlakem; beton C 40/50</t>
  </si>
  <si>
    <t xml:space="preserve">59224366.AR</t>
  </si>
  <si>
    <t xml:space="preserve">dno šachetní přímé; železobeton; TBZ; DN = 1 000,0 mm; D odtoku do 400 mm; h = 600 mm; t = 150 mm; beton C 40/50</t>
  </si>
  <si>
    <t xml:space="preserve">59224368.AR</t>
  </si>
  <si>
    <t xml:space="preserve">dno šachetní přímé; železobeton; TBZ; DN = 1 000,0 mm; D odtoku do 600 mm; h = 1 000 mm; t = 150 mm; beton C 40/50</t>
  </si>
  <si>
    <t xml:space="preserve">59224369.AR</t>
  </si>
  <si>
    <t xml:space="preserve">dno šachetní přímé; železobeton; TZB; DN = 1 200,0 mm; D odtoku do 800 mm; h = 1 200 mm; t = 150 mm; beton C 40/50</t>
  </si>
  <si>
    <t xml:space="preserve">59224373.AR</t>
  </si>
  <si>
    <t xml:space="preserve">profil těsnicí elastomerní; pro spojení betonových šachetních dílů; tvar kruh; d = 1 000,0 mm</t>
  </si>
  <si>
    <t xml:space="preserve">592243732R</t>
  </si>
  <si>
    <t xml:space="preserve">profil těsnicí elastomerní; pro spojení betonových šachetních dílů; tvar kruh; d = 1 200,0 mm</t>
  </si>
  <si>
    <t xml:space="preserve">919735113R00</t>
  </si>
  <si>
    <t xml:space="preserve">Řezání stávajících krytů nebo podkladů živičných, hloubky přes 100 do 150 mm</t>
  </si>
  <si>
    <t xml:space="preserve">včetně spotřeby vody</t>
  </si>
  <si>
    <t xml:space="preserve">KM 0,037-0,1115 : 74,50*2+1,50*2*3</t>
  </si>
  <si>
    <t xml:space="preserve">KM 0,1353-0,1855 : 50,20*2+1,50*2*2</t>
  </si>
  <si>
    <t xml:space="preserve">KM 0,0355-0,0395 : 4,00*2</t>
  </si>
  <si>
    <t xml:space="preserve">V1-KM 0,0654-0,715 : 5,10*2</t>
  </si>
  <si>
    <t xml:space="preserve">přípojky : 30,60*2</t>
  </si>
  <si>
    <t xml:space="preserve">919794441R00</t>
  </si>
  <si>
    <t xml:space="preserve">Úprava ploch kolem hydrantů, poklopů apod. v půdorysné ploše do 2 m2</t>
  </si>
  <si>
    <t xml:space="preserve">(šoupat, mříží, sloupů apod.) v živičných krytech jakékoliv tloušťky</t>
  </si>
  <si>
    <t xml:space="preserve">998276101R00</t>
  </si>
  <si>
    <t xml:space="preserve">Přesun hmot pro trubní vedení z trub plastových nebo sklolaminátových v otevřeném výkopu</t>
  </si>
  <si>
    <t xml:space="preserve">POL7_</t>
  </si>
  <si>
    <t xml:space="preserve">vodovodu nebo kanalizace ražené nebo hloubené (827 1.1, 827 1.9, 827 2.1, 827 2.9), drobných objektů</t>
  </si>
  <si>
    <t xml:space="preserve">Hmotnosti z položek s pořadovými čísly: : </t>
  </si>
  <si>
    <t xml:space="preserve">4,5,6,12,14,21,24,26,27,28,29,30,31,32,33,34,35,37,38,40,41,46,47,49,51,54,55,56,57,58,59,60,61,62, : </t>
  </si>
  <si>
    <t xml:space="preserve">63,64,65,66,67,68,69,70,71,72,73,74,75,76,77,78,80, : </t>
  </si>
  <si>
    <t xml:space="preserve">Součet: : 2466,51916</t>
  </si>
  <si>
    <t xml:space="preserve">979082213R00</t>
  </si>
  <si>
    <t xml:space="preserve">Vodorovná doprava suti po suchu bez naložení, ale se složením a hrubým urovnáním na vzdálenost do 1 km</t>
  </si>
  <si>
    <t xml:space="preserve">POL8_</t>
  </si>
  <si>
    <t xml:space="preserve">Demontážní hmotnosti z položek s pořadovými čísly: : </t>
  </si>
  <si>
    <t xml:space="preserve">1,2,3, : </t>
  </si>
  <si>
    <t xml:space="preserve">Součet: : 253,74846</t>
  </si>
  <si>
    <t xml:space="preserve">979082219R00</t>
  </si>
  <si>
    <t xml:space="preserve">Vodorovná doprava suti po suchu příplatek k ceně za každý další i započatý 1 km přes 1 km</t>
  </si>
  <si>
    <t xml:space="preserve">Součet: : 2283,73611</t>
  </si>
  <si>
    <t xml:space="preserve">979087112R00</t>
  </si>
  <si>
    <t xml:space="preserve">Vodorovná doprava suti a vybouraných hmot nakládání suti na dopravní prostředky,  </t>
  </si>
  <si>
    <t xml:space="preserve">821-1</t>
  </si>
  <si>
    <t xml:space="preserve">se složením a hrubým urovnáním nebo s přeložením na jiný dopravní prostředek kromě lodi, vč. příplatku za každých dalších i započatých 1000 m přes 1000 m,</t>
  </si>
  <si>
    <t xml:space="preserve">979990001R00</t>
  </si>
  <si>
    <t xml:space="preserve">Poplatek za skládku stavební suti</t>
  </si>
  <si>
    <t xml:space="preserve">801-3</t>
  </si>
  <si>
    <t xml:space="preserve">4,00*4,04*0,30</t>
  </si>
  <si>
    <t xml:space="preserve">131101201R00</t>
  </si>
  <si>
    <t xml:space="preserve">Hloubení zapažených jam a zářezů do 100 m3, v hornině 1-2 , hloubení ručně a strojně</t>
  </si>
  <si>
    <t xml:space="preserve">s urovnáním dna do předepsaného profilu a spádu, s případně nutným přemístěním výkopku ve výkopišti a dále buď s přemístěním výkopku na přilehlém terénu na vzdálenost do 3 m od kraje jámy nebo s naložením na dopravní prostředek</t>
  </si>
  <si>
    <t xml:space="preserve">  pro ČSOV- : 4,00*4,04*(5,32-0,30)</t>
  </si>
  <si>
    <t xml:space="preserve">uvažuje se 30% : 81,123*0,3</t>
  </si>
  <si>
    <t xml:space="preserve">131201201R00</t>
  </si>
  <si>
    <t xml:space="preserve">Hloubení zapažených jam a zářezů do 100 m3, v hornině 3, hloubení ručně a strojně</t>
  </si>
  <si>
    <t xml:space="preserve">uvažuje se 35% : 81,123*0,35</t>
  </si>
  <si>
    <t xml:space="preserve">131301201R00</t>
  </si>
  <si>
    <t xml:space="preserve">Hloubení zapažených jam a zářezů do 100 m3, v hornině 4, hloubení ručně a strojně</t>
  </si>
  <si>
    <t xml:space="preserve">151401202R00</t>
  </si>
  <si>
    <t xml:space="preserve">Zřízení pažení stěn výkopu bez rozepření, vzepření ze štětovnic, hnané, hloubky do 8 m</t>
  </si>
  <si>
    <t xml:space="preserve">(4,00+4,04)*2*8,00</t>
  </si>
  <si>
    <t xml:space="preserve">151201212R00</t>
  </si>
  <si>
    <t xml:space="preserve">Odstranění pažení stěn výkopu zátažné, hloubky do 8 m</t>
  </si>
  <si>
    <t xml:space="preserve">151201302R00</t>
  </si>
  <si>
    <t xml:space="preserve">Zřízení rozepření zapažených stěn výkopů při roubení zátažném, hloubky do 8 m</t>
  </si>
  <si>
    <t xml:space="preserve">s potřebným přepažováním,</t>
  </si>
  <si>
    <t xml:space="preserve">pro ČSOV- : 4,00*4,04*(5,32-0,30)</t>
  </si>
  <si>
    <t xml:space="preserve">151201312R00</t>
  </si>
  <si>
    <t xml:space="preserve">Odstranění rozepření stěn výkopů při roubení zátažném, hloubky do 8 m</t>
  </si>
  <si>
    <t xml:space="preserve">s uložením materiálu na vzdálenost do 3 m od okraje výkopu,</t>
  </si>
  <si>
    <t xml:space="preserve">161101103R00</t>
  </si>
  <si>
    <t xml:space="preserve">Svislé přemístění výkopku z horniny 1 až 4, při hloubce výkopu přes 4 do 6 m</t>
  </si>
  <si>
    <t xml:space="preserve">167101101R00</t>
  </si>
  <si>
    <t xml:space="preserve">Nakládání, skládání, překládání neulehlého výkopku nakládání výkopku_x005F_x000D_
 do 100 m3, z horniny 1 až 4</t>
  </si>
  <si>
    <t xml:space="preserve">81,123</t>
  </si>
  <si>
    <t xml:space="preserve">výkop : 81,123</t>
  </si>
  <si>
    <t xml:space="preserve">odčte se vytl kubatura : </t>
  </si>
  <si>
    <t xml:space="preserve">ŠP podsyp : -3,24*3,24*0,15</t>
  </si>
  <si>
    <t xml:space="preserve">deska : -2,80*2,80*0,15</t>
  </si>
  <si>
    <t xml:space="preserve">šachta : -1,30*1,30*3,14*0,15</t>
  </si>
  <si>
    <t xml:space="preserve">-1,15*1,15*3,14*(4,87-0,30)</t>
  </si>
  <si>
    <t xml:space="preserve">4,00*4,04-1,30*1,30</t>
  </si>
  <si>
    <t xml:space="preserve">81,123*1,8</t>
  </si>
  <si>
    <t xml:space="preserve">pro zásyp : 58,60*1,1*1,03</t>
  </si>
  <si>
    <t xml:space="preserve">273361921RT4</t>
  </si>
  <si>
    <t xml:space="preserve">Výztuž základových desek ze svařovaných sítí průměr drátu 6 mm, velikost oka 100/100 mm</t>
  </si>
  <si>
    <t xml:space="preserve">801-1</t>
  </si>
  <si>
    <t xml:space="preserve">včetně distančních prvků</t>
  </si>
  <si>
    <t xml:space="preserve">deska pod ČSOV : 2,80*2,80*5,50*0,001</t>
  </si>
  <si>
    <t xml:space="preserve">451573111R00</t>
  </si>
  <si>
    <t xml:space="preserve">Lože pod potrubí, stoky a drobné objekty z písku a štěrkopísku  do 65 mm</t>
  </si>
  <si>
    <t xml:space="preserve">pod ČSOV : 3,24*3,24*0,15</t>
  </si>
  <si>
    <t xml:space="preserve">452311141R00</t>
  </si>
  <si>
    <t xml:space="preserve">Podkladní a zajišťovací konstrukce z betonu desky pod potrubí, stoky a drobné objekty , z betonu prostého třídy C 16/20</t>
  </si>
  <si>
    <t xml:space="preserve">POD čsov : 2,80*2,80*0,15</t>
  </si>
  <si>
    <t xml:space="preserve">POD čsov : 2,80*0,15*4</t>
  </si>
  <si>
    <t xml:space="preserve">894201121R00</t>
  </si>
  <si>
    <t xml:space="preserve">Ostatní konstrukce na trubním vedení z betonu prostého dno šachet tloušťky přes 200 mm _x005F_x000D_
 z betonu třídy C 25/30</t>
  </si>
  <si>
    <t xml:space="preserve">z cementu portlandského nebo struskoportlandského,</t>
  </si>
  <si>
    <t xml:space="preserve">vybetonování bloku na dně ČSOV : 1,05*1,05*3,14*0,25</t>
  </si>
  <si>
    <t xml:space="preserve">894201221R00</t>
  </si>
  <si>
    <t xml:space="preserve">Ostatní konstrukce na trubním vedení z betonu prostého stěny šachet tloušťky přes 200 mm _x005F_x000D_
 z betonu třídy C 25/30</t>
  </si>
  <si>
    <t xml:space="preserve">kolem vstupu do ČSOV : (1,30+0,80)*2*0,25*0,30</t>
  </si>
  <si>
    <t xml:space="preserve">894502201R00</t>
  </si>
  <si>
    <t xml:space="preserve">Bednění konstrukcí na trubním vedení stěn šachet_x005F_x000D_
 prvoúhlých, oboustranné</t>
  </si>
  <si>
    <t xml:space="preserve">kolem vstupu do ČSOV : 1,30*0,30*4</t>
  </si>
  <si>
    <t xml:space="preserve">0,80*4*0,30</t>
  </si>
  <si>
    <t xml:space="preserve">D+M ČSOV STRATE  AWALIFT-74/2U-230/400V-50Hz-1,5kW-1500ot/min-IP67,vč želb šachty DN2100, (BN9),vč ovládání,rozvaděč,přenosů poruch dat na ČOV s GPRS modemem</t>
  </si>
  <si>
    <t xml:space="preserve">5,7,16,18,19,20,21,22,23,24,25, : </t>
  </si>
  <si>
    <t xml:space="preserve">Součet: : 120,15391</t>
  </si>
  <si>
    <t xml:space="preserve">M21-01</t>
  </si>
  <si>
    <t xml:space="preserve">Elektroměrový rozvaděč v plastovém pilíři, volně stojící, typ ER 112 NKP7P EON</t>
  </si>
  <si>
    <t xml:space="preserve">ks    </t>
  </si>
  <si>
    <t xml:space="preserve">M21-02</t>
  </si>
  <si>
    <t xml:space="preserve">LTN-25B-3 Jistič</t>
  </si>
  <si>
    <t xml:space="preserve">M21-03</t>
  </si>
  <si>
    <t xml:space="preserve">CYKY-J 4x10 , pevně</t>
  </si>
  <si>
    <t xml:space="preserve">M21-04</t>
  </si>
  <si>
    <t xml:space="preserve">PHNA000 32A gG Pojistková vložka</t>
  </si>
  <si>
    <t xml:space="preserve">M21-05</t>
  </si>
  <si>
    <t xml:space="preserve">Ukončení kabelů 4x10 mm2</t>
  </si>
  <si>
    <t xml:space="preserve">M21-06</t>
  </si>
  <si>
    <t xml:space="preserve">6036 ZN TRUBKA OCELOVÁ ZÁVITOVÁ</t>
  </si>
  <si>
    <t xml:space="preserve">M21-07</t>
  </si>
  <si>
    <t xml:space="preserve">KF 09110 TRUBKA DVOUPL. KOPOFLEX</t>
  </si>
  <si>
    <t xml:space="preserve">M21-08</t>
  </si>
  <si>
    <t xml:space="preserve">Páska 30x4 páska 30x4 (0,95 kg/m), pevně</t>
  </si>
  <si>
    <t xml:space="preserve">M21-09</t>
  </si>
  <si>
    <t xml:space="preserve">Podružný materiál</t>
  </si>
  <si>
    <t xml:space="preserve">KOMPL</t>
  </si>
  <si>
    <t xml:space="preserve">M21-10</t>
  </si>
  <si>
    <t xml:space="preserve">PPV 6,00% z montáže: materiál + práce</t>
  </si>
  <si>
    <t xml:space="preserve">M46-01</t>
  </si>
  <si>
    <t xml:space="preserve">HLOUBENÍ KABELOVÉ RÝHY-Zemina třídy 3, šíře 350mm,hloubka 600mm</t>
  </si>
  <si>
    <t xml:space="preserve">M46-02</t>
  </si>
  <si>
    <t xml:space="preserve">ZŘÍZENÍ KABELOVÉHO LOŽE- Z kopaného písku, bez zakrytí, šíře do 65cm,tloušťka 10cm</t>
  </si>
  <si>
    <t xml:space="preserve">M46-03</t>
  </si>
  <si>
    <t xml:space="preserve">ZÁHOZ KABELOVÉ RÝHY- Zemina třídy 3, šíře 350mm,hloubka 600mm</t>
  </si>
  <si>
    <t xml:space="preserve">M46-04</t>
  </si>
  <si>
    <t xml:space="preserve">FOLIE VÝSTRAŽNÁ Z PVC- Do šířky 20cm</t>
  </si>
  <si>
    <t xml:space="preserve">M46-05</t>
  </si>
  <si>
    <t xml:space="preserve">VÝKOP JÁMY PRO ELEKTROMĚROVÝ ROZVADĚČ- Zemina třídy 3-4,ručně</t>
  </si>
  <si>
    <t xml:space="preserve">m3    </t>
  </si>
  <si>
    <t xml:space="preserve">M46-06</t>
  </si>
  <si>
    <t xml:space="preserve">ZÁKLAD Z PROSTÉHO BETONU- Do rostlé zeminy bez bednění</t>
  </si>
  <si>
    <t xml:space="preserve">113107523R00</t>
  </si>
  <si>
    <t xml:space="preserve">Odstranění podkladů nebo krytů z kameniva hrubého drceného, v ploše jednotlivě do 50 m2, tloušťka vrstvy 230 mm</t>
  </si>
  <si>
    <t xml:space="preserve">asf komunikace : </t>
  </si>
  <si>
    <t xml:space="preserve">km 0,0305-0,033 : 1,00*2,50</t>
  </si>
  <si>
    <t xml:space="preserve">113107620R00</t>
  </si>
  <si>
    <t xml:space="preserve">Odstranění podkladů nebo krytů z kameniva hrubého drceného, v ploše jednotlivě nad 50 m2, tloušťka vrstvy 200 mm</t>
  </si>
  <si>
    <t xml:space="preserve">  štěrkový povrch : </t>
  </si>
  <si>
    <t xml:space="preserve">  B : </t>
  </si>
  <si>
    <t xml:space="preserve">  km 0,004-0,0157 : 1,30*11,70</t>
  </si>
  <si>
    <t xml:space="preserve">  km 0,0277-0,056 : 1,30*28,30+2,60*1,30</t>
  </si>
  <si>
    <t xml:space="preserve">  km 0,0637-0,0705 : 1,30*6,80</t>
  </si>
  <si>
    <t xml:space="preserve">  km 0,0821-0,0978 : 1,30*15,70</t>
  </si>
  <si>
    <t xml:space="preserve">  km 0,0978-0,1048 : 1,30*7,00</t>
  </si>
  <si>
    <t xml:space="preserve">  km 0,1074-0,14 : 1,30*32,60+2,60*1,30</t>
  </si>
  <si>
    <t xml:space="preserve">  B1 : </t>
  </si>
  <si>
    <t xml:space="preserve">  km 0,00-0,0416 : 1,30*41,60+2,60*1,30*2</t>
  </si>
  <si>
    <t xml:space="preserve">  km 0,0465-0,0835 : 1,30*37,00+2,60*1,30*3</t>
  </si>
  <si>
    <t xml:space="preserve">258,57*2</t>
  </si>
  <si>
    <t xml:space="preserve">113108312R00</t>
  </si>
  <si>
    <t xml:space="preserve">Odstranění podkladů nebo krytů živičných, v ploše jednotlivě do 50 m2, tloušťka vrstvy 120 mm</t>
  </si>
  <si>
    <t xml:space="preserve">113111115R00</t>
  </si>
  <si>
    <t xml:space="preserve">Odstranění podkladů nebo krytů z kameniva zpevněného cementem, v ploše jednotlivě do 50 m2, tloušťka vrstvy 150 mm</t>
  </si>
  <si>
    <t xml:space="preserve">voda : 1,10*4</t>
  </si>
  <si>
    <t xml:space="preserve">plyn : 1,10*1</t>
  </si>
  <si>
    <t xml:space="preserve">NN : 1,10*9</t>
  </si>
  <si>
    <t xml:space="preserve">voda : 1,10*1,50*1,10*4</t>
  </si>
  <si>
    <t xml:space="preserve">plyn : 1,10*1,50*1,10*1</t>
  </si>
  <si>
    <t xml:space="preserve">NN : 1,10*1,00*1,10*9</t>
  </si>
  <si>
    <t xml:space="preserve">  km 0,00-0,004 : 1,30*4,00+2,60*1,30</t>
  </si>
  <si>
    <t xml:space="preserve">  km 0,0157-0,0277 : 1,30*12,00</t>
  </si>
  <si>
    <t xml:space="preserve">  km 0,056-0,0637 : 1,30*7,70</t>
  </si>
  <si>
    <t xml:space="preserve">  km 0,0705-0,0821 : 1,30*11,60+2,60*1,30</t>
  </si>
  <si>
    <t xml:space="preserve">  km 0,1048-0,1074 : 1,30*2,60+2,60*1,30</t>
  </si>
  <si>
    <t xml:space="preserve">  km 0,0416-0,0465 : 1,30*4,90</t>
  </si>
  <si>
    <t xml:space="preserve">  km 0,00-0,0175 : 1,00*17,50</t>
  </si>
  <si>
    <t xml:space="preserve">  km 0,0175-0,0305 : 1,00*13,00</t>
  </si>
  <si>
    <t xml:space="preserve">  přípojky : 1,00*72,50</t>
  </si>
  <si>
    <t xml:space="preserve">168,78*0,3</t>
  </si>
  <si>
    <t xml:space="preserve">132101212R00</t>
  </si>
  <si>
    <t xml:space="preserve">Hloubení rýh šířky přes 60 do 200 cm do 1000 m3, v hornině 1-2, hloubení strojně </t>
  </si>
  <si>
    <t xml:space="preserve">  km 0,00-0,004 : 1,30*(3,22-0,30)*4,00+2,60*1,30*(2,88-0,30)</t>
  </si>
  <si>
    <t xml:space="preserve">  km 0,0157-0,0277 : 1,30*(2,10-0,30)*12,00</t>
  </si>
  <si>
    <t xml:space="preserve">  km 0,056-0,0637 : 1,30*(2,00-0,30)*7,70</t>
  </si>
  <si>
    <t xml:space="preserve">  km 0,0705-0,0821 : 1,30*(2,00-0,30)*11,60+2,60*1,30*(2,15-0,30)</t>
  </si>
  <si>
    <t xml:space="preserve">  km 0,1048-0,1074 : 1,30*(2,07-0,30)*2,60+2,60*1,30*(2,80-0,30)</t>
  </si>
  <si>
    <t xml:space="preserve">  km 0,0416-0,0465 : 1,30*(2,42-0,30)*4,90</t>
  </si>
  <si>
    <t xml:space="preserve">  km 0,00-0,0175 : 1,00*(1,56-0,30)*17,50</t>
  </si>
  <si>
    <t xml:space="preserve">  km 0,0175-0,0305 : 1,00*(1,25-0,30)*13,00</t>
  </si>
  <si>
    <t xml:space="preserve">  přípojky : 1,00*(1,80-0,30)*72,50</t>
  </si>
  <si>
    <t xml:space="preserve">  km 0,004-0,0157 : 1,30*(2,21-0,40)*11,70</t>
  </si>
  <si>
    <t xml:space="preserve">  km 0,0277-0,056 : 1,30*(2,02-0,40)*28,30+2,60*1,30*(1,94-0,40)</t>
  </si>
  <si>
    <t xml:space="preserve">  km 0,0637-0,0705 : 1,30*(2,07-0,40)*6,80</t>
  </si>
  <si>
    <t xml:space="preserve">  km 0,0821-0,0978 : 1,30*(1,23-0,40)*15,70</t>
  </si>
  <si>
    <t xml:space="preserve">  km 0,0978-0,1048 : 1,30*(1,69-0,40)*7,00</t>
  </si>
  <si>
    <t xml:space="preserve">  km 0,1074-0,14 : 1,30*(1,97-0,40)*32,60+2,60*1,30*(1,95-0,40)</t>
  </si>
  <si>
    <t xml:space="preserve">  km 0,00-0,0416 : 1,30*(2,66-0,40)*41,60+2,60*1,30*(2,33-0,40+2,48-0,40)</t>
  </si>
  <si>
    <t xml:space="preserve">  km 0,0465-0,0835 : 1,30*(2,35-0,40)*37,00+2,60*1,30*(2,36-0,40+2,22-0,40+2,30-0,40)</t>
  </si>
  <si>
    <t xml:space="preserve">  asf komunikace : </t>
  </si>
  <si>
    <t xml:space="preserve">  km 0,0305-0,033 : 1,00*(0,90-0,50)*2,50</t>
  </si>
  <si>
    <t xml:space="preserve">v hor 2 se uvažuje 25% : 729,2982*0,25</t>
  </si>
  <si>
    <t xml:space="preserve">132201212R00</t>
  </si>
  <si>
    <t xml:space="preserve">Hloubení rýh šířky přes 60 do 200 cm do 1000 m3, v hornině 3, hloubení strojně </t>
  </si>
  <si>
    <t xml:space="preserve">v hor 3 se uvažuje 30% : 729,2982*0,3</t>
  </si>
  <si>
    <t xml:space="preserve">132301212R00</t>
  </si>
  <si>
    <t xml:space="preserve">Hloubení rýh šířky přes 60 do 200 cm do 1000 m3, v hornině 4, hloubení strojně </t>
  </si>
  <si>
    <t xml:space="preserve">v hor 4 se uvažuje 20% : 729,2982*0,2</t>
  </si>
  <si>
    <t xml:space="preserve">132401211R00</t>
  </si>
  <si>
    <t xml:space="preserve">Hloubení rýh šířky přes 60 do 200 cm jakékoliv množství, v hornině 5, hloubení strojně </t>
  </si>
  <si>
    <t xml:space="preserve">v hor 5 se uvažuje 10% : 729,2982*0,1</t>
  </si>
  <si>
    <t xml:space="preserve">132501211R00</t>
  </si>
  <si>
    <t xml:space="preserve">Hloubení rýh šířky přes 60 do 200 cm jakékoliv množství, v hornině 6, skalní frézou</t>
  </si>
  <si>
    <t xml:space="preserve">v hor 6 se uvažuje5% : 729,2982*0,05</t>
  </si>
  <si>
    <t xml:space="preserve">B : </t>
  </si>
  <si>
    <t xml:space="preserve">km 0,056-0,0637 : 2,00*2*7,70</t>
  </si>
  <si>
    <t xml:space="preserve">km 0,0705-0,0821 : 2,00*2*11,60+1,50*2*2,15</t>
  </si>
  <si>
    <t xml:space="preserve">B1 : </t>
  </si>
  <si>
    <t xml:space="preserve">km 0,00-0,0175 : 1,56*2*17,50</t>
  </si>
  <si>
    <t xml:space="preserve">km 0,0175-0,0305 : 1,25*2*13,00</t>
  </si>
  <si>
    <t xml:space="preserve">přípojky : 1,80*2*72,50</t>
  </si>
  <si>
    <t xml:space="preserve">štěrkový povrch : </t>
  </si>
  <si>
    <t xml:space="preserve">km 0,0821-0,0978 : 1,23*2*15,70</t>
  </si>
  <si>
    <t xml:space="preserve">km 0,0978-0,1048 : 1,69*2*7,00</t>
  </si>
  <si>
    <t xml:space="preserve">km 0,1074-0,14 : 1,97*2*32,60+1,50*2*1,95</t>
  </si>
  <si>
    <t xml:space="preserve">km 0,00-0,004 : 3,22*2*4,00+1,50*2*2,88</t>
  </si>
  <si>
    <t xml:space="preserve">km 0,0157-0,0277 : 2,10*2*12,00</t>
  </si>
  <si>
    <t xml:space="preserve">km 0,1048-0,1074 : 2,07*2*2,60+1,50*2*2,80</t>
  </si>
  <si>
    <t xml:space="preserve">km 0,0416-0,0465 : 2,42*2*4,90</t>
  </si>
  <si>
    <t xml:space="preserve">km 0,004-0,0157 : 2,21*2*11,70</t>
  </si>
  <si>
    <t xml:space="preserve">km 0,0277-0,056 : 2,02*2*28,30+1,50*2*1,94</t>
  </si>
  <si>
    <t xml:space="preserve">km 0,0637-0,0705 : 2,07*2*6,80</t>
  </si>
  <si>
    <t xml:space="preserve">km 0,00-0,0416 : 2,66*2*41,60+1,50*2*(2,33+2,48)</t>
  </si>
  <si>
    <t xml:space="preserve">km 0,0465-0,0835 : 2,35*2*37,00+1,50*2*(2,36+2,22+2,30)</t>
  </si>
  <si>
    <t xml:space="preserve">729,2982*0,85*0,55</t>
  </si>
  <si>
    <t xml:space="preserve">161101152R00</t>
  </si>
  <si>
    <t xml:space="preserve">Svislé přemístění výkopku z horniny 5 až 7, při hloubce výkopu přes 2,5 do 4 m</t>
  </si>
  <si>
    <t xml:space="preserve">729,2982*0,15*0,55</t>
  </si>
  <si>
    <t xml:space="preserve">celý výkop : 729,2982*0,85</t>
  </si>
  <si>
    <t xml:space="preserve">162701155R00</t>
  </si>
  <si>
    <t xml:space="preserve">Vodorovné přemístění výkopku z horniny 5 až 7, na vzdálenost přes 9 000  do 10 000 m</t>
  </si>
  <si>
    <t xml:space="preserve">celý výkop : 729,2982*0,15</t>
  </si>
  <si>
    <t xml:space="preserve">167101152R00</t>
  </si>
  <si>
    <t xml:space="preserve">Nakládání, skládání, překládání neulehlého výkopku nakládání výkopku_x005F_x000D_
 přes 100 m3, z horniny 5 až 7</t>
  </si>
  <si>
    <t xml:space="preserve">výkop : 729,2982</t>
  </si>
  <si>
    <t xml:space="preserve">odečte se vytl kubatura : </t>
  </si>
  <si>
    <t xml:space="preserve">lože,potrubí DN150 obsyp : -1,00*0,55*72,50</t>
  </si>
  <si>
    <t xml:space="preserve">lože,potrubí DN250,obsyp : -1,30*0,65*223,50</t>
  </si>
  <si>
    <t xml:space="preserve">lože,potrubí dn90,obsyp : -1,00*0,50*33,00</t>
  </si>
  <si>
    <t xml:space="preserve">šachty : -0,70*0,70*3,14*(2,53+1,95+2,50+1,54+1,55+1,93+2,08+1,96+1,82+1,90)</t>
  </si>
  <si>
    <t xml:space="preserve">DN150 : 1,00*0,45*72,50</t>
  </si>
  <si>
    <t xml:space="preserve">DN250 : 1,30*0,65*223,50</t>
  </si>
  <si>
    <t xml:space="preserve">DN90 : 1,00*0,50*33,00</t>
  </si>
  <si>
    <t xml:space="preserve">168,78</t>
  </si>
  <si>
    <t xml:space="preserve">729,2982*1,8</t>
  </si>
  <si>
    <t xml:space="preserve">pro zásyp : 453,66*1,1*1,03</t>
  </si>
  <si>
    <t xml:space="preserve">DN150 : 1,00*0,10*72,50</t>
  </si>
  <si>
    <t xml:space="preserve">DN250 : 1,30*0,10*223,50</t>
  </si>
  <si>
    <t xml:space="preserve">DN90 : 1,00*0,10*33,00</t>
  </si>
  <si>
    <t xml:space="preserve">Pod šachty : 2,60*2,60*0,10*10</t>
  </si>
  <si>
    <t xml:space="preserve">452311121R00</t>
  </si>
  <si>
    <t xml:space="preserve">Podkladní a zajišťovací konstrukce z betonu desky pod potrubí, stoky a drobné objekty , z betonu prostého třídy C 8/10</t>
  </si>
  <si>
    <t xml:space="preserve">pod šachty : 0,80*0,80*3,14*0,10*10</t>
  </si>
  <si>
    <t xml:space="preserve">pod šachty : 2*0,80*3,14*0,10*10</t>
  </si>
  <si>
    <t xml:space="preserve">564861111RT2</t>
  </si>
  <si>
    <t xml:space="preserve">Podklad ze štěrkodrti s rozprostřením a zhutněním frakce 0-32 mm, tloušťka po zhutnění 200 mm</t>
  </si>
  <si>
    <t xml:space="preserve">km 0,004-0,0157 : 1,30*11,70</t>
  </si>
  <si>
    <t xml:space="preserve">km 0,0277-0,056 : 1,30*28,30+2,60*1,30</t>
  </si>
  <si>
    <t xml:space="preserve">km 0,0637-0,0705 : 1,30*6,80</t>
  </si>
  <si>
    <t xml:space="preserve">km 0,0821-0,0978 : 1,30*15,70</t>
  </si>
  <si>
    <t xml:space="preserve">km 0,0978-0,1048 : 1,30*7,00</t>
  </si>
  <si>
    <t xml:space="preserve">km 0,1074-0,14 : 1,30*32,60+2,60*1,30</t>
  </si>
  <si>
    <t xml:space="preserve">km 0,00-0,0416 : 1,30*41,60+2,60*1,30*2</t>
  </si>
  <si>
    <t xml:space="preserve">km 0,0465-0,0835 : 1,30*37,00+2,60*1,30*3</t>
  </si>
  <si>
    <t xml:space="preserve">564861111RT4</t>
  </si>
  <si>
    <t xml:space="preserve">Podklad ze štěrkodrti s rozprostřením a zhutněním frakce 0-63 mm, tloušťka po zhutnění 200 mm</t>
  </si>
  <si>
    <t xml:space="preserve">DN150 : 72,50</t>
  </si>
  <si>
    <t xml:space="preserve">DN250 : 223,50</t>
  </si>
  <si>
    <t xml:space="preserve">koleno 90/45 : 2</t>
  </si>
  <si>
    <t xml:space="preserve">koleno 90/30 : 6</t>
  </si>
  <si>
    <t xml:space="preserve">250/150 : 34</t>
  </si>
  <si>
    <t xml:space="preserve">zátky : 34</t>
  </si>
  <si>
    <t xml:space="preserve">896211111R00</t>
  </si>
  <si>
    <t xml:space="preserve">Spadiště kanalizační z prostého betonu jednoduché_x005F_x000D_
 se dnem z betonu C 25/30, s horním potrubím DN 250 nebo 300 mm</t>
  </si>
  <si>
    <t xml:space="preserve">z cementu portlandského nebo struskoportlandského výšky vstupu do 0,90 m a základní výšky spadiště 0,60m,</t>
  </si>
  <si>
    <t xml:space="preserve">Napojení V2 do stáv  šachty</t>
  </si>
  <si>
    <t xml:space="preserve">33,00*1,015</t>
  </si>
  <si>
    <t xml:space="preserve">72,50*1,015</t>
  </si>
  <si>
    <t xml:space="preserve">223,50*1,015</t>
  </si>
  <si>
    <t xml:space="preserve">28653326.AR.1</t>
  </si>
  <si>
    <t xml:space="preserve">Koleno 30° elektrosvařovací ELGEF Plus d 90 mm</t>
  </si>
  <si>
    <t xml:space="preserve">59224174.AR</t>
  </si>
  <si>
    <t xml:space="preserve">prstenec betonový; DN = 625,0 mm; h = 40,0 mm; s = 120,00 mm</t>
  </si>
  <si>
    <t xml:space="preserve">km 0,0305-0,033 : 2,50*2</t>
  </si>
  <si>
    <t xml:space="preserve">5,6,14,16,26,29,31,32,33,34,35,36,37,38,39,40,41,42,44,45,47,48,53,54,56,57,59,62,63,64,65,66,67,68, : </t>
  </si>
  <si>
    <t xml:space="preserve">69,70,71,72,73,74,75,76,77,78,79,80,81,82,83,84,85,86,88, : </t>
  </si>
  <si>
    <t xml:space="preserve">Součet: : 1653,89729</t>
  </si>
  <si>
    <t xml:space="preserve">1,2,3,4, : </t>
  </si>
  <si>
    <t xml:space="preserve">Součet: : 230,42445</t>
  </si>
  <si>
    <t xml:space="preserve">Součet: : 2073,82005</t>
  </si>
  <si>
    <t xml:space="preserve">  pro ČSOV- : 4,00*4,04*(4,40-0,30)</t>
  </si>
  <si>
    <t xml:space="preserve">uvažuje se 30% : 66,256*0,25</t>
  </si>
  <si>
    <t xml:space="preserve">uvažuje se 30% : 66,256*0,3</t>
  </si>
  <si>
    <t xml:space="preserve">uvažuje se 20% : 66,256*0,20</t>
  </si>
  <si>
    <t xml:space="preserve">131401201R00</t>
  </si>
  <si>
    <t xml:space="preserve">Hloubení zapažených jam a zářezů do 100 m3, v hornině 5, hloubení ručně a strojně</t>
  </si>
  <si>
    <t xml:space="preserve">uvažuje se 10% : 66,256*0,1</t>
  </si>
  <si>
    <t xml:space="preserve">131501201R00</t>
  </si>
  <si>
    <t xml:space="preserve">Hloubení zapažených jam a zářezů do 100 m3, v hornině 6, hloubení ručně a strojně</t>
  </si>
  <si>
    <t xml:space="preserve">uvažuje se 5% : 66,256*0,05</t>
  </si>
  <si>
    <t xml:space="preserve">(4,00+4,04)*2*6,75</t>
  </si>
  <si>
    <t xml:space="preserve">pro ČSOV- : 4,00*4,04*(4,40-0,30)</t>
  </si>
  <si>
    <t xml:space="preserve">pro ČSOV- : 4,00*4,04*(4,40-0,30)*0,85</t>
  </si>
  <si>
    <t xml:space="preserve">161101153R00</t>
  </si>
  <si>
    <t xml:space="preserve">Svislé přemístění výkopku z horniny 5 až 7, při hloubce výkopu přes 4 do 6 m</t>
  </si>
  <si>
    <t xml:space="preserve">pro ČSOV- : 4,00*4,04*(4,40-0,30)*0,15</t>
  </si>
  <si>
    <t xml:space="preserve">167101151R00</t>
  </si>
  <si>
    <t xml:space="preserve">Nakládání, skládání, překládání neulehlého výkopku nakládání výkopku_x005F_x000D_
 do 100 m3, z horniny 5 až 7</t>
  </si>
  <si>
    <t xml:space="preserve">výkop : 66,256</t>
  </si>
  <si>
    <t xml:space="preserve">-1,15*1,15*3,14*(3,95-0,30)</t>
  </si>
  <si>
    <t xml:space="preserve">66,256*1,8</t>
  </si>
  <si>
    <t xml:space="preserve">pro zásyp : 47,552*1,1*1,03</t>
  </si>
  <si>
    <t xml:space="preserve">5,6,7,9,21,23,24,25,26,27,28,29,30, : </t>
  </si>
  <si>
    <t xml:space="preserve">Součet: : 99,27984</t>
  </si>
  <si>
    <t xml:space="preserve">Elektroměrový rozvaděč v plastovém pilíři, volně stojící, typ ER 112 NKP7P EON-D+M</t>
  </si>
  <si>
    <t xml:space="preserve">CYKY-J 4x10 , pevně-D+M</t>
  </si>
  <si>
    <t xml:space="preserve">PHNA000 32A gG Pojistková vložka-D+M</t>
  </si>
  <si>
    <t xml:space="preserve">Páska 30x4 páska 30x4 (0,95 kg/m), pevně D+M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</si>
</sst>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0.00"/>
    <numFmt numFmtId="170" formatCode="#,##0"/>
    <numFmt numFmtId="171" formatCode="#,##0.00000"/>
    <numFmt numFmtId="172" formatCode="General"/>
  </numFmts>
  <fonts count="24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2"/>
      <charset val="238"/>
    </font>
    <font>
      <b val="true"/>
      <sz val="10"/>
      <name val="Arial CE"/>
      <family val="0"/>
      <charset val="238"/>
    </font>
    <font>
      <sz val="9"/>
      <name val="Arial CE"/>
      <family val="2"/>
      <charset val="238"/>
    </font>
    <font>
      <b val="true"/>
      <sz val="14"/>
      <name val="Arial CE"/>
      <family val="2"/>
      <charset val="238"/>
    </font>
    <font>
      <sz val="12"/>
      <name val="Arial CE"/>
      <family val="0"/>
      <charset val="238"/>
    </font>
    <font>
      <b val="true"/>
      <sz val="12"/>
      <name val="Arial CE"/>
      <family val="0"/>
      <charset val="238"/>
    </font>
    <font>
      <sz val="11"/>
      <name val="Arial CE"/>
      <family val="0"/>
      <charset val="238"/>
    </font>
    <font>
      <b val="true"/>
      <sz val="11"/>
      <name val="Arial CE"/>
      <family val="0"/>
      <charset val="238"/>
    </font>
    <font>
      <b val="true"/>
      <sz val="12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3"/>
      <name val="Arial CE"/>
      <family val="0"/>
      <charset val="238"/>
    </font>
    <font>
      <sz val="9"/>
      <name val="Arial CE"/>
      <family val="0"/>
      <charset val="238"/>
    </font>
    <font>
      <sz val="7"/>
      <name val="Arial CE"/>
      <family val="0"/>
      <charset val="238"/>
    </font>
    <font>
      <b val="true"/>
      <sz val="9"/>
      <name val="Arial CE"/>
      <family val="0"/>
      <charset val="238"/>
    </font>
    <font>
      <sz val="9"/>
      <color rgb="FF000000"/>
      <name val="Tahoma"/>
      <family val="2"/>
      <charset val="238"/>
    </font>
    <font>
      <sz val="8"/>
      <name val="Arial CE"/>
      <family val="0"/>
      <charset val="238"/>
    </font>
    <font>
      <sz val="8"/>
      <color rgb="FF008000"/>
      <name val="Arial CE"/>
      <family val="0"/>
      <charset val="238"/>
    </font>
    <font>
      <sz val="8"/>
      <color rgb="FFFFFFFF"/>
      <name val="Arial CE"/>
      <family val="0"/>
      <charset val="238"/>
    </font>
    <font>
      <sz val="8"/>
      <color rgb="FF0000FF"/>
      <name val="Arial CE"/>
      <family val="0"/>
      <charset val="238"/>
    </font>
    <font>
      <sz val="8"/>
      <color rgb="FF008080"/>
      <name val="Arial CE"/>
      <family val="0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6E1EE"/>
        <bgColor rgb="FFDBDBDB"/>
      </patternFill>
    </fill>
    <fill>
      <patternFill patternType="solid">
        <fgColor rgb="FF99CCFF"/>
        <bgColor rgb="FFD6E1EE"/>
      </patternFill>
    </fill>
    <fill>
      <patternFill patternType="solid">
        <fgColor rgb="FFDBDBDB"/>
        <bgColor rgb="FFD6E1EE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>
        <color rgb="FF808080"/>
      </right>
      <top style="thin"/>
      <bottom style="thin"/>
      <diagonal/>
    </border>
    <border diagonalUp="false" diagonalDown="false">
      <left style="thin">
        <color rgb="FF808080"/>
      </left>
      <right style="thin">
        <color rgb="FF808080"/>
      </right>
      <top style="thin"/>
      <bottom style="thin"/>
      <diagonal/>
    </border>
    <border diagonalUp="false" diagonalDown="false">
      <left style="thin">
        <color rgb="FF808080"/>
      </left>
      <right style="thin"/>
      <top style="thin"/>
      <bottom style="thin"/>
      <diagonal/>
    </border>
    <border diagonalUp="false" diagonalDown="false">
      <left style="thin"/>
      <right style="thin">
        <color rgb="FF808080"/>
      </right>
      <top style="thin"/>
      <bottom/>
      <diagonal/>
    </border>
    <border diagonalUp="false" diagonalDown="false">
      <left style="thin">
        <color rgb="FF808080"/>
      </left>
      <right style="thin">
        <color rgb="FF808080"/>
      </right>
      <top style="thin"/>
      <bottom/>
      <diagonal/>
    </border>
    <border diagonalUp="false" diagonalDown="false">
      <left style="thin">
        <color rgb="FF808080"/>
      </left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4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4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7" xfId="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0" fillId="0" borderId="8" xfId="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1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13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8" fontId="10" fillId="0" borderId="14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3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8" fontId="11" fillId="0" borderId="14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0" fillId="0" borderId="1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8" fontId="11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1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1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3" fillId="3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3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4" fillId="3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3" borderId="2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3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3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70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5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5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6" fillId="5" borderId="1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5" fillId="5" borderId="1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5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6" fillId="0" borderId="13" xfId="0" applyFont="true" applyBorder="true" applyAlignment="true" applyProtection="false">
      <alignment horizontal="right" vertical="center" textRotation="0" wrapText="true" indent="0" shrinkToFit="true"/>
      <protection locked="true" hidden="false"/>
    </xf>
    <xf numFmtId="170" fontId="6" fillId="0" borderId="13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70" fontId="0" fillId="0" borderId="13" xfId="0" applyFont="false" applyBorder="true" applyAlignment="true" applyProtection="false">
      <alignment horizontal="general" vertical="center" textRotation="0" wrapText="false" indent="0" shrinkToFit="true"/>
      <protection locked="true" hidden="false"/>
    </xf>
    <xf numFmtId="170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" fillId="0" borderId="13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70" fontId="5" fillId="0" borderId="1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70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0" fillId="0" borderId="13" xfId="0" applyFont="false" applyBorder="true" applyAlignment="true" applyProtection="false">
      <alignment horizontal="general" vertical="center" textRotation="0" wrapText="true" indent="0" shrinkToFit="true"/>
      <protection locked="true" hidden="false"/>
    </xf>
    <xf numFmtId="170" fontId="0" fillId="3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3" borderId="13" xfId="0" applyFont="false" applyBorder="true" applyAlignment="true" applyProtection="false">
      <alignment horizontal="general" vertical="center" textRotation="0" wrapText="true" indent="0" shrinkToFit="true"/>
      <protection locked="true" hidden="false"/>
    </xf>
    <xf numFmtId="170" fontId="0" fillId="3" borderId="13" xfId="0" applyFont="false" applyBorder="true" applyAlignment="true" applyProtection="false">
      <alignment horizontal="general" vertical="center" textRotation="0" wrapText="false" indent="0" shrinkToFit="true"/>
      <protection locked="true" hidden="false"/>
    </xf>
    <xf numFmtId="170" fontId="0" fillId="3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3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3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5" xfId="0" applyFont="fals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3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3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3" borderId="2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3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3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71" fontId="5" fillId="3" borderId="9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5" fillId="3" borderId="9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5" fillId="3" borderId="27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5" fillId="3" borderId="0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4" fontId="19" fillId="0" borderId="2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9" fillId="0" borderId="2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9" fillId="0" borderId="2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29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71" fontId="19" fillId="0" borderId="29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19" fillId="4" borderId="29" xfId="0" applyFont="true" applyBorder="true" applyAlignment="true" applyProtection="true">
      <alignment horizontal="general" vertical="top" textRotation="0" wrapText="false" indent="0" shrinkToFit="true"/>
      <protection locked="false" hidden="false"/>
    </xf>
    <xf numFmtId="168" fontId="19" fillId="0" borderId="29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19" fillId="0" borderId="30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19" fillId="0" borderId="0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3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3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3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5" fillId="3" borderId="2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4" fontId="22" fillId="0" borderId="0" xfId="0" applyFont="true" applyBorder="true" applyAlignment="true" applyProtection="false">
      <alignment horizontal="general" vertical="top" textRotation="0" wrapText="true" indent="0" shrinkToFit="true"/>
      <protection locked="true" hidden="false"/>
    </xf>
    <xf numFmtId="164" fontId="19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general" vertical="top" textRotation="0" wrapText="true" indent="0" shrinkToFit="true"/>
      <protection locked="true" hidden="false"/>
    </xf>
    <xf numFmtId="164" fontId="19" fillId="0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9" fillId="0" borderId="3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9" fillId="0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3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71" fontId="19" fillId="0" borderId="32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19" fillId="4" borderId="32" xfId="0" applyFont="true" applyBorder="true" applyAlignment="true" applyProtection="true">
      <alignment horizontal="general" vertical="top" textRotation="0" wrapText="false" indent="0" shrinkToFit="true"/>
      <protection locked="false" hidden="false"/>
    </xf>
    <xf numFmtId="168" fontId="19" fillId="0" borderId="32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19" fillId="0" borderId="33" xfId="0" applyFont="true" applyBorder="true" applyAlignment="true" applyProtection="false">
      <alignment horizontal="general" vertical="top" textRotation="0" wrapText="false" indent="0" shrinkToFit="tru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E1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BUILDpowerS/Templates/Rozpocty/Sablona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9" activeCellId="0" sqref="D9"/>
    </sheetView>
  </sheetViews>
  <sheetFormatPr defaultColWidth="8.5703125" defaultRowHeight="13.2" zeroHeight="false" outlineLevelRow="0" outlineLevelCol="0"/>
  <sheetData>
    <row r="1" customFormat="false" ht="13.2" hidden="false" customHeight="false" outlineLevel="0" collapsed="false">
      <c r="A1" s="1" t="s">
        <v>0</v>
      </c>
    </row>
    <row r="2" customFormat="false" ht="57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</row>
  </sheetData>
  <sheetProtection sheet="true" password="dc0d"/>
  <mergeCells count="1">
    <mergeCell ref="A2:G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H10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7" topLeftCell="A8" activePane="bottomLeft" state="frozen"/>
      <selection pane="topLeft" activeCell="A1" activeCellId="0" sqref="A1"/>
      <selection pane="bottomLeft" activeCell="A1" activeCellId="0" sqref="A1"/>
    </sheetView>
  </sheetViews>
  <sheetFormatPr defaultColWidth="8.5703125" defaultRowHeight="13.2" zeroHeight="false" outlineLevelRow="1" outlineLevelCol="0"/>
  <cols>
    <col collapsed="false" customWidth="true" hidden="false" outlineLevel="0" max="1" min="1" style="0" width="3.45"/>
    <col collapsed="false" customWidth="true" hidden="false" outlineLevel="0" max="2" min="2" style="164" width="12.56"/>
    <col collapsed="false" customWidth="true" hidden="false" outlineLevel="0" max="3" min="3" style="164" width="63.33"/>
    <col collapsed="false" customWidth="true" hidden="false" outlineLevel="0" max="4" min="4" style="0" width="4.89"/>
    <col collapsed="false" customWidth="true" hidden="false" outlineLevel="0" max="5" min="5" style="0" width="10.58"/>
    <col collapsed="false" customWidth="true" hidden="false" outlineLevel="0" max="6" min="6" style="0" width="9.89"/>
    <col collapsed="false" customWidth="true" hidden="false" outlineLevel="0" max="7" min="7" style="0" width="12.66"/>
    <col collapsed="false" customWidth="true" hidden="true" outlineLevel="0" max="13" min="8" style="0" width="11.52"/>
    <col collapsed="false" customWidth="true" hidden="true" outlineLevel="0" max="17" min="16" style="0" width="11.52"/>
    <col collapsed="false" customWidth="true" hidden="false" outlineLevel="0" max="18" min="18" style="0" width="6.88"/>
    <col collapsed="false" customWidth="true" hidden="false" outlineLevel="0" max="20" min="20" style="0" width="8.44"/>
    <col collapsed="false" customWidth="true" hidden="true" outlineLevel="0" max="23" min="21" style="0" width="11.52"/>
    <col collapsed="false" customWidth="true" hidden="true" outlineLevel="0" max="29" min="29" style="0" width="11.52"/>
    <col collapsed="false" customWidth="true" hidden="true" outlineLevel="0" max="41" min="31" style="0" width="11.52"/>
  </cols>
  <sheetData>
    <row r="1" customFormat="false" ht="15.75" hidden="false" customHeight="true" outlineLevel="0" collapsed="false">
      <c r="A1" s="165" t="s">
        <v>145</v>
      </c>
      <c r="B1" s="165"/>
      <c r="C1" s="165"/>
      <c r="D1" s="165"/>
      <c r="E1" s="165"/>
      <c r="F1" s="165"/>
      <c r="G1" s="165"/>
      <c r="AG1" s="0" t="s">
        <v>87</v>
      </c>
    </row>
    <row r="2" customFormat="false" ht="24.9" hidden="false" customHeight="true" outlineLevel="0" collapsed="false">
      <c r="A2" s="158" t="s">
        <v>83</v>
      </c>
      <c r="B2" s="159" t="s">
        <v>5</v>
      </c>
      <c r="C2" s="166" t="s">
        <v>6</v>
      </c>
      <c r="D2" s="166"/>
      <c r="E2" s="166"/>
      <c r="F2" s="166"/>
      <c r="G2" s="166"/>
      <c r="AG2" s="0" t="s">
        <v>88</v>
      </c>
    </row>
    <row r="3" customFormat="false" ht="24.9" hidden="false" customHeight="true" outlineLevel="0" collapsed="false">
      <c r="A3" s="158" t="s">
        <v>84</v>
      </c>
      <c r="B3" s="159" t="s">
        <v>59</v>
      </c>
      <c r="C3" s="166" t="s">
        <v>60</v>
      </c>
      <c r="D3" s="166"/>
      <c r="E3" s="166"/>
      <c r="F3" s="166"/>
      <c r="G3" s="166"/>
      <c r="AC3" s="164" t="s">
        <v>88</v>
      </c>
      <c r="AG3" s="0" t="s">
        <v>90</v>
      </c>
    </row>
    <row r="4" customFormat="false" ht="24.9" hidden="false" customHeight="true" outlineLevel="0" collapsed="false">
      <c r="A4" s="167" t="s">
        <v>85</v>
      </c>
      <c r="B4" s="168" t="s">
        <v>45</v>
      </c>
      <c r="C4" s="169" t="s">
        <v>60</v>
      </c>
      <c r="D4" s="169"/>
      <c r="E4" s="169"/>
      <c r="F4" s="169"/>
      <c r="G4" s="169"/>
      <c r="AG4" s="0" t="s">
        <v>91</v>
      </c>
    </row>
    <row r="5" customFormat="false" ht="13.2" hidden="false" customHeight="false" outlineLevel="0" collapsed="false">
      <c r="D5" s="170"/>
    </row>
    <row r="6" customFormat="false" ht="39.6" hidden="false" customHeight="false" outlineLevel="0" collapsed="false">
      <c r="A6" s="171" t="s">
        <v>92</v>
      </c>
      <c r="B6" s="172" t="s">
        <v>93</v>
      </c>
      <c r="C6" s="172" t="s">
        <v>94</v>
      </c>
      <c r="D6" s="173" t="s">
        <v>95</v>
      </c>
      <c r="E6" s="171" t="s">
        <v>96</v>
      </c>
      <c r="F6" s="174" t="s">
        <v>97</v>
      </c>
      <c r="G6" s="171" t="s">
        <v>14</v>
      </c>
      <c r="H6" s="175" t="s">
        <v>98</v>
      </c>
      <c r="I6" s="175" t="s">
        <v>99</v>
      </c>
      <c r="J6" s="175" t="s">
        <v>100</v>
      </c>
      <c r="K6" s="175" t="s">
        <v>101</v>
      </c>
      <c r="L6" s="175" t="s">
        <v>102</v>
      </c>
      <c r="M6" s="175" t="s">
        <v>103</v>
      </c>
      <c r="N6" s="175" t="s">
        <v>104</v>
      </c>
      <c r="O6" s="175" t="s">
        <v>105</v>
      </c>
      <c r="P6" s="175" t="s">
        <v>106</v>
      </c>
      <c r="Q6" s="175" t="s">
        <v>107</v>
      </c>
      <c r="R6" s="175" t="s">
        <v>108</v>
      </c>
      <c r="S6" s="175" t="s">
        <v>109</v>
      </c>
      <c r="T6" s="175" t="s">
        <v>110</v>
      </c>
      <c r="U6" s="175" t="s">
        <v>111</v>
      </c>
      <c r="V6" s="175" t="s">
        <v>112</v>
      </c>
      <c r="W6" s="175" t="s">
        <v>113</v>
      </c>
    </row>
    <row r="7" customFormat="false" ht="13.2" hidden="true" customHeight="false" outlineLevel="0" collapsed="false">
      <c r="A7" s="155"/>
      <c r="B7" s="161"/>
      <c r="C7" s="161"/>
      <c r="D7" s="163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customFormat="false" ht="13.2" hidden="false" customHeight="false" outlineLevel="0" collapsed="false">
      <c r="A8" s="178" t="s">
        <v>114</v>
      </c>
      <c r="B8" s="179" t="s">
        <v>75</v>
      </c>
      <c r="C8" s="180" t="s">
        <v>76</v>
      </c>
      <c r="D8" s="181"/>
      <c r="E8" s="182"/>
      <c r="F8" s="183"/>
      <c r="G8" s="183" t="n">
        <f aca="false">SUMIF(AG9:AG17,"&lt;&gt;NOR",G9:G17)</f>
        <v>0</v>
      </c>
      <c r="H8" s="183"/>
      <c r="I8" s="183" t="n">
        <f aca="false">SUM(I9:I17)</f>
        <v>0</v>
      </c>
      <c r="J8" s="183"/>
      <c r="K8" s="183" t="n">
        <f aca="false">SUM(K9:K17)</f>
        <v>0</v>
      </c>
      <c r="L8" s="183"/>
      <c r="M8" s="183" t="n">
        <f aca="false">SUM(M9:M17)</f>
        <v>0</v>
      </c>
      <c r="N8" s="183"/>
      <c r="O8" s="183" t="n">
        <f aca="false">SUM(O9:O17)</f>
        <v>0</v>
      </c>
      <c r="P8" s="183"/>
      <c r="Q8" s="183" t="n">
        <f aca="false">SUM(Q9:Q17)</f>
        <v>0</v>
      </c>
      <c r="R8" s="183"/>
      <c r="S8" s="183"/>
      <c r="T8" s="184"/>
      <c r="U8" s="185"/>
      <c r="V8" s="185" t="n">
        <f aca="false">SUM(V9:V17)</f>
        <v>0</v>
      </c>
      <c r="W8" s="185"/>
      <c r="AG8" s="0" t="s">
        <v>115</v>
      </c>
    </row>
    <row r="9" customFormat="false" ht="13.2" hidden="false" customHeight="false" outlineLevel="1" collapsed="false">
      <c r="A9" s="216" t="n">
        <v>1</v>
      </c>
      <c r="B9" s="217" t="s">
        <v>544</v>
      </c>
      <c r="C9" s="218" t="s">
        <v>761</v>
      </c>
      <c r="D9" s="219" t="s">
        <v>546</v>
      </c>
      <c r="E9" s="220" t="n">
        <v>1</v>
      </c>
      <c r="F9" s="221"/>
      <c r="G9" s="222" t="n">
        <f aca="false">ROUND(E9*F9,2)</f>
        <v>0</v>
      </c>
      <c r="H9" s="221"/>
      <c r="I9" s="222" t="n">
        <f aca="false">ROUND(E9*H9,2)</f>
        <v>0</v>
      </c>
      <c r="J9" s="221"/>
      <c r="K9" s="222" t="n">
        <f aca="false">ROUND(E9*J9,2)</f>
        <v>0</v>
      </c>
      <c r="L9" s="222" t="n">
        <v>21</v>
      </c>
      <c r="M9" s="222" t="n">
        <f aca="false">G9*(1+L9/100)</f>
        <v>0</v>
      </c>
      <c r="N9" s="222" t="n">
        <v>0</v>
      </c>
      <c r="O9" s="222" t="n">
        <f aca="false">ROUND(E9*N9,2)</f>
        <v>0</v>
      </c>
      <c r="P9" s="222" t="n">
        <v>0</v>
      </c>
      <c r="Q9" s="222" t="n">
        <f aca="false">ROUND(E9*P9,2)</f>
        <v>0</v>
      </c>
      <c r="R9" s="222"/>
      <c r="S9" s="222" t="s">
        <v>119</v>
      </c>
      <c r="T9" s="223" t="s">
        <v>120</v>
      </c>
      <c r="U9" s="194" t="n">
        <v>0</v>
      </c>
      <c r="V9" s="194" t="n">
        <f aca="false">ROUND(E9*U9,2)</f>
        <v>0</v>
      </c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 t="s">
        <v>152</v>
      </c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</row>
    <row r="10" customFormat="false" ht="13.2" hidden="false" customHeight="false" outlineLevel="1" collapsed="false">
      <c r="A10" s="216" t="n">
        <v>2</v>
      </c>
      <c r="B10" s="217" t="s">
        <v>547</v>
      </c>
      <c r="C10" s="218" t="s">
        <v>548</v>
      </c>
      <c r="D10" s="219" t="s">
        <v>546</v>
      </c>
      <c r="E10" s="220" t="n">
        <v>1</v>
      </c>
      <c r="F10" s="221"/>
      <c r="G10" s="222" t="n">
        <f aca="false">ROUND(E10*F10,2)</f>
        <v>0</v>
      </c>
      <c r="H10" s="221"/>
      <c r="I10" s="222" t="n">
        <f aca="false">ROUND(E10*H10,2)</f>
        <v>0</v>
      </c>
      <c r="J10" s="221"/>
      <c r="K10" s="222" t="n">
        <f aca="false">ROUND(E10*J10,2)</f>
        <v>0</v>
      </c>
      <c r="L10" s="222" t="n">
        <v>21</v>
      </c>
      <c r="M10" s="222" t="n">
        <f aca="false">G10*(1+L10/100)</f>
        <v>0</v>
      </c>
      <c r="N10" s="222" t="n">
        <v>0</v>
      </c>
      <c r="O10" s="222" t="n">
        <f aca="false">ROUND(E10*N10,2)</f>
        <v>0</v>
      </c>
      <c r="P10" s="222" t="n">
        <v>0</v>
      </c>
      <c r="Q10" s="222" t="n">
        <f aca="false">ROUND(E10*P10,2)</f>
        <v>0</v>
      </c>
      <c r="R10" s="222"/>
      <c r="S10" s="222" t="s">
        <v>119</v>
      </c>
      <c r="T10" s="223" t="s">
        <v>120</v>
      </c>
      <c r="U10" s="194" t="n">
        <v>0</v>
      </c>
      <c r="V10" s="194" t="n">
        <f aca="false">ROUND(E10*U10,2)</f>
        <v>0</v>
      </c>
      <c r="W10" s="194"/>
      <c r="X10" s="195"/>
      <c r="Y10" s="195"/>
      <c r="Z10" s="195"/>
      <c r="AA10" s="195"/>
      <c r="AB10" s="195"/>
      <c r="AC10" s="195"/>
      <c r="AD10" s="195"/>
      <c r="AE10" s="195"/>
      <c r="AF10" s="195"/>
      <c r="AG10" s="195" t="s">
        <v>152</v>
      </c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</row>
    <row r="11" customFormat="false" ht="13.2" hidden="false" customHeight="false" outlineLevel="1" collapsed="false">
      <c r="A11" s="216" t="n">
        <v>3</v>
      </c>
      <c r="B11" s="217" t="s">
        <v>549</v>
      </c>
      <c r="C11" s="218" t="s">
        <v>762</v>
      </c>
      <c r="D11" s="219" t="s">
        <v>391</v>
      </c>
      <c r="E11" s="220" t="n">
        <v>25</v>
      </c>
      <c r="F11" s="221"/>
      <c r="G11" s="222" t="n">
        <f aca="false">ROUND(E11*F11,2)</f>
        <v>0</v>
      </c>
      <c r="H11" s="221"/>
      <c r="I11" s="222" t="n">
        <f aca="false">ROUND(E11*H11,2)</f>
        <v>0</v>
      </c>
      <c r="J11" s="221"/>
      <c r="K11" s="222" t="n">
        <f aca="false">ROUND(E11*J11,2)</f>
        <v>0</v>
      </c>
      <c r="L11" s="222" t="n">
        <v>21</v>
      </c>
      <c r="M11" s="222" t="n">
        <f aca="false">G11*(1+L11/100)</f>
        <v>0</v>
      </c>
      <c r="N11" s="222" t="n">
        <v>0</v>
      </c>
      <c r="O11" s="222" t="n">
        <f aca="false">ROUND(E11*N11,2)</f>
        <v>0</v>
      </c>
      <c r="P11" s="222" t="n">
        <v>0</v>
      </c>
      <c r="Q11" s="222" t="n">
        <f aca="false">ROUND(E11*P11,2)</f>
        <v>0</v>
      </c>
      <c r="R11" s="222"/>
      <c r="S11" s="222" t="s">
        <v>119</v>
      </c>
      <c r="T11" s="223" t="s">
        <v>120</v>
      </c>
      <c r="U11" s="194" t="n">
        <v>0</v>
      </c>
      <c r="V11" s="194" t="n">
        <f aca="false">ROUND(E11*U11,2)</f>
        <v>0</v>
      </c>
      <c r="W11" s="194"/>
      <c r="X11" s="195"/>
      <c r="Y11" s="195"/>
      <c r="Z11" s="195"/>
      <c r="AA11" s="195"/>
      <c r="AB11" s="195"/>
      <c r="AC11" s="195"/>
      <c r="AD11" s="195"/>
      <c r="AE11" s="195"/>
      <c r="AF11" s="195"/>
      <c r="AG11" s="195" t="s">
        <v>152</v>
      </c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</row>
    <row r="12" customFormat="false" ht="13.2" hidden="false" customHeight="false" outlineLevel="1" collapsed="false">
      <c r="A12" s="216" t="n">
        <v>4</v>
      </c>
      <c r="B12" s="217" t="s">
        <v>551</v>
      </c>
      <c r="C12" s="218" t="s">
        <v>763</v>
      </c>
      <c r="D12" s="219" t="s">
        <v>546</v>
      </c>
      <c r="E12" s="220" t="n">
        <v>3</v>
      </c>
      <c r="F12" s="221"/>
      <c r="G12" s="222" t="n">
        <f aca="false">ROUND(E12*F12,2)</f>
        <v>0</v>
      </c>
      <c r="H12" s="221"/>
      <c r="I12" s="222" t="n">
        <f aca="false">ROUND(E12*H12,2)</f>
        <v>0</v>
      </c>
      <c r="J12" s="221"/>
      <c r="K12" s="222" t="n">
        <f aca="false">ROUND(E12*J12,2)</f>
        <v>0</v>
      </c>
      <c r="L12" s="222" t="n">
        <v>21</v>
      </c>
      <c r="M12" s="222" t="n">
        <f aca="false">G12*(1+L12/100)</f>
        <v>0</v>
      </c>
      <c r="N12" s="222" t="n">
        <v>0</v>
      </c>
      <c r="O12" s="222" t="n">
        <f aca="false">ROUND(E12*N12,2)</f>
        <v>0</v>
      </c>
      <c r="P12" s="222" t="n">
        <v>0</v>
      </c>
      <c r="Q12" s="222" t="n">
        <f aca="false">ROUND(E12*P12,2)</f>
        <v>0</v>
      </c>
      <c r="R12" s="222"/>
      <c r="S12" s="222" t="s">
        <v>119</v>
      </c>
      <c r="T12" s="223" t="s">
        <v>120</v>
      </c>
      <c r="U12" s="194" t="n">
        <v>0</v>
      </c>
      <c r="V12" s="194" t="n">
        <f aca="false">ROUND(E12*U12,2)</f>
        <v>0</v>
      </c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5" t="s">
        <v>152</v>
      </c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</row>
    <row r="13" customFormat="false" ht="13.2" hidden="false" customHeight="false" outlineLevel="1" collapsed="false">
      <c r="A13" s="216" t="n">
        <v>5</v>
      </c>
      <c r="B13" s="217" t="s">
        <v>553</v>
      </c>
      <c r="C13" s="218" t="s">
        <v>554</v>
      </c>
      <c r="D13" s="219" t="s">
        <v>546</v>
      </c>
      <c r="E13" s="220" t="n">
        <v>4</v>
      </c>
      <c r="F13" s="221"/>
      <c r="G13" s="222" t="n">
        <f aca="false">ROUND(E13*F13,2)</f>
        <v>0</v>
      </c>
      <c r="H13" s="221"/>
      <c r="I13" s="222" t="n">
        <f aca="false">ROUND(E13*H13,2)</f>
        <v>0</v>
      </c>
      <c r="J13" s="221"/>
      <c r="K13" s="222" t="n">
        <f aca="false">ROUND(E13*J13,2)</f>
        <v>0</v>
      </c>
      <c r="L13" s="222" t="n">
        <v>21</v>
      </c>
      <c r="M13" s="222" t="n">
        <f aca="false">G13*(1+L13/100)</f>
        <v>0</v>
      </c>
      <c r="N13" s="222" t="n">
        <v>0</v>
      </c>
      <c r="O13" s="222" t="n">
        <f aca="false">ROUND(E13*N13,2)</f>
        <v>0</v>
      </c>
      <c r="P13" s="222" t="n">
        <v>0</v>
      </c>
      <c r="Q13" s="222" t="n">
        <f aca="false">ROUND(E13*P13,2)</f>
        <v>0</v>
      </c>
      <c r="R13" s="222"/>
      <c r="S13" s="222" t="s">
        <v>119</v>
      </c>
      <c r="T13" s="223" t="s">
        <v>120</v>
      </c>
      <c r="U13" s="194" t="n">
        <v>0</v>
      </c>
      <c r="V13" s="194" t="n">
        <f aca="false">ROUND(E13*U13,2)</f>
        <v>0</v>
      </c>
      <c r="W13" s="194"/>
      <c r="X13" s="195"/>
      <c r="Y13" s="195"/>
      <c r="Z13" s="195"/>
      <c r="AA13" s="195"/>
      <c r="AB13" s="195"/>
      <c r="AC13" s="195"/>
      <c r="AD13" s="195"/>
      <c r="AE13" s="195"/>
      <c r="AF13" s="195"/>
      <c r="AG13" s="195" t="s">
        <v>152</v>
      </c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</row>
    <row r="14" customFormat="false" ht="13.2" hidden="false" customHeight="false" outlineLevel="1" collapsed="false">
      <c r="A14" s="216" t="n">
        <v>6</v>
      </c>
      <c r="B14" s="217" t="s">
        <v>555</v>
      </c>
      <c r="C14" s="218" t="s">
        <v>558</v>
      </c>
      <c r="D14" s="219" t="s">
        <v>391</v>
      </c>
      <c r="E14" s="220" t="n">
        <v>20</v>
      </c>
      <c r="F14" s="221"/>
      <c r="G14" s="222" t="n">
        <f aca="false">ROUND(E14*F14,2)</f>
        <v>0</v>
      </c>
      <c r="H14" s="221"/>
      <c r="I14" s="222" t="n">
        <f aca="false">ROUND(E14*H14,2)</f>
        <v>0</v>
      </c>
      <c r="J14" s="221"/>
      <c r="K14" s="222" t="n">
        <f aca="false">ROUND(E14*J14,2)</f>
        <v>0</v>
      </c>
      <c r="L14" s="222" t="n">
        <v>21</v>
      </c>
      <c r="M14" s="222" t="n">
        <f aca="false">G14*(1+L14/100)</f>
        <v>0</v>
      </c>
      <c r="N14" s="222" t="n">
        <v>0</v>
      </c>
      <c r="O14" s="222" t="n">
        <f aca="false">ROUND(E14*N14,2)</f>
        <v>0</v>
      </c>
      <c r="P14" s="222" t="n">
        <v>0</v>
      </c>
      <c r="Q14" s="222" t="n">
        <f aca="false">ROUND(E14*P14,2)</f>
        <v>0</v>
      </c>
      <c r="R14" s="222"/>
      <c r="S14" s="222" t="s">
        <v>119</v>
      </c>
      <c r="T14" s="223" t="s">
        <v>120</v>
      </c>
      <c r="U14" s="194" t="n">
        <v>0</v>
      </c>
      <c r="V14" s="194" t="n">
        <f aca="false">ROUND(E14*U14,2)</f>
        <v>0</v>
      </c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5" t="s">
        <v>152</v>
      </c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</row>
    <row r="15" customFormat="false" ht="13.2" hidden="false" customHeight="false" outlineLevel="1" collapsed="false">
      <c r="A15" s="216" t="n">
        <v>7</v>
      </c>
      <c r="B15" s="217" t="s">
        <v>559</v>
      </c>
      <c r="C15" s="218" t="s">
        <v>764</v>
      </c>
      <c r="D15" s="219" t="s">
        <v>391</v>
      </c>
      <c r="E15" s="220" t="n">
        <v>20</v>
      </c>
      <c r="F15" s="221"/>
      <c r="G15" s="222" t="n">
        <f aca="false">ROUND(E15*F15,2)</f>
        <v>0</v>
      </c>
      <c r="H15" s="221"/>
      <c r="I15" s="222" t="n">
        <f aca="false">ROUND(E15*H15,2)</f>
        <v>0</v>
      </c>
      <c r="J15" s="221"/>
      <c r="K15" s="222" t="n">
        <f aca="false">ROUND(E15*J15,2)</f>
        <v>0</v>
      </c>
      <c r="L15" s="222" t="n">
        <v>21</v>
      </c>
      <c r="M15" s="222" t="n">
        <f aca="false">G15*(1+L15/100)</f>
        <v>0</v>
      </c>
      <c r="N15" s="222" t="n">
        <v>0</v>
      </c>
      <c r="O15" s="222" t="n">
        <f aca="false">ROUND(E15*N15,2)</f>
        <v>0</v>
      </c>
      <c r="P15" s="222" t="n">
        <v>0</v>
      </c>
      <c r="Q15" s="222" t="n">
        <f aca="false">ROUND(E15*P15,2)</f>
        <v>0</v>
      </c>
      <c r="R15" s="222"/>
      <c r="S15" s="222" t="s">
        <v>119</v>
      </c>
      <c r="T15" s="223" t="s">
        <v>120</v>
      </c>
      <c r="U15" s="194" t="n">
        <v>0</v>
      </c>
      <c r="V15" s="194" t="n">
        <f aca="false">ROUND(E15*U15,2)</f>
        <v>0</v>
      </c>
      <c r="W15" s="194"/>
      <c r="X15" s="195"/>
      <c r="Y15" s="195"/>
      <c r="Z15" s="195"/>
      <c r="AA15" s="195"/>
      <c r="AB15" s="195"/>
      <c r="AC15" s="195"/>
      <c r="AD15" s="195"/>
      <c r="AE15" s="195"/>
      <c r="AF15" s="195"/>
      <c r="AG15" s="195" t="s">
        <v>152</v>
      </c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</row>
    <row r="16" customFormat="false" ht="13.2" hidden="false" customHeight="false" outlineLevel="1" collapsed="false">
      <c r="A16" s="216" t="n">
        <v>8</v>
      </c>
      <c r="B16" s="217" t="s">
        <v>561</v>
      </c>
      <c r="C16" s="218" t="s">
        <v>562</v>
      </c>
      <c r="D16" s="219" t="s">
        <v>563</v>
      </c>
      <c r="E16" s="220" t="n">
        <v>1</v>
      </c>
      <c r="F16" s="221"/>
      <c r="G16" s="222" t="n">
        <f aca="false">ROUND(E16*F16,2)</f>
        <v>0</v>
      </c>
      <c r="H16" s="221"/>
      <c r="I16" s="222" t="n">
        <f aca="false">ROUND(E16*H16,2)</f>
        <v>0</v>
      </c>
      <c r="J16" s="221"/>
      <c r="K16" s="222" t="n">
        <f aca="false">ROUND(E16*J16,2)</f>
        <v>0</v>
      </c>
      <c r="L16" s="222" t="n">
        <v>21</v>
      </c>
      <c r="M16" s="222" t="n">
        <f aca="false">G16*(1+L16/100)</f>
        <v>0</v>
      </c>
      <c r="N16" s="222" t="n">
        <v>0</v>
      </c>
      <c r="O16" s="222" t="n">
        <f aca="false">ROUND(E16*N16,2)</f>
        <v>0</v>
      </c>
      <c r="P16" s="222" t="n">
        <v>0</v>
      </c>
      <c r="Q16" s="222" t="n">
        <f aca="false">ROUND(E16*P16,2)</f>
        <v>0</v>
      </c>
      <c r="R16" s="222"/>
      <c r="S16" s="222" t="s">
        <v>119</v>
      </c>
      <c r="T16" s="223" t="s">
        <v>120</v>
      </c>
      <c r="U16" s="194" t="n">
        <v>0</v>
      </c>
      <c r="V16" s="194" t="n">
        <f aca="false">ROUND(E16*U16,2)</f>
        <v>0</v>
      </c>
      <c r="W16" s="194"/>
      <c r="X16" s="195"/>
      <c r="Y16" s="195"/>
      <c r="Z16" s="195"/>
      <c r="AA16" s="195"/>
      <c r="AB16" s="195"/>
      <c r="AC16" s="195"/>
      <c r="AD16" s="195"/>
      <c r="AE16" s="195"/>
      <c r="AF16" s="195"/>
      <c r="AG16" s="195" t="s">
        <v>152</v>
      </c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</row>
    <row r="17" customFormat="false" ht="13.2" hidden="false" customHeight="false" outlineLevel="1" collapsed="false">
      <c r="A17" s="216" t="n">
        <v>9</v>
      </c>
      <c r="B17" s="217" t="s">
        <v>564</v>
      </c>
      <c r="C17" s="218" t="s">
        <v>565</v>
      </c>
      <c r="D17" s="219" t="n">
        <v>1</v>
      </c>
      <c r="E17" s="220" t="n">
        <v>1</v>
      </c>
      <c r="F17" s="221"/>
      <c r="G17" s="222" t="n">
        <f aca="false">ROUND(E17*F17,2)</f>
        <v>0</v>
      </c>
      <c r="H17" s="221"/>
      <c r="I17" s="222" t="n">
        <f aca="false">ROUND(E17*H17,2)</f>
        <v>0</v>
      </c>
      <c r="J17" s="221"/>
      <c r="K17" s="222" t="n">
        <f aca="false">ROUND(E17*J17,2)</f>
        <v>0</v>
      </c>
      <c r="L17" s="222" t="n">
        <v>21</v>
      </c>
      <c r="M17" s="222" t="n">
        <f aca="false">G17*(1+L17/100)</f>
        <v>0</v>
      </c>
      <c r="N17" s="222" t="n">
        <v>0</v>
      </c>
      <c r="O17" s="222" t="n">
        <f aca="false">ROUND(E17*N17,2)</f>
        <v>0</v>
      </c>
      <c r="P17" s="222" t="n">
        <v>0</v>
      </c>
      <c r="Q17" s="222" t="n">
        <f aca="false">ROUND(E17*P17,2)</f>
        <v>0</v>
      </c>
      <c r="R17" s="222"/>
      <c r="S17" s="222" t="s">
        <v>119</v>
      </c>
      <c r="T17" s="223" t="s">
        <v>120</v>
      </c>
      <c r="U17" s="194" t="n">
        <v>0</v>
      </c>
      <c r="V17" s="194" t="n">
        <f aca="false">ROUND(E17*U17,2)</f>
        <v>0</v>
      </c>
      <c r="W17" s="194"/>
      <c r="X17" s="195"/>
      <c r="Y17" s="195"/>
      <c r="Z17" s="195"/>
      <c r="AA17" s="195"/>
      <c r="AB17" s="195"/>
      <c r="AC17" s="195"/>
      <c r="AD17" s="195"/>
      <c r="AE17" s="195"/>
      <c r="AF17" s="195"/>
      <c r="AG17" s="195" t="s">
        <v>152</v>
      </c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</row>
    <row r="18" customFormat="false" ht="13.2" hidden="false" customHeight="false" outlineLevel="0" collapsed="false">
      <c r="A18" s="178" t="s">
        <v>114</v>
      </c>
      <c r="B18" s="179" t="s">
        <v>77</v>
      </c>
      <c r="C18" s="180" t="s">
        <v>78</v>
      </c>
      <c r="D18" s="181"/>
      <c r="E18" s="182"/>
      <c r="F18" s="183"/>
      <c r="G18" s="183" t="n">
        <f aca="false">SUMIF(AG19:AG24,"&lt;&gt;NOR",G19:G24)</f>
        <v>0</v>
      </c>
      <c r="H18" s="183"/>
      <c r="I18" s="183" t="n">
        <f aca="false">SUM(I19:I24)</f>
        <v>0</v>
      </c>
      <c r="J18" s="183"/>
      <c r="K18" s="183" t="n">
        <f aca="false">SUM(K19:K24)</f>
        <v>0</v>
      </c>
      <c r="L18" s="183"/>
      <c r="M18" s="183" t="n">
        <f aca="false">SUM(M19:M24)</f>
        <v>0</v>
      </c>
      <c r="N18" s="183"/>
      <c r="O18" s="183" t="n">
        <f aca="false">SUM(O19:O24)</f>
        <v>0</v>
      </c>
      <c r="P18" s="183"/>
      <c r="Q18" s="183" t="n">
        <f aca="false">SUM(Q19:Q24)</f>
        <v>0</v>
      </c>
      <c r="R18" s="183"/>
      <c r="S18" s="183"/>
      <c r="T18" s="184"/>
      <c r="U18" s="185"/>
      <c r="V18" s="185" t="n">
        <f aca="false">SUM(V19:V24)</f>
        <v>0</v>
      </c>
      <c r="W18" s="185"/>
      <c r="AG18" s="0" t="s">
        <v>115</v>
      </c>
    </row>
    <row r="19" customFormat="false" ht="13.2" hidden="false" customHeight="false" outlineLevel="1" collapsed="false">
      <c r="A19" s="216" t="n">
        <v>10</v>
      </c>
      <c r="B19" s="217" t="s">
        <v>566</v>
      </c>
      <c r="C19" s="218" t="s">
        <v>567</v>
      </c>
      <c r="D19" s="219" t="s">
        <v>391</v>
      </c>
      <c r="E19" s="220" t="n">
        <v>20</v>
      </c>
      <c r="F19" s="221"/>
      <c r="G19" s="222" t="n">
        <f aca="false">ROUND(E19*F19,2)</f>
        <v>0</v>
      </c>
      <c r="H19" s="221"/>
      <c r="I19" s="222" t="n">
        <f aca="false">ROUND(E19*H19,2)</f>
        <v>0</v>
      </c>
      <c r="J19" s="221"/>
      <c r="K19" s="222" t="n">
        <f aca="false">ROUND(E19*J19,2)</f>
        <v>0</v>
      </c>
      <c r="L19" s="222" t="n">
        <v>21</v>
      </c>
      <c r="M19" s="222" t="n">
        <f aca="false">G19*(1+L19/100)</f>
        <v>0</v>
      </c>
      <c r="N19" s="222" t="n">
        <v>0</v>
      </c>
      <c r="O19" s="222" t="n">
        <f aca="false">ROUND(E19*N19,2)</f>
        <v>0</v>
      </c>
      <c r="P19" s="222" t="n">
        <v>0</v>
      </c>
      <c r="Q19" s="222" t="n">
        <f aca="false">ROUND(E19*P19,2)</f>
        <v>0</v>
      </c>
      <c r="R19" s="222"/>
      <c r="S19" s="222" t="s">
        <v>119</v>
      </c>
      <c r="T19" s="223" t="s">
        <v>120</v>
      </c>
      <c r="U19" s="194" t="n">
        <v>0</v>
      </c>
      <c r="V19" s="194" t="n">
        <f aca="false">ROUND(E19*U19,2)</f>
        <v>0</v>
      </c>
      <c r="W19" s="194"/>
      <c r="X19" s="195"/>
      <c r="Y19" s="195"/>
      <c r="Z19" s="195"/>
      <c r="AA19" s="195"/>
      <c r="AB19" s="195"/>
      <c r="AC19" s="195"/>
      <c r="AD19" s="195"/>
      <c r="AE19" s="195"/>
      <c r="AF19" s="195"/>
      <c r="AG19" s="195" t="s">
        <v>152</v>
      </c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</row>
    <row r="20" customFormat="false" ht="13.2" hidden="false" customHeight="false" outlineLevel="1" collapsed="false">
      <c r="A20" s="216" t="n">
        <v>11</v>
      </c>
      <c r="B20" s="217" t="s">
        <v>568</v>
      </c>
      <c r="C20" s="218" t="s">
        <v>569</v>
      </c>
      <c r="D20" s="219" t="s">
        <v>391</v>
      </c>
      <c r="E20" s="220" t="n">
        <v>20</v>
      </c>
      <c r="F20" s="221"/>
      <c r="G20" s="222" t="n">
        <f aca="false">ROUND(E20*F20,2)</f>
        <v>0</v>
      </c>
      <c r="H20" s="221"/>
      <c r="I20" s="222" t="n">
        <f aca="false">ROUND(E20*H20,2)</f>
        <v>0</v>
      </c>
      <c r="J20" s="221"/>
      <c r="K20" s="222" t="n">
        <f aca="false">ROUND(E20*J20,2)</f>
        <v>0</v>
      </c>
      <c r="L20" s="222" t="n">
        <v>21</v>
      </c>
      <c r="M20" s="222" t="n">
        <f aca="false">G20*(1+L20/100)</f>
        <v>0</v>
      </c>
      <c r="N20" s="222" t="n">
        <v>0</v>
      </c>
      <c r="O20" s="222" t="n">
        <f aca="false">ROUND(E20*N20,2)</f>
        <v>0</v>
      </c>
      <c r="P20" s="222" t="n">
        <v>0</v>
      </c>
      <c r="Q20" s="222" t="n">
        <f aca="false">ROUND(E20*P20,2)</f>
        <v>0</v>
      </c>
      <c r="R20" s="222"/>
      <c r="S20" s="222" t="s">
        <v>119</v>
      </c>
      <c r="T20" s="223" t="s">
        <v>120</v>
      </c>
      <c r="U20" s="194" t="n">
        <v>0</v>
      </c>
      <c r="V20" s="194" t="n">
        <f aca="false">ROUND(E20*U20,2)</f>
        <v>0</v>
      </c>
      <c r="W20" s="194"/>
      <c r="X20" s="195"/>
      <c r="Y20" s="195"/>
      <c r="Z20" s="195"/>
      <c r="AA20" s="195"/>
      <c r="AB20" s="195"/>
      <c r="AC20" s="195"/>
      <c r="AD20" s="195"/>
      <c r="AE20" s="195"/>
      <c r="AF20" s="195"/>
      <c r="AG20" s="195" t="s">
        <v>152</v>
      </c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</row>
    <row r="21" customFormat="false" ht="13.2" hidden="false" customHeight="false" outlineLevel="1" collapsed="false">
      <c r="A21" s="216" t="n">
        <v>12</v>
      </c>
      <c r="B21" s="217" t="s">
        <v>570</v>
      </c>
      <c r="C21" s="218" t="s">
        <v>571</v>
      </c>
      <c r="D21" s="219" t="s">
        <v>391</v>
      </c>
      <c r="E21" s="220" t="n">
        <v>20</v>
      </c>
      <c r="F21" s="221"/>
      <c r="G21" s="222" t="n">
        <f aca="false">ROUND(E21*F21,2)</f>
        <v>0</v>
      </c>
      <c r="H21" s="221"/>
      <c r="I21" s="222" t="n">
        <f aca="false">ROUND(E21*H21,2)</f>
        <v>0</v>
      </c>
      <c r="J21" s="221"/>
      <c r="K21" s="222" t="n">
        <f aca="false">ROUND(E21*J21,2)</f>
        <v>0</v>
      </c>
      <c r="L21" s="222" t="n">
        <v>21</v>
      </c>
      <c r="M21" s="222" t="n">
        <f aca="false">G21*(1+L21/100)</f>
        <v>0</v>
      </c>
      <c r="N21" s="222" t="n">
        <v>0</v>
      </c>
      <c r="O21" s="222" t="n">
        <f aca="false">ROUND(E21*N21,2)</f>
        <v>0</v>
      </c>
      <c r="P21" s="222" t="n">
        <v>0</v>
      </c>
      <c r="Q21" s="222" t="n">
        <f aca="false">ROUND(E21*P21,2)</f>
        <v>0</v>
      </c>
      <c r="R21" s="222"/>
      <c r="S21" s="222" t="s">
        <v>119</v>
      </c>
      <c r="T21" s="223" t="s">
        <v>120</v>
      </c>
      <c r="U21" s="194" t="n">
        <v>0</v>
      </c>
      <c r="V21" s="194" t="n">
        <f aca="false">ROUND(E21*U21,2)</f>
        <v>0</v>
      </c>
      <c r="W21" s="194"/>
      <c r="X21" s="195"/>
      <c r="Y21" s="195"/>
      <c r="Z21" s="195"/>
      <c r="AA21" s="195"/>
      <c r="AB21" s="195"/>
      <c r="AC21" s="195"/>
      <c r="AD21" s="195"/>
      <c r="AE21" s="195"/>
      <c r="AF21" s="195"/>
      <c r="AG21" s="195" t="s">
        <v>152</v>
      </c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</row>
    <row r="22" customFormat="false" ht="13.2" hidden="false" customHeight="false" outlineLevel="1" collapsed="false">
      <c r="A22" s="216" t="n">
        <v>13</v>
      </c>
      <c r="B22" s="217" t="s">
        <v>572</v>
      </c>
      <c r="C22" s="218" t="s">
        <v>573</v>
      </c>
      <c r="D22" s="219" t="s">
        <v>391</v>
      </c>
      <c r="E22" s="220" t="n">
        <v>20</v>
      </c>
      <c r="F22" s="221"/>
      <c r="G22" s="222" t="n">
        <f aca="false">ROUND(E22*F22,2)</f>
        <v>0</v>
      </c>
      <c r="H22" s="221"/>
      <c r="I22" s="222" t="n">
        <f aca="false">ROUND(E22*H22,2)</f>
        <v>0</v>
      </c>
      <c r="J22" s="221"/>
      <c r="K22" s="222" t="n">
        <f aca="false">ROUND(E22*J22,2)</f>
        <v>0</v>
      </c>
      <c r="L22" s="222" t="n">
        <v>21</v>
      </c>
      <c r="M22" s="222" t="n">
        <f aca="false">G22*(1+L22/100)</f>
        <v>0</v>
      </c>
      <c r="N22" s="222" t="n">
        <v>0</v>
      </c>
      <c r="O22" s="222" t="n">
        <f aca="false">ROUND(E22*N22,2)</f>
        <v>0</v>
      </c>
      <c r="P22" s="222" t="n">
        <v>0</v>
      </c>
      <c r="Q22" s="222" t="n">
        <f aca="false">ROUND(E22*P22,2)</f>
        <v>0</v>
      </c>
      <c r="R22" s="222"/>
      <c r="S22" s="222" t="s">
        <v>119</v>
      </c>
      <c r="T22" s="223" t="s">
        <v>120</v>
      </c>
      <c r="U22" s="194" t="n">
        <v>0</v>
      </c>
      <c r="V22" s="194" t="n">
        <f aca="false">ROUND(E22*U22,2)</f>
        <v>0</v>
      </c>
      <c r="W22" s="194"/>
      <c r="X22" s="195"/>
      <c r="Y22" s="195"/>
      <c r="Z22" s="195"/>
      <c r="AA22" s="195"/>
      <c r="AB22" s="195"/>
      <c r="AC22" s="195"/>
      <c r="AD22" s="195"/>
      <c r="AE22" s="195"/>
      <c r="AF22" s="195"/>
      <c r="AG22" s="195" t="s">
        <v>152</v>
      </c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</row>
    <row r="23" customFormat="false" ht="13.2" hidden="false" customHeight="false" outlineLevel="1" collapsed="false">
      <c r="A23" s="216" t="n">
        <v>14</v>
      </c>
      <c r="B23" s="217" t="s">
        <v>574</v>
      </c>
      <c r="C23" s="218" t="s">
        <v>575</v>
      </c>
      <c r="D23" s="219" t="s">
        <v>576</v>
      </c>
      <c r="E23" s="220" t="n">
        <v>0.25</v>
      </c>
      <c r="F23" s="221"/>
      <c r="G23" s="222" t="n">
        <f aca="false">ROUND(E23*F23,2)</f>
        <v>0</v>
      </c>
      <c r="H23" s="221"/>
      <c r="I23" s="222" t="n">
        <f aca="false">ROUND(E23*H23,2)</f>
        <v>0</v>
      </c>
      <c r="J23" s="221"/>
      <c r="K23" s="222" t="n">
        <f aca="false">ROUND(E23*J23,2)</f>
        <v>0</v>
      </c>
      <c r="L23" s="222" t="n">
        <v>21</v>
      </c>
      <c r="M23" s="222" t="n">
        <f aca="false">G23*(1+L23/100)</f>
        <v>0</v>
      </c>
      <c r="N23" s="222" t="n">
        <v>0</v>
      </c>
      <c r="O23" s="222" t="n">
        <f aca="false">ROUND(E23*N23,2)</f>
        <v>0</v>
      </c>
      <c r="P23" s="222" t="n">
        <v>0</v>
      </c>
      <c r="Q23" s="222" t="n">
        <f aca="false">ROUND(E23*P23,2)</f>
        <v>0</v>
      </c>
      <c r="R23" s="222"/>
      <c r="S23" s="222" t="s">
        <v>119</v>
      </c>
      <c r="T23" s="223" t="s">
        <v>120</v>
      </c>
      <c r="U23" s="194" t="n">
        <v>0</v>
      </c>
      <c r="V23" s="194" t="n">
        <f aca="false">ROUND(E23*U23,2)</f>
        <v>0</v>
      </c>
      <c r="W23" s="194"/>
      <c r="X23" s="195"/>
      <c r="Y23" s="195"/>
      <c r="Z23" s="195"/>
      <c r="AA23" s="195"/>
      <c r="AB23" s="195"/>
      <c r="AC23" s="195"/>
      <c r="AD23" s="195"/>
      <c r="AE23" s="195"/>
      <c r="AF23" s="195"/>
      <c r="AG23" s="195" t="s">
        <v>152</v>
      </c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</row>
    <row r="24" customFormat="false" ht="13.2" hidden="false" customHeight="false" outlineLevel="1" collapsed="false">
      <c r="A24" s="186" t="n">
        <v>15</v>
      </c>
      <c r="B24" s="187" t="s">
        <v>577</v>
      </c>
      <c r="C24" s="188" t="s">
        <v>578</v>
      </c>
      <c r="D24" s="189" t="s">
        <v>576</v>
      </c>
      <c r="E24" s="190" t="n">
        <v>0.15</v>
      </c>
      <c r="F24" s="191"/>
      <c r="G24" s="192" t="n">
        <f aca="false">ROUND(E24*F24,2)</f>
        <v>0</v>
      </c>
      <c r="H24" s="191"/>
      <c r="I24" s="192" t="n">
        <f aca="false">ROUND(E24*H24,2)</f>
        <v>0</v>
      </c>
      <c r="J24" s="191"/>
      <c r="K24" s="192" t="n">
        <f aca="false">ROUND(E24*J24,2)</f>
        <v>0</v>
      </c>
      <c r="L24" s="192" t="n">
        <v>21</v>
      </c>
      <c r="M24" s="192" t="n">
        <f aca="false">G24*(1+L24/100)</f>
        <v>0</v>
      </c>
      <c r="N24" s="192" t="n">
        <v>0</v>
      </c>
      <c r="O24" s="192" t="n">
        <f aca="false">ROUND(E24*N24,2)</f>
        <v>0</v>
      </c>
      <c r="P24" s="192" t="n">
        <v>0</v>
      </c>
      <c r="Q24" s="192" t="n">
        <f aca="false">ROUND(E24*P24,2)</f>
        <v>0</v>
      </c>
      <c r="R24" s="192"/>
      <c r="S24" s="192" t="s">
        <v>119</v>
      </c>
      <c r="T24" s="193" t="s">
        <v>120</v>
      </c>
      <c r="U24" s="194" t="n">
        <v>0</v>
      </c>
      <c r="V24" s="194" t="n">
        <f aca="false">ROUND(E24*U24,2)</f>
        <v>0</v>
      </c>
      <c r="W24" s="194"/>
      <c r="X24" s="195"/>
      <c r="Y24" s="195"/>
      <c r="Z24" s="195"/>
      <c r="AA24" s="195"/>
      <c r="AB24" s="195"/>
      <c r="AC24" s="195"/>
      <c r="AD24" s="195"/>
      <c r="AE24" s="195"/>
      <c r="AF24" s="195"/>
      <c r="AG24" s="195" t="s">
        <v>152</v>
      </c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</row>
    <row r="25" customFormat="false" ht="13.2" hidden="false" customHeight="false" outlineLevel="0" collapsed="false">
      <c r="A25" s="155"/>
      <c r="B25" s="161"/>
      <c r="C25" s="201"/>
      <c r="D25" s="163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AE25" s="0" t="n">
        <v>15</v>
      </c>
      <c r="AF25" s="0" t="n">
        <v>21</v>
      </c>
    </row>
    <row r="26" customFormat="false" ht="13.2" hidden="false" customHeight="false" outlineLevel="0" collapsed="false">
      <c r="A26" s="202"/>
      <c r="B26" s="203" t="s">
        <v>14</v>
      </c>
      <c r="C26" s="204"/>
      <c r="D26" s="205"/>
      <c r="E26" s="206"/>
      <c r="F26" s="206"/>
      <c r="G26" s="207" t="n">
        <f aca="false">G8+G18</f>
        <v>0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AE26" s="0" t="n">
        <f aca="false">SUMIF(L7:L24,AE25,G7:G24)</f>
        <v>0</v>
      </c>
      <c r="AF26" s="0" t="n">
        <f aca="false">SUMIF(L7:L24,AF25,G7:G24)</f>
        <v>0</v>
      </c>
      <c r="AG26" s="0" t="s">
        <v>143</v>
      </c>
    </row>
    <row r="27" customFormat="false" ht="13.2" hidden="false" customHeight="false" outlineLevel="0" collapsed="false">
      <c r="C27" s="208"/>
      <c r="D27" s="170"/>
      <c r="AG27" s="0" t="s">
        <v>144</v>
      </c>
    </row>
    <row r="28" customFormat="false" ht="13.2" hidden="false" customHeight="false" outlineLevel="0" collapsed="false">
      <c r="D28" s="170"/>
    </row>
    <row r="29" customFormat="false" ht="13.2" hidden="false" customHeight="false" outlineLevel="0" collapsed="false">
      <c r="D29" s="170"/>
    </row>
    <row r="30" customFormat="false" ht="13.2" hidden="false" customHeight="false" outlineLevel="0" collapsed="false">
      <c r="D30" s="170"/>
    </row>
    <row r="31" customFormat="false" ht="13.2" hidden="false" customHeight="false" outlineLevel="0" collapsed="false">
      <c r="D31" s="170"/>
    </row>
    <row r="32" customFormat="false" ht="13.2" hidden="false" customHeight="false" outlineLevel="0" collapsed="false">
      <c r="D32" s="170"/>
    </row>
    <row r="33" customFormat="false" ht="13.2" hidden="false" customHeight="false" outlineLevel="0" collapsed="false">
      <c r="D33" s="170"/>
    </row>
    <row r="34" customFormat="false" ht="13.2" hidden="false" customHeight="false" outlineLevel="0" collapsed="false">
      <c r="D34" s="170"/>
    </row>
    <row r="35" customFormat="false" ht="13.2" hidden="false" customHeight="false" outlineLevel="0" collapsed="false">
      <c r="D35" s="170"/>
    </row>
    <row r="36" customFormat="false" ht="13.2" hidden="false" customHeight="false" outlineLevel="0" collapsed="false">
      <c r="D36" s="170"/>
    </row>
    <row r="37" customFormat="false" ht="13.2" hidden="false" customHeight="false" outlineLevel="0" collapsed="false">
      <c r="D37" s="170"/>
    </row>
    <row r="38" customFormat="false" ht="13.2" hidden="false" customHeight="false" outlineLevel="0" collapsed="false">
      <c r="D38" s="170"/>
    </row>
    <row r="39" customFormat="false" ht="13.2" hidden="false" customHeight="false" outlineLevel="0" collapsed="false">
      <c r="D39" s="170"/>
    </row>
    <row r="40" customFormat="false" ht="13.2" hidden="false" customHeight="false" outlineLevel="0" collapsed="false">
      <c r="D40" s="170"/>
    </row>
    <row r="41" customFormat="false" ht="13.2" hidden="false" customHeight="false" outlineLevel="0" collapsed="false">
      <c r="D41" s="170"/>
    </row>
    <row r="42" customFormat="false" ht="13.2" hidden="false" customHeight="false" outlineLevel="0" collapsed="false">
      <c r="D42" s="170"/>
    </row>
    <row r="43" customFormat="false" ht="13.2" hidden="false" customHeight="false" outlineLevel="0" collapsed="false">
      <c r="D43" s="170"/>
    </row>
    <row r="44" customFormat="false" ht="13.2" hidden="false" customHeight="false" outlineLevel="0" collapsed="false">
      <c r="D44" s="170"/>
    </row>
    <row r="45" customFormat="false" ht="13.2" hidden="false" customHeight="false" outlineLevel="0" collapsed="false">
      <c r="D45" s="170"/>
    </row>
    <row r="46" customFormat="false" ht="13.2" hidden="false" customHeight="false" outlineLevel="0" collapsed="false">
      <c r="D46" s="170"/>
    </row>
    <row r="47" customFormat="false" ht="13.2" hidden="false" customHeight="false" outlineLevel="0" collapsed="false">
      <c r="D47" s="170"/>
    </row>
    <row r="48" customFormat="false" ht="13.2" hidden="false" customHeight="false" outlineLevel="0" collapsed="false">
      <c r="D48" s="170"/>
    </row>
    <row r="49" customFormat="false" ht="13.2" hidden="false" customHeight="false" outlineLevel="0" collapsed="false">
      <c r="D49" s="170"/>
    </row>
    <row r="50" customFormat="false" ht="13.2" hidden="false" customHeight="false" outlineLevel="0" collapsed="false">
      <c r="D50" s="170"/>
    </row>
    <row r="51" customFormat="false" ht="13.2" hidden="false" customHeight="false" outlineLevel="0" collapsed="false">
      <c r="D51" s="170"/>
    </row>
    <row r="52" customFormat="false" ht="13.2" hidden="false" customHeight="false" outlineLevel="0" collapsed="false">
      <c r="D52" s="170"/>
    </row>
    <row r="53" customFormat="false" ht="13.2" hidden="false" customHeight="false" outlineLevel="0" collapsed="false">
      <c r="D53" s="170"/>
    </row>
    <row r="54" customFormat="false" ht="13.2" hidden="false" customHeight="false" outlineLevel="0" collapsed="false">
      <c r="D54" s="170"/>
    </row>
    <row r="55" customFormat="false" ht="13.2" hidden="false" customHeight="false" outlineLevel="0" collapsed="false">
      <c r="D55" s="170"/>
    </row>
    <row r="56" customFormat="false" ht="13.2" hidden="false" customHeight="false" outlineLevel="0" collapsed="false">
      <c r="D56" s="170"/>
    </row>
    <row r="57" customFormat="false" ht="13.2" hidden="false" customHeight="false" outlineLevel="0" collapsed="false">
      <c r="D57" s="170"/>
    </row>
    <row r="58" customFormat="false" ht="13.2" hidden="false" customHeight="false" outlineLevel="0" collapsed="false">
      <c r="D58" s="170"/>
    </row>
    <row r="59" customFormat="false" ht="13.2" hidden="false" customHeight="false" outlineLevel="0" collapsed="false">
      <c r="D59" s="170"/>
    </row>
    <row r="60" customFormat="false" ht="13.2" hidden="false" customHeight="false" outlineLevel="0" collapsed="false">
      <c r="D60" s="170"/>
    </row>
    <row r="61" customFormat="false" ht="13.2" hidden="false" customHeight="false" outlineLevel="0" collapsed="false">
      <c r="D61" s="170"/>
    </row>
    <row r="62" customFormat="false" ht="13.2" hidden="false" customHeight="false" outlineLevel="0" collapsed="false">
      <c r="D62" s="170"/>
    </row>
    <row r="63" customFormat="false" ht="13.2" hidden="false" customHeight="false" outlineLevel="0" collapsed="false">
      <c r="D63" s="170"/>
    </row>
    <row r="64" customFormat="false" ht="13.2" hidden="false" customHeight="false" outlineLevel="0" collapsed="false">
      <c r="D64" s="170"/>
    </row>
    <row r="65" customFormat="false" ht="13.2" hidden="false" customHeight="false" outlineLevel="0" collapsed="false">
      <c r="D65" s="170"/>
    </row>
    <row r="66" customFormat="false" ht="13.2" hidden="false" customHeight="false" outlineLevel="0" collapsed="false">
      <c r="D66" s="170"/>
    </row>
    <row r="67" customFormat="false" ht="13.2" hidden="false" customHeight="false" outlineLevel="0" collapsed="false">
      <c r="D67" s="170"/>
    </row>
    <row r="68" customFormat="false" ht="13.2" hidden="false" customHeight="false" outlineLevel="0" collapsed="false">
      <c r="D68" s="170"/>
    </row>
    <row r="69" customFormat="false" ht="13.2" hidden="false" customHeight="false" outlineLevel="0" collapsed="false">
      <c r="D69" s="170"/>
    </row>
    <row r="70" customFormat="false" ht="13.2" hidden="false" customHeight="false" outlineLevel="0" collapsed="false">
      <c r="D70" s="170"/>
    </row>
    <row r="71" customFormat="false" ht="13.2" hidden="false" customHeight="false" outlineLevel="0" collapsed="false">
      <c r="D71" s="170"/>
    </row>
    <row r="72" customFormat="false" ht="13.2" hidden="false" customHeight="false" outlineLevel="0" collapsed="false">
      <c r="D72" s="170"/>
    </row>
    <row r="73" customFormat="false" ht="13.2" hidden="false" customHeight="false" outlineLevel="0" collapsed="false">
      <c r="D73" s="170"/>
    </row>
    <row r="74" customFormat="false" ht="13.2" hidden="false" customHeight="false" outlineLevel="0" collapsed="false">
      <c r="D74" s="170"/>
    </row>
    <row r="75" customFormat="false" ht="13.2" hidden="false" customHeight="false" outlineLevel="0" collapsed="false">
      <c r="D75" s="170"/>
    </row>
    <row r="76" customFormat="false" ht="13.2" hidden="false" customHeight="false" outlineLevel="0" collapsed="false">
      <c r="D76" s="170"/>
    </row>
    <row r="77" customFormat="false" ht="13.2" hidden="false" customHeight="false" outlineLevel="0" collapsed="false">
      <c r="D77" s="170"/>
    </row>
    <row r="78" customFormat="false" ht="13.2" hidden="false" customHeight="false" outlineLevel="0" collapsed="false">
      <c r="D78" s="170"/>
    </row>
    <row r="79" customFormat="false" ht="13.2" hidden="false" customHeight="false" outlineLevel="0" collapsed="false">
      <c r="D79" s="170"/>
    </row>
    <row r="80" customFormat="false" ht="13.2" hidden="false" customHeight="false" outlineLevel="0" collapsed="false">
      <c r="D80" s="170"/>
    </row>
    <row r="81" customFormat="false" ht="13.2" hidden="false" customHeight="false" outlineLevel="0" collapsed="false">
      <c r="D81" s="170"/>
    </row>
    <row r="82" customFormat="false" ht="13.2" hidden="false" customHeight="false" outlineLevel="0" collapsed="false">
      <c r="D82" s="170"/>
    </row>
    <row r="83" customFormat="false" ht="13.2" hidden="false" customHeight="false" outlineLevel="0" collapsed="false">
      <c r="D83" s="170"/>
    </row>
    <row r="84" customFormat="false" ht="13.2" hidden="false" customHeight="false" outlineLevel="0" collapsed="false">
      <c r="D84" s="170"/>
    </row>
    <row r="85" customFormat="false" ht="13.2" hidden="false" customHeight="false" outlineLevel="0" collapsed="false">
      <c r="D85" s="170"/>
    </row>
    <row r="86" customFormat="false" ht="13.2" hidden="false" customHeight="false" outlineLevel="0" collapsed="false">
      <c r="D86" s="170"/>
    </row>
    <row r="87" customFormat="false" ht="13.2" hidden="false" customHeight="false" outlineLevel="0" collapsed="false">
      <c r="D87" s="170"/>
    </row>
    <row r="88" customFormat="false" ht="13.2" hidden="false" customHeight="false" outlineLevel="0" collapsed="false">
      <c r="D88" s="170"/>
    </row>
    <row r="89" customFormat="false" ht="13.2" hidden="false" customHeight="false" outlineLevel="0" collapsed="false">
      <c r="D89" s="170"/>
    </row>
    <row r="90" customFormat="false" ht="13.2" hidden="false" customHeight="false" outlineLevel="0" collapsed="false">
      <c r="D90" s="170"/>
    </row>
    <row r="91" customFormat="false" ht="13.2" hidden="false" customHeight="false" outlineLevel="0" collapsed="false">
      <c r="D91" s="170"/>
    </row>
    <row r="92" customFormat="false" ht="13.2" hidden="false" customHeight="false" outlineLevel="0" collapsed="false">
      <c r="D92" s="170"/>
    </row>
    <row r="93" customFormat="false" ht="13.2" hidden="false" customHeight="false" outlineLevel="0" collapsed="false">
      <c r="D93" s="170"/>
    </row>
    <row r="94" customFormat="false" ht="13.2" hidden="false" customHeight="false" outlineLevel="0" collapsed="false">
      <c r="D94" s="170"/>
    </row>
    <row r="95" customFormat="false" ht="13.2" hidden="false" customHeight="false" outlineLevel="0" collapsed="false">
      <c r="D95" s="170"/>
    </row>
    <row r="96" customFormat="false" ht="13.2" hidden="false" customHeight="false" outlineLevel="0" collapsed="false">
      <c r="D96" s="170"/>
    </row>
    <row r="97" customFormat="false" ht="13.2" hidden="false" customHeight="false" outlineLevel="0" collapsed="false">
      <c r="D97" s="170"/>
    </row>
    <row r="98" customFormat="false" ht="13.2" hidden="false" customHeight="false" outlineLevel="0" collapsed="false">
      <c r="D98" s="170"/>
    </row>
    <row r="99" customFormat="false" ht="13.2" hidden="false" customHeight="false" outlineLevel="0" collapsed="false">
      <c r="D99" s="170"/>
    </row>
    <row r="100" customFormat="false" ht="13.2" hidden="false" customHeight="false" outlineLevel="0" collapsed="false">
      <c r="D100" s="170"/>
    </row>
    <row r="101" customFormat="false" ht="13.2" hidden="false" customHeight="false" outlineLevel="0" collapsed="false">
      <c r="D101" s="170"/>
    </row>
    <row r="102" customFormat="false" ht="13.2" hidden="false" customHeight="false" outlineLevel="0" collapsed="false">
      <c r="D102" s="170"/>
    </row>
    <row r="103" customFormat="false" ht="13.2" hidden="false" customHeight="false" outlineLevel="0" collapsed="false">
      <c r="D103" s="170"/>
    </row>
    <row r="104" customFormat="false" ht="13.2" hidden="false" customHeight="false" outlineLevel="0" collapsed="false">
      <c r="D104" s="170"/>
    </row>
    <row r="105" customFormat="false" ht="13.2" hidden="false" customHeight="false" outlineLevel="0" collapsed="false">
      <c r="D105" s="170"/>
    </row>
    <row r="106" customFormat="false" ht="13.2" hidden="false" customHeight="false" outlineLevel="0" collapsed="false">
      <c r="D106" s="170"/>
    </row>
    <row r="107" customFormat="false" ht="13.2" hidden="false" customHeight="false" outlineLevel="0" collapsed="false">
      <c r="D107" s="170"/>
    </row>
    <row r="108" customFormat="false" ht="13.2" hidden="false" customHeight="false" outlineLevel="0" collapsed="false">
      <c r="D108" s="170"/>
    </row>
    <row r="109" customFormat="false" ht="13.2" hidden="false" customHeight="false" outlineLevel="0" collapsed="false">
      <c r="D109" s="170"/>
    </row>
    <row r="110" customFormat="false" ht="13.2" hidden="false" customHeight="false" outlineLevel="0" collapsed="false">
      <c r="D110" s="170"/>
    </row>
    <row r="111" customFormat="false" ht="13.2" hidden="false" customHeight="false" outlineLevel="0" collapsed="false">
      <c r="D111" s="170"/>
    </row>
    <row r="112" customFormat="false" ht="13.2" hidden="false" customHeight="false" outlineLevel="0" collapsed="false">
      <c r="D112" s="170"/>
    </row>
    <row r="113" customFormat="false" ht="13.2" hidden="false" customHeight="false" outlineLevel="0" collapsed="false">
      <c r="D113" s="170"/>
    </row>
    <row r="114" customFormat="false" ht="13.2" hidden="false" customHeight="false" outlineLevel="0" collapsed="false">
      <c r="D114" s="170"/>
    </row>
    <row r="115" customFormat="false" ht="13.2" hidden="false" customHeight="false" outlineLevel="0" collapsed="false">
      <c r="D115" s="170"/>
    </row>
    <row r="116" customFormat="false" ht="13.2" hidden="false" customHeight="false" outlineLevel="0" collapsed="false">
      <c r="D116" s="170"/>
    </row>
    <row r="117" customFormat="false" ht="13.2" hidden="false" customHeight="false" outlineLevel="0" collapsed="false">
      <c r="D117" s="170"/>
    </row>
    <row r="118" customFormat="false" ht="13.2" hidden="false" customHeight="false" outlineLevel="0" collapsed="false">
      <c r="D118" s="170"/>
    </row>
    <row r="119" customFormat="false" ht="13.2" hidden="false" customHeight="false" outlineLevel="0" collapsed="false">
      <c r="D119" s="170"/>
    </row>
    <row r="120" customFormat="false" ht="13.2" hidden="false" customHeight="false" outlineLevel="0" collapsed="false">
      <c r="D120" s="170"/>
    </row>
    <row r="121" customFormat="false" ht="13.2" hidden="false" customHeight="false" outlineLevel="0" collapsed="false">
      <c r="D121" s="170"/>
    </row>
    <row r="122" customFormat="false" ht="13.2" hidden="false" customHeight="false" outlineLevel="0" collapsed="false">
      <c r="D122" s="170"/>
    </row>
    <row r="123" customFormat="false" ht="13.2" hidden="false" customHeight="false" outlineLevel="0" collapsed="false">
      <c r="D123" s="170"/>
    </row>
    <row r="124" customFormat="false" ht="13.2" hidden="false" customHeight="false" outlineLevel="0" collapsed="false">
      <c r="D124" s="170"/>
    </row>
    <row r="125" customFormat="false" ht="13.2" hidden="false" customHeight="false" outlineLevel="0" collapsed="false">
      <c r="D125" s="170"/>
    </row>
    <row r="126" customFormat="false" ht="13.2" hidden="false" customHeight="false" outlineLevel="0" collapsed="false">
      <c r="D126" s="170"/>
    </row>
    <row r="127" customFormat="false" ht="13.2" hidden="false" customHeight="false" outlineLevel="0" collapsed="false">
      <c r="D127" s="170"/>
    </row>
    <row r="128" customFormat="false" ht="13.2" hidden="false" customHeight="false" outlineLevel="0" collapsed="false">
      <c r="D128" s="170"/>
    </row>
    <row r="129" customFormat="false" ht="13.2" hidden="false" customHeight="false" outlineLevel="0" collapsed="false">
      <c r="D129" s="170"/>
    </row>
    <row r="130" customFormat="false" ht="13.2" hidden="false" customHeight="false" outlineLevel="0" collapsed="false">
      <c r="D130" s="170"/>
    </row>
    <row r="131" customFormat="false" ht="13.2" hidden="false" customHeight="false" outlineLevel="0" collapsed="false">
      <c r="D131" s="170"/>
    </row>
    <row r="132" customFormat="false" ht="13.2" hidden="false" customHeight="false" outlineLevel="0" collapsed="false">
      <c r="D132" s="170"/>
    </row>
    <row r="133" customFormat="false" ht="13.2" hidden="false" customHeight="false" outlineLevel="0" collapsed="false">
      <c r="D133" s="170"/>
    </row>
    <row r="134" customFormat="false" ht="13.2" hidden="false" customHeight="false" outlineLevel="0" collapsed="false">
      <c r="D134" s="170"/>
    </row>
    <row r="135" customFormat="false" ht="13.2" hidden="false" customHeight="false" outlineLevel="0" collapsed="false">
      <c r="D135" s="170"/>
    </row>
    <row r="136" customFormat="false" ht="13.2" hidden="false" customHeight="false" outlineLevel="0" collapsed="false">
      <c r="D136" s="170"/>
    </row>
    <row r="137" customFormat="false" ht="13.2" hidden="false" customHeight="false" outlineLevel="0" collapsed="false">
      <c r="D137" s="170"/>
    </row>
    <row r="138" customFormat="false" ht="13.2" hidden="false" customHeight="false" outlineLevel="0" collapsed="false">
      <c r="D138" s="170"/>
    </row>
    <row r="139" customFormat="false" ht="13.2" hidden="false" customHeight="false" outlineLevel="0" collapsed="false">
      <c r="D139" s="170"/>
    </row>
    <row r="140" customFormat="false" ht="13.2" hidden="false" customHeight="false" outlineLevel="0" collapsed="false">
      <c r="D140" s="170"/>
    </row>
    <row r="141" customFormat="false" ht="13.2" hidden="false" customHeight="false" outlineLevel="0" collapsed="false">
      <c r="D141" s="170"/>
    </row>
    <row r="142" customFormat="false" ht="13.2" hidden="false" customHeight="false" outlineLevel="0" collapsed="false">
      <c r="D142" s="170"/>
    </row>
    <row r="143" customFormat="false" ht="13.2" hidden="false" customHeight="false" outlineLevel="0" collapsed="false">
      <c r="D143" s="170"/>
    </row>
    <row r="144" customFormat="false" ht="13.2" hidden="false" customHeight="false" outlineLevel="0" collapsed="false">
      <c r="D144" s="170"/>
    </row>
    <row r="145" customFormat="false" ht="13.2" hidden="false" customHeight="false" outlineLevel="0" collapsed="false">
      <c r="D145" s="170"/>
    </row>
    <row r="146" customFormat="false" ht="13.2" hidden="false" customHeight="false" outlineLevel="0" collapsed="false">
      <c r="D146" s="170"/>
    </row>
    <row r="147" customFormat="false" ht="13.2" hidden="false" customHeight="false" outlineLevel="0" collapsed="false">
      <c r="D147" s="170"/>
    </row>
    <row r="148" customFormat="false" ht="13.2" hidden="false" customHeight="false" outlineLevel="0" collapsed="false">
      <c r="D148" s="170"/>
    </row>
    <row r="149" customFormat="false" ht="13.2" hidden="false" customHeight="false" outlineLevel="0" collapsed="false">
      <c r="D149" s="170"/>
    </row>
    <row r="150" customFormat="false" ht="13.2" hidden="false" customHeight="false" outlineLevel="0" collapsed="false">
      <c r="D150" s="170"/>
    </row>
    <row r="151" customFormat="false" ht="13.2" hidden="false" customHeight="false" outlineLevel="0" collapsed="false">
      <c r="D151" s="170"/>
    </row>
    <row r="152" customFormat="false" ht="13.2" hidden="false" customHeight="false" outlineLevel="0" collapsed="false">
      <c r="D152" s="170"/>
    </row>
    <row r="153" customFormat="false" ht="13.2" hidden="false" customHeight="false" outlineLevel="0" collapsed="false">
      <c r="D153" s="170"/>
    </row>
    <row r="154" customFormat="false" ht="13.2" hidden="false" customHeight="false" outlineLevel="0" collapsed="false">
      <c r="D154" s="170"/>
    </row>
    <row r="155" customFormat="false" ht="13.2" hidden="false" customHeight="false" outlineLevel="0" collapsed="false">
      <c r="D155" s="170"/>
    </row>
    <row r="156" customFormat="false" ht="13.2" hidden="false" customHeight="false" outlineLevel="0" collapsed="false">
      <c r="D156" s="170"/>
    </row>
    <row r="157" customFormat="false" ht="13.2" hidden="false" customHeight="false" outlineLevel="0" collapsed="false">
      <c r="D157" s="170"/>
    </row>
    <row r="158" customFormat="false" ht="13.2" hidden="false" customHeight="false" outlineLevel="0" collapsed="false">
      <c r="D158" s="170"/>
    </row>
    <row r="159" customFormat="false" ht="13.2" hidden="false" customHeight="false" outlineLevel="0" collapsed="false">
      <c r="D159" s="170"/>
    </row>
    <row r="160" customFormat="false" ht="13.2" hidden="false" customHeight="false" outlineLevel="0" collapsed="false">
      <c r="D160" s="170"/>
    </row>
    <row r="161" customFormat="false" ht="13.2" hidden="false" customHeight="false" outlineLevel="0" collapsed="false">
      <c r="D161" s="170"/>
    </row>
    <row r="162" customFormat="false" ht="13.2" hidden="false" customHeight="false" outlineLevel="0" collapsed="false">
      <c r="D162" s="170"/>
    </row>
    <row r="163" customFormat="false" ht="13.2" hidden="false" customHeight="false" outlineLevel="0" collapsed="false">
      <c r="D163" s="170"/>
    </row>
    <row r="164" customFormat="false" ht="13.2" hidden="false" customHeight="false" outlineLevel="0" collapsed="false">
      <c r="D164" s="170"/>
    </row>
    <row r="165" customFormat="false" ht="13.2" hidden="false" customHeight="false" outlineLevel="0" collapsed="false">
      <c r="D165" s="170"/>
    </row>
    <row r="166" customFormat="false" ht="13.2" hidden="false" customHeight="false" outlineLevel="0" collapsed="false">
      <c r="D166" s="170"/>
    </row>
    <row r="167" customFormat="false" ht="13.2" hidden="false" customHeight="false" outlineLevel="0" collapsed="false">
      <c r="D167" s="170"/>
    </row>
    <row r="168" customFormat="false" ht="13.2" hidden="false" customHeight="false" outlineLevel="0" collapsed="false">
      <c r="D168" s="170"/>
    </row>
    <row r="169" customFormat="false" ht="13.2" hidden="false" customHeight="false" outlineLevel="0" collapsed="false">
      <c r="D169" s="170"/>
    </row>
    <row r="170" customFormat="false" ht="13.2" hidden="false" customHeight="false" outlineLevel="0" collapsed="false">
      <c r="D170" s="170"/>
    </row>
    <row r="171" customFormat="false" ht="13.2" hidden="false" customHeight="false" outlineLevel="0" collapsed="false">
      <c r="D171" s="170"/>
    </row>
    <row r="172" customFormat="false" ht="13.2" hidden="false" customHeight="false" outlineLevel="0" collapsed="false">
      <c r="D172" s="170"/>
    </row>
    <row r="173" customFormat="false" ht="13.2" hidden="false" customHeight="false" outlineLevel="0" collapsed="false">
      <c r="D173" s="170"/>
    </row>
    <row r="174" customFormat="false" ht="13.2" hidden="false" customHeight="false" outlineLevel="0" collapsed="false">
      <c r="D174" s="170"/>
    </row>
    <row r="175" customFormat="false" ht="13.2" hidden="false" customHeight="false" outlineLevel="0" collapsed="false">
      <c r="D175" s="170"/>
    </row>
    <row r="176" customFormat="false" ht="13.2" hidden="false" customHeight="false" outlineLevel="0" collapsed="false">
      <c r="D176" s="170"/>
    </row>
    <row r="177" customFormat="false" ht="13.2" hidden="false" customHeight="false" outlineLevel="0" collapsed="false">
      <c r="D177" s="170"/>
    </row>
    <row r="178" customFormat="false" ht="13.2" hidden="false" customHeight="false" outlineLevel="0" collapsed="false">
      <c r="D178" s="170"/>
    </row>
    <row r="179" customFormat="false" ht="13.2" hidden="false" customHeight="false" outlineLevel="0" collapsed="false">
      <c r="D179" s="170"/>
    </row>
    <row r="180" customFormat="false" ht="13.2" hidden="false" customHeight="false" outlineLevel="0" collapsed="false">
      <c r="D180" s="170"/>
    </row>
    <row r="181" customFormat="false" ht="13.2" hidden="false" customHeight="false" outlineLevel="0" collapsed="false">
      <c r="D181" s="170"/>
    </row>
    <row r="182" customFormat="false" ht="13.2" hidden="false" customHeight="false" outlineLevel="0" collapsed="false">
      <c r="D182" s="170"/>
    </row>
    <row r="183" customFormat="false" ht="13.2" hidden="false" customHeight="false" outlineLevel="0" collapsed="false">
      <c r="D183" s="170"/>
    </row>
    <row r="184" customFormat="false" ht="13.2" hidden="false" customHeight="false" outlineLevel="0" collapsed="false">
      <c r="D184" s="170"/>
    </row>
    <row r="185" customFormat="false" ht="13.2" hidden="false" customHeight="false" outlineLevel="0" collapsed="false">
      <c r="D185" s="170"/>
    </row>
    <row r="186" customFormat="false" ht="13.2" hidden="false" customHeight="false" outlineLevel="0" collapsed="false">
      <c r="D186" s="170"/>
    </row>
    <row r="187" customFormat="false" ht="13.2" hidden="false" customHeight="false" outlineLevel="0" collapsed="false">
      <c r="D187" s="170"/>
    </row>
    <row r="188" customFormat="false" ht="13.2" hidden="false" customHeight="false" outlineLevel="0" collapsed="false">
      <c r="D188" s="170"/>
    </row>
    <row r="189" customFormat="false" ht="13.2" hidden="false" customHeight="false" outlineLevel="0" collapsed="false">
      <c r="D189" s="170"/>
    </row>
    <row r="190" customFormat="false" ht="13.2" hidden="false" customHeight="false" outlineLevel="0" collapsed="false">
      <c r="D190" s="170"/>
    </row>
    <row r="191" customFormat="false" ht="13.2" hidden="false" customHeight="false" outlineLevel="0" collapsed="false">
      <c r="D191" s="170"/>
    </row>
    <row r="192" customFormat="false" ht="13.2" hidden="false" customHeight="false" outlineLevel="0" collapsed="false">
      <c r="D192" s="170"/>
    </row>
    <row r="193" customFormat="false" ht="13.2" hidden="false" customHeight="false" outlineLevel="0" collapsed="false">
      <c r="D193" s="170"/>
    </row>
    <row r="194" customFormat="false" ht="13.2" hidden="false" customHeight="false" outlineLevel="0" collapsed="false">
      <c r="D194" s="170"/>
    </row>
    <row r="195" customFormat="false" ht="13.2" hidden="false" customHeight="false" outlineLevel="0" collapsed="false">
      <c r="D195" s="170"/>
    </row>
    <row r="196" customFormat="false" ht="13.2" hidden="false" customHeight="false" outlineLevel="0" collapsed="false">
      <c r="D196" s="170"/>
    </row>
    <row r="197" customFormat="false" ht="13.2" hidden="false" customHeight="false" outlineLevel="0" collapsed="false">
      <c r="D197" s="170"/>
    </row>
    <row r="198" customFormat="false" ht="13.2" hidden="false" customHeight="false" outlineLevel="0" collapsed="false">
      <c r="D198" s="170"/>
    </row>
    <row r="199" customFormat="false" ht="13.2" hidden="false" customHeight="false" outlineLevel="0" collapsed="false">
      <c r="D199" s="170"/>
    </row>
    <row r="200" customFormat="false" ht="13.2" hidden="false" customHeight="false" outlineLevel="0" collapsed="false">
      <c r="D200" s="170"/>
    </row>
    <row r="201" customFormat="false" ht="13.2" hidden="false" customHeight="false" outlineLevel="0" collapsed="false">
      <c r="D201" s="170"/>
    </row>
    <row r="202" customFormat="false" ht="13.2" hidden="false" customHeight="false" outlineLevel="0" collapsed="false">
      <c r="D202" s="170"/>
    </row>
    <row r="203" customFormat="false" ht="13.2" hidden="false" customHeight="false" outlineLevel="0" collapsed="false">
      <c r="D203" s="170"/>
    </row>
    <row r="204" customFormat="false" ht="13.2" hidden="false" customHeight="false" outlineLevel="0" collapsed="false">
      <c r="D204" s="170"/>
    </row>
    <row r="205" customFormat="false" ht="13.2" hidden="false" customHeight="false" outlineLevel="0" collapsed="false">
      <c r="D205" s="170"/>
    </row>
    <row r="206" customFormat="false" ht="13.2" hidden="false" customHeight="false" outlineLevel="0" collapsed="false">
      <c r="D206" s="170"/>
    </row>
    <row r="207" customFormat="false" ht="13.2" hidden="false" customHeight="false" outlineLevel="0" collapsed="false">
      <c r="D207" s="170"/>
    </row>
    <row r="208" customFormat="false" ht="13.2" hidden="false" customHeight="false" outlineLevel="0" collapsed="false">
      <c r="D208" s="170"/>
    </row>
    <row r="209" customFormat="false" ht="13.2" hidden="false" customHeight="false" outlineLevel="0" collapsed="false">
      <c r="D209" s="170"/>
    </row>
    <row r="210" customFormat="false" ht="13.2" hidden="false" customHeight="false" outlineLevel="0" collapsed="false">
      <c r="D210" s="170"/>
    </row>
    <row r="211" customFormat="false" ht="13.2" hidden="false" customHeight="false" outlineLevel="0" collapsed="false">
      <c r="D211" s="170"/>
    </row>
    <row r="212" customFormat="false" ht="13.2" hidden="false" customHeight="false" outlineLevel="0" collapsed="false">
      <c r="D212" s="170"/>
    </row>
    <row r="213" customFormat="false" ht="13.2" hidden="false" customHeight="false" outlineLevel="0" collapsed="false">
      <c r="D213" s="170"/>
    </row>
    <row r="214" customFormat="false" ht="13.2" hidden="false" customHeight="false" outlineLevel="0" collapsed="false">
      <c r="D214" s="170"/>
    </row>
    <row r="215" customFormat="false" ht="13.2" hidden="false" customHeight="false" outlineLevel="0" collapsed="false">
      <c r="D215" s="170"/>
    </row>
    <row r="216" customFormat="false" ht="13.2" hidden="false" customHeight="false" outlineLevel="0" collapsed="false">
      <c r="D216" s="170"/>
    </row>
    <row r="217" customFormat="false" ht="13.2" hidden="false" customHeight="false" outlineLevel="0" collapsed="false">
      <c r="D217" s="170"/>
    </row>
    <row r="218" customFormat="false" ht="13.2" hidden="false" customHeight="false" outlineLevel="0" collapsed="false">
      <c r="D218" s="170"/>
    </row>
    <row r="219" customFormat="false" ht="13.2" hidden="false" customHeight="false" outlineLevel="0" collapsed="false">
      <c r="D219" s="170"/>
    </row>
    <row r="220" customFormat="false" ht="13.2" hidden="false" customHeight="false" outlineLevel="0" collapsed="false">
      <c r="D220" s="170"/>
    </row>
    <row r="221" customFormat="false" ht="13.2" hidden="false" customHeight="false" outlineLevel="0" collapsed="false">
      <c r="D221" s="170"/>
    </row>
    <row r="222" customFormat="false" ht="13.2" hidden="false" customHeight="false" outlineLevel="0" collapsed="false">
      <c r="D222" s="170"/>
    </row>
    <row r="223" customFormat="false" ht="13.2" hidden="false" customHeight="false" outlineLevel="0" collapsed="false">
      <c r="D223" s="170"/>
    </row>
    <row r="224" customFormat="false" ht="13.2" hidden="false" customHeight="false" outlineLevel="0" collapsed="false">
      <c r="D224" s="170"/>
    </row>
    <row r="225" customFormat="false" ht="13.2" hidden="false" customHeight="false" outlineLevel="0" collapsed="false">
      <c r="D225" s="170"/>
    </row>
    <row r="226" customFormat="false" ht="13.2" hidden="false" customHeight="false" outlineLevel="0" collapsed="false">
      <c r="D226" s="170"/>
    </row>
    <row r="227" customFormat="false" ht="13.2" hidden="false" customHeight="false" outlineLevel="0" collapsed="false">
      <c r="D227" s="170"/>
    </row>
    <row r="228" customFormat="false" ht="13.2" hidden="false" customHeight="false" outlineLevel="0" collapsed="false">
      <c r="D228" s="170"/>
    </row>
    <row r="229" customFormat="false" ht="13.2" hidden="false" customHeight="false" outlineLevel="0" collapsed="false">
      <c r="D229" s="170"/>
    </row>
    <row r="230" customFormat="false" ht="13.2" hidden="false" customHeight="false" outlineLevel="0" collapsed="false">
      <c r="D230" s="170"/>
    </row>
    <row r="231" customFormat="false" ht="13.2" hidden="false" customHeight="false" outlineLevel="0" collapsed="false">
      <c r="D231" s="170"/>
    </row>
    <row r="232" customFormat="false" ht="13.2" hidden="false" customHeight="false" outlineLevel="0" collapsed="false">
      <c r="D232" s="170"/>
    </row>
    <row r="233" customFormat="false" ht="13.2" hidden="false" customHeight="false" outlineLevel="0" collapsed="false">
      <c r="D233" s="170"/>
    </row>
    <row r="234" customFormat="false" ht="13.2" hidden="false" customHeight="false" outlineLevel="0" collapsed="false">
      <c r="D234" s="170"/>
    </row>
    <row r="235" customFormat="false" ht="13.2" hidden="false" customHeight="false" outlineLevel="0" collapsed="false">
      <c r="D235" s="170"/>
    </row>
    <row r="236" customFormat="false" ht="13.2" hidden="false" customHeight="false" outlineLevel="0" collapsed="false">
      <c r="D236" s="170"/>
    </row>
    <row r="237" customFormat="false" ht="13.2" hidden="false" customHeight="false" outlineLevel="0" collapsed="false">
      <c r="D237" s="170"/>
    </row>
    <row r="238" customFormat="false" ht="13.2" hidden="false" customHeight="false" outlineLevel="0" collapsed="false">
      <c r="D238" s="170"/>
    </row>
    <row r="239" customFormat="false" ht="13.2" hidden="false" customHeight="false" outlineLevel="0" collapsed="false">
      <c r="D239" s="170"/>
    </row>
    <row r="240" customFormat="false" ht="13.2" hidden="false" customHeight="false" outlineLevel="0" collapsed="false">
      <c r="D240" s="170"/>
    </row>
    <row r="241" customFormat="false" ht="13.2" hidden="false" customHeight="false" outlineLevel="0" collapsed="false">
      <c r="D241" s="170"/>
    </row>
    <row r="242" customFormat="false" ht="13.2" hidden="false" customHeight="false" outlineLevel="0" collapsed="false">
      <c r="D242" s="170"/>
    </row>
    <row r="243" customFormat="false" ht="13.2" hidden="false" customHeight="false" outlineLevel="0" collapsed="false">
      <c r="D243" s="170"/>
    </row>
    <row r="244" customFormat="false" ht="13.2" hidden="false" customHeight="false" outlineLevel="0" collapsed="false">
      <c r="D244" s="170"/>
    </row>
    <row r="245" customFormat="false" ht="13.2" hidden="false" customHeight="false" outlineLevel="0" collapsed="false">
      <c r="D245" s="170"/>
    </row>
    <row r="246" customFormat="false" ht="13.2" hidden="false" customHeight="false" outlineLevel="0" collapsed="false">
      <c r="D246" s="170"/>
    </row>
    <row r="247" customFormat="false" ht="13.2" hidden="false" customHeight="false" outlineLevel="0" collapsed="false">
      <c r="D247" s="170"/>
    </row>
    <row r="248" customFormat="false" ht="13.2" hidden="false" customHeight="false" outlineLevel="0" collapsed="false">
      <c r="D248" s="170"/>
    </row>
    <row r="249" customFormat="false" ht="13.2" hidden="false" customHeight="false" outlineLevel="0" collapsed="false">
      <c r="D249" s="170"/>
    </row>
    <row r="250" customFormat="false" ht="13.2" hidden="false" customHeight="false" outlineLevel="0" collapsed="false">
      <c r="D250" s="170"/>
    </row>
    <row r="251" customFormat="false" ht="13.2" hidden="false" customHeight="false" outlineLevel="0" collapsed="false">
      <c r="D251" s="170"/>
    </row>
    <row r="252" customFormat="false" ht="13.2" hidden="false" customHeight="false" outlineLevel="0" collapsed="false">
      <c r="D252" s="170"/>
    </row>
    <row r="253" customFormat="false" ht="13.2" hidden="false" customHeight="false" outlineLevel="0" collapsed="false">
      <c r="D253" s="170"/>
    </row>
    <row r="254" customFormat="false" ht="13.2" hidden="false" customHeight="false" outlineLevel="0" collapsed="false">
      <c r="D254" s="170"/>
    </row>
    <row r="255" customFormat="false" ht="13.2" hidden="false" customHeight="false" outlineLevel="0" collapsed="false">
      <c r="D255" s="170"/>
    </row>
    <row r="256" customFormat="false" ht="13.2" hidden="false" customHeight="false" outlineLevel="0" collapsed="false">
      <c r="D256" s="170"/>
    </row>
    <row r="257" customFormat="false" ht="13.2" hidden="false" customHeight="false" outlineLevel="0" collapsed="false">
      <c r="D257" s="170"/>
    </row>
    <row r="258" customFormat="false" ht="13.2" hidden="false" customHeight="false" outlineLevel="0" collapsed="false">
      <c r="D258" s="170"/>
    </row>
    <row r="259" customFormat="false" ht="13.2" hidden="false" customHeight="false" outlineLevel="0" collapsed="false">
      <c r="D259" s="170"/>
    </row>
    <row r="260" customFormat="false" ht="13.2" hidden="false" customHeight="false" outlineLevel="0" collapsed="false">
      <c r="D260" s="170"/>
    </row>
    <row r="261" customFormat="false" ht="13.2" hidden="false" customHeight="false" outlineLevel="0" collapsed="false">
      <c r="D261" s="170"/>
    </row>
    <row r="262" customFormat="false" ht="13.2" hidden="false" customHeight="false" outlineLevel="0" collapsed="false">
      <c r="D262" s="170"/>
    </row>
    <row r="263" customFormat="false" ht="13.2" hidden="false" customHeight="false" outlineLevel="0" collapsed="false">
      <c r="D263" s="170"/>
    </row>
    <row r="264" customFormat="false" ht="13.2" hidden="false" customHeight="false" outlineLevel="0" collapsed="false">
      <c r="D264" s="170"/>
    </row>
    <row r="265" customFormat="false" ht="13.2" hidden="false" customHeight="false" outlineLevel="0" collapsed="false">
      <c r="D265" s="170"/>
    </row>
    <row r="266" customFormat="false" ht="13.2" hidden="false" customHeight="false" outlineLevel="0" collapsed="false">
      <c r="D266" s="170"/>
    </row>
    <row r="267" customFormat="false" ht="13.2" hidden="false" customHeight="false" outlineLevel="0" collapsed="false">
      <c r="D267" s="170"/>
    </row>
    <row r="268" customFormat="false" ht="13.2" hidden="false" customHeight="false" outlineLevel="0" collapsed="false">
      <c r="D268" s="170"/>
    </row>
    <row r="269" customFormat="false" ht="13.2" hidden="false" customHeight="false" outlineLevel="0" collapsed="false">
      <c r="D269" s="170"/>
    </row>
    <row r="270" customFormat="false" ht="13.2" hidden="false" customHeight="false" outlineLevel="0" collapsed="false">
      <c r="D270" s="170"/>
    </row>
    <row r="271" customFormat="false" ht="13.2" hidden="false" customHeight="false" outlineLevel="0" collapsed="false">
      <c r="D271" s="170"/>
    </row>
    <row r="272" customFormat="false" ht="13.2" hidden="false" customHeight="false" outlineLevel="0" collapsed="false">
      <c r="D272" s="170"/>
    </row>
    <row r="273" customFormat="false" ht="13.2" hidden="false" customHeight="false" outlineLevel="0" collapsed="false">
      <c r="D273" s="170"/>
    </row>
    <row r="274" customFormat="false" ht="13.2" hidden="false" customHeight="false" outlineLevel="0" collapsed="false">
      <c r="D274" s="170"/>
    </row>
    <row r="275" customFormat="false" ht="13.2" hidden="false" customHeight="false" outlineLevel="0" collapsed="false">
      <c r="D275" s="170"/>
    </row>
    <row r="276" customFormat="false" ht="13.2" hidden="false" customHeight="false" outlineLevel="0" collapsed="false">
      <c r="D276" s="170"/>
    </row>
    <row r="277" customFormat="false" ht="13.2" hidden="false" customHeight="false" outlineLevel="0" collapsed="false">
      <c r="D277" s="170"/>
    </row>
    <row r="278" customFormat="false" ht="13.2" hidden="false" customHeight="false" outlineLevel="0" collapsed="false">
      <c r="D278" s="170"/>
    </row>
    <row r="279" customFormat="false" ht="13.2" hidden="false" customHeight="false" outlineLevel="0" collapsed="false">
      <c r="D279" s="170"/>
    </row>
    <row r="280" customFormat="false" ht="13.2" hidden="false" customHeight="false" outlineLevel="0" collapsed="false">
      <c r="D280" s="170"/>
    </row>
    <row r="281" customFormat="false" ht="13.2" hidden="false" customHeight="false" outlineLevel="0" collapsed="false">
      <c r="D281" s="170"/>
    </row>
    <row r="282" customFormat="false" ht="13.2" hidden="false" customHeight="false" outlineLevel="0" collapsed="false">
      <c r="D282" s="170"/>
    </row>
    <row r="283" customFormat="false" ht="13.2" hidden="false" customHeight="false" outlineLevel="0" collapsed="false">
      <c r="D283" s="170"/>
    </row>
    <row r="284" customFormat="false" ht="13.2" hidden="false" customHeight="false" outlineLevel="0" collapsed="false">
      <c r="D284" s="170"/>
    </row>
    <row r="285" customFormat="false" ht="13.2" hidden="false" customHeight="false" outlineLevel="0" collapsed="false">
      <c r="D285" s="170"/>
    </row>
    <row r="286" customFormat="false" ht="13.2" hidden="false" customHeight="false" outlineLevel="0" collapsed="false">
      <c r="D286" s="170"/>
    </row>
    <row r="287" customFormat="false" ht="13.2" hidden="false" customHeight="false" outlineLevel="0" collapsed="false">
      <c r="D287" s="170"/>
    </row>
    <row r="288" customFormat="false" ht="13.2" hidden="false" customHeight="false" outlineLevel="0" collapsed="false">
      <c r="D288" s="170"/>
    </row>
    <row r="289" customFormat="false" ht="13.2" hidden="false" customHeight="false" outlineLevel="0" collapsed="false">
      <c r="D289" s="170"/>
    </row>
    <row r="290" customFormat="false" ht="13.2" hidden="false" customHeight="false" outlineLevel="0" collapsed="false">
      <c r="D290" s="170"/>
    </row>
    <row r="291" customFormat="false" ht="13.2" hidden="false" customHeight="false" outlineLevel="0" collapsed="false">
      <c r="D291" s="170"/>
    </row>
    <row r="292" customFormat="false" ht="13.2" hidden="false" customHeight="false" outlineLevel="0" collapsed="false">
      <c r="D292" s="170"/>
    </row>
    <row r="293" customFormat="false" ht="13.2" hidden="false" customHeight="false" outlineLevel="0" collapsed="false">
      <c r="D293" s="170"/>
    </row>
    <row r="294" customFormat="false" ht="13.2" hidden="false" customHeight="false" outlineLevel="0" collapsed="false">
      <c r="D294" s="170"/>
    </row>
    <row r="295" customFormat="false" ht="13.2" hidden="false" customHeight="false" outlineLevel="0" collapsed="false">
      <c r="D295" s="170"/>
    </row>
    <row r="296" customFormat="false" ht="13.2" hidden="false" customHeight="false" outlineLevel="0" collapsed="false">
      <c r="D296" s="170"/>
    </row>
    <row r="297" customFormat="false" ht="13.2" hidden="false" customHeight="false" outlineLevel="0" collapsed="false">
      <c r="D297" s="170"/>
    </row>
    <row r="298" customFormat="false" ht="13.2" hidden="false" customHeight="false" outlineLevel="0" collapsed="false">
      <c r="D298" s="170"/>
    </row>
    <row r="299" customFormat="false" ht="13.2" hidden="false" customHeight="false" outlineLevel="0" collapsed="false">
      <c r="D299" s="170"/>
    </row>
    <row r="300" customFormat="false" ht="13.2" hidden="false" customHeight="false" outlineLevel="0" collapsed="false">
      <c r="D300" s="170"/>
    </row>
    <row r="301" customFormat="false" ht="13.2" hidden="false" customHeight="false" outlineLevel="0" collapsed="false">
      <c r="D301" s="170"/>
    </row>
    <row r="302" customFormat="false" ht="13.2" hidden="false" customHeight="false" outlineLevel="0" collapsed="false">
      <c r="D302" s="170"/>
    </row>
    <row r="303" customFormat="false" ht="13.2" hidden="false" customHeight="false" outlineLevel="0" collapsed="false">
      <c r="D303" s="170"/>
    </row>
    <row r="304" customFormat="false" ht="13.2" hidden="false" customHeight="false" outlineLevel="0" collapsed="false">
      <c r="D304" s="170"/>
    </row>
    <row r="305" customFormat="false" ht="13.2" hidden="false" customHeight="false" outlineLevel="0" collapsed="false">
      <c r="D305" s="170"/>
    </row>
    <row r="306" customFormat="false" ht="13.2" hidden="false" customHeight="false" outlineLevel="0" collapsed="false">
      <c r="D306" s="170"/>
    </row>
    <row r="307" customFormat="false" ht="13.2" hidden="false" customHeight="false" outlineLevel="0" collapsed="false">
      <c r="D307" s="170"/>
    </row>
    <row r="308" customFormat="false" ht="13.2" hidden="false" customHeight="false" outlineLevel="0" collapsed="false">
      <c r="D308" s="170"/>
    </row>
    <row r="309" customFormat="false" ht="13.2" hidden="false" customHeight="false" outlineLevel="0" collapsed="false">
      <c r="D309" s="170"/>
    </row>
    <row r="310" customFormat="false" ht="13.2" hidden="false" customHeight="false" outlineLevel="0" collapsed="false">
      <c r="D310" s="170"/>
    </row>
    <row r="311" customFormat="false" ht="13.2" hidden="false" customHeight="false" outlineLevel="0" collapsed="false">
      <c r="D311" s="170"/>
    </row>
    <row r="312" customFormat="false" ht="13.2" hidden="false" customHeight="false" outlineLevel="0" collapsed="false">
      <c r="D312" s="170"/>
    </row>
    <row r="313" customFormat="false" ht="13.2" hidden="false" customHeight="false" outlineLevel="0" collapsed="false">
      <c r="D313" s="170"/>
    </row>
    <row r="314" customFormat="false" ht="13.2" hidden="false" customHeight="false" outlineLevel="0" collapsed="false">
      <c r="D314" s="170"/>
    </row>
    <row r="315" customFormat="false" ht="13.2" hidden="false" customHeight="false" outlineLevel="0" collapsed="false">
      <c r="D315" s="170"/>
    </row>
    <row r="316" customFormat="false" ht="13.2" hidden="false" customHeight="false" outlineLevel="0" collapsed="false">
      <c r="D316" s="170"/>
    </row>
    <row r="317" customFormat="false" ht="13.2" hidden="false" customHeight="false" outlineLevel="0" collapsed="false">
      <c r="D317" s="170"/>
    </row>
    <row r="318" customFormat="false" ht="13.2" hidden="false" customHeight="false" outlineLevel="0" collapsed="false">
      <c r="D318" s="170"/>
    </row>
    <row r="319" customFormat="false" ht="13.2" hidden="false" customHeight="false" outlineLevel="0" collapsed="false">
      <c r="D319" s="170"/>
    </row>
    <row r="320" customFormat="false" ht="13.2" hidden="false" customHeight="false" outlineLevel="0" collapsed="false">
      <c r="D320" s="170"/>
    </row>
    <row r="321" customFormat="false" ht="13.2" hidden="false" customHeight="false" outlineLevel="0" collapsed="false">
      <c r="D321" s="170"/>
    </row>
    <row r="322" customFormat="false" ht="13.2" hidden="false" customHeight="false" outlineLevel="0" collapsed="false">
      <c r="D322" s="170"/>
    </row>
    <row r="323" customFormat="false" ht="13.2" hidden="false" customHeight="false" outlineLevel="0" collapsed="false">
      <c r="D323" s="170"/>
    </row>
    <row r="324" customFormat="false" ht="13.2" hidden="false" customHeight="false" outlineLevel="0" collapsed="false">
      <c r="D324" s="170"/>
    </row>
    <row r="325" customFormat="false" ht="13.2" hidden="false" customHeight="false" outlineLevel="0" collapsed="false">
      <c r="D325" s="170"/>
    </row>
    <row r="326" customFormat="false" ht="13.2" hidden="false" customHeight="false" outlineLevel="0" collapsed="false">
      <c r="D326" s="170"/>
    </row>
    <row r="327" customFormat="false" ht="13.2" hidden="false" customHeight="false" outlineLevel="0" collapsed="false">
      <c r="D327" s="170"/>
    </row>
    <row r="328" customFormat="false" ht="13.2" hidden="false" customHeight="false" outlineLevel="0" collapsed="false">
      <c r="D328" s="170"/>
    </row>
    <row r="329" customFormat="false" ht="13.2" hidden="false" customHeight="false" outlineLevel="0" collapsed="false">
      <c r="D329" s="170"/>
    </row>
    <row r="330" customFormat="false" ht="13.2" hidden="false" customHeight="false" outlineLevel="0" collapsed="false">
      <c r="D330" s="170"/>
    </row>
    <row r="331" customFormat="false" ht="13.2" hidden="false" customHeight="false" outlineLevel="0" collapsed="false">
      <c r="D331" s="170"/>
    </row>
    <row r="332" customFormat="false" ht="13.2" hidden="false" customHeight="false" outlineLevel="0" collapsed="false">
      <c r="D332" s="170"/>
    </row>
    <row r="333" customFormat="false" ht="13.2" hidden="false" customHeight="false" outlineLevel="0" collapsed="false">
      <c r="D333" s="170"/>
    </row>
    <row r="334" customFormat="false" ht="13.2" hidden="false" customHeight="false" outlineLevel="0" collapsed="false">
      <c r="D334" s="170"/>
    </row>
    <row r="335" customFormat="false" ht="13.2" hidden="false" customHeight="false" outlineLevel="0" collapsed="false">
      <c r="D335" s="170"/>
    </row>
    <row r="336" customFormat="false" ht="13.2" hidden="false" customHeight="false" outlineLevel="0" collapsed="false">
      <c r="D336" s="170"/>
    </row>
    <row r="337" customFormat="false" ht="13.2" hidden="false" customHeight="false" outlineLevel="0" collapsed="false">
      <c r="D337" s="170"/>
    </row>
    <row r="338" customFormat="false" ht="13.2" hidden="false" customHeight="false" outlineLevel="0" collapsed="false">
      <c r="D338" s="170"/>
    </row>
    <row r="339" customFormat="false" ht="13.2" hidden="false" customHeight="false" outlineLevel="0" collapsed="false">
      <c r="D339" s="170"/>
    </row>
    <row r="340" customFormat="false" ht="13.2" hidden="false" customHeight="false" outlineLevel="0" collapsed="false">
      <c r="D340" s="170"/>
    </row>
    <row r="341" customFormat="false" ht="13.2" hidden="false" customHeight="false" outlineLevel="0" collapsed="false">
      <c r="D341" s="170"/>
    </row>
    <row r="342" customFormat="false" ht="13.2" hidden="false" customHeight="false" outlineLevel="0" collapsed="false">
      <c r="D342" s="170"/>
    </row>
    <row r="343" customFormat="false" ht="13.2" hidden="false" customHeight="false" outlineLevel="0" collapsed="false">
      <c r="D343" s="170"/>
    </row>
    <row r="344" customFormat="false" ht="13.2" hidden="false" customHeight="false" outlineLevel="0" collapsed="false">
      <c r="D344" s="170"/>
    </row>
    <row r="345" customFormat="false" ht="13.2" hidden="false" customHeight="false" outlineLevel="0" collapsed="false">
      <c r="D345" s="170"/>
    </row>
    <row r="346" customFormat="false" ht="13.2" hidden="false" customHeight="false" outlineLevel="0" collapsed="false">
      <c r="D346" s="170"/>
    </row>
    <row r="347" customFormat="false" ht="13.2" hidden="false" customHeight="false" outlineLevel="0" collapsed="false">
      <c r="D347" s="170"/>
    </row>
    <row r="348" customFormat="false" ht="13.2" hidden="false" customHeight="false" outlineLevel="0" collapsed="false">
      <c r="D348" s="170"/>
    </row>
    <row r="349" customFormat="false" ht="13.2" hidden="false" customHeight="false" outlineLevel="0" collapsed="false">
      <c r="D349" s="170"/>
    </row>
    <row r="350" customFormat="false" ht="13.2" hidden="false" customHeight="false" outlineLevel="0" collapsed="false">
      <c r="D350" s="170"/>
    </row>
    <row r="351" customFormat="false" ht="13.2" hidden="false" customHeight="false" outlineLevel="0" collapsed="false">
      <c r="D351" s="170"/>
    </row>
    <row r="352" customFormat="false" ht="13.2" hidden="false" customHeight="false" outlineLevel="0" collapsed="false">
      <c r="D352" s="170"/>
    </row>
    <row r="353" customFormat="false" ht="13.2" hidden="false" customHeight="false" outlineLevel="0" collapsed="false">
      <c r="D353" s="170"/>
    </row>
    <row r="354" customFormat="false" ht="13.2" hidden="false" customHeight="false" outlineLevel="0" collapsed="false">
      <c r="D354" s="170"/>
    </row>
    <row r="355" customFormat="false" ht="13.2" hidden="false" customHeight="false" outlineLevel="0" collapsed="false">
      <c r="D355" s="170"/>
    </row>
    <row r="356" customFormat="false" ht="13.2" hidden="false" customHeight="false" outlineLevel="0" collapsed="false">
      <c r="D356" s="170"/>
    </row>
    <row r="357" customFormat="false" ht="13.2" hidden="false" customHeight="false" outlineLevel="0" collapsed="false">
      <c r="D357" s="170"/>
    </row>
    <row r="358" customFormat="false" ht="13.2" hidden="false" customHeight="false" outlineLevel="0" collapsed="false">
      <c r="D358" s="170"/>
    </row>
    <row r="359" customFormat="false" ht="13.2" hidden="false" customHeight="false" outlineLevel="0" collapsed="false">
      <c r="D359" s="170"/>
    </row>
    <row r="360" customFormat="false" ht="13.2" hidden="false" customHeight="false" outlineLevel="0" collapsed="false">
      <c r="D360" s="170"/>
    </row>
    <row r="361" customFormat="false" ht="13.2" hidden="false" customHeight="false" outlineLevel="0" collapsed="false">
      <c r="D361" s="170"/>
    </row>
    <row r="362" customFormat="false" ht="13.2" hidden="false" customHeight="false" outlineLevel="0" collapsed="false">
      <c r="D362" s="170"/>
    </row>
    <row r="363" customFormat="false" ht="13.2" hidden="false" customHeight="false" outlineLevel="0" collapsed="false">
      <c r="D363" s="170"/>
    </row>
    <row r="364" customFormat="false" ht="13.2" hidden="false" customHeight="false" outlineLevel="0" collapsed="false">
      <c r="D364" s="170"/>
    </row>
    <row r="365" customFormat="false" ht="13.2" hidden="false" customHeight="false" outlineLevel="0" collapsed="false">
      <c r="D365" s="170"/>
    </row>
    <row r="366" customFormat="false" ht="13.2" hidden="false" customHeight="false" outlineLevel="0" collapsed="false">
      <c r="D366" s="170"/>
    </row>
    <row r="367" customFormat="false" ht="13.2" hidden="false" customHeight="false" outlineLevel="0" collapsed="false">
      <c r="D367" s="170"/>
    </row>
    <row r="368" customFormat="false" ht="13.2" hidden="false" customHeight="false" outlineLevel="0" collapsed="false">
      <c r="D368" s="170"/>
    </row>
    <row r="369" customFormat="false" ht="13.2" hidden="false" customHeight="false" outlineLevel="0" collapsed="false">
      <c r="D369" s="170"/>
    </row>
    <row r="370" customFormat="false" ht="13.2" hidden="false" customHeight="false" outlineLevel="0" collapsed="false">
      <c r="D370" s="170"/>
    </row>
    <row r="371" customFormat="false" ht="13.2" hidden="false" customHeight="false" outlineLevel="0" collapsed="false">
      <c r="D371" s="170"/>
    </row>
    <row r="372" customFormat="false" ht="13.2" hidden="false" customHeight="false" outlineLevel="0" collapsed="false">
      <c r="D372" s="170"/>
    </row>
    <row r="373" customFormat="false" ht="13.2" hidden="false" customHeight="false" outlineLevel="0" collapsed="false">
      <c r="D373" s="170"/>
    </row>
    <row r="374" customFormat="false" ht="13.2" hidden="false" customHeight="false" outlineLevel="0" collapsed="false">
      <c r="D374" s="170"/>
    </row>
    <row r="375" customFormat="false" ht="13.2" hidden="false" customHeight="false" outlineLevel="0" collapsed="false">
      <c r="D375" s="170"/>
    </row>
    <row r="376" customFormat="false" ht="13.2" hidden="false" customHeight="false" outlineLevel="0" collapsed="false">
      <c r="D376" s="170"/>
    </row>
    <row r="377" customFormat="false" ht="13.2" hidden="false" customHeight="false" outlineLevel="0" collapsed="false">
      <c r="D377" s="170"/>
    </row>
    <row r="378" customFormat="false" ht="13.2" hidden="false" customHeight="false" outlineLevel="0" collapsed="false">
      <c r="D378" s="170"/>
    </row>
    <row r="379" customFormat="false" ht="13.2" hidden="false" customHeight="false" outlineLevel="0" collapsed="false">
      <c r="D379" s="170"/>
    </row>
    <row r="380" customFormat="false" ht="13.2" hidden="false" customHeight="false" outlineLevel="0" collapsed="false">
      <c r="D380" s="170"/>
    </row>
    <row r="381" customFormat="false" ht="13.2" hidden="false" customHeight="false" outlineLevel="0" collapsed="false">
      <c r="D381" s="170"/>
    </row>
    <row r="382" customFormat="false" ht="13.2" hidden="false" customHeight="false" outlineLevel="0" collapsed="false">
      <c r="D382" s="170"/>
    </row>
    <row r="383" customFormat="false" ht="13.2" hidden="false" customHeight="false" outlineLevel="0" collapsed="false">
      <c r="D383" s="170"/>
    </row>
    <row r="384" customFormat="false" ht="13.2" hidden="false" customHeight="false" outlineLevel="0" collapsed="false">
      <c r="D384" s="170"/>
    </row>
    <row r="385" customFormat="false" ht="13.2" hidden="false" customHeight="false" outlineLevel="0" collapsed="false">
      <c r="D385" s="170"/>
    </row>
    <row r="386" customFormat="false" ht="13.2" hidden="false" customHeight="false" outlineLevel="0" collapsed="false">
      <c r="D386" s="170"/>
    </row>
    <row r="387" customFormat="false" ht="13.2" hidden="false" customHeight="false" outlineLevel="0" collapsed="false">
      <c r="D387" s="170"/>
    </row>
    <row r="388" customFormat="false" ht="13.2" hidden="false" customHeight="false" outlineLevel="0" collapsed="false">
      <c r="D388" s="170"/>
    </row>
    <row r="389" customFormat="false" ht="13.2" hidden="false" customHeight="false" outlineLevel="0" collapsed="false">
      <c r="D389" s="170"/>
    </row>
    <row r="390" customFormat="false" ht="13.2" hidden="false" customHeight="false" outlineLevel="0" collapsed="false">
      <c r="D390" s="170"/>
    </row>
    <row r="391" customFormat="false" ht="13.2" hidden="false" customHeight="false" outlineLevel="0" collapsed="false">
      <c r="D391" s="170"/>
    </row>
    <row r="392" customFormat="false" ht="13.2" hidden="false" customHeight="false" outlineLevel="0" collapsed="false">
      <c r="D392" s="170"/>
    </row>
    <row r="393" customFormat="false" ht="13.2" hidden="false" customHeight="false" outlineLevel="0" collapsed="false">
      <c r="D393" s="170"/>
    </row>
    <row r="394" customFormat="false" ht="13.2" hidden="false" customHeight="false" outlineLevel="0" collapsed="false">
      <c r="D394" s="170"/>
    </row>
    <row r="395" customFormat="false" ht="13.2" hidden="false" customHeight="false" outlineLevel="0" collapsed="false">
      <c r="D395" s="170"/>
    </row>
    <row r="396" customFormat="false" ht="13.2" hidden="false" customHeight="false" outlineLevel="0" collapsed="false">
      <c r="D396" s="170"/>
    </row>
    <row r="397" customFormat="false" ht="13.2" hidden="false" customHeight="false" outlineLevel="0" collapsed="false">
      <c r="D397" s="170"/>
    </row>
    <row r="398" customFormat="false" ht="13.2" hidden="false" customHeight="false" outlineLevel="0" collapsed="false">
      <c r="D398" s="170"/>
    </row>
    <row r="399" customFormat="false" ht="13.2" hidden="false" customHeight="false" outlineLevel="0" collapsed="false">
      <c r="D399" s="170"/>
    </row>
    <row r="400" customFormat="false" ht="13.2" hidden="false" customHeight="false" outlineLevel="0" collapsed="false">
      <c r="D400" s="170"/>
    </row>
    <row r="401" customFormat="false" ht="13.2" hidden="false" customHeight="false" outlineLevel="0" collapsed="false">
      <c r="D401" s="170"/>
    </row>
    <row r="402" customFormat="false" ht="13.2" hidden="false" customHeight="false" outlineLevel="0" collapsed="false">
      <c r="D402" s="170"/>
    </row>
    <row r="403" customFormat="false" ht="13.2" hidden="false" customHeight="false" outlineLevel="0" collapsed="false">
      <c r="D403" s="170"/>
    </row>
    <row r="404" customFormat="false" ht="13.2" hidden="false" customHeight="false" outlineLevel="0" collapsed="false">
      <c r="D404" s="170"/>
    </row>
    <row r="405" customFormat="false" ht="13.2" hidden="false" customHeight="false" outlineLevel="0" collapsed="false">
      <c r="D405" s="170"/>
    </row>
    <row r="406" customFormat="false" ht="13.2" hidden="false" customHeight="false" outlineLevel="0" collapsed="false">
      <c r="D406" s="170"/>
    </row>
    <row r="407" customFormat="false" ht="13.2" hidden="false" customHeight="false" outlineLevel="0" collapsed="false">
      <c r="D407" s="170"/>
    </row>
    <row r="408" customFormat="false" ht="13.2" hidden="false" customHeight="false" outlineLevel="0" collapsed="false">
      <c r="D408" s="170"/>
    </row>
    <row r="409" customFormat="false" ht="13.2" hidden="false" customHeight="false" outlineLevel="0" collapsed="false">
      <c r="D409" s="170"/>
    </row>
    <row r="410" customFormat="false" ht="13.2" hidden="false" customHeight="false" outlineLevel="0" collapsed="false">
      <c r="D410" s="170"/>
    </row>
    <row r="411" customFormat="false" ht="13.2" hidden="false" customHeight="false" outlineLevel="0" collapsed="false">
      <c r="D411" s="170"/>
    </row>
    <row r="412" customFormat="false" ht="13.2" hidden="false" customHeight="false" outlineLevel="0" collapsed="false">
      <c r="D412" s="170"/>
    </row>
    <row r="413" customFormat="false" ht="13.2" hidden="false" customHeight="false" outlineLevel="0" collapsed="false">
      <c r="D413" s="170"/>
    </row>
    <row r="414" customFormat="false" ht="13.2" hidden="false" customHeight="false" outlineLevel="0" collapsed="false">
      <c r="D414" s="170"/>
    </row>
    <row r="415" customFormat="false" ht="13.2" hidden="false" customHeight="false" outlineLevel="0" collapsed="false">
      <c r="D415" s="170"/>
    </row>
    <row r="416" customFormat="false" ht="13.2" hidden="false" customHeight="false" outlineLevel="0" collapsed="false">
      <c r="D416" s="170"/>
    </row>
    <row r="417" customFormat="false" ht="13.2" hidden="false" customHeight="false" outlineLevel="0" collapsed="false">
      <c r="D417" s="170"/>
    </row>
    <row r="418" customFormat="false" ht="13.2" hidden="false" customHeight="false" outlineLevel="0" collapsed="false">
      <c r="D418" s="170"/>
    </row>
    <row r="419" customFormat="false" ht="13.2" hidden="false" customHeight="false" outlineLevel="0" collapsed="false">
      <c r="D419" s="170"/>
    </row>
    <row r="420" customFormat="false" ht="13.2" hidden="false" customHeight="false" outlineLevel="0" collapsed="false">
      <c r="D420" s="170"/>
    </row>
    <row r="421" customFormat="false" ht="13.2" hidden="false" customHeight="false" outlineLevel="0" collapsed="false">
      <c r="D421" s="170"/>
    </row>
    <row r="422" customFormat="false" ht="13.2" hidden="false" customHeight="false" outlineLevel="0" collapsed="false">
      <c r="D422" s="170"/>
    </row>
    <row r="423" customFormat="false" ht="13.2" hidden="false" customHeight="false" outlineLevel="0" collapsed="false">
      <c r="D423" s="170"/>
    </row>
    <row r="424" customFormat="false" ht="13.2" hidden="false" customHeight="false" outlineLevel="0" collapsed="false">
      <c r="D424" s="170"/>
    </row>
    <row r="425" customFormat="false" ht="13.2" hidden="false" customHeight="false" outlineLevel="0" collapsed="false">
      <c r="D425" s="170"/>
    </row>
    <row r="426" customFormat="false" ht="13.2" hidden="false" customHeight="false" outlineLevel="0" collapsed="false">
      <c r="D426" s="170"/>
    </row>
    <row r="427" customFormat="false" ht="13.2" hidden="false" customHeight="false" outlineLevel="0" collapsed="false">
      <c r="D427" s="170"/>
    </row>
    <row r="428" customFormat="false" ht="13.2" hidden="false" customHeight="false" outlineLevel="0" collapsed="false">
      <c r="D428" s="170"/>
    </row>
    <row r="429" customFormat="false" ht="13.2" hidden="false" customHeight="false" outlineLevel="0" collapsed="false">
      <c r="D429" s="170"/>
    </row>
    <row r="430" customFormat="false" ht="13.2" hidden="false" customHeight="false" outlineLevel="0" collapsed="false">
      <c r="D430" s="170"/>
    </row>
    <row r="431" customFormat="false" ht="13.2" hidden="false" customHeight="false" outlineLevel="0" collapsed="false">
      <c r="D431" s="170"/>
    </row>
    <row r="432" customFormat="false" ht="13.2" hidden="false" customHeight="false" outlineLevel="0" collapsed="false">
      <c r="D432" s="170"/>
    </row>
    <row r="433" customFormat="false" ht="13.2" hidden="false" customHeight="false" outlineLevel="0" collapsed="false">
      <c r="D433" s="170"/>
    </row>
    <row r="434" customFormat="false" ht="13.2" hidden="false" customHeight="false" outlineLevel="0" collapsed="false">
      <c r="D434" s="170"/>
    </row>
    <row r="435" customFormat="false" ht="13.2" hidden="false" customHeight="false" outlineLevel="0" collapsed="false">
      <c r="D435" s="170"/>
    </row>
    <row r="436" customFormat="false" ht="13.2" hidden="false" customHeight="false" outlineLevel="0" collapsed="false">
      <c r="D436" s="170"/>
    </row>
    <row r="437" customFormat="false" ht="13.2" hidden="false" customHeight="false" outlineLevel="0" collapsed="false">
      <c r="D437" s="170"/>
    </row>
    <row r="438" customFormat="false" ht="13.2" hidden="false" customHeight="false" outlineLevel="0" collapsed="false">
      <c r="D438" s="170"/>
    </row>
    <row r="439" customFormat="false" ht="13.2" hidden="false" customHeight="false" outlineLevel="0" collapsed="false">
      <c r="D439" s="170"/>
    </row>
    <row r="440" customFormat="false" ht="13.2" hidden="false" customHeight="false" outlineLevel="0" collapsed="false">
      <c r="D440" s="170"/>
    </row>
    <row r="441" customFormat="false" ht="13.2" hidden="false" customHeight="false" outlineLevel="0" collapsed="false">
      <c r="D441" s="170"/>
    </row>
    <row r="442" customFormat="false" ht="13.2" hidden="false" customHeight="false" outlineLevel="0" collapsed="false">
      <c r="D442" s="170"/>
    </row>
    <row r="443" customFormat="false" ht="13.2" hidden="false" customHeight="false" outlineLevel="0" collapsed="false">
      <c r="D443" s="170"/>
    </row>
    <row r="444" customFormat="false" ht="13.2" hidden="false" customHeight="false" outlineLevel="0" collapsed="false">
      <c r="D444" s="170"/>
    </row>
    <row r="445" customFormat="false" ht="13.2" hidden="false" customHeight="false" outlineLevel="0" collapsed="false">
      <c r="D445" s="170"/>
    </row>
    <row r="446" customFormat="false" ht="13.2" hidden="false" customHeight="false" outlineLevel="0" collapsed="false">
      <c r="D446" s="170"/>
    </row>
    <row r="447" customFormat="false" ht="13.2" hidden="false" customHeight="false" outlineLevel="0" collapsed="false">
      <c r="D447" s="170"/>
    </row>
    <row r="448" customFormat="false" ht="13.2" hidden="false" customHeight="false" outlineLevel="0" collapsed="false">
      <c r="D448" s="170"/>
    </row>
    <row r="449" customFormat="false" ht="13.2" hidden="false" customHeight="false" outlineLevel="0" collapsed="false">
      <c r="D449" s="170"/>
    </row>
    <row r="450" customFormat="false" ht="13.2" hidden="false" customHeight="false" outlineLevel="0" collapsed="false">
      <c r="D450" s="170"/>
    </row>
    <row r="451" customFormat="false" ht="13.2" hidden="false" customHeight="false" outlineLevel="0" collapsed="false">
      <c r="D451" s="170"/>
    </row>
    <row r="452" customFormat="false" ht="13.2" hidden="false" customHeight="false" outlineLevel="0" collapsed="false">
      <c r="D452" s="170"/>
    </row>
    <row r="453" customFormat="false" ht="13.2" hidden="false" customHeight="false" outlineLevel="0" collapsed="false">
      <c r="D453" s="170"/>
    </row>
    <row r="454" customFormat="false" ht="13.2" hidden="false" customHeight="false" outlineLevel="0" collapsed="false">
      <c r="D454" s="170"/>
    </row>
    <row r="455" customFormat="false" ht="13.2" hidden="false" customHeight="false" outlineLevel="0" collapsed="false">
      <c r="D455" s="170"/>
    </row>
    <row r="456" customFormat="false" ht="13.2" hidden="false" customHeight="false" outlineLevel="0" collapsed="false">
      <c r="D456" s="170"/>
    </row>
    <row r="457" customFormat="false" ht="13.2" hidden="false" customHeight="false" outlineLevel="0" collapsed="false">
      <c r="D457" s="170"/>
    </row>
    <row r="458" customFormat="false" ht="13.2" hidden="false" customHeight="false" outlineLevel="0" collapsed="false">
      <c r="D458" s="170"/>
    </row>
    <row r="459" customFormat="false" ht="13.2" hidden="false" customHeight="false" outlineLevel="0" collapsed="false">
      <c r="D459" s="170"/>
    </row>
    <row r="460" customFormat="false" ht="13.2" hidden="false" customHeight="false" outlineLevel="0" collapsed="false">
      <c r="D460" s="170"/>
    </row>
    <row r="461" customFormat="false" ht="13.2" hidden="false" customHeight="false" outlineLevel="0" collapsed="false">
      <c r="D461" s="170"/>
    </row>
    <row r="462" customFormat="false" ht="13.2" hidden="false" customHeight="false" outlineLevel="0" collapsed="false">
      <c r="D462" s="170"/>
    </row>
    <row r="463" customFormat="false" ht="13.2" hidden="false" customHeight="false" outlineLevel="0" collapsed="false">
      <c r="D463" s="170"/>
    </row>
    <row r="464" customFormat="false" ht="13.2" hidden="false" customHeight="false" outlineLevel="0" collapsed="false">
      <c r="D464" s="170"/>
    </row>
    <row r="465" customFormat="false" ht="13.2" hidden="false" customHeight="false" outlineLevel="0" collapsed="false">
      <c r="D465" s="170"/>
    </row>
    <row r="466" customFormat="false" ht="13.2" hidden="false" customHeight="false" outlineLevel="0" collapsed="false">
      <c r="D466" s="170"/>
    </row>
    <row r="467" customFormat="false" ht="13.2" hidden="false" customHeight="false" outlineLevel="0" collapsed="false">
      <c r="D467" s="170"/>
    </row>
    <row r="468" customFormat="false" ht="13.2" hidden="false" customHeight="false" outlineLevel="0" collapsed="false">
      <c r="D468" s="170"/>
    </row>
    <row r="469" customFormat="false" ht="13.2" hidden="false" customHeight="false" outlineLevel="0" collapsed="false">
      <c r="D469" s="170"/>
    </row>
    <row r="470" customFormat="false" ht="13.2" hidden="false" customHeight="false" outlineLevel="0" collapsed="false">
      <c r="D470" s="170"/>
    </row>
    <row r="471" customFormat="false" ht="13.2" hidden="false" customHeight="false" outlineLevel="0" collapsed="false">
      <c r="D471" s="170"/>
    </row>
    <row r="472" customFormat="false" ht="13.2" hidden="false" customHeight="false" outlineLevel="0" collapsed="false">
      <c r="D472" s="170"/>
    </row>
    <row r="473" customFormat="false" ht="13.2" hidden="false" customHeight="false" outlineLevel="0" collapsed="false">
      <c r="D473" s="170"/>
    </row>
    <row r="474" customFormat="false" ht="13.2" hidden="false" customHeight="false" outlineLevel="0" collapsed="false">
      <c r="D474" s="170"/>
    </row>
    <row r="475" customFormat="false" ht="13.2" hidden="false" customHeight="false" outlineLevel="0" collapsed="false">
      <c r="D475" s="170"/>
    </row>
    <row r="476" customFormat="false" ht="13.2" hidden="false" customHeight="false" outlineLevel="0" collapsed="false">
      <c r="D476" s="170"/>
    </row>
    <row r="477" customFormat="false" ht="13.2" hidden="false" customHeight="false" outlineLevel="0" collapsed="false">
      <c r="D477" s="170"/>
    </row>
    <row r="478" customFormat="false" ht="13.2" hidden="false" customHeight="false" outlineLevel="0" collapsed="false">
      <c r="D478" s="170"/>
    </row>
    <row r="479" customFormat="false" ht="13.2" hidden="false" customHeight="false" outlineLevel="0" collapsed="false">
      <c r="D479" s="170"/>
    </row>
    <row r="480" customFormat="false" ht="13.2" hidden="false" customHeight="false" outlineLevel="0" collapsed="false">
      <c r="D480" s="170"/>
    </row>
    <row r="481" customFormat="false" ht="13.2" hidden="false" customHeight="false" outlineLevel="0" collapsed="false">
      <c r="D481" s="170"/>
    </row>
    <row r="482" customFormat="false" ht="13.2" hidden="false" customHeight="false" outlineLevel="0" collapsed="false">
      <c r="D482" s="170"/>
    </row>
    <row r="483" customFormat="false" ht="13.2" hidden="false" customHeight="false" outlineLevel="0" collapsed="false">
      <c r="D483" s="170"/>
    </row>
    <row r="484" customFormat="false" ht="13.2" hidden="false" customHeight="false" outlineLevel="0" collapsed="false">
      <c r="D484" s="170"/>
    </row>
    <row r="485" customFormat="false" ht="13.2" hidden="false" customHeight="false" outlineLevel="0" collapsed="false">
      <c r="D485" s="170"/>
    </row>
    <row r="486" customFormat="false" ht="13.2" hidden="false" customHeight="false" outlineLevel="0" collapsed="false">
      <c r="D486" s="170"/>
    </row>
    <row r="487" customFormat="false" ht="13.2" hidden="false" customHeight="false" outlineLevel="0" collapsed="false">
      <c r="D487" s="170"/>
    </row>
    <row r="488" customFormat="false" ht="13.2" hidden="false" customHeight="false" outlineLevel="0" collapsed="false">
      <c r="D488" s="170"/>
    </row>
    <row r="489" customFormat="false" ht="13.2" hidden="false" customHeight="false" outlineLevel="0" collapsed="false">
      <c r="D489" s="170"/>
    </row>
    <row r="490" customFormat="false" ht="13.2" hidden="false" customHeight="false" outlineLevel="0" collapsed="false">
      <c r="D490" s="170"/>
    </row>
    <row r="491" customFormat="false" ht="13.2" hidden="false" customHeight="false" outlineLevel="0" collapsed="false">
      <c r="D491" s="170"/>
    </row>
    <row r="492" customFormat="false" ht="13.2" hidden="false" customHeight="false" outlineLevel="0" collapsed="false">
      <c r="D492" s="170"/>
    </row>
    <row r="493" customFormat="false" ht="13.2" hidden="false" customHeight="false" outlineLevel="0" collapsed="false">
      <c r="D493" s="170"/>
    </row>
    <row r="494" customFormat="false" ht="13.2" hidden="false" customHeight="false" outlineLevel="0" collapsed="false">
      <c r="D494" s="170"/>
    </row>
    <row r="495" customFormat="false" ht="13.2" hidden="false" customHeight="false" outlineLevel="0" collapsed="false">
      <c r="D495" s="170"/>
    </row>
    <row r="496" customFormat="false" ht="13.2" hidden="false" customHeight="false" outlineLevel="0" collapsed="false">
      <c r="D496" s="170"/>
    </row>
    <row r="497" customFormat="false" ht="13.2" hidden="false" customHeight="false" outlineLevel="0" collapsed="false">
      <c r="D497" s="170"/>
    </row>
    <row r="498" customFormat="false" ht="13.2" hidden="false" customHeight="false" outlineLevel="0" collapsed="false">
      <c r="D498" s="170"/>
    </row>
    <row r="499" customFormat="false" ht="13.2" hidden="false" customHeight="false" outlineLevel="0" collapsed="false">
      <c r="D499" s="170"/>
    </row>
    <row r="500" customFormat="false" ht="13.2" hidden="false" customHeight="false" outlineLevel="0" collapsed="false">
      <c r="D500" s="170"/>
    </row>
    <row r="501" customFormat="false" ht="13.2" hidden="false" customHeight="false" outlineLevel="0" collapsed="false">
      <c r="D501" s="170"/>
    </row>
    <row r="502" customFormat="false" ht="13.2" hidden="false" customHeight="false" outlineLevel="0" collapsed="false">
      <c r="D502" s="170"/>
    </row>
    <row r="503" customFormat="false" ht="13.2" hidden="false" customHeight="false" outlineLevel="0" collapsed="false">
      <c r="D503" s="170"/>
    </row>
    <row r="504" customFormat="false" ht="13.2" hidden="false" customHeight="false" outlineLevel="0" collapsed="false">
      <c r="D504" s="170"/>
    </row>
    <row r="505" customFormat="false" ht="13.2" hidden="false" customHeight="false" outlineLevel="0" collapsed="false">
      <c r="D505" s="170"/>
    </row>
    <row r="506" customFormat="false" ht="13.2" hidden="false" customHeight="false" outlineLevel="0" collapsed="false">
      <c r="D506" s="170"/>
    </row>
    <row r="507" customFormat="false" ht="13.2" hidden="false" customHeight="false" outlineLevel="0" collapsed="false">
      <c r="D507" s="170"/>
    </row>
    <row r="508" customFormat="false" ht="13.2" hidden="false" customHeight="false" outlineLevel="0" collapsed="false">
      <c r="D508" s="170"/>
    </row>
    <row r="509" customFormat="false" ht="13.2" hidden="false" customHeight="false" outlineLevel="0" collapsed="false">
      <c r="D509" s="170"/>
    </row>
    <row r="510" customFormat="false" ht="13.2" hidden="false" customHeight="false" outlineLevel="0" collapsed="false">
      <c r="D510" s="170"/>
    </row>
    <row r="511" customFormat="false" ht="13.2" hidden="false" customHeight="false" outlineLevel="0" collapsed="false">
      <c r="D511" s="170"/>
    </row>
    <row r="512" customFormat="false" ht="13.2" hidden="false" customHeight="false" outlineLevel="0" collapsed="false">
      <c r="D512" s="170"/>
    </row>
    <row r="513" customFormat="false" ht="13.2" hidden="false" customHeight="false" outlineLevel="0" collapsed="false">
      <c r="D513" s="170"/>
    </row>
    <row r="514" customFormat="false" ht="13.2" hidden="false" customHeight="false" outlineLevel="0" collapsed="false">
      <c r="D514" s="170"/>
    </row>
    <row r="515" customFormat="false" ht="13.2" hidden="false" customHeight="false" outlineLevel="0" collapsed="false">
      <c r="D515" s="170"/>
    </row>
    <row r="516" customFormat="false" ht="13.2" hidden="false" customHeight="false" outlineLevel="0" collapsed="false">
      <c r="D516" s="170"/>
    </row>
    <row r="517" customFormat="false" ht="13.2" hidden="false" customHeight="false" outlineLevel="0" collapsed="false">
      <c r="D517" s="170"/>
    </row>
    <row r="518" customFormat="false" ht="13.2" hidden="false" customHeight="false" outlineLevel="0" collapsed="false">
      <c r="D518" s="170"/>
    </row>
    <row r="519" customFormat="false" ht="13.2" hidden="false" customHeight="false" outlineLevel="0" collapsed="false">
      <c r="D519" s="170"/>
    </row>
    <row r="520" customFormat="false" ht="13.2" hidden="false" customHeight="false" outlineLevel="0" collapsed="false">
      <c r="D520" s="170"/>
    </row>
    <row r="521" customFormat="false" ht="13.2" hidden="false" customHeight="false" outlineLevel="0" collapsed="false">
      <c r="D521" s="170"/>
    </row>
    <row r="522" customFormat="false" ht="13.2" hidden="false" customHeight="false" outlineLevel="0" collapsed="false">
      <c r="D522" s="170"/>
    </row>
    <row r="523" customFormat="false" ht="13.2" hidden="false" customHeight="false" outlineLevel="0" collapsed="false">
      <c r="D523" s="170"/>
    </row>
    <row r="524" customFormat="false" ht="13.2" hidden="false" customHeight="false" outlineLevel="0" collapsed="false">
      <c r="D524" s="170"/>
    </row>
    <row r="525" customFormat="false" ht="13.2" hidden="false" customHeight="false" outlineLevel="0" collapsed="false">
      <c r="D525" s="170"/>
    </row>
    <row r="526" customFormat="false" ht="13.2" hidden="false" customHeight="false" outlineLevel="0" collapsed="false">
      <c r="D526" s="170"/>
    </row>
    <row r="527" customFormat="false" ht="13.2" hidden="false" customHeight="false" outlineLevel="0" collapsed="false">
      <c r="D527" s="170"/>
    </row>
    <row r="528" customFormat="false" ht="13.2" hidden="false" customHeight="false" outlineLevel="0" collapsed="false">
      <c r="D528" s="170"/>
    </row>
    <row r="529" customFormat="false" ht="13.2" hidden="false" customHeight="false" outlineLevel="0" collapsed="false">
      <c r="D529" s="170"/>
    </row>
    <row r="530" customFormat="false" ht="13.2" hidden="false" customHeight="false" outlineLevel="0" collapsed="false">
      <c r="D530" s="170"/>
    </row>
    <row r="531" customFormat="false" ht="13.2" hidden="false" customHeight="false" outlineLevel="0" collapsed="false">
      <c r="D531" s="170"/>
    </row>
    <row r="532" customFormat="false" ht="13.2" hidden="false" customHeight="false" outlineLevel="0" collapsed="false">
      <c r="D532" s="170"/>
    </row>
    <row r="533" customFormat="false" ht="13.2" hidden="false" customHeight="false" outlineLevel="0" collapsed="false">
      <c r="D533" s="170"/>
    </row>
    <row r="534" customFormat="false" ht="13.2" hidden="false" customHeight="false" outlineLevel="0" collapsed="false">
      <c r="D534" s="170"/>
    </row>
    <row r="535" customFormat="false" ht="13.2" hidden="false" customHeight="false" outlineLevel="0" collapsed="false">
      <c r="D535" s="170"/>
    </row>
    <row r="536" customFormat="false" ht="13.2" hidden="false" customHeight="false" outlineLevel="0" collapsed="false">
      <c r="D536" s="170"/>
    </row>
    <row r="537" customFormat="false" ht="13.2" hidden="false" customHeight="false" outlineLevel="0" collapsed="false">
      <c r="D537" s="170"/>
    </row>
    <row r="538" customFormat="false" ht="13.2" hidden="false" customHeight="false" outlineLevel="0" collapsed="false">
      <c r="D538" s="170"/>
    </row>
    <row r="539" customFormat="false" ht="13.2" hidden="false" customHeight="false" outlineLevel="0" collapsed="false">
      <c r="D539" s="170"/>
    </row>
    <row r="540" customFormat="false" ht="13.2" hidden="false" customHeight="false" outlineLevel="0" collapsed="false">
      <c r="D540" s="170"/>
    </row>
    <row r="541" customFormat="false" ht="13.2" hidden="false" customHeight="false" outlineLevel="0" collapsed="false">
      <c r="D541" s="170"/>
    </row>
    <row r="542" customFormat="false" ht="13.2" hidden="false" customHeight="false" outlineLevel="0" collapsed="false">
      <c r="D542" s="170"/>
    </row>
    <row r="543" customFormat="false" ht="13.2" hidden="false" customHeight="false" outlineLevel="0" collapsed="false">
      <c r="D543" s="170"/>
    </row>
    <row r="544" customFormat="false" ht="13.2" hidden="false" customHeight="false" outlineLevel="0" collapsed="false">
      <c r="D544" s="170"/>
    </row>
    <row r="545" customFormat="false" ht="13.2" hidden="false" customHeight="false" outlineLevel="0" collapsed="false">
      <c r="D545" s="170"/>
    </row>
    <row r="546" customFormat="false" ht="13.2" hidden="false" customHeight="false" outlineLevel="0" collapsed="false">
      <c r="D546" s="170"/>
    </row>
    <row r="547" customFormat="false" ht="13.2" hidden="false" customHeight="false" outlineLevel="0" collapsed="false">
      <c r="D547" s="170"/>
    </row>
    <row r="548" customFormat="false" ht="13.2" hidden="false" customHeight="false" outlineLevel="0" collapsed="false">
      <c r="D548" s="170"/>
    </row>
    <row r="549" customFormat="false" ht="13.2" hidden="false" customHeight="false" outlineLevel="0" collapsed="false">
      <c r="D549" s="170"/>
    </row>
    <row r="550" customFormat="false" ht="13.2" hidden="false" customHeight="false" outlineLevel="0" collapsed="false">
      <c r="D550" s="170"/>
    </row>
    <row r="551" customFormat="false" ht="13.2" hidden="false" customHeight="false" outlineLevel="0" collapsed="false">
      <c r="D551" s="170"/>
    </row>
    <row r="552" customFormat="false" ht="13.2" hidden="false" customHeight="false" outlineLevel="0" collapsed="false">
      <c r="D552" s="170"/>
    </row>
    <row r="553" customFormat="false" ht="13.2" hidden="false" customHeight="false" outlineLevel="0" collapsed="false">
      <c r="D553" s="170"/>
    </row>
    <row r="554" customFormat="false" ht="13.2" hidden="false" customHeight="false" outlineLevel="0" collapsed="false">
      <c r="D554" s="170"/>
    </row>
    <row r="555" customFormat="false" ht="13.2" hidden="false" customHeight="false" outlineLevel="0" collapsed="false">
      <c r="D555" s="170"/>
    </row>
    <row r="556" customFormat="false" ht="13.2" hidden="false" customHeight="false" outlineLevel="0" collapsed="false">
      <c r="D556" s="170"/>
    </row>
    <row r="557" customFormat="false" ht="13.2" hidden="false" customHeight="false" outlineLevel="0" collapsed="false">
      <c r="D557" s="170"/>
    </row>
    <row r="558" customFormat="false" ht="13.2" hidden="false" customHeight="false" outlineLevel="0" collapsed="false">
      <c r="D558" s="170"/>
    </row>
    <row r="559" customFormat="false" ht="13.2" hidden="false" customHeight="false" outlineLevel="0" collapsed="false">
      <c r="D559" s="170"/>
    </row>
    <row r="560" customFormat="false" ht="13.2" hidden="false" customHeight="false" outlineLevel="0" collapsed="false">
      <c r="D560" s="170"/>
    </row>
    <row r="561" customFormat="false" ht="13.2" hidden="false" customHeight="false" outlineLevel="0" collapsed="false">
      <c r="D561" s="170"/>
    </row>
    <row r="562" customFormat="false" ht="13.2" hidden="false" customHeight="false" outlineLevel="0" collapsed="false">
      <c r="D562" s="170"/>
    </row>
    <row r="563" customFormat="false" ht="13.2" hidden="false" customHeight="false" outlineLevel="0" collapsed="false">
      <c r="D563" s="170"/>
    </row>
    <row r="564" customFormat="false" ht="13.2" hidden="false" customHeight="false" outlineLevel="0" collapsed="false">
      <c r="D564" s="170"/>
    </row>
    <row r="565" customFormat="false" ht="13.2" hidden="false" customHeight="false" outlineLevel="0" collapsed="false">
      <c r="D565" s="170"/>
    </row>
    <row r="566" customFormat="false" ht="13.2" hidden="false" customHeight="false" outlineLevel="0" collapsed="false">
      <c r="D566" s="170"/>
    </row>
    <row r="567" customFormat="false" ht="13.2" hidden="false" customHeight="false" outlineLevel="0" collapsed="false">
      <c r="D567" s="170"/>
    </row>
    <row r="568" customFormat="false" ht="13.2" hidden="false" customHeight="false" outlineLevel="0" collapsed="false">
      <c r="D568" s="170"/>
    </row>
    <row r="569" customFormat="false" ht="13.2" hidden="false" customHeight="false" outlineLevel="0" collapsed="false">
      <c r="D569" s="170"/>
    </row>
    <row r="570" customFormat="false" ht="13.2" hidden="false" customHeight="false" outlineLevel="0" collapsed="false">
      <c r="D570" s="170"/>
    </row>
    <row r="571" customFormat="false" ht="13.2" hidden="false" customHeight="false" outlineLevel="0" collapsed="false">
      <c r="D571" s="170"/>
    </row>
    <row r="572" customFormat="false" ht="13.2" hidden="false" customHeight="false" outlineLevel="0" collapsed="false">
      <c r="D572" s="170"/>
    </row>
    <row r="573" customFormat="false" ht="13.2" hidden="false" customHeight="false" outlineLevel="0" collapsed="false">
      <c r="D573" s="170"/>
    </row>
    <row r="574" customFormat="false" ht="13.2" hidden="false" customHeight="false" outlineLevel="0" collapsed="false">
      <c r="D574" s="170"/>
    </row>
    <row r="575" customFormat="false" ht="13.2" hidden="false" customHeight="false" outlineLevel="0" collapsed="false">
      <c r="D575" s="170"/>
    </row>
    <row r="576" customFormat="false" ht="13.2" hidden="false" customHeight="false" outlineLevel="0" collapsed="false">
      <c r="D576" s="170"/>
    </row>
    <row r="577" customFormat="false" ht="13.2" hidden="false" customHeight="false" outlineLevel="0" collapsed="false">
      <c r="D577" s="170"/>
    </row>
    <row r="578" customFormat="false" ht="13.2" hidden="false" customHeight="false" outlineLevel="0" collapsed="false">
      <c r="D578" s="170"/>
    </row>
    <row r="579" customFormat="false" ht="13.2" hidden="false" customHeight="false" outlineLevel="0" collapsed="false">
      <c r="D579" s="170"/>
    </row>
    <row r="580" customFormat="false" ht="13.2" hidden="false" customHeight="false" outlineLevel="0" collapsed="false">
      <c r="D580" s="170"/>
    </row>
    <row r="581" customFormat="false" ht="13.2" hidden="false" customHeight="false" outlineLevel="0" collapsed="false">
      <c r="D581" s="170"/>
    </row>
    <row r="582" customFormat="false" ht="13.2" hidden="false" customHeight="false" outlineLevel="0" collapsed="false">
      <c r="D582" s="170"/>
    </row>
    <row r="583" customFormat="false" ht="13.2" hidden="false" customHeight="false" outlineLevel="0" collapsed="false">
      <c r="D583" s="170"/>
    </row>
    <row r="584" customFormat="false" ht="13.2" hidden="false" customHeight="false" outlineLevel="0" collapsed="false">
      <c r="D584" s="170"/>
    </row>
    <row r="585" customFormat="false" ht="13.2" hidden="false" customHeight="false" outlineLevel="0" collapsed="false">
      <c r="D585" s="170"/>
    </row>
    <row r="586" customFormat="false" ht="13.2" hidden="false" customHeight="false" outlineLevel="0" collapsed="false">
      <c r="D586" s="170"/>
    </row>
    <row r="587" customFormat="false" ht="13.2" hidden="false" customHeight="false" outlineLevel="0" collapsed="false">
      <c r="D587" s="170"/>
    </row>
    <row r="588" customFormat="false" ht="13.2" hidden="false" customHeight="false" outlineLevel="0" collapsed="false">
      <c r="D588" s="170"/>
    </row>
    <row r="589" customFormat="false" ht="13.2" hidden="false" customHeight="false" outlineLevel="0" collapsed="false">
      <c r="D589" s="170"/>
    </row>
    <row r="590" customFormat="false" ht="13.2" hidden="false" customHeight="false" outlineLevel="0" collapsed="false">
      <c r="D590" s="170"/>
    </row>
    <row r="591" customFormat="false" ht="13.2" hidden="false" customHeight="false" outlineLevel="0" collapsed="false">
      <c r="D591" s="170"/>
    </row>
    <row r="592" customFormat="false" ht="13.2" hidden="false" customHeight="false" outlineLevel="0" collapsed="false">
      <c r="D592" s="170"/>
    </row>
    <row r="593" customFormat="false" ht="13.2" hidden="false" customHeight="false" outlineLevel="0" collapsed="false">
      <c r="D593" s="170"/>
    </row>
    <row r="594" customFormat="false" ht="13.2" hidden="false" customHeight="false" outlineLevel="0" collapsed="false">
      <c r="D594" s="170"/>
    </row>
    <row r="595" customFormat="false" ht="13.2" hidden="false" customHeight="false" outlineLevel="0" collapsed="false">
      <c r="D595" s="170"/>
    </row>
    <row r="596" customFormat="false" ht="13.2" hidden="false" customHeight="false" outlineLevel="0" collapsed="false">
      <c r="D596" s="170"/>
    </row>
    <row r="597" customFormat="false" ht="13.2" hidden="false" customHeight="false" outlineLevel="0" collapsed="false">
      <c r="D597" s="170"/>
    </row>
    <row r="598" customFormat="false" ht="13.2" hidden="false" customHeight="false" outlineLevel="0" collapsed="false">
      <c r="D598" s="170"/>
    </row>
    <row r="599" customFormat="false" ht="13.2" hidden="false" customHeight="false" outlineLevel="0" collapsed="false">
      <c r="D599" s="170"/>
    </row>
    <row r="600" customFormat="false" ht="13.2" hidden="false" customHeight="false" outlineLevel="0" collapsed="false">
      <c r="D600" s="170"/>
    </row>
    <row r="601" customFormat="false" ht="13.2" hidden="false" customHeight="false" outlineLevel="0" collapsed="false">
      <c r="D601" s="170"/>
    </row>
    <row r="602" customFormat="false" ht="13.2" hidden="false" customHeight="false" outlineLevel="0" collapsed="false">
      <c r="D602" s="170"/>
    </row>
    <row r="603" customFormat="false" ht="13.2" hidden="false" customHeight="false" outlineLevel="0" collapsed="false">
      <c r="D603" s="170"/>
    </row>
    <row r="604" customFormat="false" ht="13.2" hidden="false" customHeight="false" outlineLevel="0" collapsed="false">
      <c r="D604" s="170"/>
    </row>
    <row r="605" customFormat="false" ht="13.2" hidden="false" customHeight="false" outlineLevel="0" collapsed="false">
      <c r="D605" s="170"/>
    </row>
    <row r="606" customFormat="false" ht="13.2" hidden="false" customHeight="false" outlineLevel="0" collapsed="false">
      <c r="D606" s="170"/>
    </row>
    <row r="607" customFormat="false" ht="13.2" hidden="false" customHeight="false" outlineLevel="0" collapsed="false">
      <c r="D607" s="170"/>
    </row>
    <row r="608" customFormat="false" ht="13.2" hidden="false" customHeight="false" outlineLevel="0" collapsed="false">
      <c r="D608" s="170"/>
    </row>
    <row r="609" customFormat="false" ht="13.2" hidden="false" customHeight="false" outlineLevel="0" collapsed="false">
      <c r="D609" s="170"/>
    </row>
    <row r="610" customFormat="false" ht="13.2" hidden="false" customHeight="false" outlineLevel="0" collapsed="false">
      <c r="D610" s="170"/>
    </row>
    <row r="611" customFormat="false" ht="13.2" hidden="false" customHeight="false" outlineLevel="0" collapsed="false">
      <c r="D611" s="170"/>
    </row>
    <row r="612" customFormat="false" ht="13.2" hidden="false" customHeight="false" outlineLevel="0" collapsed="false">
      <c r="D612" s="170"/>
    </row>
    <row r="613" customFormat="false" ht="13.2" hidden="false" customHeight="false" outlineLevel="0" collapsed="false">
      <c r="D613" s="170"/>
    </row>
    <row r="614" customFormat="false" ht="13.2" hidden="false" customHeight="false" outlineLevel="0" collapsed="false">
      <c r="D614" s="170"/>
    </row>
    <row r="615" customFormat="false" ht="13.2" hidden="false" customHeight="false" outlineLevel="0" collapsed="false">
      <c r="D615" s="170"/>
    </row>
    <row r="616" customFormat="false" ht="13.2" hidden="false" customHeight="false" outlineLevel="0" collapsed="false">
      <c r="D616" s="170"/>
    </row>
    <row r="617" customFormat="false" ht="13.2" hidden="false" customHeight="false" outlineLevel="0" collapsed="false">
      <c r="D617" s="170"/>
    </row>
    <row r="618" customFormat="false" ht="13.2" hidden="false" customHeight="false" outlineLevel="0" collapsed="false">
      <c r="D618" s="170"/>
    </row>
    <row r="619" customFormat="false" ht="13.2" hidden="false" customHeight="false" outlineLevel="0" collapsed="false">
      <c r="D619" s="170"/>
    </row>
    <row r="620" customFormat="false" ht="13.2" hidden="false" customHeight="false" outlineLevel="0" collapsed="false">
      <c r="D620" s="170"/>
    </row>
    <row r="621" customFormat="false" ht="13.2" hidden="false" customHeight="false" outlineLevel="0" collapsed="false">
      <c r="D621" s="170"/>
    </row>
    <row r="622" customFormat="false" ht="13.2" hidden="false" customHeight="false" outlineLevel="0" collapsed="false">
      <c r="D622" s="170"/>
    </row>
    <row r="623" customFormat="false" ht="13.2" hidden="false" customHeight="false" outlineLevel="0" collapsed="false">
      <c r="D623" s="170"/>
    </row>
    <row r="624" customFormat="false" ht="13.2" hidden="false" customHeight="false" outlineLevel="0" collapsed="false">
      <c r="D624" s="170"/>
    </row>
    <row r="625" customFormat="false" ht="13.2" hidden="false" customHeight="false" outlineLevel="0" collapsed="false">
      <c r="D625" s="170"/>
    </row>
    <row r="626" customFormat="false" ht="13.2" hidden="false" customHeight="false" outlineLevel="0" collapsed="false">
      <c r="D626" s="170"/>
    </row>
    <row r="627" customFormat="false" ht="13.2" hidden="false" customHeight="false" outlineLevel="0" collapsed="false">
      <c r="D627" s="170"/>
    </row>
    <row r="628" customFormat="false" ht="13.2" hidden="false" customHeight="false" outlineLevel="0" collapsed="false">
      <c r="D628" s="170"/>
    </row>
    <row r="629" customFormat="false" ht="13.2" hidden="false" customHeight="false" outlineLevel="0" collapsed="false">
      <c r="D629" s="170"/>
    </row>
    <row r="630" customFormat="false" ht="13.2" hidden="false" customHeight="false" outlineLevel="0" collapsed="false">
      <c r="D630" s="170"/>
    </row>
    <row r="631" customFormat="false" ht="13.2" hidden="false" customHeight="false" outlineLevel="0" collapsed="false">
      <c r="D631" s="170"/>
    </row>
    <row r="632" customFormat="false" ht="13.2" hidden="false" customHeight="false" outlineLevel="0" collapsed="false">
      <c r="D632" s="170"/>
    </row>
    <row r="633" customFormat="false" ht="13.2" hidden="false" customHeight="false" outlineLevel="0" collapsed="false">
      <c r="D633" s="170"/>
    </row>
    <row r="634" customFormat="false" ht="13.2" hidden="false" customHeight="false" outlineLevel="0" collapsed="false">
      <c r="D634" s="170"/>
    </row>
    <row r="635" customFormat="false" ht="13.2" hidden="false" customHeight="false" outlineLevel="0" collapsed="false">
      <c r="D635" s="170"/>
    </row>
    <row r="636" customFormat="false" ht="13.2" hidden="false" customHeight="false" outlineLevel="0" collapsed="false">
      <c r="D636" s="170"/>
    </row>
    <row r="637" customFormat="false" ht="13.2" hidden="false" customHeight="false" outlineLevel="0" collapsed="false">
      <c r="D637" s="170"/>
    </row>
    <row r="638" customFormat="false" ht="13.2" hidden="false" customHeight="false" outlineLevel="0" collapsed="false">
      <c r="D638" s="170"/>
    </row>
    <row r="639" customFormat="false" ht="13.2" hidden="false" customHeight="false" outlineLevel="0" collapsed="false">
      <c r="D639" s="170"/>
    </row>
    <row r="640" customFormat="false" ht="13.2" hidden="false" customHeight="false" outlineLevel="0" collapsed="false">
      <c r="D640" s="170"/>
    </row>
    <row r="641" customFormat="false" ht="13.2" hidden="false" customHeight="false" outlineLevel="0" collapsed="false">
      <c r="D641" s="170"/>
    </row>
    <row r="642" customFormat="false" ht="13.2" hidden="false" customHeight="false" outlineLevel="0" collapsed="false">
      <c r="D642" s="170"/>
    </row>
    <row r="643" customFormat="false" ht="13.2" hidden="false" customHeight="false" outlineLevel="0" collapsed="false">
      <c r="D643" s="170"/>
    </row>
    <row r="644" customFormat="false" ht="13.2" hidden="false" customHeight="false" outlineLevel="0" collapsed="false">
      <c r="D644" s="170"/>
    </row>
    <row r="645" customFormat="false" ht="13.2" hidden="false" customHeight="false" outlineLevel="0" collapsed="false">
      <c r="D645" s="170"/>
    </row>
    <row r="646" customFormat="false" ht="13.2" hidden="false" customHeight="false" outlineLevel="0" collapsed="false">
      <c r="D646" s="170"/>
    </row>
    <row r="647" customFormat="false" ht="13.2" hidden="false" customHeight="false" outlineLevel="0" collapsed="false">
      <c r="D647" s="170"/>
    </row>
    <row r="648" customFormat="false" ht="13.2" hidden="false" customHeight="false" outlineLevel="0" collapsed="false">
      <c r="D648" s="170"/>
    </row>
    <row r="649" customFormat="false" ht="13.2" hidden="false" customHeight="false" outlineLevel="0" collapsed="false">
      <c r="D649" s="170"/>
    </row>
    <row r="650" customFormat="false" ht="13.2" hidden="false" customHeight="false" outlineLevel="0" collapsed="false">
      <c r="D650" s="170"/>
    </row>
    <row r="651" customFormat="false" ht="13.2" hidden="false" customHeight="false" outlineLevel="0" collapsed="false">
      <c r="D651" s="170"/>
    </row>
    <row r="652" customFormat="false" ht="13.2" hidden="false" customHeight="false" outlineLevel="0" collapsed="false">
      <c r="D652" s="170"/>
    </row>
    <row r="653" customFormat="false" ht="13.2" hidden="false" customHeight="false" outlineLevel="0" collapsed="false">
      <c r="D653" s="170"/>
    </row>
    <row r="654" customFormat="false" ht="13.2" hidden="false" customHeight="false" outlineLevel="0" collapsed="false">
      <c r="D654" s="170"/>
    </row>
    <row r="655" customFormat="false" ht="13.2" hidden="false" customHeight="false" outlineLevel="0" collapsed="false">
      <c r="D655" s="170"/>
    </row>
    <row r="656" customFormat="false" ht="13.2" hidden="false" customHeight="false" outlineLevel="0" collapsed="false">
      <c r="D656" s="170"/>
    </row>
    <row r="657" customFormat="false" ht="13.2" hidden="false" customHeight="false" outlineLevel="0" collapsed="false">
      <c r="D657" s="170"/>
    </row>
    <row r="658" customFormat="false" ht="13.2" hidden="false" customHeight="false" outlineLevel="0" collapsed="false">
      <c r="D658" s="170"/>
    </row>
    <row r="659" customFormat="false" ht="13.2" hidden="false" customHeight="false" outlineLevel="0" collapsed="false">
      <c r="D659" s="170"/>
    </row>
    <row r="660" customFormat="false" ht="13.2" hidden="false" customHeight="false" outlineLevel="0" collapsed="false">
      <c r="D660" s="170"/>
    </row>
    <row r="661" customFormat="false" ht="13.2" hidden="false" customHeight="false" outlineLevel="0" collapsed="false">
      <c r="D661" s="170"/>
    </row>
    <row r="662" customFormat="false" ht="13.2" hidden="false" customHeight="false" outlineLevel="0" collapsed="false">
      <c r="D662" s="170"/>
    </row>
    <row r="663" customFormat="false" ht="13.2" hidden="false" customHeight="false" outlineLevel="0" collapsed="false">
      <c r="D663" s="170"/>
    </row>
    <row r="664" customFormat="false" ht="13.2" hidden="false" customHeight="false" outlineLevel="0" collapsed="false">
      <c r="D664" s="170"/>
    </row>
    <row r="665" customFormat="false" ht="13.2" hidden="false" customHeight="false" outlineLevel="0" collapsed="false">
      <c r="D665" s="170"/>
    </row>
    <row r="666" customFormat="false" ht="13.2" hidden="false" customHeight="false" outlineLevel="0" collapsed="false">
      <c r="D666" s="170"/>
    </row>
    <row r="667" customFormat="false" ht="13.2" hidden="false" customHeight="false" outlineLevel="0" collapsed="false">
      <c r="D667" s="170"/>
    </row>
    <row r="668" customFormat="false" ht="13.2" hidden="false" customHeight="false" outlineLevel="0" collapsed="false">
      <c r="D668" s="170"/>
    </row>
    <row r="669" customFormat="false" ht="13.2" hidden="false" customHeight="false" outlineLevel="0" collapsed="false">
      <c r="D669" s="170"/>
    </row>
    <row r="670" customFormat="false" ht="13.2" hidden="false" customHeight="false" outlineLevel="0" collapsed="false">
      <c r="D670" s="170"/>
    </row>
    <row r="671" customFormat="false" ht="13.2" hidden="false" customHeight="false" outlineLevel="0" collapsed="false">
      <c r="D671" s="170"/>
    </row>
    <row r="672" customFormat="false" ht="13.2" hidden="false" customHeight="false" outlineLevel="0" collapsed="false">
      <c r="D672" s="170"/>
    </row>
    <row r="673" customFormat="false" ht="13.2" hidden="false" customHeight="false" outlineLevel="0" collapsed="false">
      <c r="D673" s="170"/>
    </row>
    <row r="674" customFormat="false" ht="13.2" hidden="false" customHeight="false" outlineLevel="0" collapsed="false">
      <c r="D674" s="170"/>
    </row>
    <row r="675" customFormat="false" ht="13.2" hidden="false" customHeight="false" outlineLevel="0" collapsed="false">
      <c r="D675" s="170"/>
    </row>
    <row r="676" customFormat="false" ht="13.2" hidden="false" customHeight="false" outlineLevel="0" collapsed="false">
      <c r="D676" s="170"/>
    </row>
    <row r="677" customFormat="false" ht="13.2" hidden="false" customHeight="false" outlineLevel="0" collapsed="false">
      <c r="D677" s="170"/>
    </row>
    <row r="678" customFormat="false" ht="13.2" hidden="false" customHeight="false" outlineLevel="0" collapsed="false">
      <c r="D678" s="170"/>
    </row>
    <row r="679" customFormat="false" ht="13.2" hidden="false" customHeight="false" outlineLevel="0" collapsed="false">
      <c r="D679" s="170"/>
    </row>
    <row r="680" customFormat="false" ht="13.2" hidden="false" customHeight="false" outlineLevel="0" collapsed="false">
      <c r="D680" s="170"/>
    </row>
    <row r="681" customFormat="false" ht="13.2" hidden="false" customHeight="false" outlineLevel="0" collapsed="false">
      <c r="D681" s="170"/>
    </row>
    <row r="682" customFormat="false" ht="13.2" hidden="false" customHeight="false" outlineLevel="0" collapsed="false">
      <c r="D682" s="170"/>
    </row>
    <row r="683" customFormat="false" ht="13.2" hidden="false" customHeight="false" outlineLevel="0" collapsed="false">
      <c r="D683" s="170"/>
    </row>
    <row r="684" customFormat="false" ht="13.2" hidden="false" customHeight="false" outlineLevel="0" collapsed="false">
      <c r="D684" s="170"/>
    </row>
    <row r="685" customFormat="false" ht="13.2" hidden="false" customHeight="false" outlineLevel="0" collapsed="false">
      <c r="D685" s="170"/>
    </row>
    <row r="686" customFormat="false" ht="13.2" hidden="false" customHeight="false" outlineLevel="0" collapsed="false">
      <c r="D686" s="170"/>
    </row>
    <row r="687" customFormat="false" ht="13.2" hidden="false" customHeight="false" outlineLevel="0" collapsed="false">
      <c r="D687" s="170"/>
    </row>
    <row r="688" customFormat="false" ht="13.2" hidden="false" customHeight="false" outlineLevel="0" collapsed="false">
      <c r="D688" s="170"/>
    </row>
    <row r="689" customFormat="false" ht="13.2" hidden="false" customHeight="false" outlineLevel="0" collapsed="false">
      <c r="D689" s="170"/>
    </row>
    <row r="690" customFormat="false" ht="13.2" hidden="false" customHeight="false" outlineLevel="0" collapsed="false">
      <c r="D690" s="170"/>
    </row>
    <row r="691" customFormat="false" ht="13.2" hidden="false" customHeight="false" outlineLevel="0" collapsed="false">
      <c r="D691" s="170"/>
    </row>
    <row r="692" customFormat="false" ht="13.2" hidden="false" customHeight="false" outlineLevel="0" collapsed="false">
      <c r="D692" s="170"/>
    </row>
    <row r="693" customFormat="false" ht="13.2" hidden="false" customHeight="false" outlineLevel="0" collapsed="false">
      <c r="D693" s="170"/>
    </row>
    <row r="694" customFormat="false" ht="13.2" hidden="false" customHeight="false" outlineLevel="0" collapsed="false">
      <c r="D694" s="170"/>
    </row>
    <row r="695" customFormat="false" ht="13.2" hidden="false" customHeight="false" outlineLevel="0" collapsed="false">
      <c r="D695" s="170"/>
    </row>
    <row r="696" customFormat="false" ht="13.2" hidden="false" customHeight="false" outlineLevel="0" collapsed="false">
      <c r="D696" s="170"/>
    </row>
    <row r="697" customFormat="false" ht="13.2" hidden="false" customHeight="false" outlineLevel="0" collapsed="false">
      <c r="D697" s="170"/>
    </row>
    <row r="698" customFormat="false" ht="13.2" hidden="false" customHeight="false" outlineLevel="0" collapsed="false">
      <c r="D698" s="170"/>
    </row>
    <row r="699" customFormat="false" ht="13.2" hidden="false" customHeight="false" outlineLevel="0" collapsed="false">
      <c r="D699" s="170"/>
    </row>
    <row r="700" customFormat="false" ht="13.2" hidden="false" customHeight="false" outlineLevel="0" collapsed="false">
      <c r="D700" s="170"/>
    </row>
    <row r="701" customFormat="false" ht="13.2" hidden="false" customHeight="false" outlineLevel="0" collapsed="false">
      <c r="D701" s="170"/>
    </row>
    <row r="702" customFormat="false" ht="13.2" hidden="false" customHeight="false" outlineLevel="0" collapsed="false">
      <c r="D702" s="170"/>
    </row>
    <row r="703" customFormat="false" ht="13.2" hidden="false" customHeight="false" outlineLevel="0" collapsed="false">
      <c r="D703" s="170"/>
    </row>
    <row r="704" customFormat="false" ht="13.2" hidden="false" customHeight="false" outlineLevel="0" collapsed="false">
      <c r="D704" s="170"/>
    </row>
    <row r="705" customFormat="false" ht="13.2" hidden="false" customHeight="false" outlineLevel="0" collapsed="false">
      <c r="D705" s="170"/>
    </row>
    <row r="706" customFormat="false" ht="13.2" hidden="false" customHeight="false" outlineLevel="0" collapsed="false">
      <c r="D706" s="170"/>
    </row>
    <row r="707" customFormat="false" ht="13.2" hidden="false" customHeight="false" outlineLevel="0" collapsed="false">
      <c r="D707" s="170"/>
    </row>
    <row r="708" customFormat="false" ht="13.2" hidden="false" customHeight="false" outlineLevel="0" collapsed="false">
      <c r="D708" s="170"/>
    </row>
    <row r="709" customFormat="false" ht="13.2" hidden="false" customHeight="false" outlineLevel="0" collapsed="false">
      <c r="D709" s="170"/>
    </row>
    <row r="710" customFormat="false" ht="13.2" hidden="false" customHeight="false" outlineLevel="0" collapsed="false">
      <c r="D710" s="170"/>
    </row>
    <row r="711" customFormat="false" ht="13.2" hidden="false" customHeight="false" outlineLevel="0" collapsed="false">
      <c r="D711" s="170"/>
    </row>
    <row r="712" customFormat="false" ht="13.2" hidden="false" customHeight="false" outlineLevel="0" collapsed="false">
      <c r="D712" s="170"/>
    </row>
    <row r="713" customFormat="false" ht="13.2" hidden="false" customHeight="false" outlineLevel="0" collapsed="false">
      <c r="D713" s="170"/>
    </row>
    <row r="714" customFormat="false" ht="13.2" hidden="false" customHeight="false" outlineLevel="0" collapsed="false">
      <c r="D714" s="170"/>
    </row>
    <row r="715" customFormat="false" ht="13.2" hidden="false" customHeight="false" outlineLevel="0" collapsed="false">
      <c r="D715" s="170"/>
    </row>
    <row r="716" customFormat="false" ht="13.2" hidden="false" customHeight="false" outlineLevel="0" collapsed="false">
      <c r="D716" s="170"/>
    </row>
    <row r="717" customFormat="false" ht="13.2" hidden="false" customHeight="false" outlineLevel="0" collapsed="false">
      <c r="D717" s="170"/>
    </row>
    <row r="718" customFormat="false" ht="13.2" hidden="false" customHeight="false" outlineLevel="0" collapsed="false">
      <c r="D718" s="170"/>
    </row>
    <row r="719" customFormat="false" ht="13.2" hidden="false" customHeight="false" outlineLevel="0" collapsed="false">
      <c r="D719" s="170"/>
    </row>
    <row r="720" customFormat="false" ht="13.2" hidden="false" customHeight="false" outlineLevel="0" collapsed="false">
      <c r="D720" s="170"/>
    </row>
    <row r="721" customFormat="false" ht="13.2" hidden="false" customHeight="false" outlineLevel="0" collapsed="false">
      <c r="D721" s="170"/>
    </row>
    <row r="722" customFormat="false" ht="13.2" hidden="false" customHeight="false" outlineLevel="0" collapsed="false">
      <c r="D722" s="170"/>
    </row>
    <row r="723" customFormat="false" ht="13.2" hidden="false" customHeight="false" outlineLevel="0" collapsed="false">
      <c r="D723" s="170"/>
    </row>
    <row r="724" customFormat="false" ht="13.2" hidden="false" customHeight="false" outlineLevel="0" collapsed="false">
      <c r="D724" s="170"/>
    </row>
    <row r="725" customFormat="false" ht="13.2" hidden="false" customHeight="false" outlineLevel="0" collapsed="false">
      <c r="D725" s="170"/>
    </row>
    <row r="726" customFormat="false" ht="13.2" hidden="false" customHeight="false" outlineLevel="0" collapsed="false">
      <c r="D726" s="170"/>
    </row>
    <row r="727" customFormat="false" ht="13.2" hidden="false" customHeight="false" outlineLevel="0" collapsed="false">
      <c r="D727" s="170"/>
    </row>
    <row r="728" customFormat="false" ht="13.2" hidden="false" customHeight="false" outlineLevel="0" collapsed="false">
      <c r="D728" s="170"/>
    </row>
    <row r="729" customFormat="false" ht="13.2" hidden="false" customHeight="false" outlineLevel="0" collapsed="false">
      <c r="D729" s="170"/>
    </row>
    <row r="730" customFormat="false" ht="13.2" hidden="false" customHeight="false" outlineLevel="0" collapsed="false">
      <c r="D730" s="170"/>
    </row>
    <row r="731" customFormat="false" ht="13.2" hidden="false" customHeight="false" outlineLevel="0" collapsed="false">
      <c r="D731" s="170"/>
    </row>
    <row r="732" customFormat="false" ht="13.2" hidden="false" customHeight="false" outlineLevel="0" collapsed="false">
      <c r="D732" s="170"/>
    </row>
    <row r="733" customFormat="false" ht="13.2" hidden="false" customHeight="false" outlineLevel="0" collapsed="false">
      <c r="D733" s="170"/>
    </row>
    <row r="734" customFormat="false" ht="13.2" hidden="false" customHeight="false" outlineLevel="0" collapsed="false">
      <c r="D734" s="170"/>
    </row>
    <row r="735" customFormat="false" ht="13.2" hidden="false" customHeight="false" outlineLevel="0" collapsed="false">
      <c r="D735" s="170"/>
    </row>
    <row r="736" customFormat="false" ht="13.2" hidden="false" customHeight="false" outlineLevel="0" collapsed="false">
      <c r="D736" s="170"/>
    </row>
    <row r="737" customFormat="false" ht="13.2" hidden="false" customHeight="false" outlineLevel="0" collapsed="false">
      <c r="D737" s="170"/>
    </row>
    <row r="738" customFormat="false" ht="13.2" hidden="false" customHeight="false" outlineLevel="0" collapsed="false">
      <c r="D738" s="170"/>
    </row>
    <row r="739" customFormat="false" ht="13.2" hidden="false" customHeight="false" outlineLevel="0" collapsed="false">
      <c r="D739" s="170"/>
    </row>
    <row r="740" customFormat="false" ht="13.2" hidden="false" customHeight="false" outlineLevel="0" collapsed="false">
      <c r="D740" s="170"/>
    </row>
    <row r="741" customFormat="false" ht="13.2" hidden="false" customHeight="false" outlineLevel="0" collapsed="false">
      <c r="D741" s="170"/>
    </row>
    <row r="742" customFormat="false" ht="13.2" hidden="false" customHeight="false" outlineLevel="0" collapsed="false">
      <c r="D742" s="170"/>
    </row>
    <row r="743" customFormat="false" ht="13.2" hidden="false" customHeight="false" outlineLevel="0" collapsed="false">
      <c r="D743" s="170"/>
    </row>
    <row r="744" customFormat="false" ht="13.2" hidden="false" customHeight="false" outlineLevel="0" collapsed="false">
      <c r="D744" s="170"/>
    </row>
    <row r="745" customFormat="false" ht="13.2" hidden="false" customHeight="false" outlineLevel="0" collapsed="false">
      <c r="D745" s="170"/>
    </row>
    <row r="746" customFormat="false" ht="13.2" hidden="false" customHeight="false" outlineLevel="0" collapsed="false">
      <c r="D746" s="170"/>
    </row>
    <row r="747" customFormat="false" ht="13.2" hidden="false" customHeight="false" outlineLevel="0" collapsed="false">
      <c r="D747" s="170"/>
    </row>
    <row r="748" customFormat="false" ht="13.2" hidden="false" customHeight="false" outlineLevel="0" collapsed="false">
      <c r="D748" s="170"/>
    </row>
    <row r="749" customFormat="false" ht="13.2" hidden="false" customHeight="false" outlineLevel="0" collapsed="false">
      <c r="D749" s="170"/>
    </row>
    <row r="750" customFormat="false" ht="13.2" hidden="false" customHeight="false" outlineLevel="0" collapsed="false">
      <c r="D750" s="170"/>
    </row>
    <row r="751" customFormat="false" ht="13.2" hidden="false" customHeight="false" outlineLevel="0" collapsed="false">
      <c r="D751" s="170"/>
    </row>
    <row r="752" customFormat="false" ht="13.2" hidden="false" customHeight="false" outlineLevel="0" collapsed="false">
      <c r="D752" s="170"/>
    </row>
    <row r="753" customFormat="false" ht="13.2" hidden="false" customHeight="false" outlineLevel="0" collapsed="false">
      <c r="D753" s="170"/>
    </row>
    <row r="754" customFormat="false" ht="13.2" hidden="false" customHeight="false" outlineLevel="0" collapsed="false">
      <c r="D754" s="170"/>
    </row>
    <row r="755" customFormat="false" ht="13.2" hidden="false" customHeight="false" outlineLevel="0" collapsed="false">
      <c r="D755" s="170"/>
    </row>
    <row r="756" customFormat="false" ht="13.2" hidden="false" customHeight="false" outlineLevel="0" collapsed="false">
      <c r="D756" s="170"/>
    </row>
    <row r="757" customFormat="false" ht="13.2" hidden="false" customHeight="false" outlineLevel="0" collapsed="false">
      <c r="D757" s="170"/>
    </row>
    <row r="758" customFormat="false" ht="13.2" hidden="false" customHeight="false" outlineLevel="0" collapsed="false">
      <c r="D758" s="170"/>
    </row>
    <row r="759" customFormat="false" ht="13.2" hidden="false" customHeight="false" outlineLevel="0" collapsed="false">
      <c r="D759" s="170"/>
    </row>
    <row r="760" customFormat="false" ht="13.2" hidden="false" customHeight="false" outlineLevel="0" collapsed="false">
      <c r="D760" s="170"/>
    </row>
    <row r="761" customFormat="false" ht="13.2" hidden="false" customHeight="false" outlineLevel="0" collapsed="false">
      <c r="D761" s="170"/>
    </row>
    <row r="762" customFormat="false" ht="13.2" hidden="false" customHeight="false" outlineLevel="0" collapsed="false">
      <c r="D762" s="170"/>
    </row>
    <row r="763" customFormat="false" ht="13.2" hidden="false" customHeight="false" outlineLevel="0" collapsed="false">
      <c r="D763" s="170"/>
    </row>
    <row r="764" customFormat="false" ht="13.2" hidden="false" customHeight="false" outlineLevel="0" collapsed="false">
      <c r="D764" s="170"/>
    </row>
    <row r="765" customFormat="false" ht="13.2" hidden="false" customHeight="false" outlineLevel="0" collapsed="false">
      <c r="D765" s="170"/>
    </row>
    <row r="766" customFormat="false" ht="13.2" hidden="false" customHeight="false" outlineLevel="0" collapsed="false">
      <c r="D766" s="170"/>
    </row>
    <row r="767" customFormat="false" ht="13.2" hidden="false" customHeight="false" outlineLevel="0" collapsed="false">
      <c r="D767" s="170"/>
    </row>
    <row r="768" customFormat="false" ht="13.2" hidden="false" customHeight="false" outlineLevel="0" collapsed="false">
      <c r="D768" s="170"/>
    </row>
    <row r="769" customFormat="false" ht="13.2" hidden="false" customHeight="false" outlineLevel="0" collapsed="false">
      <c r="D769" s="170"/>
    </row>
    <row r="770" customFormat="false" ht="13.2" hidden="false" customHeight="false" outlineLevel="0" collapsed="false">
      <c r="D770" s="170"/>
    </row>
    <row r="771" customFormat="false" ht="13.2" hidden="false" customHeight="false" outlineLevel="0" collapsed="false">
      <c r="D771" s="170"/>
    </row>
    <row r="772" customFormat="false" ht="13.2" hidden="false" customHeight="false" outlineLevel="0" collapsed="false">
      <c r="D772" s="170"/>
    </row>
    <row r="773" customFormat="false" ht="13.2" hidden="false" customHeight="false" outlineLevel="0" collapsed="false">
      <c r="D773" s="170"/>
    </row>
    <row r="774" customFormat="false" ht="13.2" hidden="false" customHeight="false" outlineLevel="0" collapsed="false">
      <c r="D774" s="170"/>
    </row>
    <row r="775" customFormat="false" ht="13.2" hidden="false" customHeight="false" outlineLevel="0" collapsed="false">
      <c r="D775" s="170"/>
    </row>
    <row r="776" customFormat="false" ht="13.2" hidden="false" customHeight="false" outlineLevel="0" collapsed="false">
      <c r="D776" s="170"/>
    </row>
    <row r="777" customFormat="false" ht="13.2" hidden="false" customHeight="false" outlineLevel="0" collapsed="false">
      <c r="D777" s="170"/>
    </row>
    <row r="778" customFormat="false" ht="13.2" hidden="false" customHeight="false" outlineLevel="0" collapsed="false">
      <c r="D778" s="170"/>
    </row>
    <row r="779" customFormat="false" ht="13.2" hidden="false" customHeight="false" outlineLevel="0" collapsed="false">
      <c r="D779" s="170"/>
    </row>
    <row r="780" customFormat="false" ht="13.2" hidden="false" customHeight="false" outlineLevel="0" collapsed="false">
      <c r="D780" s="170"/>
    </row>
    <row r="781" customFormat="false" ht="13.2" hidden="false" customHeight="false" outlineLevel="0" collapsed="false">
      <c r="D781" s="170"/>
    </row>
    <row r="782" customFormat="false" ht="13.2" hidden="false" customHeight="false" outlineLevel="0" collapsed="false">
      <c r="D782" s="170"/>
    </row>
    <row r="783" customFormat="false" ht="13.2" hidden="false" customHeight="false" outlineLevel="0" collapsed="false">
      <c r="D783" s="170"/>
    </row>
    <row r="784" customFormat="false" ht="13.2" hidden="false" customHeight="false" outlineLevel="0" collapsed="false">
      <c r="D784" s="170"/>
    </row>
    <row r="785" customFormat="false" ht="13.2" hidden="false" customHeight="false" outlineLevel="0" collapsed="false">
      <c r="D785" s="170"/>
    </row>
    <row r="786" customFormat="false" ht="13.2" hidden="false" customHeight="false" outlineLevel="0" collapsed="false">
      <c r="D786" s="170"/>
    </row>
    <row r="787" customFormat="false" ht="13.2" hidden="false" customHeight="false" outlineLevel="0" collapsed="false">
      <c r="D787" s="170"/>
    </row>
    <row r="788" customFormat="false" ht="13.2" hidden="false" customHeight="false" outlineLevel="0" collapsed="false">
      <c r="D788" s="170"/>
    </row>
    <row r="789" customFormat="false" ht="13.2" hidden="false" customHeight="false" outlineLevel="0" collapsed="false">
      <c r="D789" s="170"/>
    </row>
    <row r="790" customFormat="false" ht="13.2" hidden="false" customHeight="false" outlineLevel="0" collapsed="false">
      <c r="D790" s="170"/>
    </row>
    <row r="791" customFormat="false" ht="13.2" hidden="false" customHeight="false" outlineLevel="0" collapsed="false">
      <c r="D791" s="170"/>
    </row>
    <row r="792" customFormat="false" ht="13.2" hidden="false" customHeight="false" outlineLevel="0" collapsed="false">
      <c r="D792" s="170"/>
    </row>
    <row r="793" customFormat="false" ht="13.2" hidden="false" customHeight="false" outlineLevel="0" collapsed="false">
      <c r="D793" s="170"/>
    </row>
    <row r="794" customFormat="false" ht="13.2" hidden="false" customHeight="false" outlineLevel="0" collapsed="false">
      <c r="D794" s="170"/>
    </row>
    <row r="795" customFormat="false" ht="13.2" hidden="false" customHeight="false" outlineLevel="0" collapsed="false">
      <c r="D795" s="170"/>
    </row>
    <row r="796" customFormat="false" ht="13.2" hidden="false" customHeight="false" outlineLevel="0" collapsed="false">
      <c r="D796" s="170"/>
    </row>
    <row r="797" customFormat="false" ht="13.2" hidden="false" customHeight="false" outlineLevel="0" collapsed="false">
      <c r="D797" s="170"/>
    </row>
    <row r="798" customFormat="false" ht="13.2" hidden="false" customHeight="false" outlineLevel="0" collapsed="false">
      <c r="D798" s="170"/>
    </row>
    <row r="799" customFormat="false" ht="13.2" hidden="false" customHeight="false" outlineLevel="0" collapsed="false">
      <c r="D799" s="170"/>
    </row>
    <row r="800" customFormat="false" ht="13.2" hidden="false" customHeight="false" outlineLevel="0" collapsed="false">
      <c r="D800" s="170"/>
    </row>
    <row r="801" customFormat="false" ht="13.2" hidden="false" customHeight="false" outlineLevel="0" collapsed="false">
      <c r="D801" s="170"/>
    </row>
    <row r="802" customFormat="false" ht="13.2" hidden="false" customHeight="false" outlineLevel="0" collapsed="false">
      <c r="D802" s="170"/>
    </row>
    <row r="803" customFormat="false" ht="13.2" hidden="false" customHeight="false" outlineLevel="0" collapsed="false">
      <c r="D803" s="170"/>
    </row>
    <row r="804" customFormat="false" ht="13.2" hidden="false" customHeight="false" outlineLevel="0" collapsed="false">
      <c r="D804" s="170"/>
    </row>
    <row r="805" customFormat="false" ht="13.2" hidden="false" customHeight="false" outlineLevel="0" collapsed="false">
      <c r="D805" s="170"/>
    </row>
    <row r="806" customFormat="false" ht="13.2" hidden="false" customHeight="false" outlineLevel="0" collapsed="false">
      <c r="D806" s="170"/>
    </row>
    <row r="807" customFormat="false" ht="13.2" hidden="false" customHeight="false" outlineLevel="0" collapsed="false">
      <c r="D807" s="170"/>
    </row>
    <row r="808" customFormat="false" ht="13.2" hidden="false" customHeight="false" outlineLevel="0" collapsed="false">
      <c r="D808" s="170"/>
    </row>
    <row r="809" customFormat="false" ht="13.2" hidden="false" customHeight="false" outlineLevel="0" collapsed="false">
      <c r="D809" s="170"/>
    </row>
    <row r="810" customFormat="false" ht="13.2" hidden="false" customHeight="false" outlineLevel="0" collapsed="false">
      <c r="D810" s="170"/>
    </row>
    <row r="811" customFormat="false" ht="13.2" hidden="false" customHeight="false" outlineLevel="0" collapsed="false">
      <c r="D811" s="170"/>
    </row>
    <row r="812" customFormat="false" ht="13.2" hidden="false" customHeight="false" outlineLevel="0" collapsed="false">
      <c r="D812" s="170"/>
    </row>
    <row r="813" customFormat="false" ht="13.2" hidden="false" customHeight="false" outlineLevel="0" collapsed="false">
      <c r="D813" s="170"/>
    </row>
    <row r="814" customFormat="false" ht="13.2" hidden="false" customHeight="false" outlineLevel="0" collapsed="false">
      <c r="D814" s="170"/>
    </row>
    <row r="815" customFormat="false" ht="13.2" hidden="false" customHeight="false" outlineLevel="0" collapsed="false">
      <c r="D815" s="170"/>
    </row>
    <row r="816" customFormat="false" ht="13.2" hidden="false" customHeight="false" outlineLevel="0" collapsed="false">
      <c r="D816" s="170"/>
    </row>
    <row r="817" customFormat="false" ht="13.2" hidden="false" customHeight="false" outlineLevel="0" collapsed="false">
      <c r="D817" s="170"/>
    </row>
    <row r="818" customFormat="false" ht="13.2" hidden="false" customHeight="false" outlineLevel="0" collapsed="false">
      <c r="D818" s="170"/>
    </row>
    <row r="819" customFormat="false" ht="13.2" hidden="false" customHeight="false" outlineLevel="0" collapsed="false">
      <c r="D819" s="170"/>
    </row>
    <row r="820" customFormat="false" ht="13.2" hidden="false" customHeight="false" outlineLevel="0" collapsed="false">
      <c r="D820" s="170"/>
    </row>
    <row r="821" customFormat="false" ht="13.2" hidden="false" customHeight="false" outlineLevel="0" collapsed="false">
      <c r="D821" s="170"/>
    </row>
    <row r="822" customFormat="false" ht="13.2" hidden="false" customHeight="false" outlineLevel="0" collapsed="false">
      <c r="D822" s="170"/>
    </row>
    <row r="823" customFormat="false" ht="13.2" hidden="false" customHeight="false" outlineLevel="0" collapsed="false">
      <c r="D823" s="170"/>
    </row>
    <row r="824" customFormat="false" ht="13.2" hidden="false" customHeight="false" outlineLevel="0" collapsed="false">
      <c r="D824" s="170"/>
    </row>
    <row r="825" customFormat="false" ht="13.2" hidden="false" customHeight="false" outlineLevel="0" collapsed="false">
      <c r="D825" s="170"/>
    </row>
    <row r="826" customFormat="false" ht="13.2" hidden="false" customHeight="false" outlineLevel="0" collapsed="false">
      <c r="D826" s="170"/>
    </row>
    <row r="827" customFormat="false" ht="13.2" hidden="false" customHeight="false" outlineLevel="0" collapsed="false">
      <c r="D827" s="170"/>
    </row>
    <row r="828" customFormat="false" ht="13.2" hidden="false" customHeight="false" outlineLevel="0" collapsed="false">
      <c r="D828" s="170"/>
    </row>
    <row r="829" customFormat="false" ht="13.2" hidden="false" customHeight="false" outlineLevel="0" collapsed="false">
      <c r="D829" s="170"/>
    </row>
    <row r="830" customFormat="false" ht="13.2" hidden="false" customHeight="false" outlineLevel="0" collapsed="false">
      <c r="D830" s="170"/>
    </row>
    <row r="831" customFormat="false" ht="13.2" hidden="false" customHeight="false" outlineLevel="0" collapsed="false">
      <c r="D831" s="170"/>
    </row>
    <row r="832" customFormat="false" ht="13.2" hidden="false" customHeight="false" outlineLevel="0" collapsed="false">
      <c r="D832" s="170"/>
    </row>
    <row r="833" customFormat="false" ht="13.2" hidden="false" customHeight="false" outlineLevel="0" collapsed="false">
      <c r="D833" s="170"/>
    </row>
    <row r="834" customFormat="false" ht="13.2" hidden="false" customHeight="false" outlineLevel="0" collapsed="false">
      <c r="D834" s="170"/>
    </row>
    <row r="835" customFormat="false" ht="13.2" hidden="false" customHeight="false" outlineLevel="0" collapsed="false">
      <c r="D835" s="170"/>
    </row>
    <row r="836" customFormat="false" ht="13.2" hidden="false" customHeight="false" outlineLevel="0" collapsed="false">
      <c r="D836" s="170"/>
    </row>
    <row r="837" customFormat="false" ht="13.2" hidden="false" customHeight="false" outlineLevel="0" collapsed="false">
      <c r="D837" s="170"/>
    </row>
    <row r="838" customFormat="false" ht="13.2" hidden="false" customHeight="false" outlineLevel="0" collapsed="false">
      <c r="D838" s="170"/>
    </row>
    <row r="839" customFormat="false" ht="13.2" hidden="false" customHeight="false" outlineLevel="0" collapsed="false">
      <c r="D839" s="170"/>
    </row>
    <row r="840" customFormat="false" ht="13.2" hidden="false" customHeight="false" outlineLevel="0" collapsed="false">
      <c r="D840" s="170"/>
    </row>
    <row r="841" customFormat="false" ht="13.2" hidden="false" customHeight="false" outlineLevel="0" collapsed="false">
      <c r="D841" s="170"/>
    </row>
    <row r="842" customFormat="false" ht="13.2" hidden="false" customHeight="false" outlineLevel="0" collapsed="false">
      <c r="D842" s="170"/>
    </row>
    <row r="843" customFormat="false" ht="13.2" hidden="false" customHeight="false" outlineLevel="0" collapsed="false">
      <c r="D843" s="170"/>
    </row>
    <row r="844" customFormat="false" ht="13.2" hidden="false" customHeight="false" outlineLevel="0" collapsed="false">
      <c r="D844" s="170"/>
    </row>
    <row r="845" customFormat="false" ht="13.2" hidden="false" customHeight="false" outlineLevel="0" collapsed="false">
      <c r="D845" s="170"/>
    </row>
    <row r="846" customFormat="false" ht="13.2" hidden="false" customHeight="false" outlineLevel="0" collapsed="false">
      <c r="D846" s="170"/>
    </row>
    <row r="847" customFormat="false" ht="13.2" hidden="false" customHeight="false" outlineLevel="0" collapsed="false">
      <c r="D847" s="170"/>
    </row>
    <row r="848" customFormat="false" ht="13.2" hidden="false" customHeight="false" outlineLevel="0" collapsed="false">
      <c r="D848" s="170"/>
    </row>
    <row r="849" customFormat="false" ht="13.2" hidden="false" customHeight="false" outlineLevel="0" collapsed="false">
      <c r="D849" s="170"/>
    </row>
    <row r="850" customFormat="false" ht="13.2" hidden="false" customHeight="false" outlineLevel="0" collapsed="false">
      <c r="D850" s="170"/>
    </row>
    <row r="851" customFormat="false" ht="13.2" hidden="false" customHeight="false" outlineLevel="0" collapsed="false">
      <c r="D851" s="170"/>
    </row>
    <row r="852" customFormat="false" ht="13.2" hidden="false" customHeight="false" outlineLevel="0" collapsed="false">
      <c r="D852" s="170"/>
    </row>
    <row r="853" customFormat="false" ht="13.2" hidden="false" customHeight="false" outlineLevel="0" collapsed="false">
      <c r="D853" s="170"/>
    </row>
    <row r="854" customFormat="false" ht="13.2" hidden="false" customHeight="false" outlineLevel="0" collapsed="false">
      <c r="D854" s="170"/>
    </row>
    <row r="855" customFormat="false" ht="13.2" hidden="false" customHeight="false" outlineLevel="0" collapsed="false">
      <c r="D855" s="170"/>
    </row>
    <row r="856" customFormat="false" ht="13.2" hidden="false" customHeight="false" outlineLevel="0" collapsed="false">
      <c r="D856" s="170"/>
    </row>
    <row r="857" customFormat="false" ht="13.2" hidden="false" customHeight="false" outlineLevel="0" collapsed="false">
      <c r="D857" s="170"/>
    </row>
    <row r="858" customFormat="false" ht="13.2" hidden="false" customHeight="false" outlineLevel="0" collapsed="false">
      <c r="D858" s="170"/>
    </row>
    <row r="859" customFormat="false" ht="13.2" hidden="false" customHeight="false" outlineLevel="0" collapsed="false">
      <c r="D859" s="170"/>
    </row>
    <row r="860" customFormat="false" ht="13.2" hidden="false" customHeight="false" outlineLevel="0" collapsed="false">
      <c r="D860" s="170"/>
    </row>
    <row r="861" customFormat="false" ht="13.2" hidden="false" customHeight="false" outlineLevel="0" collapsed="false">
      <c r="D861" s="170"/>
    </row>
    <row r="862" customFormat="false" ht="13.2" hidden="false" customHeight="false" outlineLevel="0" collapsed="false">
      <c r="D862" s="170"/>
    </row>
    <row r="863" customFormat="false" ht="13.2" hidden="false" customHeight="false" outlineLevel="0" collapsed="false">
      <c r="D863" s="170"/>
    </row>
    <row r="864" customFormat="false" ht="13.2" hidden="false" customHeight="false" outlineLevel="0" collapsed="false">
      <c r="D864" s="170"/>
    </row>
    <row r="865" customFormat="false" ht="13.2" hidden="false" customHeight="false" outlineLevel="0" collapsed="false">
      <c r="D865" s="170"/>
    </row>
    <row r="866" customFormat="false" ht="13.2" hidden="false" customHeight="false" outlineLevel="0" collapsed="false">
      <c r="D866" s="170"/>
    </row>
    <row r="867" customFormat="false" ht="13.2" hidden="false" customHeight="false" outlineLevel="0" collapsed="false">
      <c r="D867" s="170"/>
    </row>
    <row r="868" customFormat="false" ht="13.2" hidden="false" customHeight="false" outlineLevel="0" collapsed="false">
      <c r="D868" s="170"/>
    </row>
    <row r="869" customFormat="false" ht="13.2" hidden="false" customHeight="false" outlineLevel="0" collapsed="false">
      <c r="D869" s="170"/>
    </row>
    <row r="870" customFormat="false" ht="13.2" hidden="false" customHeight="false" outlineLevel="0" collapsed="false">
      <c r="D870" s="170"/>
    </row>
    <row r="871" customFormat="false" ht="13.2" hidden="false" customHeight="false" outlineLevel="0" collapsed="false">
      <c r="D871" s="170"/>
    </row>
    <row r="872" customFormat="false" ht="13.2" hidden="false" customHeight="false" outlineLevel="0" collapsed="false">
      <c r="D872" s="170"/>
    </row>
    <row r="873" customFormat="false" ht="13.2" hidden="false" customHeight="false" outlineLevel="0" collapsed="false">
      <c r="D873" s="170"/>
    </row>
    <row r="874" customFormat="false" ht="13.2" hidden="false" customHeight="false" outlineLevel="0" collapsed="false">
      <c r="D874" s="170"/>
    </row>
    <row r="875" customFormat="false" ht="13.2" hidden="false" customHeight="false" outlineLevel="0" collapsed="false">
      <c r="D875" s="170"/>
    </row>
    <row r="876" customFormat="false" ht="13.2" hidden="false" customHeight="false" outlineLevel="0" collapsed="false">
      <c r="D876" s="170"/>
    </row>
    <row r="877" customFormat="false" ht="13.2" hidden="false" customHeight="false" outlineLevel="0" collapsed="false">
      <c r="D877" s="170"/>
    </row>
    <row r="878" customFormat="false" ht="13.2" hidden="false" customHeight="false" outlineLevel="0" collapsed="false">
      <c r="D878" s="170"/>
    </row>
    <row r="879" customFormat="false" ht="13.2" hidden="false" customHeight="false" outlineLevel="0" collapsed="false">
      <c r="D879" s="170"/>
    </row>
    <row r="880" customFormat="false" ht="13.2" hidden="false" customHeight="false" outlineLevel="0" collapsed="false">
      <c r="D880" s="170"/>
    </row>
    <row r="881" customFormat="false" ht="13.2" hidden="false" customHeight="false" outlineLevel="0" collapsed="false">
      <c r="D881" s="170"/>
    </row>
    <row r="882" customFormat="false" ht="13.2" hidden="false" customHeight="false" outlineLevel="0" collapsed="false">
      <c r="D882" s="170"/>
    </row>
    <row r="883" customFormat="false" ht="13.2" hidden="false" customHeight="false" outlineLevel="0" collapsed="false">
      <c r="D883" s="170"/>
    </row>
    <row r="884" customFormat="false" ht="13.2" hidden="false" customHeight="false" outlineLevel="0" collapsed="false">
      <c r="D884" s="170"/>
    </row>
    <row r="885" customFormat="false" ht="13.2" hidden="false" customHeight="false" outlineLevel="0" collapsed="false">
      <c r="D885" s="170"/>
    </row>
    <row r="886" customFormat="false" ht="13.2" hidden="false" customHeight="false" outlineLevel="0" collapsed="false">
      <c r="D886" s="170"/>
    </row>
    <row r="887" customFormat="false" ht="13.2" hidden="false" customHeight="false" outlineLevel="0" collapsed="false">
      <c r="D887" s="170"/>
    </row>
    <row r="888" customFormat="false" ht="13.2" hidden="false" customHeight="false" outlineLevel="0" collapsed="false">
      <c r="D888" s="170"/>
    </row>
    <row r="889" customFormat="false" ht="13.2" hidden="false" customHeight="false" outlineLevel="0" collapsed="false">
      <c r="D889" s="170"/>
    </row>
    <row r="890" customFormat="false" ht="13.2" hidden="false" customHeight="false" outlineLevel="0" collapsed="false">
      <c r="D890" s="170"/>
    </row>
    <row r="891" customFormat="false" ht="13.2" hidden="false" customHeight="false" outlineLevel="0" collapsed="false">
      <c r="D891" s="170"/>
    </row>
    <row r="892" customFormat="false" ht="13.2" hidden="false" customHeight="false" outlineLevel="0" collapsed="false">
      <c r="D892" s="170"/>
    </row>
    <row r="893" customFormat="false" ht="13.2" hidden="false" customHeight="false" outlineLevel="0" collapsed="false">
      <c r="D893" s="170"/>
    </row>
    <row r="894" customFormat="false" ht="13.2" hidden="false" customHeight="false" outlineLevel="0" collapsed="false">
      <c r="D894" s="170"/>
    </row>
    <row r="895" customFormat="false" ht="13.2" hidden="false" customHeight="false" outlineLevel="0" collapsed="false">
      <c r="D895" s="170"/>
    </row>
    <row r="896" customFormat="false" ht="13.2" hidden="false" customHeight="false" outlineLevel="0" collapsed="false">
      <c r="D896" s="170"/>
    </row>
    <row r="897" customFormat="false" ht="13.2" hidden="false" customHeight="false" outlineLevel="0" collapsed="false">
      <c r="D897" s="170"/>
    </row>
    <row r="898" customFormat="false" ht="13.2" hidden="false" customHeight="false" outlineLevel="0" collapsed="false">
      <c r="D898" s="170"/>
    </row>
    <row r="899" customFormat="false" ht="13.2" hidden="false" customHeight="false" outlineLevel="0" collapsed="false">
      <c r="D899" s="170"/>
    </row>
    <row r="900" customFormat="false" ht="13.2" hidden="false" customHeight="false" outlineLevel="0" collapsed="false">
      <c r="D900" s="170"/>
    </row>
    <row r="901" customFormat="false" ht="13.2" hidden="false" customHeight="false" outlineLevel="0" collapsed="false">
      <c r="D901" s="170"/>
    </row>
    <row r="902" customFormat="false" ht="13.2" hidden="false" customHeight="false" outlineLevel="0" collapsed="false">
      <c r="D902" s="170"/>
    </row>
    <row r="903" customFormat="false" ht="13.2" hidden="false" customHeight="false" outlineLevel="0" collapsed="false">
      <c r="D903" s="170"/>
    </row>
    <row r="904" customFormat="false" ht="13.2" hidden="false" customHeight="false" outlineLevel="0" collapsed="false">
      <c r="D904" s="170"/>
    </row>
    <row r="905" customFormat="false" ht="13.2" hidden="false" customHeight="false" outlineLevel="0" collapsed="false">
      <c r="D905" s="170"/>
    </row>
    <row r="906" customFormat="false" ht="13.2" hidden="false" customHeight="false" outlineLevel="0" collapsed="false">
      <c r="D906" s="170"/>
    </row>
    <row r="907" customFormat="false" ht="13.2" hidden="false" customHeight="false" outlineLevel="0" collapsed="false">
      <c r="D907" s="170"/>
    </row>
    <row r="908" customFormat="false" ht="13.2" hidden="false" customHeight="false" outlineLevel="0" collapsed="false">
      <c r="D908" s="170"/>
    </row>
    <row r="909" customFormat="false" ht="13.2" hidden="false" customHeight="false" outlineLevel="0" collapsed="false">
      <c r="D909" s="170"/>
    </row>
    <row r="910" customFormat="false" ht="13.2" hidden="false" customHeight="false" outlineLevel="0" collapsed="false">
      <c r="D910" s="170"/>
    </row>
    <row r="911" customFormat="false" ht="13.2" hidden="false" customHeight="false" outlineLevel="0" collapsed="false">
      <c r="D911" s="170"/>
    </row>
    <row r="912" customFormat="false" ht="13.2" hidden="false" customHeight="false" outlineLevel="0" collapsed="false">
      <c r="D912" s="170"/>
    </row>
    <row r="913" customFormat="false" ht="13.2" hidden="false" customHeight="false" outlineLevel="0" collapsed="false">
      <c r="D913" s="170"/>
    </row>
    <row r="914" customFormat="false" ht="13.2" hidden="false" customHeight="false" outlineLevel="0" collapsed="false">
      <c r="D914" s="170"/>
    </row>
    <row r="915" customFormat="false" ht="13.2" hidden="false" customHeight="false" outlineLevel="0" collapsed="false">
      <c r="D915" s="170"/>
    </row>
    <row r="916" customFormat="false" ht="13.2" hidden="false" customHeight="false" outlineLevel="0" collapsed="false">
      <c r="D916" s="170"/>
    </row>
    <row r="917" customFormat="false" ht="13.2" hidden="false" customHeight="false" outlineLevel="0" collapsed="false">
      <c r="D917" s="170"/>
    </row>
    <row r="918" customFormat="false" ht="13.2" hidden="false" customHeight="false" outlineLevel="0" collapsed="false">
      <c r="D918" s="170"/>
    </row>
    <row r="919" customFormat="false" ht="13.2" hidden="false" customHeight="false" outlineLevel="0" collapsed="false">
      <c r="D919" s="170"/>
    </row>
    <row r="920" customFormat="false" ht="13.2" hidden="false" customHeight="false" outlineLevel="0" collapsed="false">
      <c r="D920" s="170"/>
    </row>
    <row r="921" customFormat="false" ht="13.2" hidden="false" customHeight="false" outlineLevel="0" collapsed="false">
      <c r="D921" s="170"/>
    </row>
    <row r="922" customFormat="false" ht="13.2" hidden="false" customHeight="false" outlineLevel="0" collapsed="false">
      <c r="D922" s="170"/>
    </row>
    <row r="923" customFormat="false" ht="13.2" hidden="false" customHeight="false" outlineLevel="0" collapsed="false">
      <c r="D923" s="170"/>
    </row>
    <row r="924" customFormat="false" ht="13.2" hidden="false" customHeight="false" outlineLevel="0" collapsed="false">
      <c r="D924" s="170"/>
    </row>
    <row r="925" customFormat="false" ht="13.2" hidden="false" customHeight="false" outlineLevel="0" collapsed="false">
      <c r="D925" s="170"/>
    </row>
    <row r="926" customFormat="false" ht="13.2" hidden="false" customHeight="false" outlineLevel="0" collapsed="false">
      <c r="D926" s="170"/>
    </row>
    <row r="927" customFormat="false" ht="13.2" hidden="false" customHeight="false" outlineLevel="0" collapsed="false">
      <c r="D927" s="170"/>
    </row>
    <row r="928" customFormat="false" ht="13.2" hidden="false" customHeight="false" outlineLevel="0" collapsed="false">
      <c r="D928" s="170"/>
    </row>
    <row r="929" customFormat="false" ht="13.2" hidden="false" customHeight="false" outlineLevel="0" collapsed="false">
      <c r="D929" s="170"/>
    </row>
    <row r="930" customFormat="false" ht="13.2" hidden="false" customHeight="false" outlineLevel="0" collapsed="false">
      <c r="D930" s="170"/>
    </row>
    <row r="931" customFormat="false" ht="13.2" hidden="false" customHeight="false" outlineLevel="0" collapsed="false">
      <c r="D931" s="170"/>
    </row>
    <row r="932" customFormat="false" ht="13.2" hidden="false" customHeight="false" outlineLevel="0" collapsed="false">
      <c r="D932" s="170"/>
    </row>
    <row r="933" customFormat="false" ht="13.2" hidden="false" customHeight="false" outlineLevel="0" collapsed="false">
      <c r="D933" s="170"/>
    </row>
    <row r="934" customFormat="false" ht="13.2" hidden="false" customHeight="false" outlineLevel="0" collapsed="false">
      <c r="D934" s="170"/>
    </row>
    <row r="935" customFormat="false" ht="13.2" hidden="false" customHeight="false" outlineLevel="0" collapsed="false">
      <c r="D935" s="170"/>
    </row>
    <row r="936" customFormat="false" ht="13.2" hidden="false" customHeight="false" outlineLevel="0" collapsed="false">
      <c r="D936" s="170"/>
    </row>
    <row r="937" customFormat="false" ht="13.2" hidden="false" customHeight="false" outlineLevel="0" collapsed="false">
      <c r="D937" s="170"/>
    </row>
    <row r="938" customFormat="false" ht="13.2" hidden="false" customHeight="false" outlineLevel="0" collapsed="false">
      <c r="D938" s="170"/>
    </row>
    <row r="939" customFormat="false" ht="13.2" hidden="false" customHeight="false" outlineLevel="0" collapsed="false">
      <c r="D939" s="170"/>
    </row>
    <row r="940" customFormat="false" ht="13.2" hidden="false" customHeight="false" outlineLevel="0" collapsed="false">
      <c r="D940" s="170"/>
    </row>
    <row r="941" customFormat="false" ht="13.2" hidden="false" customHeight="false" outlineLevel="0" collapsed="false">
      <c r="D941" s="170"/>
    </row>
    <row r="942" customFormat="false" ht="13.2" hidden="false" customHeight="false" outlineLevel="0" collapsed="false">
      <c r="D942" s="170"/>
    </row>
    <row r="943" customFormat="false" ht="13.2" hidden="false" customHeight="false" outlineLevel="0" collapsed="false">
      <c r="D943" s="170"/>
    </row>
    <row r="944" customFormat="false" ht="13.2" hidden="false" customHeight="false" outlineLevel="0" collapsed="false">
      <c r="D944" s="170"/>
    </row>
    <row r="945" customFormat="false" ht="13.2" hidden="false" customHeight="false" outlineLevel="0" collapsed="false">
      <c r="D945" s="170"/>
    </row>
    <row r="946" customFormat="false" ht="13.2" hidden="false" customHeight="false" outlineLevel="0" collapsed="false">
      <c r="D946" s="170"/>
    </row>
    <row r="947" customFormat="false" ht="13.2" hidden="false" customHeight="false" outlineLevel="0" collapsed="false">
      <c r="D947" s="170"/>
    </row>
    <row r="948" customFormat="false" ht="13.2" hidden="false" customHeight="false" outlineLevel="0" collapsed="false">
      <c r="D948" s="170"/>
    </row>
    <row r="949" customFormat="false" ht="13.2" hidden="false" customHeight="false" outlineLevel="0" collapsed="false">
      <c r="D949" s="170"/>
    </row>
    <row r="950" customFormat="false" ht="13.2" hidden="false" customHeight="false" outlineLevel="0" collapsed="false">
      <c r="D950" s="170"/>
    </row>
    <row r="951" customFormat="false" ht="13.2" hidden="false" customHeight="false" outlineLevel="0" collapsed="false">
      <c r="D951" s="170"/>
    </row>
    <row r="952" customFormat="false" ht="13.2" hidden="false" customHeight="false" outlineLevel="0" collapsed="false">
      <c r="D952" s="170"/>
    </row>
    <row r="953" customFormat="false" ht="13.2" hidden="false" customHeight="false" outlineLevel="0" collapsed="false">
      <c r="D953" s="170"/>
    </row>
    <row r="954" customFormat="false" ht="13.2" hidden="false" customHeight="false" outlineLevel="0" collapsed="false">
      <c r="D954" s="170"/>
    </row>
    <row r="955" customFormat="false" ht="13.2" hidden="false" customHeight="false" outlineLevel="0" collapsed="false">
      <c r="D955" s="170"/>
    </row>
    <row r="956" customFormat="false" ht="13.2" hidden="false" customHeight="false" outlineLevel="0" collapsed="false">
      <c r="D956" s="170"/>
    </row>
    <row r="957" customFormat="false" ht="13.2" hidden="false" customHeight="false" outlineLevel="0" collapsed="false">
      <c r="D957" s="170"/>
    </row>
    <row r="958" customFormat="false" ht="13.2" hidden="false" customHeight="false" outlineLevel="0" collapsed="false">
      <c r="D958" s="170"/>
    </row>
    <row r="959" customFormat="false" ht="13.2" hidden="false" customHeight="false" outlineLevel="0" collapsed="false">
      <c r="D959" s="170"/>
    </row>
    <row r="960" customFormat="false" ht="13.2" hidden="false" customHeight="false" outlineLevel="0" collapsed="false">
      <c r="D960" s="170"/>
    </row>
    <row r="961" customFormat="false" ht="13.2" hidden="false" customHeight="false" outlineLevel="0" collapsed="false">
      <c r="D961" s="170"/>
    </row>
    <row r="962" customFormat="false" ht="13.2" hidden="false" customHeight="false" outlineLevel="0" collapsed="false">
      <c r="D962" s="170"/>
    </row>
    <row r="963" customFormat="false" ht="13.2" hidden="false" customHeight="false" outlineLevel="0" collapsed="false">
      <c r="D963" s="170"/>
    </row>
    <row r="964" customFormat="false" ht="13.2" hidden="false" customHeight="false" outlineLevel="0" collapsed="false">
      <c r="D964" s="170"/>
    </row>
    <row r="965" customFormat="false" ht="13.2" hidden="false" customHeight="false" outlineLevel="0" collapsed="false">
      <c r="D965" s="170"/>
    </row>
    <row r="966" customFormat="false" ht="13.2" hidden="false" customHeight="false" outlineLevel="0" collapsed="false">
      <c r="D966" s="170"/>
    </row>
    <row r="967" customFormat="false" ht="13.2" hidden="false" customHeight="false" outlineLevel="0" collapsed="false">
      <c r="D967" s="170"/>
    </row>
    <row r="968" customFormat="false" ht="13.2" hidden="false" customHeight="false" outlineLevel="0" collapsed="false">
      <c r="D968" s="170"/>
    </row>
    <row r="969" customFormat="false" ht="13.2" hidden="false" customHeight="false" outlineLevel="0" collapsed="false">
      <c r="D969" s="170"/>
    </row>
    <row r="970" customFormat="false" ht="13.2" hidden="false" customHeight="false" outlineLevel="0" collapsed="false">
      <c r="D970" s="170"/>
    </row>
    <row r="971" customFormat="false" ht="13.2" hidden="false" customHeight="false" outlineLevel="0" collapsed="false">
      <c r="D971" s="170"/>
    </row>
    <row r="972" customFormat="false" ht="13.2" hidden="false" customHeight="false" outlineLevel="0" collapsed="false">
      <c r="D972" s="170"/>
    </row>
    <row r="973" customFormat="false" ht="13.2" hidden="false" customHeight="false" outlineLevel="0" collapsed="false">
      <c r="D973" s="170"/>
    </row>
    <row r="974" customFormat="false" ht="13.2" hidden="false" customHeight="false" outlineLevel="0" collapsed="false">
      <c r="D974" s="170"/>
    </row>
    <row r="975" customFormat="false" ht="13.2" hidden="false" customHeight="false" outlineLevel="0" collapsed="false">
      <c r="D975" s="170"/>
    </row>
    <row r="976" customFormat="false" ht="13.2" hidden="false" customHeight="false" outlineLevel="0" collapsed="false">
      <c r="D976" s="170"/>
    </row>
    <row r="977" customFormat="false" ht="13.2" hidden="false" customHeight="false" outlineLevel="0" collapsed="false">
      <c r="D977" s="170"/>
    </row>
    <row r="978" customFormat="false" ht="13.2" hidden="false" customHeight="false" outlineLevel="0" collapsed="false">
      <c r="D978" s="170"/>
    </row>
    <row r="979" customFormat="false" ht="13.2" hidden="false" customHeight="false" outlineLevel="0" collapsed="false">
      <c r="D979" s="170"/>
    </row>
    <row r="980" customFormat="false" ht="13.2" hidden="false" customHeight="false" outlineLevel="0" collapsed="false">
      <c r="D980" s="170"/>
    </row>
    <row r="981" customFormat="false" ht="13.2" hidden="false" customHeight="false" outlineLevel="0" collapsed="false">
      <c r="D981" s="170"/>
    </row>
    <row r="982" customFormat="false" ht="13.2" hidden="false" customHeight="false" outlineLevel="0" collapsed="false">
      <c r="D982" s="170"/>
    </row>
    <row r="983" customFormat="false" ht="13.2" hidden="false" customHeight="false" outlineLevel="0" collapsed="false">
      <c r="D983" s="170"/>
    </row>
    <row r="984" customFormat="false" ht="13.2" hidden="false" customHeight="false" outlineLevel="0" collapsed="false">
      <c r="D984" s="170"/>
    </row>
    <row r="985" customFormat="false" ht="13.2" hidden="false" customHeight="false" outlineLevel="0" collapsed="false">
      <c r="D985" s="170"/>
    </row>
    <row r="986" customFormat="false" ht="13.2" hidden="false" customHeight="false" outlineLevel="0" collapsed="false">
      <c r="D986" s="170"/>
    </row>
    <row r="987" customFormat="false" ht="13.2" hidden="false" customHeight="false" outlineLevel="0" collapsed="false">
      <c r="D987" s="170"/>
    </row>
    <row r="988" customFormat="false" ht="13.2" hidden="false" customHeight="false" outlineLevel="0" collapsed="false">
      <c r="D988" s="170"/>
    </row>
    <row r="989" customFormat="false" ht="13.2" hidden="false" customHeight="false" outlineLevel="0" collapsed="false">
      <c r="D989" s="170"/>
    </row>
    <row r="990" customFormat="false" ht="13.2" hidden="false" customHeight="false" outlineLevel="0" collapsed="false">
      <c r="D990" s="170"/>
    </row>
    <row r="991" customFormat="false" ht="13.2" hidden="false" customHeight="false" outlineLevel="0" collapsed="false">
      <c r="D991" s="170"/>
    </row>
    <row r="992" customFormat="false" ht="13.2" hidden="false" customHeight="false" outlineLevel="0" collapsed="false">
      <c r="D992" s="170"/>
    </row>
    <row r="993" customFormat="false" ht="13.2" hidden="false" customHeight="false" outlineLevel="0" collapsed="false">
      <c r="D993" s="170"/>
    </row>
    <row r="994" customFormat="false" ht="13.2" hidden="false" customHeight="false" outlineLevel="0" collapsed="false">
      <c r="D994" s="170"/>
    </row>
    <row r="995" customFormat="false" ht="13.2" hidden="false" customHeight="false" outlineLevel="0" collapsed="false">
      <c r="D995" s="170"/>
    </row>
    <row r="996" customFormat="false" ht="13.2" hidden="false" customHeight="false" outlineLevel="0" collapsed="false">
      <c r="D996" s="170"/>
    </row>
    <row r="997" customFormat="false" ht="13.2" hidden="false" customHeight="false" outlineLevel="0" collapsed="false">
      <c r="D997" s="170"/>
    </row>
    <row r="998" customFormat="false" ht="13.2" hidden="false" customHeight="false" outlineLevel="0" collapsed="false">
      <c r="D998" s="170"/>
    </row>
    <row r="999" customFormat="false" ht="13.2" hidden="false" customHeight="false" outlineLevel="0" collapsed="false">
      <c r="D999" s="170"/>
    </row>
    <row r="1000" customFormat="false" ht="13.2" hidden="false" customHeight="false" outlineLevel="0" collapsed="false">
      <c r="D1000" s="170"/>
    </row>
    <row r="1001" customFormat="false" ht="13.2" hidden="false" customHeight="false" outlineLevel="0" collapsed="false">
      <c r="D1001" s="170"/>
    </row>
    <row r="1002" customFormat="false" ht="13.2" hidden="false" customHeight="false" outlineLevel="0" collapsed="false">
      <c r="D1002" s="170"/>
    </row>
    <row r="1003" customFormat="false" ht="13.2" hidden="false" customHeight="false" outlineLevel="0" collapsed="false">
      <c r="D1003" s="170"/>
    </row>
    <row r="1004" customFormat="false" ht="13.2" hidden="false" customHeight="false" outlineLevel="0" collapsed="false">
      <c r="D1004" s="170"/>
    </row>
    <row r="1005" customFormat="false" ht="13.2" hidden="false" customHeight="false" outlineLevel="0" collapsed="false">
      <c r="D1005" s="170"/>
    </row>
    <row r="1006" customFormat="false" ht="13.2" hidden="false" customHeight="false" outlineLevel="0" collapsed="false">
      <c r="D1006" s="170"/>
    </row>
    <row r="1007" customFormat="false" ht="13.2" hidden="false" customHeight="false" outlineLevel="0" collapsed="false">
      <c r="D1007" s="170"/>
    </row>
    <row r="1008" customFormat="false" ht="13.2" hidden="false" customHeight="false" outlineLevel="0" collapsed="false">
      <c r="D1008" s="170"/>
    </row>
    <row r="1009" customFormat="false" ht="13.2" hidden="false" customHeight="false" outlineLevel="0" collapsed="false">
      <c r="D1009" s="170"/>
    </row>
    <row r="1010" customFormat="false" ht="13.2" hidden="false" customHeight="false" outlineLevel="0" collapsed="false">
      <c r="D1010" s="170"/>
    </row>
    <row r="1011" customFormat="false" ht="13.2" hidden="false" customHeight="false" outlineLevel="0" collapsed="false">
      <c r="D1011" s="170"/>
    </row>
    <row r="1012" customFormat="false" ht="13.2" hidden="false" customHeight="false" outlineLevel="0" collapsed="false">
      <c r="D1012" s="170"/>
    </row>
    <row r="1013" customFormat="false" ht="13.2" hidden="false" customHeight="false" outlineLevel="0" collapsed="false">
      <c r="D1013" s="170"/>
    </row>
    <row r="1014" customFormat="false" ht="13.2" hidden="false" customHeight="false" outlineLevel="0" collapsed="false">
      <c r="D1014" s="170"/>
    </row>
    <row r="1015" customFormat="false" ht="13.2" hidden="false" customHeight="false" outlineLevel="0" collapsed="false">
      <c r="D1015" s="170"/>
    </row>
    <row r="1016" customFormat="false" ht="13.2" hidden="false" customHeight="false" outlineLevel="0" collapsed="false">
      <c r="D1016" s="170"/>
    </row>
    <row r="1017" customFormat="false" ht="13.2" hidden="false" customHeight="false" outlineLevel="0" collapsed="false">
      <c r="D1017" s="170"/>
    </row>
    <row r="1018" customFormat="false" ht="13.2" hidden="false" customHeight="false" outlineLevel="0" collapsed="false">
      <c r="D1018" s="170"/>
    </row>
    <row r="1019" customFormat="false" ht="13.2" hidden="false" customHeight="false" outlineLevel="0" collapsed="false">
      <c r="D1019" s="170"/>
    </row>
    <row r="1020" customFormat="false" ht="13.2" hidden="false" customHeight="false" outlineLevel="0" collapsed="false">
      <c r="D1020" s="170"/>
    </row>
    <row r="1021" customFormat="false" ht="13.2" hidden="false" customHeight="false" outlineLevel="0" collapsed="false">
      <c r="D1021" s="170"/>
    </row>
    <row r="1022" customFormat="false" ht="13.2" hidden="false" customHeight="false" outlineLevel="0" collapsed="false">
      <c r="D1022" s="170"/>
    </row>
    <row r="1023" customFormat="false" ht="13.2" hidden="false" customHeight="false" outlineLevel="0" collapsed="false">
      <c r="D1023" s="170"/>
    </row>
    <row r="1024" customFormat="false" ht="13.2" hidden="false" customHeight="false" outlineLevel="0" collapsed="false">
      <c r="D1024" s="170"/>
    </row>
    <row r="1025" customFormat="false" ht="13.2" hidden="false" customHeight="false" outlineLevel="0" collapsed="false">
      <c r="D1025" s="170"/>
    </row>
    <row r="1026" customFormat="false" ht="13.2" hidden="false" customHeight="false" outlineLevel="0" collapsed="false">
      <c r="D1026" s="170"/>
    </row>
    <row r="1027" customFormat="false" ht="13.2" hidden="false" customHeight="false" outlineLevel="0" collapsed="false">
      <c r="D1027" s="170"/>
    </row>
  </sheetData>
  <sheetProtection sheet="true" password="dc0d"/>
  <mergeCells count="4">
    <mergeCell ref="A1:G1"/>
    <mergeCell ref="C2:G2"/>
    <mergeCell ref="C3:G3"/>
    <mergeCell ref="C4:G4"/>
  </mergeCells>
  <printOptions headings="false" gridLines="false" gridLinesSet="true" horizontalCentered="false" verticalCentered="false"/>
  <pageMargins left="0.590277777777778" right="0.196527777777778" top="0.7875" bottom="0.7875" header="0.511805555555555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&amp;LZpracováno programem BUILDpower S,  © RTS, a.s.&amp;RStránka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75"/>
  <sheetViews>
    <sheetView showFormulas="false" showGridLines="false" showRowColHeaders="true" showZeros="true" rightToLeft="false" tabSelected="true" showOutlineSymbols="true" defaultGridColor="true" view="normal" topLeftCell="B1" colorId="64" zoomScale="110" zoomScaleNormal="110" zoomScalePageLayoutView="100" workbookViewId="0">
      <selection pane="topLeft" activeCell="B1" activeCellId="0" sqref="B1"/>
    </sheetView>
  </sheetViews>
  <sheetFormatPr defaultColWidth="9.03125" defaultRowHeight="13.2" zeroHeight="false" outlineLevelRow="0" outlineLevelCol="0"/>
  <cols>
    <col collapsed="false" customWidth="true" hidden="true" outlineLevel="0" max="1" min="1" style="0" width="8.44"/>
    <col collapsed="false" customWidth="true" hidden="false" outlineLevel="0" max="2" min="2" style="0" width="9.13"/>
    <col collapsed="false" customWidth="true" hidden="false" outlineLevel="0" max="3" min="3" style="0" width="7.44"/>
    <col collapsed="false" customWidth="true" hidden="false" outlineLevel="0" max="4" min="4" style="0" width="13.43"/>
    <col collapsed="false" customWidth="true" hidden="false" outlineLevel="0" max="5" min="5" style="0" width="12.1"/>
    <col collapsed="false" customWidth="true" hidden="false" outlineLevel="0" max="6" min="6" style="0" width="11.45"/>
    <col collapsed="false" customWidth="true" hidden="false" outlineLevel="0" max="7" min="7" style="3" width="12.66"/>
    <col collapsed="false" customWidth="true" hidden="false" outlineLevel="0" max="8" min="8" style="0" width="12.66"/>
    <col collapsed="false" customWidth="true" hidden="false" outlineLevel="0" max="9" min="9" style="3" width="12.66"/>
    <col collapsed="false" customWidth="true" hidden="false" outlineLevel="0" max="10" min="10" style="3" width="6.66"/>
    <col collapsed="false" customWidth="true" hidden="false" outlineLevel="0" max="11" min="11" style="0" width="4.33"/>
    <col collapsed="false" customWidth="true" hidden="false" outlineLevel="0" max="15" min="12" style="0" width="10.65"/>
  </cols>
  <sheetData>
    <row r="1" customFormat="false" ht="33.75" hidden="false" customHeight="true" outlineLevel="0" collapsed="false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customFormat="false" ht="36" hidden="false" customHeight="true" outlineLevel="0" collapsed="false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customFormat="false" ht="27" hidden="true" customHeight="true" outlineLevel="0" collapsed="false">
      <c r="A3" s="6"/>
      <c r="B3" s="12"/>
      <c r="C3" s="8"/>
      <c r="D3" s="13"/>
      <c r="E3" s="14"/>
      <c r="F3" s="14"/>
      <c r="G3" s="14"/>
      <c r="H3" s="14"/>
      <c r="I3" s="14"/>
      <c r="J3" s="14"/>
    </row>
    <row r="4" customFormat="false" ht="23.25" hidden="false" customHeight="true" outlineLevel="0" collapsed="false">
      <c r="A4" s="6"/>
      <c r="B4" s="15"/>
      <c r="C4" s="16"/>
      <c r="D4" s="17"/>
      <c r="E4" s="18"/>
      <c r="F4" s="18"/>
      <c r="G4" s="18"/>
      <c r="H4" s="18"/>
      <c r="I4" s="18"/>
      <c r="J4" s="18"/>
    </row>
    <row r="5" customFormat="false" ht="24" hidden="false" customHeight="true" outlineLevel="0" collapsed="false">
      <c r="A5" s="6"/>
      <c r="B5" s="19" t="s">
        <v>7</v>
      </c>
      <c r="C5" s="20"/>
      <c r="D5" s="21"/>
      <c r="E5" s="22"/>
      <c r="F5" s="22"/>
      <c r="G5" s="22"/>
      <c r="H5" s="23" t="s">
        <v>8</v>
      </c>
      <c r="I5" s="21"/>
      <c r="J5" s="24"/>
    </row>
    <row r="6" customFormat="false" ht="15.75" hidden="false" customHeight="true" outlineLevel="0" collapsed="false">
      <c r="A6" s="6"/>
      <c r="B6" s="25"/>
      <c r="C6" s="22"/>
      <c r="D6" s="21"/>
      <c r="E6" s="22"/>
      <c r="F6" s="22"/>
      <c r="G6" s="22"/>
      <c r="H6" s="23" t="s">
        <v>9</v>
      </c>
      <c r="I6" s="21"/>
      <c r="J6" s="24"/>
    </row>
    <row r="7" customFormat="false" ht="15.75" hidden="false" customHeight="true" outlineLevel="0" collapsed="false">
      <c r="A7" s="6"/>
      <c r="B7" s="26"/>
      <c r="C7" s="27"/>
      <c r="D7" s="28"/>
      <c r="E7" s="29"/>
      <c r="F7" s="29"/>
      <c r="G7" s="29"/>
      <c r="H7" s="30"/>
      <c r="I7" s="29"/>
      <c r="J7" s="31"/>
    </row>
    <row r="8" customFormat="false" ht="24" hidden="true" customHeight="true" outlineLevel="0" collapsed="false">
      <c r="A8" s="6"/>
      <c r="B8" s="19" t="s">
        <v>10</v>
      </c>
      <c r="C8" s="20"/>
      <c r="D8" s="21"/>
      <c r="E8" s="20"/>
      <c r="F8" s="20"/>
      <c r="G8" s="32"/>
      <c r="H8" s="23" t="s">
        <v>8</v>
      </c>
      <c r="I8" s="21"/>
      <c r="J8" s="24"/>
    </row>
    <row r="9" customFormat="false" ht="15.75" hidden="true" customHeight="true" outlineLevel="0" collapsed="false">
      <c r="A9" s="6"/>
      <c r="B9" s="6"/>
      <c r="C9" s="20"/>
      <c r="D9" s="21"/>
      <c r="E9" s="20"/>
      <c r="F9" s="20"/>
      <c r="G9" s="32"/>
      <c r="H9" s="23" t="s">
        <v>9</v>
      </c>
      <c r="I9" s="21"/>
      <c r="J9" s="24"/>
    </row>
    <row r="10" customFormat="false" ht="15.75" hidden="true" customHeight="true" outlineLevel="0" collapsed="false">
      <c r="A10" s="6"/>
      <c r="B10" s="33"/>
      <c r="C10" s="27"/>
      <c r="D10" s="28"/>
      <c r="E10" s="34"/>
      <c r="F10" s="34"/>
      <c r="G10" s="35"/>
      <c r="H10" s="35"/>
      <c r="I10" s="36"/>
      <c r="J10" s="31"/>
    </row>
    <row r="11" customFormat="false" ht="24" hidden="false" customHeight="true" outlineLevel="0" collapsed="false">
      <c r="A11" s="6"/>
      <c r="B11" s="19" t="s">
        <v>11</v>
      </c>
      <c r="C11" s="20"/>
      <c r="D11" s="37"/>
      <c r="E11" s="37"/>
      <c r="F11" s="37"/>
      <c r="G11" s="37"/>
      <c r="H11" s="23" t="s">
        <v>8</v>
      </c>
      <c r="I11" s="38"/>
      <c r="J11" s="24"/>
    </row>
    <row r="12" customFormat="false" ht="15.75" hidden="false" customHeight="true" outlineLevel="0" collapsed="false">
      <c r="A12" s="6"/>
      <c r="B12" s="25"/>
      <c r="C12" s="22"/>
      <c r="D12" s="38"/>
      <c r="E12" s="38"/>
      <c r="F12" s="38"/>
      <c r="G12" s="38"/>
      <c r="H12" s="23" t="s">
        <v>9</v>
      </c>
      <c r="I12" s="38"/>
      <c r="J12" s="24"/>
    </row>
    <row r="13" customFormat="false" ht="15.75" hidden="false" customHeight="true" outlineLevel="0" collapsed="false">
      <c r="A13" s="6"/>
      <c r="B13" s="26"/>
      <c r="C13" s="39"/>
      <c r="D13" s="40"/>
      <c r="E13" s="40"/>
      <c r="F13" s="40"/>
      <c r="G13" s="40"/>
      <c r="H13" s="41"/>
      <c r="I13" s="29"/>
      <c r="J13" s="31"/>
    </row>
    <row r="14" customFormat="false" ht="24" hidden="true" customHeight="true" outlineLevel="0" collapsed="false">
      <c r="A14" s="6"/>
      <c r="B14" s="42" t="s">
        <v>12</v>
      </c>
      <c r="C14" s="43"/>
      <c r="D14" s="44"/>
      <c r="E14" s="45"/>
      <c r="F14" s="45"/>
      <c r="G14" s="45"/>
      <c r="H14" s="46"/>
      <c r="I14" s="45"/>
      <c r="J14" s="47"/>
    </row>
    <row r="15" customFormat="false" ht="32.25" hidden="false" customHeight="true" outlineLevel="0" collapsed="false">
      <c r="A15" s="6"/>
      <c r="B15" s="33" t="s">
        <v>13</v>
      </c>
      <c r="C15" s="48"/>
      <c r="D15" s="35"/>
      <c r="E15" s="49"/>
      <c r="F15" s="49"/>
      <c r="G15" s="50"/>
      <c r="H15" s="50"/>
      <c r="I15" s="51" t="s">
        <v>14</v>
      </c>
      <c r="J15" s="51"/>
    </row>
    <row r="16" customFormat="false" ht="23.25" hidden="false" customHeight="true" outlineLevel="0" collapsed="false">
      <c r="A16" s="52" t="s">
        <v>15</v>
      </c>
      <c r="B16" s="53" t="s">
        <v>15</v>
      </c>
      <c r="C16" s="54"/>
      <c r="D16" s="55"/>
      <c r="E16" s="56"/>
      <c r="F16" s="56"/>
      <c r="G16" s="56"/>
      <c r="H16" s="56"/>
      <c r="I16" s="57" t="n">
        <f aca="false">SUMIF(F61:F71,A16,I61:I71)+SUMIF(F61:F71,"PSU",I61:I71)</f>
        <v>300000</v>
      </c>
      <c r="J16" s="57"/>
    </row>
    <row r="17" customFormat="false" ht="23.25" hidden="false" customHeight="true" outlineLevel="0" collapsed="false">
      <c r="A17" s="52" t="s">
        <v>16</v>
      </c>
      <c r="B17" s="53" t="s">
        <v>16</v>
      </c>
      <c r="C17" s="54"/>
      <c r="D17" s="55"/>
      <c r="E17" s="56"/>
      <c r="F17" s="56"/>
      <c r="G17" s="56"/>
      <c r="H17" s="56"/>
      <c r="I17" s="57" t="n">
        <f aca="false">SUMIF(F61:F71,A17,I61:I71)</f>
        <v>0</v>
      </c>
      <c r="J17" s="57"/>
    </row>
    <row r="18" customFormat="false" ht="23.25" hidden="false" customHeight="true" outlineLevel="0" collapsed="false">
      <c r="A18" s="52" t="s">
        <v>17</v>
      </c>
      <c r="B18" s="53" t="s">
        <v>17</v>
      </c>
      <c r="C18" s="54"/>
      <c r="D18" s="55"/>
      <c r="E18" s="56"/>
      <c r="F18" s="56"/>
      <c r="G18" s="56"/>
      <c r="H18" s="56"/>
      <c r="I18" s="57" t="n">
        <f aca="false">SUMIF(F61:F71,A18,I61:I71)</f>
        <v>0</v>
      </c>
      <c r="J18" s="57"/>
    </row>
    <row r="19" customFormat="false" ht="23.25" hidden="false" customHeight="true" outlineLevel="0" collapsed="false">
      <c r="A19" s="52" t="s">
        <v>18</v>
      </c>
      <c r="B19" s="53" t="s">
        <v>19</v>
      </c>
      <c r="C19" s="54"/>
      <c r="D19" s="55"/>
      <c r="E19" s="56"/>
      <c r="F19" s="56"/>
      <c r="G19" s="56"/>
      <c r="H19" s="56"/>
      <c r="I19" s="57" t="n">
        <f aca="false">SUMIF(F61:F71,A19,I61:I71)</f>
        <v>0</v>
      </c>
      <c r="J19" s="57"/>
    </row>
    <row r="20" customFormat="false" ht="23.25" hidden="false" customHeight="true" outlineLevel="0" collapsed="false">
      <c r="A20" s="52" t="s">
        <v>20</v>
      </c>
      <c r="B20" s="53" t="s">
        <v>21</v>
      </c>
      <c r="C20" s="54"/>
      <c r="D20" s="55"/>
      <c r="E20" s="56"/>
      <c r="F20" s="56"/>
      <c r="G20" s="56"/>
      <c r="H20" s="56"/>
      <c r="I20" s="57" t="n">
        <f aca="false">SUMIF(F61:F71,A20,I61:I71)</f>
        <v>0</v>
      </c>
      <c r="J20" s="57"/>
    </row>
    <row r="21" customFormat="false" ht="23.25" hidden="false" customHeight="true" outlineLevel="0" collapsed="false">
      <c r="A21" s="6"/>
      <c r="B21" s="58" t="s">
        <v>14</v>
      </c>
      <c r="C21" s="59"/>
      <c r="D21" s="60"/>
      <c r="E21" s="61"/>
      <c r="F21" s="61"/>
      <c r="G21" s="61"/>
      <c r="H21" s="61"/>
      <c r="I21" s="62" t="n">
        <f aca="false">SUM(I16:J20)</f>
        <v>300000</v>
      </c>
      <c r="J21" s="62"/>
    </row>
    <row r="22" customFormat="false" ht="33" hidden="false" customHeight="true" outlineLevel="0" collapsed="false">
      <c r="A22" s="6"/>
      <c r="B22" s="63" t="s">
        <v>22</v>
      </c>
      <c r="C22" s="54"/>
      <c r="D22" s="55"/>
      <c r="E22" s="64"/>
      <c r="F22" s="65"/>
      <c r="G22" s="66"/>
      <c r="H22" s="66"/>
      <c r="I22" s="66"/>
      <c r="J22" s="67"/>
    </row>
    <row r="23" customFormat="false" ht="23.25" hidden="false" customHeight="true" outlineLevel="0" collapsed="false">
      <c r="A23" s="6" t="n">
        <f aca="false">ZakladDPHSni*SazbaDPH1/100</f>
        <v>0</v>
      </c>
      <c r="B23" s="53" t="s">
        <v>23</v>
      </c>
      <c r="C23" s="54"/>
      <c r="D23" s="55"/>
      <c r="E23" s="68" t="n">
        <v>15</v>
      </c>
      <c r="F23" s="65" t="s">
        <v>24</v>
      </c>
      <c r="G23" s="69" t="n">
        <f aca="false">ZakladDPHSniVypocet</f>
        <v>0</v>
      </c>
      <c r="H23" s="69"/>
      <c r="I23" s="69"/>
      <c r="J23" s="67" t="str">
        <f aca="false">Mena</f>
        <v>CZK</v>
      </c>
    </row>
    <row r="24" customFormat="false" ht="23.25" hidden="false" customHeight="true" outlineLevel="0" collapsed="false">
      <c r="A24" s="6" t="n">
        <f aca="false">(A23-INT(A23))*100</f>
        <v>0</v>
      </c>
      <c r="B24" s="53" t="s">
        <v>25</v>
      </c>
      <c r="C24" s="54"/>
      <c r="D24" s="55"/>
      <c r="E24" s="68" t="n">
        <f aca="false">SazbaDPH1</f>
        <v>15</v>
      </c>
      <c r="F24" s="65" t="s">
        <v>24</v>
      </c>
      <c r="G24" s="70" t="n">
        <f aca="false">IF(A24&gt;50, ROUNDUP(A23, 0), ROUNDDOWN(A23, 0))</f>
        <v>0</v>
      </c>
      <c r="H24" s="70"/>
      <c r="I24" s="70"/>
      <c r="J24" s="67" t="str">
        <f aca="false">Mena</f>
        <v>CZK</v>
      </c>
    </row>
    <row r="25" customFormat="false" ht="23.25" hidden="false" customHeight="true" outlineLevel="0" collapsed="false">
      <c r="A25" s="6" t="n">
        <f aca="false">ZakladDPHZakl*SazbaDPH2/100</f>
        <v>63000</v>
      </c>
      <c r="B25" s="53" t="s">
        <v>26</v>
      </c>
      <c r="C25" s="54"/>
      <c r="D25" s="55"/>
      <c r="E25" s="68" t="n">
        <v>21</v>
      </c>
      <c r="F25" s="65" t="s">
        <v>24</v>
      </c>
      <c r="G25" s="69" t="n">
        <f aca="false">ZakladDPHZaklVypocet</f>
        <v>300000</v>
      </c>
      <c r="H25" s="69"/>
      <c r="I25" s="69"/>
      <c r="J25" s="67" t="str">
        <f aca="false">Mena</f>
        <v>CZK</v>
      </c>
    </row>
    <row r="26" customFormat="false" ht="23.25" hidden="false" customHeight="true" outlineLevel="0" collapsed="false">
      <c r="A26" s="6" t="n">
        <f aca="false">(A25-INT(A25))*100</f>
        <v>0</v>
      </c>
      <c r="B26" s="71" t="s">
        <v>27</v>
      </c>
      <c r="C26" s="72"/>
      <c r="D26" s="73"/>
      <c r="E26" s="74" t="n">
        <f aca="false">SazbaDPH2</f>
        <v>21</v>
      </c>
      <c r="F26" s="75" t="s">
        <v>24</v>
      </c>
      <c r="G26" s="76" t="n">
        <f aca="false">IF(A26&gt;50, ROUNDUP(A25, 0), ROUNDDOWN(A25, 0))</f>
        <v>63000</v>
      </c>
      <c r="H26" s="76"/>
      <c r="I26" s="76"/>
      <c r="J26" s="77" t="str">
        <f aca="false">Mena</f>
        <v>CZK</v>
      </c>
    </row>
    <row r="27" customFormat="false" ht="23.25" hidden="false" customHeight="true" outlineLevel="0" collapsed="false">
      <c r="A27" s="6" t="n">
        <f aca="false">ZakladDPHSni+DPHSni+ZakladDPHZakl+DPHZakl</f>
        <v>363000</v>
      </c>
      <c r="B27" s="19" t="s">
        <v>28</v>
      </c>
      <c r="C27" s="78"/>
      <c r="D27" s="79"/>
      <c r="E27" s="78"/>
      <c r="F27" s="80"/>
      <c r="G27" s="81" t="n">
        <f aca="false">CenaCelkem-(ZakladDPHSni+DPHSni+ZakladDPHZakl+DPHZakl)</f>
        <v>0</v>
      </c>
      <c r="H27" s="81"/>
      <c r="I27" s="81"/>
      <c r="J27" s="82" t="str">
        <f aca="false">Mena</f>
        <v>CZK</v>
      </c>
    </row>
    <row r="28" customFormat="false" ht="27.75" hidden="true" customHeight="true" outlineLevel="0" collapsed="false">
      <c r="A28" s="6"/>
      <c r="B28" s="83" t="s">
        <v>29</v>
      </c>
      <c r="C28" s="84"/>
      <c r="D28" s="84"/>
      <c r="E28" s="85"/>
      <c r="F28" s="86"/>
      <c r="G28" s="87" t="n">
        <f aca="false">ZakladDPHSniVypocet+ZakladDPHZaklVypocet</f>
        <v>300000</v>
      </c>
      <c r="H28" s="87"/>
      <c r="I28" s="87"/>
      <c r="J28" s="88" t="str">
        <f aca="false">Mena</f>
        <v>CZK</v>
      </c>
    </row>
    <row r="29" customFormat="false" ht="27.75" hidden="false" customHeight="true" outlineLevel="0" collapsed="false">
      <c r="A29" s="6" t="n">
        <f aca="false">(A27-INT(A27))*100</f>
        <v>0</v>
      </c>
      <c r="B29" s="83" t="s">
        <v>30</v>
      </c>
      <c r="C29" s="89"/>
      <c r="D29" s="89"/>
      <c r="E29" s="89"/>
      <c r="F29" s="89"/>
      <c r="G29" s="90" t="n">
        <f aca="false">IF(A29&gt;50, ROUNDUP(A27, 0), ROUNDDOWN(A27, 0))</f>
        <v>363000</v>
      </c>
      <c r="H29" s="90"/>
      <c r="I29" s="90"/>
      <c r="J29" s="91" t="s">
        <v>31</v>
      </c>
    </row>
    <row r="30" customFormat="false" ht="12.75" hidden="false" customHeight="true" outlineLevel="0" collapsed="false">
      <c r="A30" s="6"/>
      <c r="B30" s="6"/>
      <c r="C30" s="20"/>
      <c r="D30" s="20"/>
      <c r="E30" s="20"/>
      <c r="F30" s="20"/>
      <c r="G30" s="32"/>
      <c r="H30" s="20"/>
      <c r="I30" s="32"/>
      <c r="J30" s="92"/>
    </row>
    <row r="31" customFormat="false" ht="30" hidden="false" customHeight="true" outlineLevel="0" collapsed="false">
      <c r="A31" s="6"/>
      <c r="B31" s="6"/>
      <c r="C31" s="20"/>
      <c r="D31" s="20"/>
      <c r="E31" s="20"/>
      <c r="F31" s="20"/>
      <c r="G31" s="32"/>
      <c r="H31" s="20"/>
      <c r="I31" s="32"/>
      <c r="J31" s="92"/>
    </row>
    <row r="32" customFormat="false" ht="18.75" hidden="false" customHeight="true" outlineLevel="0" collapsed="false">
      <c r="A32" s="6"/>
      <c r="B32" s="93"/>
      <c r="C32" s="94" t="s">
        <v>32</v>
      </c>
      <c r="D32" s="95"/>
      <c r="E32" s="95"/>
      <c r="F32" s="94" t="s">
        <v>33</v>
      </c>
      <c r="G32" s="95"/>
      <c r="H32" s="96" t="n">
        <f aca="true">TODAY()</f>
        <v>44845</v>
      </c>
      <c r="I32" s="95"/>
      <c r="J32" s="92"/>
    </row>
    <row r="33" customFormat="false" ht="47.25" hidden="false" customHeight="true" outlineLevel="0" collapsed="false">
      <c r="A33" s="6"/>
      <c r="B33" s="6"/>
      <c r="C33" s="20"/>
      <c r="D33" s="20"/>
      <c r="E33" s="20"/>
      <c r="F33" s="20"/>
      <c r="G33" s="32"/>
      <c r="H33" s="20"/>
      <c r="I33" s="32"/>
      <c r="J33" s="92"/>
    </row>
    <row r="34" s="1" customFormat="true" ht="18.75" hidden="false" customHeight="true" outlineLevel="0" collapsed="false">
      <c r="A34" s="97"/>
      <c r="B34" s="97"/>
      <c r="C34" s="98"/>
      <c r="D34" s="99"/>
      <c r="E34" s="99"/>
      <c r="F34" s="98"/>
      <c r="G34" s="100"/>
      <c r="H34" s="99"/>
      <c r="I34" s="100"/>
      <c r="J34" s="101"/>
    </row>
    <row r="35" customFormat="false" ht="12.75" hidden="false" customHeight="true" outlineLevel="0" collapsed="false">
      <c r="A35" s="6"/>
      <c r="B35" s="6"/>
      <c r="C35" s="20"/>
      <c r="D35" s="102" t="s">
        <v>34</v>
      </c>
      <c r="E35" s="102"/>
      <c r="F35" s="20"/>
      <c r="G35" s="32"/>
      <c r="H35" s="103" t="s">
        <v>35</v>
      </c>
      <c r="I35" s="32"/>
      <c r="J35" s="92"/>
    </row>
    <row r="36" customFormat="false" ht="13.5" hidden="false" customHeight="true" outlineLevel="0" collapsed="false">
      <c r="A36" s="104"/>
      <c r="B36" s="104"/>
      <c r="C36" s="105"/>
      <c r="D36" s="105"/>
      <c r="E36" s="105"/>
      <c r="F36" s="105"/>
      <c r="G36" s="106"/>
      <c r="H36" s="105"/>
      <c r="I36" s="106"/>
      <c r="J36" s="107"/>
    </row>
    <row r="37" customFormat="false" ht="27" hidden="false" customHeight="true" outlineLevel="0" collapsed="false">
      <c r="B37" s="108" t="s">
        <v>36</v>
      </c>
      <c r="C37" s="109"/>
      <c r="D37" s="109"/>
      <c r="E37" s="109"/>
      <c r="F37" s="110"/>
      <c r="G37" s="110"/>
      <c r="H37" s="110"/>
      <c r="I37" s="110"/>
      <c r="J37" s="109"/>
    </row>
    <row r="38" customFormat="false" ht="25.5" hidden="false" customHeight="true" outlineLevel="0" collapsed="false">
      <c r="A38" s="111" t="s">
        <v>37</v>
      </c>
      <c r="B38" s="112" t="s">
        <v>38</v>
      </c>
      <c r="C38" s="113" t="s">
        <v>39</v>
      </c>
      <c r="D38" s="114"/>
      <c r="E38" s="114"/>
      <c r="F38" s="115" t="str">
        <f aca="false">B23</f>
        <v>Základ pro sníženou DPH</v>
      </c>
      <c r="G38" s="115" t="str">
        <f aca="false">B25</f>
        <v>Základ pro základní DPH</v>
      </c>
      <c r="H38" s="116" t="s">
        <v>40</v>
      </c>
      <c r="I38" s="116" t="s">
        <v>41</v>
      </c>
      <c r="J38" s="117" t="s">
        <v>24</v>
      </c>
    </row>
    <row r="39" customFormat="false" ht="25.5" hidden="true" customHeight="true" outlineLevel="0" collapsed="false">
      <c r="A39" s="111" t="n">
        <v>1</v>
      </c>
      <c r="B39" s="118" t="s">
        <v>42</v>
      </c>
      <c r="C39" s="119"/>
      <c r="D39" s="119"/>
      <c r="E39" s="119"/>
      <c r="F39" s="120" t="n">
        <f aca="false">'00 1 Naklady'!AE26+'SO100 1 Pol'!AE349+'SO101 1Č1 Pol'!AE96+'SO102 1 Pol'!AE27+'SO200 1 Pol'!AE371+'SO201 1 Pol'!AE119+'SO202 1 Pol'!AE26</f>
        <v>0</v>
      </c>
      <c r="G39" s="121" t="n">
        <f aca="false">'00 1 Naklady'!AF26+'SO100 1 Pol'!AF349+'SO101 1Č1 Pol'!AF96+'SO102 1 Pol'!AF27+'SO200 1 Pol'!AF371+'SO201 1 Pol'!AF119+'SO202 1 Pol'!AF26</f>
        <v>300000</v>
      </c>
      <c r="H39" s="122" t="n">
        <f aca="false">(F39*SazbaDPH1/100)+(G39*SazbaDPH2/100)</f>
        <v>63000</v>
      </c>
      <c r="I39" s="122" t="n">
        <f aca="false">F39+G39+H39</f>
        <v>363000</v>
      </c>
      <c r="J39" s="123" t="n">
        <f aca="false">IF(CenaCelkemVypocet=0,"",I39/CenaCelkemVypocet*100)</f>
        <v>100</v>
      </c>
    </row>
    <row r="40" customFormat="false" ht="25.5" hidden="false" customHeight="true" outlineLevel="0" collapsed="false">
      <c r="A40" s="111" t="n">
        <v>2</v>
      </c>
      <c r="B40" s="124" t="s">
        <v>43</v>
      </c>
      <c r="C40" s="125" t="s">
        <v>44</v>
      </c>
      <c r="D40" s="125"/>
      <c r="E40" s="125"/>
      <c r="F40" s="126" t="n">
        <f aca="false">'00 1 Naklady'!AE26</f>
        <v>0</v>
      </c>
      <c r="G40" s="127" t="n">
        <f aca="false">'00 1 Naklady'!AF26</f>
        <v>0</v>
      </c>
      <c r="H40" s="127" t="n">
        <f aca="false">(F40*SazbaDPH1/100)+(G40*SazbaDPH2/100)</f>
        <v>0</v>
      </c>
      <c r="I40" s="127" t="n">
        <f aca="false">F40+G40+H40</f>
        <v>0</v>
      </c>
      <c r="J40" s="128" t="n">
        <f aca="false">IF(CenaCelkemVypocet=0,"",I40/CenaCelkemVypocet*100)</f>
        <v>0</v>
      </c>
    </row>
    <row r="41" customFormat="false" ht="25.5" hidden="false" customHeight="true" outlineLevel="0" collapsed="false">
      <c r="A41" s="111" t="n">
        <v>3</v>
      </c>
      <c r="B41" s="129" t="s">
        <v>45</v>
      </c>
      <c r="C41" s="119" t="s">
        <v>46</v>
      </c>
      <c r="D41" s="119"/>
      <c r="E41" s="119"/>
      <c r="F41" s="130" t="n">
        <f aca="false">'00 1 Naklady'!AE26</f>
        <v>0</v>
      </c>
      <c r="G41" s="122" t="n">
        <f aca="false">'00 1 Naklady'!AF26</f>
        <v>0</v>
      </c>
      <c r="H41" s="122" t="n">
        <f aca="false">(F41*SazbaDPH1/100)+(G41*SazbaDPH2/100)</f>
        <v>0</v>
      </c>
      <c r="I41" s="122" t="n">
        <f aca="false">F41+G41+H41</f>
        <v>0</v>
      </c>
      <c r="J41" s="123" t="n">
        <f aca="false">IF(CenaCelkemVypocet=0,"",I41/CenaCelkemVypocet*100)</f>
        <v>0</v>
      </c>
    </row>
    <row r="42" customFormat="false" ht="25.5" hidden="false" customHeight="true" outlineLevel="0" collapsed="false">
      <c r="A42" s="111" t="n">
        <v>2</v>
      </c>
      <c r="B42" s="124" t="s">
        <v>47</v>
      </c>
      <c r="C42" s="125" t="s">
        <v>48</v>
      </c>
      <c r="D42" s="125"/>
      <c r="E42" s="125"/>
      <c r="F42" s="126" t="n">
        <f aca="false">'SO100 1 Pol'!AE349</f>
        <v>0</v>
      </c>
      <c r="G42" s="127" t="n">
        <f aca="false">'SO100 1 Pol'!AF349</f>
        <v>300000</v>
      </c>
      <c r="H42" s="127" t="n">
        <f aca="false">(F42*SazbaDPH1/100)+(G42*SazbaDPH2/100)</f>
        <v>63000</v>
      </c>
      <c r="I42" s="127" t="n">
        <f aca="false">F42+G42+H42</f>
        <v>363000</v>
      </c>
      <c r="J42" s="128" t="n">
        <f aca="false">IF(CenaCelkemVypocet=0,"",I42/CenaCelkemVypocet*100)</f>
        <v>100</v>
      </c>
    </row>
    <row r="43" customFormat="false" ht="25.5" hidden="false" customHeight="true" outlineLevel="0" collapsed="false">
      <c r="A43" s="111" t="n">
        <v>3</v>
      </c>
      <c r="B43" s="129" t="s">
        <v>45</v>
      </c>
      <c r="C43" s="119" t="s">
        <v>48</v>
      </c>
      <c r="D43" s="119"/>
      <c r="E43" s="119"/>
      <c r="F43" s="130" t="n">
        <f aca="false">'SO100 1 Pol'!AE349</f>
        <v>0</v>
      </c>
      <c r="G43" s="122" t="n">
        <f aca="false">'SO100 1 Pol'!AF349</f>
        <v>300000</v>
      </c>
      <c r="H43" s="122" t="n">
        <f aca="false">(F43*SazbaDPH1/100)+(G43*SazbaDPH2/100)</f>
        <v>63000</v>
      </c>
      <c r="I43" s="122" t="n">
        <f aca="false">F43+G43+H43</f>
        <v>363000</v>
      </c>
      <c r="J43" s="123" t="n">
        <f aca="false">IF(CenaCelkemVypocet=0,"",I43/CenaCelkemVypocet*100)</f>
        <v>100</v>
      </c>
    </row>
    <row r="44" customFormat="false" ht="25.5" hidden="false" customHeight="true" outlineLevel="0" collapsed="false">
      <c r="A44" s="111" t="n">
        <v>2</v>
      </c>
      <c r="B44" s="124" t="s">
        <v>49</v>
      </c>
      <c r="C44" s="125" t="s">
        <v>50</v>
      </c>
      <c r="D44" s="125"/>
      <c r="E44" s="125"/>
      <c r="F44" s="126" t="n">
        <f aca="false">'SO101 1Č1 Pol'!AE96</f>
        <v>0</v>
      </c>
      <c r="G44" s="127" t="n">
        <f aca="false">'SO101 1Č1 Pol'!AF96</f>
        <v>0</v>
      </c>
      <c r="H44" s="127" t="n">
        <f aca="false">(F44*SazbaDPH1/100)+(G44*SazbaDPH2/100)</f>
        <v>0</v>
      </c>
      <c r="I44" s="127" t="n">
        <f aca="false">F44+G44+H44</f>
        <v>0</v>
      </c>
      <c r="J44" s="128" t="n">
        <f aca="false">IF(CenaCelkemVypocet=0,"",I44/CenaCelkemVypocet*100)</f>
        <v>0</v>
      </c>
    </row>
    <row r="45" customFormat="false" ht="25.5" hidden="false" customHeight="true" outlineLevel="0" collapsed="false">
      <c r="A45" s="111" t="n">
        <v>3</v>
      </c>
      <c r="B45" s="129" t="s">
        <v>51</v>
      </c>
      <c r="C45" s="119" t="s">
        <v>50</v>
      </c>
      <c r="D45" s="119"/>
      <c r="E45" s="119"/>
      <c r="F45" s="130" t="n">
        <f aca="false">'SO101 1Č1 Pol'!AE96</f>
        <v>0</v>
      </c>
      <c r="G45" s="122" t="n">
        <f aca="false">'SO101 1Č1 Pol'!AF96</f>
        <v>0</v>
      </c>
      <c r="H45" s="122" t="n">
        <f aca="false">(F45*SazbaDPH1/100)+(G45*SazbaDPH2/100)</f>
        <v>0</v>
      </c>
      <c r="I45" s="122" t="n">
        <f aca="false">F45+G45+H45</f>
        <v>0</v>
      </c>
      <c r="J45" s="123" t="n">
        <f aca="false">IF(CenaCelkemVypocet=0,"",I45/CenaCelkemVypocet*100)</f>
        <v>0</v>
      </c>
    </row>
    <row r="46" customFormat="false" ht="25.5" hidden="false" customHeight="true" outlineLevel="0" collapsed="false">
      <c r="A46" s="111" t="n">
        <v>2</v>
      </c>
      <c r="B46" s="124" t="s">
        <v>52</v>
      </c>
      <c r="C46" s="125" t="s">
        <v>53</v>
      </c>
      <c r="D46" s="125"/>
      <c r="E46" s="125"/>
      <c r="F46" s="126" t="n">
        <f aca="false">'SO102 1 Pol'!AE27</f>
        <v>0</v>
      </c>
      <c r="G46" s="127" t="n">
        <f aca="false">'SO102 1 Pol'!AF27</f>
        <v>0</v>
      </c>
      <c r="H46" s="127" t="n">
        <f aca="false">(F46*SazbaDPH1/100)+(G46*SazbaDPH2/100)</f>
        <v>0</v>
      </c>
      <c r="I46" s="127" t="n">
        <f aca="false">F46+G46+H46</f>
        <v>0</v>
      </c>
      <c r="J46" s="128" t="n">
        <f aca="false">IF(CenaCelkemVypocet=0,"",I46/CenaCelkemVypocet*100)</f>
        <v>0</v>
      </c>
    </row>
    <row r="47" customFormat="false" ht="25.5" hidden="false" customHeight="true" outlineLevel="0" collapsed="false">
      <c r="A47" s="111" t="n">
        <v>3</v>
      </c>
      <c r="B47" s="129" t="s">
        <v>45</v>
      </c>
      <c r="C47" s="119" t="s">
        <v>53</v>
      </c>
      <c r="D47" s="119"/>
      <c r="E47" s="119"/>
      <c r="F47" s="130" t="n">
        <f aca="false">'SO102 1 Pol'!AE27</f>
        <v>0</v>
      </c>
      <c r="G47" s="122" t="n">
        <f aca="false">'SO102 1 Pol'!AF27</f>
        <v>0</v>
      </c>
      <c r="H47" s="122" t="n">
        <f aca="false">(F47*SazbaDPH1/100)+(G47*SazbaDPH2/100)</f>
        <v>0</v>
      </c>
      <c r="I47" s="122" t="n">
        <f aca="false">F47+G47+H47</f>
        <v>0</v>
      </c>
      <c r="J47" s="123" t="n">
        <f aca="false">IF(CenaCelkemVypocet=0,"",I47/CenaCelkemVypocet*100)</f>
        <v>0</v>
      </c>
    </row>
    <row r="48" customFormat="false" ht="25.5" hidden="false" customHeight="true" outlineLevel="0" collapsed="false">
      <c r="A48" s="111" t="n">
        <v>2</v>
      </c>
      <c r="B48" s="124" t="s">
        <v>54</v>
      </c>
      <c r="C48" s="125" t="s">
        <v>55</v>
      </c>
      <c r="D48" s="125"/>
      <c r="E48" s="125"/>
      <c r="F48" s="126" t="n">
        <f aca="false">'SO200 1 Pol'!AE371</f>
        <v>0</v>
      </c>
      <c r="G48" s="127" t="n">
        <f aca="false">'SO200 1 Pol'!AF371</f>
        <v>0</v>
      </c>
      <c r="H48" s="127" t="n">
        <f aca="false">(F48*SazbaDPH1/100)+(G48*SazbaDPH2/100)</f>
        <v>0</v>
      </c>
      <c r="I48" s="127" t="n">
        <f aca="false">F48+G48+H48</f>
        <v>0</v>
      </c>
      <c r="J48" s="128" t="n">
        <f aca="false">IF(CenaCelkemVypocet=0,"",I48/CenaCelkemVypocet*100)</f>
        <v>0</v>
      </c>
    </row>
    <row r="49" customFormat="false" ht="25.5" hidden="false" customHeight="true" outlineLevel="0" collapsed="false">
      <c r="A49" s="111" t="n">
        <v>3</v>
      </c>
      <c r="B49" s="129" t="s">
        <v>45</v>
      </c>
      <c r="C49" s="119" t="s">
        <v>55</v>
      </c>
      <c r="D49" s="119"/>
      <c r="E49" s="119"/>
      <c r="F49" s="130" t="n">
        <f aca="false">'SO200 1 Pol'!AE371</f>
        <v>0</v>
      </c>
      <c r="G49" s="122" t="n">
        <f aca="false">'SO200 1 Pol'!AF371</f>
        <v>0</v>
      </c>
      <c r="H49" s="122" t="n">
        <f aca="false">(F49*SazbaDPH1/100)+(G49*SazbaDPH2/100)</f>
        <v>0</v>
      </c>
      <c r="I49" s="122" t="n">
        <f aca="false">F49+G49+H49</f>
        <v>0</v>
      </c>
      <c r="J49" s="123" t="n">
        <f aca="false">IF(CenaCelkemVypocet=0,"",I49/CenaCelkemVypocet*100)</f>
        <v>0</v>
      </c>
    </row>
    <row r="50" customFormat="false" ht="25.5" hidden="false" customHeight="true" outlineLevel="0" collapsed="false">
      <c r="A50" s="111" t="n">
        <v>2</v>
      </c>
      <c r="B50" s="124" t="s">
        <v>56</v>
      </c>
      <c r="C50" s="125" t="s">
        <v>57</v>
      </c>
      <c r="D50" s="125"/>
      <c r="E50" s="125"/>
      <c r="F50" s="126" t="n">
        <f aca="false">'SO201 1 Pol'!AE119</f>
        <v>0</v>
      </c>
      <c r="G50" s="127" t="n">
        <f aca="false">'SO201 1 Pol'!AF119</f>
        <v>0</v>
      </c>
      <c r="H50" s="127" t="n">
        <f aca="false">(F50*SazbaDPH1/100)+(G50*SazbaDPH2/100)</f>
        <v>0</v>
      </c>
      <c r="I50" s="127" t="n">
        <f aca="false">F50+G50+H50</f>
        <v>0</v>
      </c>
      <c r="J50" s="128" t="n">
        <f aca="false">IF(CenaCelkemVypocet=0,"",I50/CenaCelkemVypocet*100)</f>
        <v>0</v>
      </c>
    </row>
    <row r="51" customFormat="false" ht="25.5" hidden="false" customHeight="true" outlineLevel="0" collapsed="false">
      <c r="A51" s="111" t="n">
        <v>3</v>
      </c>
      <c r="B51" s="129" t="s">
        <v>45</v>
      </c>
      <c r="C51" s="119" t="s">
        <v>58</v>
      </c>
      <c r="D51" s="119"/>
      <c r="E51" s="119"/>
      <c r="F51" s="130" t="n">
        <f aca="false">'SO201 1 Pol'!AE119</f>
        <v>0</v>
      </c>
      <c r="G51" s="122" t="n">
        <f aca="false">'SO201 1 Pol'!AF119</f>
        <v>0</v>
      </c>
      <c r="H51" s="122" t="n">
        <f aca="false">(F51*SazbaDPH1/100)+(G51*SazbaDPH2/100)</f>
        <v>0</v>
      </c>
      <c r="I51" s="122" t="n">
        <f aca="false">F51+G51+H51</f>
        <v>0</v>
      </c>
      <c r="J51" s="123" t="n">
        <f aca="false">IF(CenaCelkemVypocet=0,"",I51/CenaCelkemVypocet*100)</f>
        <v>0</v>
      </c>
    </row>
    <row r="52" customFormat="false" ht="25.5" hidden="false" customHeight="true" outlineLevel="0" collapsed="false">
      <c r="A52" s="111" t="n">
        <v>2</v>
      </c>
      <c r="B52" s="124" t="s">
        <v>59</v>
      </c>
      <c r="C52" s="125" t="s">
        <v>60</v>
      </c>
      <c r="D52" s="125"/>
      <c r="E52" s="125"/>
      <c r="F52" s="126" t="n">
        <f aca="false">'SO202 1 Pol'!AE26</f>
        <v>0</v>
      </c>
      <c r="G52" s="127" t="n">
        <f aca="false">'SO202 1 Pol'!AF26</f>
        <v>0</v>
      </c>
      <c r="H52" s="127" t="n">
        <f aca="false">(F52*SazbaDPH1/100)+(G52*SazbaDPH2/100)</f>
        <v>0</v>
      </c>
      <c r="I52" s="127" t="n">
        <f aca="false">F52+G52+H52</f>
        <v>0</v>
      </c>
      <c r="J52" s="128" t="n">
        <f aca="false">IF(CenaCelkemVypocet=0,"",I52/CenaCelkemVypocet*100)</f>
        <v>0</v>
      </c>
    </row>
    <row r="53" customFormat="false" ht="25.5" hidden="false" customHeight="true" outlineLevel="0" collapsed="false">
      <c r="A53" s="111" t="n">
        <v>3</v>
      </c>
      <c r="B53" s="129" t="s">
        <v>45</v>
      </c>
      <c r="C53" s="119" t="s">
        <v>60</v>
      </c>
      <c r="D53" s="119"/>
      <c r="E53" s="119"/>
      <c r="F53" s="130" t="n">
        <f aca="false">'SO202 1 Pol'!AE26</f>
        <v>0</v>
      </c>
      <c r="G53" s="122" t="n">
        <f aca="false">'SO202 1 Pol'!AF26</f>
        <v>0</v>
      </c>
      <c r="H53" s="122" t="n">
        <f aca="false">(F53*SazbaDPH1/100)+(G53*SazbaDPH2/100)</f>
        <v>0</v>
      </c>
      <c r="I53" s="122" t="n">
        <f aca="false">F53+G53+H53</f>
        <v>0</v>
      </c>
      <c r="J53" s="123" t="n">
        <f aca="false">IF(CenaCelkemVypocet=0,"",I53/CenaCelkemVypocet*100)</f>
        <v>0</v>
      </c>
    </row>
    <row r="54" customFormat="false" ht="25.5" hidden="false" customHeight="true" outlineLevel="0" collapsed="false">
      <c r="A54" s="111"/>
      <c r="B54" s="131" t="s">
        <v>61</v>
      </c>
      <c r="C54" s="131"/>
      <c r="D54" s="131"/>
      <c r="E54" s="131"/>
      <c r="F54" s="132" t="n">
        <f aca="false">SUMIF(A39:A53,"=1",F39:F53)</f>
        <v>0</v>
      </c>
      <c r="G54" s="133" t="n">
        <f aca="false">SUMIF(A39:A53,"=1",G39:G53)</f>
        <v>300000</v>
      </c>
      <c r="H54" s="133" t="n">
        <f aca="false">SUMIF(A39:A53,"=1",H39:H53)</f>
        <v>63000</v>
      </c>
      <c r="I54" s="133" t="n">
        <f aca="false">SUMIF(A39:A53,"=1",I39:I53)</f>
        <v>363000</v>
      </c>
      <c r="J54" s="134" t="n">
        <f aca="false">SUMIF(A39:A53,"=1",J39:J53)</f>
        <v>100</v>
      </c>
    </row>
    <row r="58" customFormat="false" ht="15.6" hidden="false" customHeight="false" outlineLevel="0" collapsed="false">
      <c r="B58" s="135" t="s">
        <v>62</v>
      </c>
    </row>
    <row r="60" customFormat="false" ht="25.5" hidden="false" customHeight="true" outlineLevel="0" collapsed="false">
      <c r="A60" s="136"/>
      <c r="B60" s="137" t="s">
        <v>38</v>
      </c>
      <c r="C60" s="137" t="s">
        <v>39</v>
      </c>
      <c r="D60" s="138"/>
      <c r="E60" s="138"/>
      <c r="F60" s="139" t="s">
        <v>63</v>
      </c>
      <c r="G60" s="139"/>
      <c r="H60" s="139"/>
      <c r="I60" s="139" t="s">
        <v>14</v>
      </c>
      <c r="J60" s="139" t="s">
        <v>24</v>
      </c>
    </row>
    <row r="61" customFormat="false" ht="25.5" hidden="false" customHeight="true" outlineLevel="0" collapsed="false">
      <c r="A61" s="140"/>
      <c r="B61" s="141" t="s">
        <v>45</v>
      </c>
      <c r="C61" s="142" t="s">
        <v>64</v>
      </c>
      <c r="D61" s="142"/>
      <c r="E61" s="142"/>
      <c r="F61" s="143" t="s">
        <v>15</v>
      </c>
      <c r="G61" s="144"/>
      <c r="H61" s="144"/>
      <c r="I61" s="144" t="n">
        <f aca="false">'SO100 1 Pol'!G8+'SO101 1Č1 Pol'!G8+'SO200 1 Pol'!G8+'SO201 1 Pol'!G8</f>
        <v>0</v>
      </c>
      <c r="J61" s="145" t="n">
        <f aca="false">IF(I72=0,"",I61/I72*100)</f>
        <v>0</v>
      </c>
    </row>
    <row r="62" customFormat="false" ht="25.5" hidden="false" customHeight="true" outlineLevel="0" collapsed="false">
      <c r="A62" s="140"/>
      <c r="B62" s="141" t="s">
        <v>65</v>
      </c>
      <c r="C62" s="142" t="s">
        <v>66</v>
      </c>
      <c r="D62" s="142"/>
      <c r="E62" s="142"/>
      <c r="F62" s="143" t="s">
        <v>15</v>
      </c>
      <c r="G62" s="144"/>
      <c r="H62" s="144"/>
      <c r="I62" s="144" t="n">
        <f aca="false">'SO100 1 Pol'!G173+'SO101 1Č1 Pol'!G65+'SO200 1 Pol'!G205+'SO201 1 Pol'!G88</f>
        <v>0</v>
      </c>
      <c r="J62" s="145" t="n">
        <f aca="false">IF(I72=0,"",I62/I72*100)</f>
        <v>0</v>
      </c>
    </row>
    <row r="63" customFormat="false" ht="25.5" hidden="false" customHeight="true" outlineLevel="0" collapsed="false">
      <c r="A63" s="140"/>
      <c r="B63" s="141" t="s">
        <v>67</v>
      </c>
      <c r="C63" s="142" t="s">
        <v>68</v>
      </c>
      <c r="D63" s="142"/>
      <c r="E63" s="142"/>
      <c r="F63" s="143" t="s">
        <v>15</v>
      </c>
      <c r="G63" s="144"/>
      <c r="H63" s="144"/>
      <c r="I63" s="144" t="n">
        <f aca="false">'SO100 1 Pol'!G186+'SO200 1 Pol'!G218</f>
        <v>0</v>
      </c>
      <c r="J63" s="145" t="n">
        <f aca="false">IF(I72=0,"",I63/I72*100)</f>
        <v>0</v>
      </c>
    </row>
    <row r="64" customFormat="false" ht="25.5" hidden="false" customHeight="true" outlineLevel="0" collapsed="false">
      <c r="A64" s="140"/>
      <c r="B64" s="141" t="s">
        <v>69</v>
      </c>
      <c r="C64" s="142" t="s">
        <v>70</v>
      </c>
      <c r="D64" s="142"/>
      <c r="E64" s="142"/>
      <c r="F64" s="143" t="s">
        <v>15</v>
      </c>
      <c r="G64" s="144"/>
      <c r="H64" s="144"/>
      <c r="I64" s="144" t="n">
        <f aca="false">'SO100 1 Pol'!G243+'SO101 1Č1 Pol'!G78+'SO200 1 Pol'!G269+'SO201 1 Pol'!G101</f>
        <v>300000</v>
      </c>
      <c r="J64" s="145" t="n">
        <f aca="false">IF(I72=0,"",I64/I72*100)</f>
        <v>100</v>
      </c>
    </row>
    <row r="65" customFormat="false" ht="25.5" hidden="false" customHeight="true" outlineLevel="0" collapsed="false">
      <c r="A65" s="140"/>
      <c r="B65" s="141" t="s">
        <v>71</v>
      </c>
      <c r="C65" s="142" t="s">
        <v>72</v>
      </c>
      <c r="D65" s="142"/>
      <c r="E65" s="142"/>
      <c r="F65" s="143" t="s">
        <v>15</v>
      </c>
      <c r="G65" s="144"/>
      <c r="H65" s="144"/>
      <c r="I65" s="144" t="n">
        <f aca="false">'SO100 1 Pol'!G310+'SO200 1 Pol'!G337</f>
        <v>0</v>
      </c>
      <c r="J65" s="145" t="n">
        <f aca="false">IF(I72=0,"",I65/I72*100)</f>
        <v>0</v>
      </c>
    </row>
    <row r="66" customFormat="false" ht="25.5" hidden="false" customHeight="true" outlineLevel="0" collapsed="false">
      <c r="A66" s="140"/>
      <c r="B66" s="141" t="s">
        <v>73</v>
      </c>
      <c r="C66" s="142" t="s">
        <v>74</v>
      </c>
      <c r="D66" s="142"/>
      <c r="E66" s="142"/>
      <c r="F66" s="143" t="s">
        <v>15</v>
      </c>
      <c r="G66" s="144"/>
      <c r="H66" s="144"/>
      <c r="I66" s="144" t="n">
        <f aca="false">'SO100 1 Pol'!G323+'SO101 1Č1 Pol'!G89+'SO200 1 Pol'!G345+'SO201 1 Pol'!G112</f>
        <v>0</v>
      </c>
      <c r="J66" s="145" t="n">
        <f aca="false">IF(I72=0,"",I66/I72*100)</f>
        <v>0</v>
      </c>
    </row>
    <row r="67" customFormat="false" ht="25.5" hidden="false" customHeight="true" outlineLevel="0" collapsed="false">
      <c r="A67" s="140"/>
      <c r="B67" s="141" t="s">
        <v>75</v>
      </c>
      <c r="C67" s="142" t="s">
        <v>76</v>
      </c>
      <c r="D67" s="142"/>
      <c r="E67" s="142"/>
      <c r="F67" s="143" t="s">
        <v>17</v>
      </c>
      <c r="G67" s="144"/>
      <c r="H67" s="144"/>
      <c r="I67" s="144" t="n">
        <f aca="false">'SO102 1 Pol'!G8+'SO202 1 Pol'!G8</f>
        <v>0</v>
      </c>
      <c r="J67" s="145" t="n">
        <f aca="false">IF(I72=0,"",I67/I72*100)</f>
        <v>0</v>
      </c>
    </row>
    <row r="68" customFormat="false" ht="25.5" hidden="false" customHeight="true" outlineLevel="0" collapsed="false">
      <c r="A68" s="140"/>
      <c r="B68" s="141" t="s">
        <v>77</v>
      </c>
      <c r="C68" s="142" t="s">
        <v>78</v>
      </c>
      <c r="D68" s="142"/>
      <c r="E68" s="142"/>
      <c r="F68" s="143" t="s">
        <v>17</v>
      </c>
      <c r="G68" s="144"/>
      <c r="H68" s="144"/>
      <c r="I68" s="144" t="n">
        <f aca="false">'SO102 1 Pol'!G19+'SO202 1 Pol'!G18</f>
        <v>0</v>
      </c>
      <c r="J68" s="145" t="n">
        <f aca="false">IF(I72=0,"",I68/I72*100)</f>
        <v>0</v>
      </c>
    </row>
    <row r="69" customFormat="false" ht="25.5" hidden="false" customHeight="true" outlineLevel="0" collapsed="false">
      <c r="A69" s="140"/>
      <c r="B69" s="141" t="s">
        <v>79</v>
      </c>
      <c r="C69" s="142" t="s">
        <v>80</v>
      </c>
      <c r="D69" s="142"/>
      <c r="E69" s="142"/>
      <c r="F69" s="143" t="s">
        <v>81</v>
      </c>
      <c r="G69" s="144"/>
      <c r="H69" s="144"/>
      <c r="I69" s="144" t="n">
        <f aca="false">'SO100 1 Pol'!G330+'SO200 1 Pol'!G352</f>
        <v>0</v>
      </c>
      <c r="J69" s="145" t="n">
        <f aca="false">IF(I72=0,"",I69/I72*100)</f>
        <v>0</v>
      </c>
    </row>
    <row r="70" customFormat="false" ht="25.5" hidden="false" customHeight="true" outlineLevel="0" collapsed="false">
      <c r="A70" s="140"/>
      <c r="B70" s="141" t="s">
        <v>18</v>
      </c>
      <c r="C70" s="142" t="s">
        <v>19</v>
      </c>
      <c r="D70" s="142"/>
      <c r="E70" s="142"/>
      <c r="F70" s="143" t="s">
        <v>18</v>
      </c>
      <c r="G70" s="144"/>
      <c r="H70" s="144"/>
      <c r="I70" s="144" t="n">
        <f aca="false">'00 1 Naklady'!G8</f>
        <v>0</v>
      </c>
      <c r="J70" s="145" t="n">
        <f aca="false">IF(I72=0,"",I70/I72*100)</f>
        <v>0</v>
      </c>
    </row>
    <row r="71" customFormat="false" ht="25.5" hidden="false" customHeight="true" outlineLevel="0" collapsed="false">
      <c r="A71" s="140"/>
      <c r="B71" s="141" t="s">
        <v>20</v>
      </c>
      <c r="C71" s="142" t="s">
        <v>21</v>
      </c>
      <c r="D71" s="142"/>
      <c r="E71" s="142"/>
      <c r="F71" s="143" t="s">
        <v>20</v>
      </c>
      <c r="G71" s="144"/>
      <c r="H71" s="144"/>
      <c r="I71" s="144" t="n">
        <f aca="false">'00 1 Naklady'!G18</f>
        <v>0</v>
      </c>
      <c r="J71" s="145" t="n">
        <f aca="false">IF(I72=0,"",I71/I72*100)</f>
        <v>0</v>
      </c>
    </row>
    <row r="72" customFormat="false" ht="25.5" hidden="false" customHeight="true" outlineLevel="0" collapsed="false">
      <c r="A72" s="146"/>
      <c r="B72" s="147" t="s">
        <v>41</v>
      </c>
      <c r="C72" s="147"/>
      <c r="D72" s="148"/>
      <c r="E72" s="148"/>
      <c r="F72" s="149"/>
      <c r="G72" s="150"/>
      <c r="H72" s="150"/>
      <c r="I72" s="150" t="n">
        <f aca="false">SUM(I61:I71)</f>
        <v>300000</v>
      </c>
      <c r="J72" s="151" t="n">
        <f aca="false">SUM(J61:J71)</f>
        <v>100</v>
      </c>
    </row>
    <row r="73" customFormat="false" ht="13.2" hidden="false" customHeight="false" outlineLevel="0" collapsed="false">
      <c r="F73" s="152"/>
      <c r="G73" s="153"/>
      <c r="H73" s="152"/>
      <c r="I73" s="153"/>
      <c r="J73" s="154"/>
    </row>
    <row r="74" customFormat="false" ht="13.2" hidden="false" customHeight="false" outlineLevel="0" collapsed="false">
      <c r="F74" s="152"/>
      <c r="G74" s="153"/>
      <c r="H74" s="152"/>
      <c r="I74" s="153"/>
      <c r="J74" s="154"/>
    </row>
    <row r="75" customFormat="false" ht="13.2" hidden="false" customHeight="false" outlineLevel="0" collapsed="false">
      <c r="F75" s="152"/>
      <c r="G75" s="153"/>
      <c r="H75" s="152"/>
      <c r="I75" s="153"/>
      <c r="J75" s="154"/>
    </row>
  </sheetData>
  <sheetProtection sheet="true" password="dc0d"/>
  <mergeCells count="63">
    <mergeCell ref="B1:J1"/>
    <mergeCell ref="E2:J2"/>
    <mergeCell ref="E3:J3"/>
    <mergeCell ref="E4:J4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B54:E54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</mergeCells>
  <printOptions headings="false" gridLines="false" gridLinesSet="true" horizontalCentered="false" verticalCentered="false"/>
  <pageMargins left="0.39375" right="0.196527777777778" top="0.590277777777778" bottom="0.393055555555556" header="0.511805555555555" footer="0.196527777777778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&amp;L&amp;9Zpracováno programem BUILDpower S,  © RTS, a.s.&amp;R&amp;9Stránka &amp;P z &amp;N</oddFooter>
  </headerFooter>
  <rowBreaks count="1" manualBreakCount="1">
    <brk id="36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8" activeCellId="0" sqref="F8"/>
    </sheetView>
  </sheetViews>
  <sheetFormatPr defaultColWidth="9.13671875" defaultRowHeight="13.2" zeroHeight="false" outlineLevelRow="0" outlineLevelCol="0"/>
  <cols>
    <col collapsed="false" customWidth="true" hidden="false" outlineLevel="0" max="1" min="1" style="155" width="4.33"/>
    <col collapsed="false" customWidth="true" hidden="false" outlineLevel="0" max="2" min="2" style="155" width="14.43"/>
    <col collapsed="false" customWidth="true" hidden="false" outlineLevel="0" max="3" min="3" style="156" width="38.33"/>
    <col collapsed="false" customWidth="true" hidden="false" outlineLevel="0" max="4" min="4" style="155" width="4.56"/>
    <col collapsed="false" customWidth="true" hidden="false" outlineLevel="0" max="5" min="5" style="155" width="10.58"/>
    <col collapsed="false" customWidth="true" hidden="false" outlineLevel="0" max="6" min="6" style="155" width="9.89"/>
    <col collapsed="false" customWidth="true" hidden="false" outlineLevel="0" max="7" min="7" style="155" width="12.66"/>
    <col collapsed="false" customWidth="false" hidden="false" outlineLevel="0" max="1024" min="8" style="155" width="9.13"/>
  </cols>
  <sheetData>
    <row r="1" customFormat="false" ht="15.6" hidden="false" customHeight="false" outlineLevel="0" collapsed="false">
      <c r="A1" s="157" t="s">
        <v>82</v>
      </c>
      <c r="B1" s="157"/>
      <c r="C1" s="157"/>
      <c r="D1" s="157"/>
      <c r="E1" s="157"/>
      <c r="F1" s="157"/>
      <c r="G1" s="157"/>
    </row>
    <row r="2" customFormat="false" ht="24.9" hidden="false" customHeight="true" outlineLevel="0" collapsed="false">
      <c r="A2" s="158" t="s">
        <v>83</v>
      </c>
      <c r="B2" s="159"/>
      <c r="C2" s="160"/>
      <c r="D2" s="160"/>
      <c r="E2" s="160"/>
      <c r="F2" s="160"/>
      <c r="G2" s="160"/>
    </row>
    <row r="3" customFormat="false" ht="24.9" hidden="false" customHeight="true" outlineLevel="0" collapsed="false">
      <c r="A3" s="158" t="s">
        <v>84</v>
      </c>
      <c r="B3" s="159"/>
      <c r="C3" s="160"/>
      <c r="D3" s="160"/>
      <c r="E3" s="160"/>
      <c r="F3" s="160"/>
      <c r="G3" s="160"/>
    </row>
    <row r="4" customFormat="false" ht="24.9" hidden="false" customHeight="true" outlineLevel="0" collapsed="false">
      <c r="A4" s="158" t="s">
        <v>85</v>
      </c>
      <c r="B4" s="159"/>
      <c r="C4" s="160"/>
      <c r="D4" s="160"/>
      <c r="E4" s="160"/>
      <c r="F4" s="160"/>
      <c r="G4" s="160"/>
    </row>
    <row r="5" customFormat="false" ht="13.2" hidden="false" customHeight="false" outlineLevel="0" collapsed="false">
      <c r="B5" s="161"/>
      <c r="C5" s="162"/>
      <c r="D5" s="163"/>
    </row>
  </sheetData>
  <sheetProtection sheet="true" password="dc0d"/>
  <mergeCells count="4">
    <mergeCell ref="A1:G1"/>
    <mergeCell ref="C2:G2"/>
    <mergeCell ref="C3:G3"/>
    <mergeCell ref="C4:G4"/>
  </mergeCells>
  <printOptions headings="false" gridLines="false" gridLinesSet="true" horizontalCentered="false" verticalCentered="false"/>
  <pageMargins left="0.590277777777778" right="0.39375" top="0.59027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H10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7" topLeftCell="A8" activePane="bottomLeft" state="frozen"/>
      <selection pane="topLeft" activeCell="A1" activeCellId="0" sqref="A1"/>
      <selection pane="bottomLeft" activeCell="F9" activeCellId="0" sqref="F9"/>
    </sheetView>
  </sheetViews>
  <sheetFormatPr defaultColWidth="8.5703125" defaultRowHeight="13.2" zeroHeight="false" outlineLevelRow="1" outlineLevelCol="0"/>
  <cols>
    <col collapsed="false" customWidth="true" hidden="false" outlineLevel="0" max="1" min="1" style="0" width="3.45"/>
    <col collapsed="false" customWidth="true" hidden="false" outlineLevel="0" max="2" min="2" style="164" width="12.56"/>
    <col collapsed="false" customWidth="true" hidden="false" outlineLevel="0" max="3" min="3" style="164" width="63.33"/>
    <col collapsed="false" customWidth="true" hidden="false" outlineLevel="0" max="4" min="4" style="0" width="4.89"/>
    <col collapsed="false" customWidth="true" hidden="false" outlineLevel="0" max="5" min="5" style="0" width="10.58"/>
    <col collapsed="false" customWidth="true" hidden="false" outlineLevel="0" max="6" min="6" style="0" width="9.89"/>
    <col collapsed="false" customWidth="true" hidden="false" outlineLevel="0" max="7" min="7" style="0" width="12.66"/>
    <col collapsed="false" customWidth="true" hidden="true" outlineLevel="0" max="13" min="8" style="0" width="11.52"/>
    <col collapsed="false" customWidth="true" hidden="true" outlineLevel="0" max="17" min="16" style="0" width="11.52"/>
    <col collapsed="false" customWidth="true" hidden="false" outlineLevel="0" max="18" min="18" style="0" width="6.88"/>
    <col collapsed="false" customWidth="true" hidden="false" outlineLevel="0" max="20" min="20" style="0" width="8.44"/>
    <col collapsed="false" customWidth="true" hidden="true" outlineLevel="0" max="23" min="21" style="0" width="11.52"/>
    <col collapsed="false" customWidth="true" hidden="true" outlineLevel="0" max="29" min="29" style="0" width="11.52"/>
    <col collapsed="false" customWidth="true" hidden="true" outlineLevel="0" max="41" min="31" style="0" width="11.52"/>
    <col collapsed="false" customWidth="true" hidden="false" outlineLevel="0" max="53" min="53" style="0" width="98.66"/>
  </cols>
  <sheetData>
    <row r="1" customFormat="false" ht="15.75" hidden="false" customHeight="true" outlineLevel="0" collapsed="false">
      <c r="A1" s="165" t="s">
        <v>86</v>
      </c>
      <c r="B1" s="165"/>
      <c r="C1" s="165"/>
      <c r="D1" s="165"/>
      <c r="E1" s="165"/>
      <c r="F1" s="165"/>
      <c r="G1" s="165"/>
      <c r="AG1" s="0" t="s">
        <v>87</v>
      </c>
    </row>
    <row r="2" customFormat="false" ht="24.9" hidden="false" customHeight="true" outlineLevel="0" collapsed="false">
      <c r="A2" s="158" t="s">
        <v>83</v>
      </c>
      <c r="B2" s="159" t="s">
        <v>5</v>
      </c>
      <c r="C2" s="166" t="s">
        <v>6</v>
      </c>
      <c r="D2" s="166"/>
      <c r="E2" s="166"/>
      <c r="F2" s="166"/>
      <c r="G2" s="166"/>
      <c r="AG2" s="0" t="s">
        <v>88</v>
      </c>
    </row>
    <row r="3" customFormat="false" ht="24.9" hidden="false" customHeight="true" outlineLevel="0" collapsed="false">
      <c r="A3" s="158" t="s">
        <v>84</v>
      </c>
      <c r="B3" s="159" t="s">
        <v>43</v>
      </c>
      <c r="C3" s="166" t="s">
        <v>44</v>
      </c>
      <c r="D3" s="166"/>
      <c r="E3" s="166"/>
      <c r="F3" s="166"/>
      <c r="G3" s="166"/>
      <c r="AC3" s="164" t="s">
        <v>89</v>
      </c>
      <c r="AG3" s="0" t="s">
        <v>90</v>
      </c>
    </row>
    <row r="4" customFormat="false" ht="24.9" hidden="false" customHeight="true" outlineLevel="0" collapsed="false">
      <c r="A4" s="167" t="s">
        <v>85</v>
      </c>
      <c r="B4" s="168" t="s">
        <v>45</v>
      </c>
      <c r="C4" s="169" t="s">
        <v>46</v>
      </c>
      <c r="D4" s="169"/>
      <c r="E4" s="169"/>
      <c r="F4" s="169"/>
      <c r="G4" s="169"/>
      <c r="AG4" s="0" t="s">
        <v>91</v>
      </c>
    </row>
    <row r="5" customFormat="false" ht="13.2" hidden="false" customHeight="false" outlineLevel="0" collapsed="false">
      <c r="D5" s="170"/>
    </row>
    <row r="6" customFormat="false" ht="39.6" hidden="false" customHeight="false" outlineLevel="0" collapsed="false">
      <c r="A6" s="171" t="s">
        <v>92</v>
      </c>
      <c r="B6" s="172" t="s">
        <v>93</v>
      </c>
      <c r="C6" s="172" t="s">
        <v>94</v>
      </c>
      <c r="D6" s="173" t="s">
        <v>95</v>
      </c>
      <c r="E6" s="171" t="s">
        <v>96</v>
      </c>
      <c r="F6" s="174" t="s">
        <v>97</v>
      </c>
      <c r="G6" s="171" t="s">
        <v>14</v>
      </c>
      <c r="H6" s="175" t="s">
        <v>98</v>
      </c>
      <c r="I6" s="175" t="s">
        <v>99</v>
      </c>
      <c r="J6" s="175" t="s">
        <v>100</v>
      </c>
      <c r="K6" s="175" t="s">
        <v>101</v>
      </c>
      <c r="L6" s="175" t="s">
        <v>102</v>
      </c>
      <c r="M6" s="175" t="s">
        <v>103</v>
      </c>
      <c r="N6" s="175" t="s">
        <v>104</v>
      </c>
      <c r="O6" s="175" t="s">
        <v>105</v>
      </c>
      <c r="P6" s="175" t="s">
        <v>106</v>
      </c>
      <c r="Q6" s="175" t="s">
        <v>107</v>
      </c>
      <c r="R6" s="175" t="s">
        <v>108</v>
      </c>
      <c r="S6" s="175" t="s">
        <v>109</v>
      </c>
      <c r="T6" s="175" t="s">
        <v>110</v>
      </c>
      <c r="U6" s="175" t="s">
        <v>111</v>
      </c>
      <c r="V6" s="175" t="s">
        <v>112</v>
      </c>
      <c r="W6" s="175" t="s">
        <v>113</v>
      </c>
    </row>
    <row r="7" customFormat="false" ht="13.2" hidden="true" customHeight="false" outlineLevel="0" collapsed="false">
      <c r="A7" s="155"/>
      <c r="B7" s="161"/>
      <c r="C7" s="161"/>
      <c r="D7" s="163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customFormat="false" ht="13.2" hidden="false" customHeight="false" outlineLevel="0" collapsed="false">
      <c r="A8" s="178" t="s">
        <v>114</v>
      </c>
      <c r="B8" s="179" t="s">
        <v>18</v>
      </c>
      <c r="C8" s="180" t="s">
        <v>19</v>
      </c>
      <c r="D8" s="181"/>
      <c r="E8" s="182"/>
      <c r="F8" s="183"/>
      <c r="G8" s="183" t="n">
        <f aca="false">SUMIF(AG9:AG17,"&lt;&gt;NOR",G9:G17)</f>
        <v>0</v>
      </c>
      <c r="H8" s="183"/>
      <c r="I8" s="183" t="n">
        <f aca="false">SUM(I9:I17)</f>
        <v>0</v>
      </c>
      <c r="J8" s="183"/>
      <c r="K8" s="183" t="n">
        <f aca="false">SUM(K9:K17)</f>
        <v>0</v>
      </c>
      <c r="L8" s="183"/>
      <c r="M8" s="183" t="n">
        <f aca="false">SUM(M9:M17)</f>
        <v>0</v>
      </c>
      <c r="N8" s="183"/>
      <c r="O8" s="183" t="n">
        <f aca="false">SUM(O9:O17)</f>
        <v>0</v>
      </c>
      <c r="P8" s="183"/>
      <c r="Q8" s="183" t="n">
        <f aca="false">SUM(Q9:Q17)</f>
        <v>0</v>
      </c>
      <c r="R8" s="183"/>
      <c r="S8" s="183"/>
      <c r="T8" s="184"/>
      <c r="U8" s="185"/>
      <c r="V8" s="185" t="n">
        <f aca="false">SUM(V9:V17)</f>
        <v>0</v>
      </c>
      <c r="W8" s="185"/>
      <c r="AG8" s="0" t="s">
        <v>115</v>
      </c>
    </row>
    <row r="9" customFormat="false" ht="30.6" hidden="false" customHeight="false" outlineLevel="1" collapsed="false">
      <c r="A9" s="186" t="n">
        <v>1</v>
      </c>
      <c r="B9" s="187" t="s">
        <v>116</v>
      </c>
      <c r="C9" s="188" t="s">
        <v>117</v>
      </c>
      <c r="D9" s="189" t="s">
        <v>118</v>
      </c>
      <c r="E9" s="190" t="n">
        <v>1</v>
      </c>
      <c r="F9" s="191"/>
      <c r="G9" s="192" t="n">
        <f aca="false">ROUND(E9*F9,2)</f>
        <v>0</v>
      </c>
      <c r="H9" s="191"/>
      <c r="I9" s="192" t="n">
        <f aca="false">ROUND(E9*H9,2)</f>
        <v>0</v>
      </c>
      <c r="J9" s="191"/>
      <c r="K9" s="192" t="n">
        <f aca="false">ROUND(E9*J9,2)</f>
        <v>0</v>
      </c>
      <c r="L9" s="192" t="n">
        <v>21</v>
      </c>
      <c r="M9" s="192" t="n">
        <f aca="false">G9*(1+L9/100)</f>
        <v>0</v>
      </c>
      <c r="N9" s="192" t="n">
        <v>0</v>
      </c>
      <c r="O9" s="192" t="n">
        <f aca="false">ROUND(E9*N9,2)</f>
        <v>0</v>
      </c>
      <c r="P9" s="192" t="n">
        <v>0</v>
      </c>
      <c r="Q9" s="192" t="n">
        <f aca="false">ROUND(E9*P9,2)</f>
        <v>0</v>
      </c>
      <c r="R9" s="192"/>
      <c r="S9" s="192" t="s">
        <v>119</v>
      </c>
      <c r="T9" s="193" t="s">
        <v>120</v>
      </c>
      <c r="U9" s="194" t="n">
        <v>0</v>
      </c>
      <c r="V9" s="194" t="n">
        <f aca="false">ROUND(E9*U9,2)</f>
        <v>0</v>
      </c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 t="s">
        <v>121</v>
      </c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</row>
    <row r="10" customFormat="false" ht="21" hidden="false" customHeight="true" outlineLevel="1" collapsed="false">
      <c r="A10" s="196"/>
      <c r="B10" s="197"/>
      <c r="C10" s="198" t="s">
        <v>122</v>
      </c>
      <c r="D10" s="198"/>
      <c r="E10" s="198"/>
      <c r="F10" s="198"/>
      <c r="G10" s="198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5"/>
      <c r="Y10" s="195"/>
      <c r="Z10" s="195"/>
      <c r="AA10" s="195"/>
      <c r="AB10" s="195"/>
      <c r="AC10" s="195"/>
      <c r="AD10" s="195"/>
      <c r="AE10" s="195"/>
      <c r="AF10" s="195"/>
      <c r="AG10" s="195" t="s">
        <v>123</v>
      </c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9" t="str">
        <f aca="false">C10</f>
        <v>Náklady dodavatele vyplývající z povinností dodavatele stanovených obchodními podmínkami před zahájením stavebních prací. Tato skupina zahrnuje zejména náklady na přípravné činnosti.</v>
      </c>
      <c r="BB10" s="195"/>
      <c r="BC10" s="195"/>
      <c r="BD10" s="195"/>
      <c r="BE10" s="195"/>
      <c r="BF10" s="195"/>
      <c r="BG10" s="195"/>
      <c r="BH10" s="195"/>
    </row>
    <row r="11" customFormat="false" ht="13.2" hidden="false" customHeight="false" outlineLevel="1" collapsed="false">
      <c r="A11" s="186" t="n">
        <v>2</v>
      </c>
      <c r="B11" s="187" t="s">
        <v>124</v>
      </c>
      <c r="C11" s="188" t="s">
        <v>125</v>
      </c>
      <c r="D11" s="189" t="s">
        <v>118</v>
      </c>
      <c r="E11" s="190" t="n">
        <v>1</v>
      </c>
      <c r="F11" s="191"/>
      <c r="G11" s="192" t="n">
        <f aca="false">ROUND(E11*F11,2)</f>
        <v>0</v>
      </c>
      <c r="H11" s="191"/>
      <c r="I11" s="192" t="n">
        <f aca="false">ROUND(E11*H11,2)</f>
        <v>0</v>
      </c>
      <c r="J11" s="191"/>
      <c r="K11" s="192" t="n">
        <f aca="false">ROUND(E11*J11,2)</f>
        <v>0</v>
      </c>
      <c r="L11" s="192" t="n">
        <v>21</v>
      </c>
      <c r="M11" s="192" t="n">
        <f aca="false">G11*(1+L11/100)</f>
        <v>0</v>
      </c>
      <c r="N11" s="192" t="n">
        <v>0</v>
      </c>
      <c r="O11" s="192" t="n">
        <f aca="false">ROUND(E11*N11,2)</f>
        <v>0</v>
      </c>
      <c r="P11" s="192" t="n">
        <v>0</v>
      </c>
      <c r="Q11" s="192" t="n">
        <f aca="false">ROUND(E11*P11,2)</f>
        <v>0</v>
      </c>
      <c r="R11" s="192"/>
      <c r="S11" s="192" t="s">
        <v>119</v>
      </c>
      <c r="T11" s="193" t="s">
        <v>120</v>
      </c>
      <c r="U11" s="194" t="n">
        <v>0</v>
      </c>
      <c r="V11" s="194" t="n">
        <f aca="false">ROUND(E11*U11,2)</f>
        <v>0</v>
      </c>
      <c r="W11" s="194"/>
      <c r="X11" s="195"/>
      <c r="Y11" s="195"/>
      <c r="Z11" s="195"/>
      <c r="AA11" s="195"/>
      <c r="AB11" s="195"/>
      <c r="AC11" s="195"/>
      <c r="AD11" s="195"/>
      <c r="AE11" s="195"/>
      <c r="AF11" s="195"/>
      <c r="AG11" s="195" t="s">
        <v>121</v>
      </c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</row>
    <row r="12" customFormat="false" ht="13.2" hidden="false" customHeight="true" outlineLevel="1" collapsed="false">
      <c r="A12" s="196"/>
      <c r="B12" s="197"/>
      <c r="C12" s="198" t="s">
        <v>126</v>
      </c>
      <c r="D12" s="198"/>
      <c r="E12" s="198"/>
      <c r="F12" s="198"/>
      <c r="G12" s="198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5" t="s">
        <v>123</v>
      </c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</row>
    <row r="13" customFormat="false" ht="30.6" hidden="false" customHeight="false" outlineLevel="1" collapsed="false">
      <c r="A13" s="186" t="n">
        <v>3</v>
      </c>
      <c r="B13" s="187" t="s">
        <v>127</v>
      </c>
      <c r="C13" s="188" t="s">
        <v>128</v>
      </c>
      <c r="D13" s="189" t="s">
        <v>118</v>
      </c>
      <c r="E13" s="190" t="n">
        <v>1</v>
      </c>
      <c r="F13" s="191"/>
      <c r="G13" s="192" t="n">
        <f aca="false">ROUND(E13*F13,2)</f>
        <v>0</v>
      </c>
      <c r="H13" s="191"/>
      <c r="I13" s="192" t="n">
        <f aca="false">ROUND(E13*H13,2)</f>
        <v>0</v>
      </c>
      <c r="J13" s="191"/>
      <c r="K13" s="192" t="n">
        <f aca="false">ROUND(E13*J13,2)</f>
        <v>0</v>
      </c>
      <c r="L13" s="192" t="n">
        <v>21</v>
      </c>
      <c r="M13" s="192" t="n">
        <f aca="false">G13*(1+L13/100)</f>
        <v>0</v>
      </c>
      <c r="N13" s="192" t="n">
        <v>0</v>
      </c>
      <c r="O13" s="192" t="n">
        <f aca="false">ROUND(E13*N13,2)</f>
        <v>0</v>
      </c>
      <c r="P13" s="192" t="n">
        <v>0</v>
      </c>
      <c r="Q13" s="192" t="n">
        <f aca="false">ROUND(E13*P13,2)</f>
        <v>0</v>
      </c>
      <c r="R13" s="192"/>
      <c r="S13" s="192" t="s">
        <v>119</v>
      </c>
      <c r="T13" s="193" t="s">
        <v>120</v>
      </c>
      <c r="U13" s="194" t="n">
        <v>0</v>
      </c>
      <c r="V13" s="194" t="n">
        <f aca="false">ROUND(E13*U13,2)</f>
        <v>0</v>
      </c>
      <c r="W13" s="194"/>
      <c r="X13" s="195"/>
      <c r="Y13" s="195"/>
      <c r="Z13" s="195"/>
      <c r="AA13" s="195"/>
      <c r="AB13" s="195"/>
      <c r="AC13" s="195"/>
      <c r="AD13" s="195"/>
      <c r="AE13" s="195"/>
      <c r="AF13" s="195"/>
      <c r="AG13" s="195" t="s">
        <v>121</v>
      </c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</row>
    <row r="14" customFormat="false" ht="31.2" hidden="false" customHeight="true" outlineLevel="1" collapsed="false">
      <c r="A14" s="196"/>
      <c r="B14" s="197"/>
      <c r="C14" s="198" t="s">
        <v>129</v>
      </c>
      <c r="D14" s="198"/>
      <c r="E14" s="198"/>
      <c r="F14" s="198"/>
      <c r="G14" s="198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5" t="s">
        <v>123</v>
      </c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9" t="str">
        <f aca="false">C14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4" s="195"/>
      <c r="BC14" s="195"/>
      <c r="BD14" s="195"/>
      <c r="BE14" s="195"/>
      <c r="BF14" s="195"/>
      <c r="BG14" s="195"/>
      <c r="BH14" s="195"/>
    </row>
    <row r="15" customFormat="false" ht="13.2" hidden="false" customHeight="false" outlineLevel="1" collapsed="false">
      <c r="A15" s="186" t="n">
        <v>4</v>
      </c>
      <c r="B15" s="187" t="s">
        <v>130</v>
      </c>
      <c r="C15" s="188" t="s">
        <v>131</v>
      </c>
      <c r="D15" s="189" t="s">
        <v>118</v>
      </c>
      <c r="E15" s="190" t="n">
        <v>1</v>
      </c>
      <c r="F15" s="191"/>
      <c r="G15" s="192" t="n">
        <f aca="false">ROUND(E15*F15,2)</f>
        <v>0</v>
      </c>
      <c r="H15" s="191"/>
      <c r="I15" s="192" t="n">
        <f aca="false">ROUND(E15*H15,2)</f>
        <v>0</v>
      </c>
      <c r="J15" s="191"/>
      <c r="K15" s="192" t="n">
        <f aca="false">ROUND(E15*J15,2)</f>
        <v>0</v>
      </c>
      <c r="L15" s="192" t="n">
        <v>21</v>
      </c>
      <c r="M15" s="192" t="n">
        <f aca="false">G15*(1+L15/100)</f>
        <v>0</v>
      </c>
      <c r="N15" s="192" t="n">
        <v>0</v>
      </c>
      <c r="O15" s="192" t="n">
        <f aca="false">ROUND(E15*N15,2)</f>
        <v>0</v>
      </c>
      <c r="P15" s="192" t="n">
        <v>0</v>
      </c>
      <c r="Q15" s="192" t="n">
        <f aca="false">ROUND(E15*P15,2)</f>
        <v>0</v>
      </c>
      <c r="R15" s="192"/>
      <c r="S15" s="192" t="s">
        <v>119</v>
      </c>
      <c r="T15" s="193" t="s">
        <v>120</v>
      </c>
      <c r="U15" s="194" t="n">
        <v>0</v>
      </c>
      <c r="V15" s="194" t="n">
        <f aca="false">ROUND(E15*U15,2)</f>
        <v>0</v>
      </c>
      <c r="W15" s="194"/>
      <c r="X15" s="195"/>
      <c r="Y15" s="195"/>
      <c r="Z15" s="195"/>
      <c r="AA15" s="195"/>
      <c r="AB15" s="195"/>
      <c r="AC15" s="195"/>
      <c r="AD15" s="195"/>
      <c r="AE15" s="195"/>
      <c r="AF15" s="195"/>
      <c r="AG15" s="195" t="s">
        <v>121</v>
      </c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</row>
    <row r="16" customFormat="false" ht="13.2" hidden="false" customHeight="true" outlineLevel="1" collapsed="false">
      <c r="A16" s="196"/>
      <c r="B16" s="197"/>
      <c r="C16" s="198" t="s">
        <v>132</v>
      </c>
      <c r="D16" s="198"/>
      <c r="E16" s="198"/>
      <c r="F16" s="198"/>
      <c r="G16" s="198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5"/>
      <c r="Y16" s="195"/>
      <c r="Z16" s="195"/>
      <c r="AA16" s="195"/>
      <c r="AB16" s="195"/>
      <c r="AC16" s="195"/>
      <c r="AD16" s="195"/>
      <c r="AE16" s="195"/>
      <c r="AF16" s="195"/>
      <c r="AG16" s="195" t="s">
        <v>123</v>
      </c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</row>
    <row r="17" customFormat="false" ht="13.2" hidden="false" customHeight="true" outlineLevel="1" collapsed="false">
      <c r="A17" s="196"/>
      <c r="B17" s="197"/>
      <c r="C17" s="200" t="s">
        <v>133</v>
      </c>
      <c r="D17" s="200"/>
      <c r="E17" s="200"/>
      <c r="F17" s="200"/>
      <c r="G17" s="200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  <c r="AF17" s="195"/>
      <c r="AG17" s="195" t="s">
        <v>123</v>
      </c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</row>
    <row r="18" customFormat="false" ht="13.2" hidden="false" customHeight="false" outlineLevel="0" collapsed="false">
      <c r="A18" s="178" t="s">
        <v>114</v>
      </c>
      <c r="B18" s="179" t="s">
        <v>20</v>
      </c>
      <c r="C18" s="180" t="s">
        <v>21</v>
      </c>
      <c r="D18" s="181"/>
      <c r="E18" s="182"/>
      <c r="F18" s="183"/>
      <c r="G18" s="183" t="n">
        <f aca="false">SUMIF(AG19:AG24,"&lt;&gt;NOR",G19:G24)</f>
        <v>0</v>
      </c>
      <c r="H18" s="183"/>
      <c r="I18" s="183" t="n">
        <f aca="false">SUM(I19:I24)</f>
        <v>0</v>
      </c>
      <c r="J18" s="183"/>
      <c r="K18" s="183" t="n">
        <f aca="false">SUM(K19:K24)</f>
        <v>0</v>
      </c>
      <c r="L18" s="183"/>
      <c r="M18" s="183" t="n">
        <f aca="false">SUM(M19:M24)</f>
        <v>0</v>
      </c>
      <c r="N18" s="183"/>
      <c r="O18" s="183" t="n">
        <f aca="false">SUM(O19:O24)</f>
        <v>0</v>
      </c>
      <c r="P18" s="183"/>
      <c r="Q18" s="183" t="n">
        <f aca="false">SUM(Q19:Q24)</f>
        <v>0</v>
      </c>
      <c r="R18" s="183"/>
      <c r="S18" s="183"/>
      <c r="T18" s="184"/>
      <c r="U18" s="185"/>
      <c r="V18" s="185" t="n">
        <f aca="false">SUM(V19:V24)</f>
        <v>0</v>
      </c>
      <c r="W18" s="185"/>
      <c r="AG18" s="0" t="s">
        <v>115</v>
      </c>
    </row>
    <row r="19" customFormat="false" ht="30.6" hidden="false" customHeight="false" outlineLevel="1" collapsed="false">
      <c r="A19" s="186" t="n">
        <v>5</v>
      </c>
      <c r="B19" s="187" t="s">
        <v>134</v>
      </c>
      <c r="C19" s="188" t="s">
        <v>135</v>
      </c>
      <c r="D19" s="189" t="s">
        <v>118</v>
      </c>
      <c r="E19" s="190" t="n">
        <v>1</v>
      </c>
      <c r="F19" s="191"/>
      <c r="G19" s="192" t="n">
        <f aca="false">ROUND(E19*F19,2)</f>
        <v>0</v>
      </c>
      <c r="H19" s="191"/>
      <c r="I19" s="192" t="n">
        <f aca="false">ROUND(E19*H19,2)</f>
        <v>0</v>
      </c>
      <c r="J19" s="191"/>
      <c r="K19" s="192" t="n">
        <f aca="false">ROUND(E19*J19,2)</f>
        <v>0</v>
      </c>
      <c r="L19" s="192" t="n">
        <v>21</v>
      </c>
      <c r="M19" s="192" t="n">
        <f aca="false">G19*(1+L19/100)</f>
        <v>0</v>
      </c>
      <c r="N19" s="192" t="n">
        <v>0</v>
      </c>
      <c r="O19" s="192" t="n">
        <f aca="false">ROUND(E19*N19,2)</f>
        <v>0</v>
      </c>
      <c r="P19" s="192" t="n">
        <v>0</v>
      </c>
      <c r="Q19" s="192" t="n">
        <f aca="false">ROUND(E19*P19,2)</f>
        <v>0</v>
      </c>
      <c r="R19" s="192"/>
      <c r="S19" s="192" t="s">
        <v>119</v>
      </c>
      <c r="T19" s="193" t="s">
        <v>120</v>
      </c>
      <c r="U19" s="194" t="n">
        <v>0</v>
      </c>
      <c r="V19" s="194" t="n">
        <f aca="false">ROUND(E19*U19,2)</f>
        <v>0</v>
      </c>
      <c r="W19" s="194"/>
      <c r="X19" s="195"/>
      <c r="Y19" s="195"/>
      <c r="Z19" s="195"/>
      <c r="AA19" s="195"/>
      <c r="AB19" s="195"/>
      <c r="AC19" s="195"/>
      <c r="AD19" s="195"/>
      <c r="AE19" s="195"/>
      <c r="AF19" s="195"/>
      <c r="AG19" s="195" t="s">
        <v>121</v>
      </c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</row>
    <row r="20" customFormat="false" ht="21" hidden="false" customHeight="true" outlineLevel="1" collapsed="false">
      <c r="A20" s="196"/>
      <c r="B20" s="197"/>
      <c r="C20" s="198" t="s">
        <v>136</v>
      </c>
      <c r="D20" s="198"/>
      <c r="E20" s="198"/>
      <c r="F20" s="198"/>
      <c r="G20" s="198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  <c r="AF20" s="195"/>
      <c r="AG20" s="195" t="s">
        <v>123</v>
      </c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9" t="str">
        <f aca="false">C20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0" s="195"/>
      <c r="BC20" s="195"/>
      <c r="BD20" s="195"/>
      <c r="BE20" s="195"/>
      <c r="BF20" s="195"/>
      <c r="BG20" s="195"/>
      <c r="BH20" s="195"/>
    </row>
    <row r="21" customFormat="false" ht="20.4" hidden="false" customHeight="false" outlineLevel="1" collapsed="false">
      <c r="A21" s="186" t="n">
        <v>6</v>
      </c>
      <c r="B21" s="187" t="s">
        <v>137</v>
      </c>
      <c r="C21" s="188" t="s">
        <v>138</v>
      </c>
      <c r="D21" s="189" t="s">
        <v>118</v>
      </c>
      <c r="E21" s="190" t="n">
        <v>1</v>
      </c>
      <c r="F21" s="191"/>
      <c r="G21" s="192" t="n">
        <f aca="false">ROUND(E21*F21,2)</f>
        <v>0</v>
      </c>
      <c r="H21" s="191"/>
      <c r="I21" s="192" t="n">
        <f aca="false">ROUND(E21*H21,2)</f>
        <v>0</v>
      </c>
      <c r="J21" s="191"/>
      <c r="K21" s="192" t="n">
        <f aca="false">ROUND(E21*J21,2)</f>
        <v>0</v>
      </c>
      <c r="L21" s="192" t="n">
        <v>21</v>
      </c>
      <c r="M21" s="192" t="n">
        <f aca="false">G21*(1+L21/100)</f>
        <v>0</v>
      </c>
      <c r="N21" s="192" t="n">
        <v>0</v>
      </c>
      <c r="O21" s="192" t="n">
        <f aca="false">ROUND(E21*N21,2)</f>
        <v>0</v>
      </c>
      <c r="P21" s="192" t="n">
        <v>0</v>
      </c>
      <c r="Q21" s="192" t="n">
        <f aca="false">ROUND(E21*P21,2)</f>
        <v>0</v>
      </c>
      <c r="R21" s="192"/>
      <c r="S21" s="192" t="s">
        <v>119</v>
      </c>
      <c r="T21" s="193" t="s">
        <v>120</v>
      </c>
      <c r="U21" s="194" t="n">
        <v>0</v>
      </c>
      <c r="V21" s="194" t="n">
        <f aca="false">ROUND(E21*U21,2)</f>
        <v>0</v>
      </c>
      <c r="W21" s="194"/>
      <c r="X21" s="195"/>
      <c r="Y21" s="195"/>
      <c r="Z21" s="195"/>
      <c r="AA21" s="195"/>
      <c r="AB21" s="195"/>
      <c r="AC21" s="195"/>
      <c r="AD21" s="195"/>
      <c r="AE21" s="195"/>
      <c r="AF21" s="195"/>
      <c r="AG21" s="195" t="s">
        <v>121</v>
      </c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</row>
    <row r="22" customFormat="false" ht="13.2" hidden="false" customHeight="true" outlineLevel="1" collapsed="false">
      <c r="A22" s="196"/>
      <c r="B22" s="197"/>
      <c r="C22" s="198" t="s">
        <v>139</v>
      </c>
      <c r="D22" s="198"/>
      <c r="E22" s="198"/>
      <c r="F22" s="198"/>
      <c r="G22" s="198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  <c r="AF22" s="195"/>
      <c r="AG22" s="195" t="s">
        <v>123</v>
      </c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</row>
    <row r="23" customFormat="false" ht="30.6" hidden="false" customHeight="false" outlineLevel="1" collapsed="false">
      <c r="A23" s="186" t="n">
        <v>7</v>
      </c>
      <c r="B23" s="187" t="s">
        <v>140</v>
      </c>
      <c r="C23" s="188" t="s">
        <v>141</v>
      </c>
      <c r="D23" s="189" t="s">
        <v>118</v>
      </c>
      <c r="E23" s="190" t="n">
        <v>1</v>
      </c>
      <c r="F23" s="191"/>
      <c r="G23" s="192" t="n">
        <f aca="false">ROUND(E23*F23,2)</f>
        <v>0</v>
      </c>
      <c r="H23" s="191"/>
      <c r="I23" s="192" t="n">
        <f aca="false">ROUND(E23*H23,2)</f>
        <v>0</v>
      </c>
      <c r="J23" s="191"/>
      <c r="K23" s="192" t="n">
        <f aca="false">ROUND(E23*J23,2)</f>
        <v>0</v>
      </c>
      <c r="L23" s="192" t="n">
        <v>21</v>
      </c>
      <c r="M23" s="192" t="n">
        <f aca="false">G23*(1+L23/100)</f>
        <v>0</v>
      </c>
      <c r="N23" s="192" t="n">
        <v>0</v>
      </c>
      <c r="O23" s="192" t="n">
        <f aca="false">ROUND(E23*N23,2)</f>
        <v>0</v>
      </c>
      <c r="P23" s="192" t="n">
        <v>0</v>
      </c>
      <c r="Q23" s="192" t="n">
        <f aca="false">ROUND(E23*P23,2)</f>
        <v>0</v>
      </c>
      <c r="R23" s="192"/>
      <c r="S23" s="192" t="s">
        <v>119</v>
      </c>
      <c r="T23" s="193" t="s">
        <v>120</v>
      </c>
      <c r="U23" s="194" t="n">
        <v>0</v>
      </c>
      <c r="V23" s="194" t="n">
        <f aca="false">ROUND(E23*U23,2)</f>
        <v>0</v>
      </c>
      <c r="W23" s="194"/>
      <c r="X23" s="195"/>
      <c r="Y23" s="195"/>
      <c r="Z23" s="195"/>
      <c r="AA23" s="195"/>
      <c r="AB23" s="195"/>
      <c r="AC23" s="195"/>
      <c r="AD23" s="195"/>
      <c r="AE23" s="195"/>
      <c r="AF23" s="195"/>
      <c r="AG23" s="195" t="s">
        <v>121</v>
      </c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</row>
    <row r="24" customFormat="false" ht="13.2" hidden="false" customHeight="true" outlineLevel="1" collapsed="false">
      <c r="A24" s="196"/>
      <c r="B24" s="197"/>
      <c r="C24" s="198" t="s">
        <v>142</v>
      </c>
      <c r="D24" s="198"/>
      <c r="E24" s="198"/>
      <c r="F24" s="198"/>
      <c r="G24" s="198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5"/>
      <c r="Y24" s="195"/>
      <c r="Z24" s="195"/>
      <c r="AA24" s="195"/>
      <c r="AB24" s="195"/>
      <c r="AC24" s="195"/>
      <c r="AD24" s="195"/>
      <c r="AE24" s="195"/>
      <c r="AF24" s="195"/>
      <c r="AG24" s="195" t="s">
        <v>123</v>
      </c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</row>
    <row r="25" customFormat="false" ht="13.2" hidden="false" customHeight="false" outlineLevel="0" collapsed="false">
      <c r="A25" s="155"/>
      <c r="B25" s="161"/>
      <c r="C25" s="201"/>
      <c r="D25" s="163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AE25" s="0" t="n">
        <v>15</v>
      </c>
      <c r="AF25" s="0" t="n">
        <v>21</v>
      </c>
    </row>
    <row r="26" customFormat="false" ht="13.2" hidden="false" customHeight="false" outlineLevel="0" collapsed="false">
      <c r="A26" s="202"/>
      <c r="B26" s="203" t="s">
        <v>14</v>
      </c>
      <c r="C26" s="204"/>
      <c r="D26" s="205"/>
      <c r="E26" s="206"/>
      <c r="F26" s="206"/>
      <c r="G26" s="207" t="n">
        <f aca="false">G8+G18</f>
        <v>0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AE26" s="0" t="n">
        <f aca="false">SUMIF(L7:L24,AE25,G7:G24)</f>
        <v>0</v>
      </c>
      <c r="AF26" s="0" t="n">
        <f aca="false">SUMIF(L7:L24,AF25,G7:G24)</f>
        <v>0</v>
      </c>
      <c r="AG26" s="0" t="s">
        <v>143</v>
      </c>
    </row>
    <row r="27" customFormat="false" ht="13.2" hidden="false" customHeight="false" outlineLevel="0" collapsed="false">
      <c r="C27" s="208"/>
      <c r="D27" s="170"/>
      <c r="AG27" s="0" t="s">
        <v>144</v>
      </c>
    </row>
    <row r="28" customFormat="false" ht="13.2" hidden="false" customHeight="false" outlineLevel="0" collapsed="false">
      <c r="D28" s="170"/>
    </row>
    <row r="29" customFormat="false" ht="13.2" hidden="false" customHeight="false" outlineLevel="0" collapsed="false">
      <c r="D29" s="170"/>
    </row>
    <row r="30" customFormat="false" ht="13.2" hidden="false" customHeight="false" outlineLevel="0" collapsed="false">
      <c r="D30" s="170"/>
    </row>
    <row r="31" customFormat="false" ht="13.2" hidden="false" customHeight="false" outlineLevel="0" collapsed="false">
      <c r="D31" s="170"/>
    </row>
    <row r="32" customFormat="false" ht="13.2" hidden="false" customHeight="false" outlineLevel="0" collapsed="false">
      <c r="D32" s="170"/>
    </row>
    <row r="33" customFormat="false" ht="13.2" hidden="false" customHeight="false" outlineLevel="0" collapsed="false">
      <c r="D33" s="170"/>
    </row>
    <row r="34" customFormat="false" ht="13.2" hidden="false" customHeight="false" outlineLevel="0" collapsed="false">
      <c r="D34" s="170"/>
    </row>
    <row r="35" customFormat="false" ht="13.2" hidden="false" customHeight="false" outlineLevel="0" collapsed="false">
      <c r="D35" s="170"/>
    </row>
    <row r="36" customFormat="false" ht="13.2" hidden="false" customHeight="false" outlineLevel="0" collapsed="false">
      <c r="D36" s="170"/>
    </row>
    <row r="37" customFormat="false" ht="13.2" hidden="false" customHeight="false" outlineLevel="0" collapsed="false">
      <c r="D37" s="170"/>
    </row>
    <row r="38" customFormat="false" ht="13.2" hidden="false" customHeight="false" outlineLevel="0" collapsed="false">
      <c r="D38" s="170"/>
    </row>
    <row r="39" customFormat="false" ht="13.2" hidden="false" customHeight="false" outlineLevel="0" collapsed="false">
      <c r="D39" s="170"/>
    </row>
    <row r="40" customFormat="false" ht="13.2" hidden="false" customHeight="false" outlineLevel="0" collapsed="false">
      <c r="D40" s="170"/>
    </row>
    <row r="41" customFormat="false" ht="13.2" hidden="false" customHeight="false" outlineLevel="0" collapsed="false">
      <c r="D41" s="170"/>
    </row>
    <row r="42" customFormat="false" ht="13.2" hidden="false" customHeight="false" outlineLevel="0" collapsed="false">
      <c r="D42" s="170"/>
    </row>
    <row r="43" customFormat="false" ht="13.2" hidden="false" customHeight="false" outlineLevel="0" collapsed="false">
      <c r="D43" s="170"/>
    </row>
    <row r="44" customFormat="false" ht="13.2" hidden="false" customHeight="false" outlineLevel="0" collapsed="false">
      <c r="D44" s="170"/>
    </row>
    <row r="45" customFormat="false" ht="13.2" hidden="false" customHeight="false" outlineLevel="0" collapsed="false">
      <c r="D45" s="170"/>
    </row>
    <row r="46" customFormat="false" ht="13.2" hidden="false" customHeight="false" outlineLevel="0" collapsed="false">
      <c r="D46" s="170"/>
    </row>
    <row r="47" customFormat="false" ht="13.2" hidden="false" customHeight="false" outlineLevel="0" collapsed="false">
      <c r="D47" s="170"/>
    </row>
    <row r="48" customFormat="false" ht="13.2" hidden="false" customHeight="false" outlineLevel="0" collapsed="false">
      <c r="D48" s="170"/>
    </row>
    <row r="49" customFormat="false" ht="13.2" hidden="false" customHeight="false" outlineLevel="0" collapsed="false">
      <c r="D49" s="170"/>
    </row>
    <row r="50" customFormat="false" ht="13.2" hidden="false" customHeight="false" outlineLevel="0" collapsed="false">
      <c r="D50" s="170"/>
    </row>
    <row r="51" customFormat="false" ht="13.2" hidden="false" customHeight="false" outlineLevel="0" collapsed="false">
      <c r="D51" s="170"/>
    </row>
    <row r="52" customFormat="false" ht="13.2" hidden="false" customHeight="false" outlineLevel="0" collapsed="false">
      <c r="D52" s="170"/>
    </row>
    <row r="53" customFormat="false" ht="13.2" hidden="false" customHeight="false" outlineLevel="0" collapsed="false">
      <c r="D53" s="170"/>
    </row>
    <row r="54" customFormat="false" ht="13.2" hidden="false" customHeight="false" outlineLevel="0" collapsed="false">
      <c r="D54" s="170"/>
    </row>
    <row r="55" customFormat="false" ht="13.2" hidden="false" customHeight="false" outlineLevel="0" collapsed="false">
      <c r="D55" s="170"/>
    </row>
    <row r="56" customFormat="false" ht="13.2" hidden="false" customHeight="false" outlineLevel="0" collapsed="false">
      <c r="D56" s="170"/>
    </row>
    <row r="57" customFormat="false" ht="13.2" hidden="false" customHeight="false" outlineLevel="0" collapsed="false">
      <c r="D57" s="170"/>
    </row>
    <row r="58" customFormat="false" ht="13.2" hidden="false" customHeight="false" outlineLevel="0" collapsed="false">
      <c r="D58" s="170"/>
    </row>
    <row r="59" customFormat="false" ht="13.2" hidden="false" customHeight="false" outlineLevel="0" collapsed="false">
      <c r="D59" s="170"/>
    </row>
    <row r="60" customFormat="false" ht="13.2" hidden="false" customHeight="false" outlineLevel="0" collapsed="false">
      <c r="D60" s="170"/>
    </row>
    <row r="61" customFormat="false" ht="13.2" hidden="false" customHeight="false" outlineLevel="0" collapsed="false">
      <c r="D61" s="170"/>
    </row>
    <row r="62" customFormat="false" ht="13.2" hidden="false" customHeight="false" outlineLevel="0" collapsed="false">
      <c r="D62" s="170"/>
    </row>
    <row r="63" customFormat="false" ht="13.2" hidden="false" customHeight="false" outlineLevel="0" collapsed="false">
      <c r="D63" s="170"/>
    </row>
    <row r="64" customFormat="false" ht="13.2" hidden="false" customHeight="false" outlineLevel="0" collapsed="false">
      <c r="D64" s="170"/>
    </row>
    <row r="65" customFormat="false" ht="13.2" hidden="false" customHeight="false" outlineLevel="0" collapsed="false">
      <c r="D65" s="170"/>
    </row>
    <row r="66" customFormat="false" ht="13.2" hidden="false" customHeight="false" outlineLevel="0" collapsed="false">
      <c r="D66" s="170"/>
    </row>
    <row r="67" customFormat="false" ht="13.2" hidden="false" customHeight="false" outlineLevel="0" collapsed="false">
      <c r="D67" s="170"/>
    </row>
    <row r="68" customFormat="false" ht="13.2" hidden="false" customHeight="false" outlineLevel="0" collapsed="false">
      <c r="D68" s="170"/>
    </row>
    <row r="69" customFormat="false" ht="13.2" hidden="false" customHeight="false" outlineLevel="0" collapsed="false">
      <c r="D69" s="170"/>
    </row>
    <row r="70" customFormat="false" ht="13.2" hidden="false" customHeight="false" outlineLevel="0" collapsed="false">
      <c r="D70" s="170"/>
    </row>
    <row r="71" customFormat="false" ht="13.2" hidden="false" customHeight="false" outlineLevel="0" collapsed="false">
      <c r="D71" s="170"/>
    </row>
    <row r="72" customFormat="false" ht="13.2" hidden="false" customHeight="false" outlineLevel="0" collapsed="false">
      <c r="D72" s="170"/>
    </row>
    <row r="73" customFormat="false" ht="13.2" hidden="false" customHeight="false" outlineLevel="0" collapsed="false">
      <c r="D73" s="170"/>
    </row>
    <row r="74" customFormat="false" ht="13.2" hidden="false" customHeight="false" outlineLevel="0" collapsed="false">
      <c r="D74" s="170"/>
    </row>
    <row r="75" customFormat="false" ht="13.2" hidden="false" customHeight="false" outlineLevel="0" collapsed="false">
      <c r="D75" s="170"/>
    </row>
    <row r="76" customFormat="false" ht="13.2" hidden="false" customHeight="false" outlineLevel="0" collapsed="false">
      <c r="D76" s="170"/>
    </row>
    <row r="77" customFormat="false" ht="13.2" hidden="false" customHeight="false" outlineLevel="0" collapsed="false">
      <c r="D77" s="170"/>
    </row>
    <row r="78" customFormat="false" ht="13.2" hidden="false" customHeight="false" outlineLevel="0" collapsed="false">
      <c r="D78" s="170"/>
    </row>
    <row r="79" customFormat="false" ht="13.2" hidden="false" customHeight="false" outlineLevel="0" collapsed="false">
      <c r="D79" s="170"/>
    </row>
    <row r="80" customFormat="false" ht="13.2" hidden="false" customHeight="false" outlineLevel="0" collapsed="false">
      <c r="D80" s="170"/>
    </row>
    <row r="81" customFormat="false" ht="13.2" hidden="false" customHeight="false" outlineLevel="0" collapsed="false">
      <c r="D81" s="170"/>
    </row>
    <row r="82" customFormat="false" ht="13.2" hidden="false" customHeight="false" outlineLevel="0" collapsed="false">
      <c r="D82" s="170"/>
    </row>
    <row r="83" customFormat="false" ht="13.2" hidden="false" customHeight="false" outlineLevel="0" collapsed="false">
      <c r="D83" s="170"/>
    </row>
    <row r="84" customFormat="false" ht="13.2" hidden="false" customHeight="false" outlineLevel="0" collapsed="false">
      <c r="D84" s="170"/>
    </row>
    <row r="85" customFormat="false" ht="13.2" hidden="false" customHeight="false" outlineLevel="0" collapsed="false">
      <c r="D85" s="170"/>
    </row>
    <row r="86" customFormat="false" ht="13.2" hidden="false" customHeight="false" outlineLevel="0" collapsed="false">
      <c r="D86" s="170"/>
    </row>
    <row r="87" customFormat="false" ht="13.2" hidden="false" customHeight="false" outlineLevel="0" collapsed="false">
      <c r="D87" s="170"/>
    </row>
    <row r="88" customFormat="false" ht="13.2" hidden="false" customHeight="false" outlineLevel="0" collapsed="false">
      <c r="D88" s="170"/>
    </row>
    <row r="89" customFormat="false" ht="13.2" hidden="false" customHeight="false" outlineLevel="0" collapsed="false">
      <c r="D89" s="170"/>
    </row>
    <row r="90" customFormat="false" ht="13.2" hidden="false" customHeight="false" outlineLevel="0" collapsed="false">
      <c r="D90" s="170"/>
    </row>
    <row r="91" customFormat="false" ht="13.2" hidden="false" customHeight="false" outlineLevel="0" collapsed="false">
      <c r="D91" s="170"/>
    </row>
    <row r="92" customFormat="false" ht="13.2" hidden="false" customHeight="false" outlineLevel="0" collapsed="false">
      <c r="D92" s="170"/>
    </row>
    <row r="93" customFormat="false" ht="13.2" hidden="false" customHeight="false" outlineLevel="0" collapsed="false">
      <c r="D93" s="170"/>
    </row>
    <row r="94" customFormat="false" ht="13.2" hidden="false" customHeight="false" outlineLevel="0" collapsed="false">
      <c r="D94" s="170"/>
    </row>
    <row r="95" customFormat="false" ht="13.2" hidden="false" customHeight="false" outlineLevel="0" collapsed="false">
      <c r="D95" s="170"/>
    </row>
    <row r="96" customFormat="false" ht="13.2" hidden="false" customHeight="false" outlineLevel="0" collapsed="false">
      <c r="D96" s="170"/>
    </row>
    <row r="97" customFormat="false" ht="13.2" hidden="false" customHeight="false" outlineLevel="0" collapsed="false">
      <c r="D97" s="170"/>
    </row>
    <row r="98" customFormat="false" ht="13.2" hidden="false" customHeight="false" outlineLevel="0" collapsed="false">
      <c r="D98" s="170"/>
    </row>
    <row r="99" customFormat="false" ht="13.2" hidden="false" customHeight="false" outlineLevel="0" collapsed="false">
      <c r="D99" s="170"/>
    </row>
    <row r="100" customFormat="false" ht="13.2" hidden="false" customHeight="false" outlineLevel="0" collapsed="false">
      <c r="D100" s="170"/>
    </row>
    <row r="101" customFormat="false" ht="13.2" hidden="false" customHeight="false" outlineLevel="0" collapsed="false">
      <c r="D101" s="170"/>
    </row>
    <row r="102" customFormat="false" ht="13.2" hidden="false" customHeight="false" outlineLevel="0" collapsed="false">
      <c r="D102" s="170"/>
    </row>
    <row r="103" customFormat="false" ht="13.2" hidden="false" customHeight="false" outlineLevel="0" collapsed="false">
      <c r="D103" s="170"/>
    </row>
    <row r="104" customFormat="false" ht="13.2" hidden="false" customHeight="false" outlineLevel="0" collapsed="false">
      <c r="D104" s="170"/>
    </row>
    <row r="105" customFormat="false" ht="13.2" hidden="false" customHeight="false" outlineLevel="0" collapsed="false">
      <c r="D105" s="170"/>
    </row>
    <row r="106" customFormat="false" ht="13.2" hidden="false" customHeight="false" outlineLevel="0" collapsed="false">
      <c r="D106" s="170"/>
    </row>
    <row r="107" customFormat="false" ht="13.2" hidden="false" customHeight="false" outlineLevel="0" collapsed="false">
      <c r="D107" s="170"/>
    </row>
    <row r="108" customFormat="false" ht="13.2" hidden="false" customHeight="false" outlineLevel="0" collapsed="false">
      <c r="D108" s="170"/>
    </row>
    <row r="109" customFormat="false" ht="13.2" hidden="false" customHeight="false" outlineLevel="0" collapsed="false">
      <c r="D109" s="170"/>
    </row>
    <row r="110" customFormat="false" ht="13.2" hidden="false" customHeight="false" outlineLevel="0" collapsed="false">
      <c r="D110" s="170"/>
    </row>
    <row r="111" customFormat="false" ht="13.2" hidden="false" customHeight="false" outlineLevel="0" collapsed="false">
      <c r="D111" s="170"/>
    </row>
    <row r="112" customFormat="false" ht="13.2" hidden="false" customHeight="false" outlineLevel="0" collapsed="false">
      <c r="D112" s="170"/>
    </row>
    <row r="113" customFormat="false" ht="13.2" hidden="false" customHeight="false" outlineLevel="0" collapsed="false">
      <c r="D113" s="170"/>
    </row>
    <row r="114" customFormat="false" ht="13.2" hidden="false" customHeight="false" outlineLevel="0" collapsed="false">
      <c r="D114" s="170"/>
    </row>
    <row r="115" customFormat="false" ht="13.2" hidden="false" customHeight="false" outlineLevel="0" collapsed="false">
      <c r="D115" s="170"/>
    </row>
    <row r="116" customFormat="false" ht="13.2" hidden="false" customHeight="false" outlineLevel="0" collapsed="false">
      <c r="D116" s="170"/>
    </row>
    <row r="117" customFormat="false" ht="13.2" hidden="false" customHeight="false" outlineLevel="0" collapsed="false">
      <c r="D117" s="170"/>
    </row>
    <row r="118" customFormat="false" ht="13.2" hidden="false" customHeight="false" outlineLevel="0" collapsed="false">
      <c r="D118" s="170"/>
    </row>
    <row r="119" customFormat="false" ht="13.2" hidden="false" customHeight="false" outlineLevel="0" collapsed="false">
      <c r="D119" s="170"/>
    </row>
    <row r="120" customFormat="false" ht="13.2" hidden="false" customHeight="false" outlineLevel="0" collapsed="false">
      <c r="D120" s="170"/>
    </row>
    <row r="121" customFormat="false" ht="13.2" hidden="false" customHeight="false" outlineLevel="0" collapsed="false">
      <c r="D121" s="170"/>
    </row>
    <row r="122" customFormat="false" ht="13.2" hidden="false" customHeight="false" outlineLevel="0" collapsed="false">
      <c r="D122" s="170"/>
    </row>
    <row r="123" customFormat="false" ht="13.2" hidden="false" customHeight="false" outlineLevel="0" collapsed="false">
      <c r="D123" s="170"/>
    </row>
    <row r="124" customFormat="false" ht="13.2" hidden="false" customHeight="false" outlineLevel="0" collapsed="false">
      <c r="D124" s="170"/>
    </row>
    <row r="125" customFormat="false" ht="13.2" hidden="false" customHeight="false" outlineLevel="0" collapsed="false">
      <c r="D125" s="170"/>
    </row>
    <row r="126" customFormat="false" ht="13.2" hidden="false" customHeight="false" outlineLevel="0" collapsed="false">
      <c r="D126" s="170"/>
    </row>
    <row r="127" customFormat="false" ht="13.2" hidden="false" customHeight="false" outlineLevel="0" collapsed="false">
      <c r="D127" s="170"/>
    </row>
    <row r="128" customFormat="false" ht="13.2" hidden="false" customHeight="false" outlineLevel="0" collapsed="false">
      <c r="D128" s="170"/>
    </row>
    <row r="129" customFormat="false" ht="13.2" hidden="false" customHeight="false" outlineLevel="0" collapsed="false">
      <c r="D129" s="170"/>
    </row>
    <row r="130" customFormat="false" ht="13.2" hidden="false" customHeight="false" outlineLevel="0" collapsed="false">
      <c r="D130" s="170"/>
    </row>
    <row r="131" customFormat="false" ht="13.2" hidden="false" customHeight="false" outlineLevel="0" collapsed="false">
      <c r="D131" s="170"/>
    </row>
    <row r="132" customFormat="false" ht="13.2" hidden="false" customHeight="false" outlineLevel="0" collapsed="false">
      <c r="D132" s="170"/>
    </row>
    <row r="133" customFormat="false" ht="13.2" hidden="false" customHeight="false" outlineLevel="0" collapsed="false">
      <c r="D133" s="170"/>
    </row>
    <row r="134" customFormat="false" ht="13.2" hidden="false" customHeight="false" outlineLevel="0" collapsed="false">
      <c r="D134" s="170"/>
    </row>
    <row r="135" customFormat="false" ht="13.2" hidden="false" customHeight="false" outlineLevel="0" collapsed="false">
      <c r="D135" s="170"/>
    </row>
    <row r="136" customFormat="false" ht="13.2" hidden="false" customHeight="false" outlineLevel="0" collapsed="false">
      <c r="D136" s="170"/>
    </row>
    <row r="137" customFormat="false" ht="13.2" hidden="false" customHeight="false" outlineLevel="0" collapsed="false">
      <c r="D137" s="170"/>
    </row>
    <row r="138" customFormat="false" ht="13.2" hidden="false" customHeight="false" outlineLevel="0" collapsed="false">
      <c r="D138" s="170"/>
    </row>
    <row r="139" customFormat="false" ht="13.2" hidden="false" customHeight="false" outlineLevel="0" collapsed="false">
      <c r="D139" s="170"/>
    </row>
    <row r="140" customFormat="false" ht="13.2" hidden="false" customHeight="false" outlineLevel="0" collapsed="false">
      <c r="D140" s="170"/>
    </row>
    <row r="141" customFormat="false" ht="13.2" hidden="false" customHeight="false" outlineLevel="0" collapsed="false">
      <c r="D141" s="170"/>
    </row>
    <row r="142" customFormat="false" ht="13.2" hidden="false" customHeight="false" outlineLevel="0" collapsed="false">
      <c r="D142" s="170"/>
    </row>
    <row r="143" customFormat="false" ht="13.2" hidden="false" customHeight="false" outlineLevel="0" collapsed="false">
      <c r="D143" s="170"/>
    </row>
    <row r="144" customFormat="false" ht="13.2" hidden="false" customHeight="false" outlineLevel="0" collapsed="false">
      <c r="D144" s="170"/>
    </row>
    <row r="145" customFormat="false" ht="13.2" hidden="false" customHeight="false" outlineLevel="0" collapsed="false">
      <c r="D145" s="170"/>
    </row>
    <row r="146" customFormat="false" ht="13.2" hidden="false" customHeight="false" outlineLevel="0" collapsed="false">
      <c r="D146" s="170"/>
    </row>
    <row r="147" customFormat="false" ht="13.2" hidden="false" customHeight="false" outlineLevel="0" collapsed="false">
      <c r="D147" s="170"/>
    </row>
    <row r="148" customFormat="false" ht="13.2" hidden="false" customHeight="false" outlineLevel="0" collapsed="false">
      <c r="D148" s="170"/>
    </row>
    <row r="149" customFormat="false" ht="13.2" hidden="false" customHeight="false" outlineLevel="0" collapsed="false">
      <c r="D149" s="170"/>
    </row>
    <row r="150" customFormat="false" ht="13.2" hidden="false" customHeight="false" outlineLevel="0" collapsed="false">
      <c r="D150" s="170"/>
    </row>
    <row r="151" customFormat="false" ht="13.2" hidden="false" customHeight="false" outlineLevel="0" collapsed="false">
      <c r="D151" s="170"/>
    </row>
    <row r="152" customFormat="false" ht="13.2" hidden="false" customHeight="false" outlineLevel="0" collapsed="false">
      <c r="D152" s="170"/>
    </row>
    <row r="153" customFormat="false" ht="13.2" hidden="false" customHeight="false" outlineLevel="0" collapsed="false">
      <c r="D153" s="170"/>
    </row>
    <row r="154" customFormat="false" ht="13.2" hidden="false" customHeight="false" outlineLevel="0" collapsed="false">
      <c r="D154" s="170"/>
    </row>
    <row r="155" customFormat="false" ht="13.2" hidden="false" customHeight="false" outlineLevel="0" collapsed="false">
      <c r="D155" s="170"/>
    </row>
    <row r="156" customFormat="false" ht="13.2" hidden="false" customHeight="false" outlineLevel="0" collapsed="false">
      <c r="D156" s="170"/>
    </row>
    <row r="157" customFormat="false" ht="13.2" hidden="false" customHeight="false" outlineLevel="0" collapsed="false">
      <c r="D157" s="170"/>
    </row>
    <row r="158" customFormat="false" ht="13.2" hidden="false" customHeight="false" outlineLevel="0" collapsed="false">
      <c r="D158" s="170"/>
    </row>
    <row r="159" customFormat="false" ht="13.2" hidden="false" customHeight="false" outlineLevel="0" collapsed="false">
      <c r="D159" s="170"/>
    </row>
    <row r="160" customFormat="false" ht="13.2" hidden="false" customHeight="false" outlineLevel="0" collapsed="false">
      <c r="D160" s="170"/>
    </row>
    <row r="161" customFormat="false" ht="13.2" hidden="false" customHeight="false" outlineLevel="0" collapsed="false">
      <c r="D161" s="170"/>
    </row>
    <row r="162" customFormat="false" ht="13.2" hidden="false" customHeight="false" outlineLevel="0" collapsed="false">
      <c r="D162" s="170"/>
    </row>
    <row r="163" customFormat="false" ht="13.2" hidden="false" customHeight="false" outlineLevel="0" collapsed="false">
      <c r="D163" s="170"/>
    </row>
    <row r="164" customFormat="false" ht="13.2" hidden="false" customHeight="false" outlineLevel="0" collapsed="false">
      <c r="D164" s="170"/>
    </row>
    <row r="165" customFormat="false" ht="13.2" hidden="false" customHeight="false" outlineLevel="0" collapsed="false">
      <c r="D165" s="170"/>
    </row>
    <row r="166" customFormat="false" ht="13.2" hidden="false" customHeight="false" outlineLevel="0" collapsed="false">
      <c r="D166" s="170"/>
    </row>
    <row r="167" customFormat="false" ht="13.2" hidden="false" customHeight="false" outlineLevel="0" collapsed="false">
      <c r="D167" s="170"/>
    </row>
    <row r="168" customFormat="false" ht="13.2" hidden="false" customHeight="false" outlineLevel="0" collapsed="false">
      <c r="D168" s="170"/>
    </row>
    <row r="169" customFormat="false" ht="13.2" hidden="false" customHeight="false" outlineLevel="0" collapsed="false">
      <c r="D169" s="170"/>
    </row>
    <row r="170" customFormat="false" ht="13.2" hidden="false" customHeight="false" outlineLevel="0" collapsed="false">
      <c r="D170" s="170"/>
    </row>
    <row r="171" customFormat="false" ht="13.2" hidden="false" customHeight="false" outlineLevel="0" collapsed="false">
      <c r="D171" s="170"/>
    </row>
    <row r="172" customFormat="false" ht="13.2" hidden="false" customHeight="false" outlineLevel="0" collapsed="false">
      <c r="D172" s="170"/>
    </row>
    <row r="173" customFormat="false" ht="13.2" hidden="false" customHeight="false" outlineLevel="0" collapsed="false">
      <c r="D173" s="170"/>
    </row>
    <row r="174" customFormat="false" ht="13.2" hidden="false" customHeight="false" outlineLevel="0" collapsed="false">
      <c r="D174" s="170"/>
    </row>
    <row r="175" customFormat="false" ht="13.2" hidden="false" customHeight="false" outlineLevel="0" collapsed="false">
      <c r="D175" s="170"/>
    </row>
    <row r="176" customFormat="false" ht="13.2" hidden="false" customHeight="false" outlineLevel="0" collapsed="false">
      <c r="D176" s="170"/>
    </row>
    <row r="177" customFormat="false" ht="13.2" hidden="false" customHeight="false" outlineLevel="0" collapsed="false">
      <c r="D177" s="170"/>
    </row>
    <row r="178" customFormat="false" ht="13.2" hidden="false" customHeight="false" outlineLevel="0" collapsed="false">
      <c r="D178" s="170"/>
    </row>
    <row r="179" customFormat="false" ht="13.2" hidden="false" customHeight="false" outlineLevel="0" collapsed="false">
      <c r="D179" s="170"/>
    </row>
    <row r="180" customFormat="false" ht="13.2" hidden="false" customHeight="false" outlineLevel="0" collapsed="false">
      <c r="D180" s="170"/>
    </row>
    <row r="181" customFormat="false" ht="13.2" hidden="false" customHeight="false" outlineLevel="0" collapsed="false">
      <c r="D181" s="170"/>
    </row>
    <row r="182" customFormat="false" ht="13.2" hidden="false" customHeight="false" outlineLevel="0" collapsed="false">
      <c r="D182" s="170"/>
    </row>
    <row r="183" customFormat="false" ht="13.2" hidden="false" customHeight="false" outlineLevel="0" collapsed="false">
      <c r="D183" s="170"/>
    </row>
    <row r="184" customFormat="false" ht="13.2" hidden="false" customHeight="false" outlineLevel="0" collapsed="false">
      <c r="D184" s="170"/>
    </row>
    <row r="185" customFormat="false" ht="13.2" hidden="false" customHeight="false" outlineLevel="0" collapsed="false">
      <c r="D185" s="170"/>
    </row>
    <row r="186" customFormat="false" ht="13.2" hidden="false" customHeight="false" outlineLevel="0" collapsed="false">
      <c r="D186" s="170"/>
    </row>
    <row r="187" customFormat="false" ht="13.2" hidden="false" customHeight="false" outlineLevel="0" collapsed="false">
      <c r="D187" s="170"/>
    </row>
    <row r="188" customFormat="false" ht="13.2" hidden="false" customHeight="false" outlineLevel="0" collapsed="false">
      <c r="D188" s="170"/>
    </row>
    <row r="189" customFormat="false" ht="13.2" hidden="false" customHeight="false" outlineLevel="0" collapsed="false">
      <c r="D189" s="170"/>
    </row>
    <row r="190" customFormat="false" ht="13.2" hidden="false" customHeight="false" outlineLevel="0" collapsed="false">
      <c r="D190" s="170"/>
    </row>
    <row r="191" customFormat="false" ht="13.2" hidden="false" customHeight="false" outlineLevel="0" collapsed="false">
      <c r="D191" s="170"/>
    </row>
    <row r="192" customFormat="false" ht="13.2" hidden="false" customHeight="false" outlineLevel="0" collapsed="false">
      <c r="D192" s="170"/>
    </row>
    <row r="193" customFormat="false" ht="13.2" hidden="false" customHeight="false" outlineLevel="0" collapsed="false">
      <c r="D193" s="170"/>
    </row>
    <row r="194" customFormat="false" ht="13.2" hidden="false" customHeight="false" outlineLevel="0" collapsed="false">
      <c r="D194" s="170"/>
    </row>
    <row r="195" customFormat="false" ht="13.2" hidden="false" customHeight="false" outlineLevel="0" collapsed="false">
      <c r="D195" s="170"/>
    </row>
    <row r="196" customFormat="false" ht="13.2" hidden="false" customHeight="false" outlineLevel="0" collapsed="false">
      <c r="D196" s="170"/>
    </row>
    <row r="197" customFormat="false" ht="13.2" hidden="false" customHeight="false" outlineLevel="0" collapsed="false">
      <c r="D197" s="170"/>
    </row>
    <row r="198" customFormat="false" ht="13.2" hidden="false" customHeight="false" outlineLevel="0" collapsed="false">
      <c r="D198" s="170"/>
    </row>
    <row r="199" customFormat="false" ht="13.2" hidden="false" customHeight="false" outlineLevel="0" collapsed="false">
      <c r="D199" s="170"/>
    </row>
    <row r="200" customFormat="false" ht="13.2" hidden="false" customHeight="false" outlineLevel="0" collapsed="false">
      <c r="D200" s="170"/>
    </row>
    <row r="201" customFormat="false" ht="13.2" hidden="false" customHeight="false" outlineLevel="0" collapsed="false">
      <c r="D201" s="170"/>
    </row>
    <row r="202" customFormat="false" ht="13.2" hidden="false" customHeight="false" outlineLevel="0" collapsed="false">
      <c r="D202" s="170"/>
    </row>
    <row r="203" customFormat="false" ht="13.2" hidden="false" customHeight="false" outlineLevel="0" collapsed="false">
      <c r="D203" s="170"/>
    </row>
    <row r="204" customFormat="false" ht="13.2" hidden="false" customHeight="false" outlineLevel="0" collapsed="false">
      <c r="D204" s="170"/>
    </row>
    <row r="205" customFormat="false" ht="13.2" hidden="false" customHeight="false" outlineLevel="0" collapsed="false">
      <c r="D205" s="170"/>
    </row>
    <row r="206" customFormat="false" ht="13.2" hidden="false" customHeight="false" outlineLevel="0" collapsed="false">
      <c r="D206" s="170"/>
    </row>
    <row r="207" customFormat="false" ht="13.2" hidden="false" customHeight="false" outlineLevel="0" collapsed="false">
      <c r="D207" s="170"/>
    </row>
    <row r="208" customFormat="false" ht="13.2" hidden="false" customHeight="false" outlineLevel="0" collapsed="false">
      <c r="D208" s="170"/>
    </row>
    <row r="209" customFormat="false" ht="13.2" hidden="false" customHeight="false" outlineLevel="0" collapsed="false">
      <c r="D209" s="170"/>
    </row>
    <row r="210" customFormat="false" ht="13.2" hidden="false" customHeight="false" outlineLevel="0" collapsed="false">
      <c r="D210" s="170"/>
    </row>
    <row r="211" customFormat="false" ht="13.2" hidden="false" customHeight="false" outlineLevel="0" collapsed="false">
      <c r="D211" s="170"/>
    </row>
    <row r="212" customFormat="false" ht="13.2" hidden="false" customHeight="false" outlineLevel="0" collapsed="false">
      <c r="D212" s="170"/>
    </row>
    <row r="213" customFormat="false" ht="13.2" hidden="false" customHeight="false" outlineLevel="0" collapsed="false">
      <c r="D213" s="170"/>
    </row>
    <row r="214" customFormat="false" ht="13.2" hidden="false" customHeight="false" outlineLevel="0" collapsed="false">
      <c r="D214" s="170"/>
    </row>
    <row r="215" customFormat="false" ht="13.2" hidden="false" customHeight="false" outlineLevel="0" collapsed="false">
      <c r="D215" s="170"/>
    </row>
    <row r="216" customFormat="false" ht="13.2" hidden="false" customHeight="false" outlineLevel="0" collapsed="false">
      <c r="D216" s="170"/>
    </row>
    <row r="217" customFormat="false" ht="13.2" hidden="false" customHeight="false" outlineLevel="0" collapsed="false">
      <c r="D217" s="170"/>
    </row>
    <row r="218" customFormat="false" ht="13.2" hidden="false" customHeight="false" outlineLevel="0" collapsed="false">
      <c r="D218" s="170"/>
    </row>
    <row r="219" customFormat="false" ht="13.2" hidden="false" customHeight="false" outlineLevel="0" collapsed="false">
      <c r="D219" s="170"/>
    </row>
    <row r="220" customFormat="false" ht="13.2" hidden="false" customHeight="false" outlineLevel="0" collapsed="false">
      <c r="D220" s="170"/>
    </row>
    <row r="221" customFormat="false" ht="13.2" hidden="false" customHeight="false" outlineLevel="0" collapsed="false">
      <c r="D221" s="170"/>
    </row>
    <row r="222" customFormat="false" ht="13.2" hidden="false" customHeight="false" outlineLevel="0" collapsed="false">
      <c r="D222" s="170"/>
    </row>
    <row r="223" customFormat="false" ht="13.2" hidden="false" customHeight="false" outlineLevel="0" collapsed="false">
      <c r="D223" s="170"/>
    </row>
    <row r="224" customFormat="false" ht="13.2" hidden="false" customHeight="false" outlineLevel="0" collapsed="false">
      <c r="D224" s="170"/>
    </row>
    <row r="225" customFormat="false" ht="13.2" hidden="false" customHeight="false" outlineLevel="0" collapsed="false">
      <c r="D225" s="170"/>
    </row>
    <row r="226" customFormat="false" ht="13.2" hidden="false" customHeight="false" outlineLevel="0" collapsed="false">
      <c r="D226" s="170"/>
    </row>
    <row r="227" customFormat="false" ht="13.2" hidden="false" customHeight="false" outlineLevel="0" collapsed="false">
      <c r="D227" s="170"/>
    </row>
    <row r="228" customFormat="false" ht="13.2" hidden="false" customHeight="false" outlineLevel="0" collapsed="false">
      <c r="D228" s="170"/>
    </row>
    <row r="229" customFormat="false" ht="13.2" hidden="false" customHeight="false" outlineLevel="0" collapsed="false">
      <c r="D229" s="170"/>
    </row>
    <row r="230" customFormat="false" ht="13.2" hidden="false" customHeight="false" outlineLevel="0" collapsed="false">
      <c r="D230" s="170"/>
    </row>
    <row r="231" customFormat="false" ht="13.2" hidden="false" customHeight="false" outlineLevel="0" collapsed="false">
      <c r="D231" s="170"/>
    </row>
    <row r="232" customFormat="false" ht="13.2" hidden="false" customHeight="false" outlineLevel="0" collapsed="false">
      <c r="D232" s="170"/>
    </row>
    <row r="233" customFormat="false" ht="13.2" hidden="false" customHeight="false" outlineLevel="0" collapsed="false">
      <c r="D233" s="170"/>
    </row>
    <row r="234" customFormat="false" ht="13.2" hidden="false" customHeight="false" outlineLevel="0" collapsed="false">
      <c r="D234" s="170"/>
    </row>
    <row r="235" customFormat="false" ht="13.2" hidden="false" customHeight="false" outlineLevel="0" collapsed="false">
      <c r="D235" s="170"/>
    </row>
    <row r="236" customFormat="false" ht="13.2" hidden="false" customHeight="false" outlineLevel="0" collapsed="false">
      <c r="D236" s="170"/>
    </row>
    <row r="237" customFormat="false" ht="13.2" hidden="false" customHeight="false" outlineLevel="0" collapsed="false">
      <c r="D237" s="170"/>
    </row>
    <row r="238" customFormat="false" ht="13.2" hidden="false" customHeight="false" outlineLevel="0" collapsed="false">
      <c r="D238" s="170"/>
    </row>
    <row r="239" customFormat="false" ht="13.2" hidden="false" customHeight="false" outlineLevel="0" collapsed="false">
      <c r="D239" s="170"/>
    </row>
    <row r="240" customFormat="false" ht="13.2" hidden="false" customHeight="false" outlineLevel="0" collapsed="false">
      <c r="D240" s="170"/>
    </row>
    <row r="241" customFormat="false" ht="13.2" hidden="false" customHeight="false" outlineLevel="0" collapsed="false">
      <c r="D241" s="170"/>
    </row>
    <row r="242" customFormat="false" ht="13.2" hidden="false" customHeight="false" outlineLevel="0" collapsed="false">
      <c r="D242" s="170"/>
    </row>
    <row r="243" customFormat="false" ht="13.2" hidden="false" customHeight="false" outlineLevel="0" collapsed="false">
      <c r="D243" s="170"/>
    </row>
    <row r="244" customFormat="false" ht="13.2" hidden="false" customHeight="false" outlineLevel="0" collapsed="false">
      <c r="D244" s="170"/>
    </row>
    <row r="245" customFormat="false" ht="13.2" hidden="false" customHeight="false" outlineLevel="0" collapsed="false">
      <c r="D245" s="170"/>
    </row>
    <row r="246" customFormat="false" ht="13.2" hidden="false" customHeight="false" outlineLevel="0" collapsed="false">
      <c r="D246" s="170"/>
    </row>
    <row r="247" customFormat="false" ht="13.2" hidden="false" customHeight="false" outlineLevel="0" collapsed="false">
      <c r="D247" s="170"/>
    </row>
    <row r="248" customFormat="false" ht="13.2" hidden="false" customHeight="false" outlineLevel="0" collapsed="false">
      <c r="D248" s="170"/>
    </row>
    <row r="249" customFormat="false" ht="13.2" hidden="false" customHeight="false" outlineLevel="0" collapsed="false">
      <c r="D249" s="170"/>
    </row>
    <row r="250" customFormat="false" ht="13.2" hidden="false" customHeight="false" outlineLevel="0" collapsed="false">
      <c r="D250" s="170"/>
    </row>
    <row r="251" customFormat="false" ht="13.2" hidden="false" customHeight="false" outlineLevel="0" collapsed="false">
      <c r="D251" s="170"/>
    </row>
    <row r="252" customFormat="false" ht="13.2" hidden="false" customHeight="false" outlineLevel="0" collapsed="false">
      <c r="D252" s="170"/>
    </row>
    <row r="253" customFormat="false" ht="13.2" hidden="false" customHeight="false" outlineLevel="0" collapsed="false">
      <c r="D253" s="170"/>
    </row>
    <row r="254" customFormat="false" ht="13.2" hidden="false" customHeight="false" outlineLevel="0" collapsed="false">
      <c r="D254" s="170"/>
    </row>
    <row r="255" customFormat="false" ht="13.2" hidden="false" customHeight="false" outlineLevel="0" collapsed="false">
      <c r="D255" s="170"/>
    </row>
    <row r="256" customFormat="false" ht="13.2" hidden="false" customHeight="false" outlineLevel="0" collapsed="false">
      <c r="D256" s="170"/>
    </row>
    <row r="257" customFormat="false" ht="13.2" hidden="false" customHeight="false" outlineLevel="0" collapsed="false">
      <c r="D257" s="170"/>
    </row>
    <row r="258" customFormat="false" ht="13.2" hidden="false" customHeight="false" outlineLevel="0" collapsed="false">
      <c r="D258" s="170"/>
    </row>
    <row r="259" customFormat="false" ht="13.2" hidden="false" customHeight="false" outlineLevel="0" collapsed="false">
      <c r="D259" s="170"/>
    </row>
    <row r="260" customFormat="false" ht="13.2" hidden="false" customHeight="false" outlineLevel="0" collapsed="false">
      <c r="D260" s="170"/>
    </row>
    <row r="261" customFormat="false" ht="13.2" hidden="false" customHeight="false" outlineLevel="0" collapsed="false">
      <c r="D261" s="170"/>
    </row>
    <row r="262" customFormat="false" ht="13.2" hidden="false" customHeight="false" outlineLevel="0" collapsed="false">
      <c r="D262" s="170"/>
    </row>
    <row r="263" customFormat="false" ht="13.2" hidden="false" customHeight="false" outlineLevel="0" collapsed="false">
      <c r="D263" s="170"/>
    </row>
    <row r="264" customFormat="false" ht="13.2" hidden="false" customHeight="false" outlineLevel="0" collapsed="false">
      <c r="D264" s="170"/>
    </row>
    <row r="265" customFormat="false" ht="13.2" hidden="false" customHeight="false" outlineLevel="0" collapsed="false">
      <c r="D265" s="170"/>
    </row>
    <row r="266" customFormat="false" ht="13.2" hidden="false" customHeight="false" outlineLevel="0" collapsed="false">
      <c r="D266" s="170"/>
    </row>
    <row r="267" customFormat="false" ht="13.2" hidden="false" customHeight="false" outlineLevel="0" collapsed="false">
      <c r="D267" s="170"/>
    </row>
    <row r="268" customFormat="false" ht="13.2" hidden="false" customHeight="false" outlineLevel="0" collapsed="false">
      <c r="D268" s="170"/>
    </row>
    <row r="269" customFormat="false" ht="13.2" hidden="false" customHeight="false" outlineLevel="0" collapsed="false">
      <c r="D269" s="170"/>
    </row>
    <row r="270" customFormat="false" ht="13.2" hidden="false" customHeight="false" outlineLevel="0" collapsed="false">
      <c r="D270" s="170"/>
    </row>
    <row r="271" customFormat="false" ht="13.2" hidden="false" customHeight="false" outlineLevel="0" collapsed="false">
      <c r="D271" s="170"/>
    </row>
    <row r="272" customFormat="false" ht="13.2" hidden="false" customHeight="false" outlineLevel="0" collapsed="false">
      <c r="D272" s="170"/>
    </row>
    <row r="273" customFormat="false" ht="13.2" hidden="false" customHeight="false" outlineLevel="0" collapsed="false">
      <c r="D273" s="170"/>
    </row>
    <row r="274" customFormat="false" ht="13.2" hidden="false" customHeight="false" outlineLevel="0" collapsed="false">
      <c r="D274" s="170"/>
    </row>
    <row r="275" customFormat="false" ht="13.2" hidden="false" customHeight="false" outlineLevel="0" collapsed="false">
      <c r="D275" s="170"/>
    </row>
    <row r="276" customFormat="false" ht="13.2" hidden="false" customHeight="false" outlineLevel="0" collapsed="false">
      <c r="D276" s="170"/>
    </row>
    <row r="277" customFormat="false" ht="13.2" hidden="false" customHeight="false" outlineLevel="0" collapsed="false">
      <c r="D277" s="170"/>
    </row>
    <row r="278" customFormat="false" ht="13.2" hidden="false" customHeight="false" outlineLevel="0" collapsed="false">
      <c r="D278" s="170"/>
    </row>
    <row r="279" customFormat="false" ht="13.2" hidden="false" customHeight="false" outlineLevel="0" collapsed="false">
      <c r="D279" s="170"/>
    </row>
    <row r="280" customFormat="false" ht="13.2" hidden="false" customHeight="false" outlineLevel="0" collapsed="false">
      <c r="D280" s="170"/>
    </row>
    <row r="281" customFormat="false" ht="13.2" hidden="false" customHeight="false" outlineLevel="0" collapsed="false">
      <c r="D281" s="170"/>
    </row>
    <row r="282" customFormat="false" ht="13.2" hidden="false" customHeight="false" outlineLevel="0" collapsed="false">
      <c r="D282" s="170"/>
    </row>
    <row r="283" customFormat="false" ht="13.2" hidden="false" customHeight="false" outlineLevel="0" collapsed="false">
      <c r="D283" s="170"/>
    </row>
    <row r="284" customFormat="false" ht="13.2" hidden="false" customHeight="false" outlineLevel="0" collapsed="false">
      <c r="D284" s="170"/>
    </row>
    <row r="285" customFormat="false" ht="13.2" hidden="false" customHeight="false" outlineLevel="0" collapsed="false">
      <c r="D285" s="170"/>
    </row>
    <row r="286" customFormat="false" ht="13.2" hidden="false" customHeight="false" outlineLevel="0" collapsed="false">
      <c r="D286" s="170"/>
    </row>
    <row r="287" customFormat="false" ht="13.2" hidden="false" customHeight="false" outlineLevel="0" collapsed="false">
      <c r="D287" s="170"/>
    </row>
    <row r="288" customFormat="false" ht="13.2" hidden="false" customHeight="false" outlineLevel="0" collapsed="false">
      <c r="D288" s="170"/>
    </row>
    <row r="289" customFormat="false" ht="13.2" hidden="false" customHeight="false" outlineLevel="0" collapsed="false">
      <c r="D289" s="170"/>
    </row>
    <row r="290" customFormat="false" ht="13.2" hidden="false" customHeight="false" outlineLevel="0" collapsed="false">
      <c r="D290" s="170"/>
    </row>
    <row r="291" customFormat="false" ht="13.2" hidden="false" customHeight="false" outlineLevel="0" collapsed="false">
      <c r="D291" s="170"/>
    </row>
    <row r="292" customFormat="false" ht="13.2" hidden="false" customHeight="false" outlineLevel="0" collapsed="false">
      <c r="D292" s="170"/>
    </row>
    <row r="293" customFormat="false" ht="13.2" hidden="false" customHeight="false" outlineLevel="0" collapsed="false">
      <c r="D293" s="170"/>
    </row>
    <row r="294" customFormat="false" ht="13.2" hidden="false" customHeight="false" outlineLevel="0" collapsed="false">
      <c r="D294" s="170"/>
    </row>
    <row r="295" customFormat="false" ht="13.2" hidden="false" customHeight="false" outlineLevel="0" collapsed="false">
      <c r="D295" s="170"/>
    </row>
    <row r="296" customFormat="false" ht="13.2" hidden="false" customHeight="false" outlineLevel="0" collapsed="false">
      <c r="D296" s="170"/>
    </row>
    <row r="297" customFormat="false" ht="13.2" hidden="false" customHeight="false" outlineLevel="0" collapsed="false">
      <c r="D297" s="170"/>
    </row>
    <row r="298" customFormat="false" ht="13.2" hidden="false" customHeight="false" outlineLevel="0" collapsed="false">
      <c r="D298" s="170"/>
    </row>
    <row r="299" customFormat="false" ht="13.2" hidden="false" customHeight="false" outlineLevel="0" collapsed="false">
      <c r="D299" s="170"/>
    </row>
    <row r="300" customFormat="false" ht="13.2" hidden="false" customHeight="false" outlineLevel="0" collapsed="false">
      <c r="D300" s="170"/>
    </row>
    <row r="301" customFormat="false" ht="13.2" hidden="false" customHeight="false" outlineLevel="0" collapsed="false">
      <c r="D301" s="170"/>
    </row>
    <row r="302" customFormat="false" ht="13.2" hidden="false" customHeight="false" outlineLevel="0" collapsed="false">
      <c r="D302" s="170"/>
    </row>
    <row r="303" customFormat="false" ht="13.2" hidden="false" customHeight="false" outlineLevel="0" collapsed="false">
      <c r="D303" s="170"/>
    </row>
    <row r="304" customFormat="false" ht="13.2" hidden="false" customHeight="false" outlineLevel="0" collapsed="false">
      <c r="D304" s="170"/>
    </row>
    <row r="305" customFormat="false" ht="13.2" hidden="false" customHeight="false" outlineLevel="0" collapsed="false">
      <c r="D305" s="170"/>
    </row>
    <row r="306" customFormat="false" ht="13.2" hidden="false" customHeight="false" outlineLevel="0" collapsed="false">
      <c r="D306" s="170"/>
    </row>
    <row r="307" customFormat="false" ht="13.2" hidden="false" customHeight="false" outlineLevel="0" collapsed="false">
      <c r="D307" s="170"/>
    </row>
    <row r="308" customFormat="false" ht="13.2" hidden="false" customHeight="false" outlineLevel="0" collapsed="false">
      <c r="D308" s="170"/>
    </row>
    <row r="309" customFormat="false" ht="13.2" hidden="false" customHeight="false" outlineLevel="0" collapsed="false">
      <c r="D309" s="170"/>
    </row>
    <row r="310" customFormat="false" ht="13.2" hidden="false" customHeight="false" outlineLevel="0" collapsed="false">
      <c r="D310" s="170"/>
    </row>
    <row r="311" customFormat="false" ht="13.2" hidden="false" customHeight="false" outlineLevel="0" collapsed="false">
      <c r="D311" s="170"/>
    </row>
    <row r="312" customFormat="false" ht="13.2" hidden="false" customHeight="false" outlineLevel="0" collapsed="false">
      <c r="D312" s="170"/>
    </row>
    <row r="313" customFormat="false" ht="13.2" hidden="false" customHeight="false" outlineLevel="0" collapsed="false">
      <c r="D313" s="170"/>
    </row>
    <row r="314" customFormat="false" ht="13.2" hidden="false" customHeight="false" outlineLevel="0" collapsed="false">
      <c r="D314" s="170"/>
    </row>
    <row r="315" customFormat="false" ht="13.2" hidden="false" customHeight="false" outlineLevel="0" collapsed="false">
      <c r="D315" s="170"/>
    </row>
    <row r="316" customFormat="false" ht="13.2" hidden="false" customHeight="false" outlineLevel="0" collapsed="false">
      <c r="D316" s="170"/>
    </row>
    <row r="317" customFormat="false" ht="13.2" hidden="false" customHeight="false" outlineLevel="0" collapsed="false">
      <c r="D317" s="170"/>
    </row>
    <row r="318" customFormat="false" ht="13.2" hidden="false" customHeight="false" outlineLevel="0" collapsed="false">
      <c r="D318" s="170"/>
    </row>
    <row r="319" customFormat="false" ht="13.2" hidden="false" customHeight="false" outlineLevel="0" collapsed="false">
      <c r="D319" s="170"/>
    </row>
    <row r="320" customFormat="false" ht="13.2" hidden="false" customHeight="false" outlineLevel="0" collapsed="false">
      <c r="D320" s="170"/>
    </row>
    <row r="321" customFormat="false" ht="13.2" hidden="false" customHeight="false" outlineLevel="0" collapsed="false">
      <c r="D321" s="170"/>
    </row>
    <row r="322" customFormat="false" ht="13.2" hidden="false" customHeight="false" outlineLevel="0" collapsed="false">
      <c r="D322" s="170"/>
    </row>
    <row r="323" customFormat="false" ht="13.2" hidden="false" customHeight="false" outlineLevel="0" collapsed="false">
      <c r="D323" s="170"/>
    </row>
    <row r="324" customFormat="false" ht="13.2" hidden="false" customHeight="false" outlineLevel="0" collapsed="false">
      <c r="D324" s="170"/>
    </row>
    <row r="325" customFormat="false" ht="13.2" hidden="false" customHeight="false" outlineLevel="0" collapsed="false">
      <c r="D325" s="170"/>
    </row>
    <row r="326" customFormat="false" ht="13.2" hidden="false" customHeight="false" outlineLevel="0" collapsed="false">
      <c r="D326" s="170"/>
    </row>
    <row r="327" customFormat="false" ht="13.2" hidden="false" customHeight="false" outlineLevel="0" collapsed="false">
      <c r="D327" s="170"/>
    </row>
    <row r="328" customFormat="false" ht="13.2" hidden="false" customHeight="false" outlineLevel="0" collapsed="false">
      <c r="D328" s="170"/>
    </row>
    <row r="329" customFormat="false" ht="13.2" hidden="false" customHeight="false" outlineLevel="0" collapsed="false">
      <c r="D329" s="170"/>
    </row>
    <row r="330" customFormat="false" ht="13.2" hidden="false" customHeight="false" outlineLevel="0" collapsed="false">
      <c r="D330" s="170"/>
    </row>
    <row r="331" customFormat="false" ht="13.2" hidden="false" customHeight="false" outlineLevel="0" collapsed="false">
      <c r="D331" s="170"/>
    </row>
    <row r="332" customFormat="false" ht="13.2" hidden="false" customHeight="false" outlineLevel="0" collapsed="false">
      <c r="D332" s="170"/>
    </row>
    <row r="333" customFormat="false" ht="13.2" hidden="false" customHeight="false" outlineLevel="0" collapsed="false">
      <c r="D333" s="170"/>
    </row>
    <row r="334" customFormat="false" ht="13.2" hidden="false" customHeight="false" outlineLevel="0" collapsed="false">
      <c r="D334" s="170"/>
    </row>
    <row r="335" customFormat="false" ht="13.2" hidden="false" customHeight="false" outlineLevel="0" collapsed="false">
      <c r="D335" s="170"/>
    </row>
    <row r="336" customFormat="false" ht="13.2" hidden="false" customHeight="false" outlineLevel="0" collapsed="false">
      <c r="D336" s="170"/>
    </row>
    <row r="337" customFormat="false" ht="13.2" hidden="false" customHeight="false" outlineLevel="0" collapsed="false">
      <c r="D337" s="170"/>
    </row>
    <row r="338" customFormat="false" ht="13.2" hidden="false" customHeight="false" outlineLevel="0" collapsed="false">
      <c r="D338" s="170"/>
    </row>
    <row r="339" customFormat="false" ht="13.2" hidden="false" customHeight="false" outlineLevel="0" collapsed="false">
      <c r="D339" s="170"/>
    </row>
    <row r="340" customFormat="false" ht="13.2" hidden="false" customHeight="false" outlineLevel="0" collapsed="false">
      <c r="D340" s="170"/>
    </row>
    <row r="341" customFormat="false" ht="13.2" hidden="false" customHeight="false" outlineLevel="0" collapsed="false">
      <c r="D341" s="170"/>
    </row>
    <row r="342" customFormat="false" ht="13.2" hidden="false" customHeight="false" outlineLevel="0" collapsed="false">
      <c r="D342" s="170"/>
    </row>
    <row r="343" customFormat="false" ht="13.2" hidden="false" customHeight="false" outlineLevel="0" collapsed="false">
      <c r="D343" s="170"/>
    </row>
    <row r="344" customFormat="false" ht="13.2" hidden="false" customHeight="false" outlineLevel="0" collapsed="false">
      <c r="D344" s="170"/>
    </row>
    <row r="345" customFormat="false" ht="13.2" hidden="false" customHeight="false" outlineLevel="0" collapsed="false">
      <c r="D345" s="170"/>
    </row>
    <row r="346" customFormat="false" ht="13.2" hidden="false" customHeight="false" outlineLevel="0" collapsed="false">
      <c r="D346" s="170"/>
    </row>
    <row r="347" customFormat="false" ht="13.2" hidden="false" customHeight="false" outlineLevel="0" collapsed="false">
      <c r="D347" s="170"/>
    </row>
    <row r="348" customFormat="false" ht="13.2" hidden="false" customHeight="false" outlineLevel="0" collapsed="false">
      <c r="D348" s="170"/>
    </row>
    <row r="349" customFormat="false" ht="13.2" hidden="false" customHeight="false" outlineLevel="0" collapsed="false">
      <c r="D349" s="170"/>
    </row>
    <row r="350" customFormat="false" ht="13.2" hidden="false" customHeight="false" outlineLevel="0" collapsed="false">
      <c r="D350" s="170"/>
    </row>
    <row r="351" customFormat="false" ht="13.2" hidden="false" customHeight="false" outlineLevel="0" collapsed="false">
      <c r="D351" s="170"/>
    </row>
    <row r="352" customFormat="false" ht="13.2" hidden="false" customHeight="false" outlineLevel="0" collapsed="false">
      <c r="D352" s="170"/>
    </row>
    <row r="353" customFormat="false" ht="13.2" hidden="false" customHeight="false" outlineLevel="0" collapsed="false">
      <c r="D353" s="170"/>
    </row>
    <row r="354" customFormat="false" ht="13.2" hidden="false" customHeight="false" outlineLevel="0" collapsed="false">
      <c r="D354" s="170"/>
    </row>
    <row r="355" customFormat="false" ht="13.2" hidden="false" customHeight="false" outlineLevel="0" collapsed="false">
      <c r="D355" s="170"/>
    </row>
    <row r="356" customFormat="false" ht="13.2" hidden="false" customHeight="false" outlineLevel="0" collapsed="false">
      <c r="D356" s="170"/>
    </row>
    <row r="357" customFormat="false" ht="13.2" hidden="false" customHeight="false" outlineLevel="0" collapsed="false">
      <c r="D357" s="170"/>
    </row>
    <row r="358" customFormat="false" ht="13.2" hidden="false" customHeight="false" outlineLevel="0" collapsed="false">
      <c r="D358" s="170"/>
    </row>
    <row r="359" customFormat="false" ht="13.2" hidden="false" customHeight="false" outlineLevel="0" collapsed="false">
      <c r="D359" s="170"/>
    </row>
    <row r="360" customFormat="false" ht="13.2" hidden="false" customHeight="false" outlineLevel="0" collapsed="false">
      <c r="D360" s="170"/>
    </row>
    <row r="361" customFormat="false" ht="13.2" hidden="false" customHeight="false" outlineLevel="0" collapsed="false">
      <c r="D361" s="170"/>
    </row>
    <row r="362" customFormat="false" ht="13.2" hidden="false" customHeight="false" outlineLevel="0" collapsed="false">
      <c r="D362" s="170"/>
    </row>
    <row r="363" customFormat="false" ht="13.2" hidden="false" customHeight="false" outlineLevel="0" collapsed="false">
      <c r="D363" s="170"/>
    </row>
    <row r="364" customFormat="false" ht="13.2" hidden="false" customHeight="false" outlineLevel="0" collapsed="false">
      <c r="D364" s="170"/>
    </row>
    <row r="365" customFormat="false" ht="13.2" hidden="false" customHeight="false" outlineLevel="0" collapsed="false">
      <c r="D365" s="170"/>
    </row>
    <row r="366" customFormat="false" ht="13.2" hidden="false" customHeight="false" outlineLevel="0" collapsed="false">
      <c r="D366" s="170"/>
    </row>
    <row r="367" customFormat="false" ht="13.2" hidden="false" customHeight="false" outlineLevel="0" collapsed="false">
      <c r="D367" s="170"/>
    </row>
    <row r="368" customFormat="false" ht="13.2" hidden="false" customHeight="false" outlineLevel="0" collapsed="false">
      <c r="D368" s="170"/>
    </row>
    <row r="369" customFormat="false" ht="13.2" hidden="false" customHeight="false" outlineLevel="0" collapsed="false">
      <c r="D369" s="170"/>
    </row>
    <row r="370" customFormat="false" ht="13.2" hidden="false" customHeight="false" outlineLevel="0" collapsed="false">
      <c r="D370" s="170"/>
    </row>
    <row r="371" customFormat="false" ht="13.2" hidden="false" customHeight="false" outlineLevel="0" collapsed="false">
      <c r="D371" s="170"/>
    </row>
    <row r="372" customFormat="false" ht="13.2" hidden="false" customHeight="false" outlineLevel="0" collapsed="false">
      <c r="D372" s="170"/>
    </row>
    <row r="373" customFormat="false" ht="13.2" hidden="false" customHeight="false" outlineLevel="0" collapsed="false">
      <c r="D373" s="170"/>
    </row>
    <row r="374" customFormat="false" ht="13.2" hidden="false" customHeight="false" outlineLevel="0" collapsed="false">
      <c r="D374" s="170"/>
    </row>
    <row r="375" customFormat="false" ht="13.2" hidden="false" customHeight="false" outlineLevel="0" collapsed="false">
      <c r="D375" s="170"/>
    </row>
    <row r="376" customFormat="false" ht="13.2" hidden="false" customHeight="false" outlineLevel="0" collapsed="false">
      <c r="D376" s="170"/>
    </row>
    <row r="377" customFormat="false" ht="13.2" hidden="false" customHeight="false" outlineLevel="0" collapsed="false">
      <c r="D377" s="170"/>
    </row>
    <row r="378" customFormat="false" ht="13.2" hidden="false" customHeight="false" outlineLevel="0" collapsed="false">
      <c r="D378" s="170"/>
    </row>
    <row r="379" customFormat="false" ht="13.2" hidden="false" customHeight="false" outlineLevel="0" collapsed="false">
      <c r="D379" s="170"/>
    </row>
    <row r="380" customFormat="false" ht="13.2" hidden="false" customHeight="false" outlineLevel="0" collapsed="false">
      <c r="D380" s="170"/>
    </row>
    <row r="381" customFormat="false" ht="13.2" hidden="false" customHeight="false" outlineLevel="0" collapsed="false">
      <c r="D381" s="170"/>
    </row>
    <row r="382" customFormat="false" ht="13.2" hidden="false" customHeight="false" outlineLevel="0" collapsed="false">
      <c r="D382" s="170"/>
    </row>
    <row r="383" customFormat="false" ht="13.2" hidden="false" customHeight="false" outlineLevel="0" collapsed="false">
      <c r="D383" s="170"/>
    </row>
    <row r="384" customFormat="false" ht="13.2" hidden="false" customHeight="false" outlineLevel="0" collapsed="false">
      <c r="D384" s="170"/>
    </row>
    <row r="385" customFormat="false" ht="13.2" hidden="false" customHeight="false" outlineLevel="0" collapsed="false">
      <c r="D385" s="170"/>
    </row>
    <row r="386" customFormat="false" ht="13.2" hidden="false" customHeight="false" outlineLevel="0" collapsed="false">
      <c r="D386" s="170"/>
    </row>
    <row r="387" customFormat="false" ht="13.2" hidden="false" customHeight="false" outlineLevel="0" collapsed="false">
      <c r="D387" s="170"/>
    </row>
    <row r="388" customFormat="false" ht="13.2" hidden="false" customHeight="false" outlineLevel="0" collapsed="false">
      <c r="D388" s="170"/>
    </row>
    <row r="389" customFormat="false" ht="13.2" hidden="false" customHeight="false" outlineLevel="0" collapsed="false">
      <c r="D389" s="170"/>
    </row>
    <row r="390" customFormat="false" ht="13.2" hidden="false" customHeight="false" outlineLevel="0" collapsed="false">
      <c r="D390" s="170"/>
    </row>
    <row r="391" customFormat="false" ht="13.2" hidden="false" customHeight="false" outlineLevel="0" collapsed="false">
      <c r="D391" s="170"/>
    </row>
    <row r="392" customFormat="false" ht="13.2" hidden="false" customHeight="false" outlineLevel="0" collapsed="false">
      <c r="D392" s="170"/>
    </row>
    <row r="393" customFormat="false" ht="13.2" hidden="false" customHeight="false" outlineLevel="0" collapsed="false">
      <c r="D393" s="170"/>
    </row>
    <row r="394" customFormat="false" ht="13.2" hidden="false" customHeight="false" outlineLevel="0" collapsed="false">
      <c r="D394" s="170"/>
    </row>
    <row r="395" customFormat="false" ht="13.2" hidden="false" customHeight="false" outlineLevel="0" collapsed="false">
      <c r="D395" s="170"/>
    </row>
    <row r="396" customFormat="false" ht="13.2" hidden="false" customHeight="false" outlineLevel="0" collapsed="false">
      <c r="D396" s="170"/>
    </row>
    <row r="397" customFormat="false" ht="13.2" hidden="false" customHeight="false" outlineLevel="0" collapsed="false">
      <c r="D397" s="170"/>
    </row>
    <row r="398" customFormat="false" ht="13.2" hidden="false" customHeight="false" outlineLevel="0" collapsed="false">
      <c r="D398" s="170"/>
    </row>
    <row r="399" customFormat="false" ht="13.2" hidden="false" customHeight="false" outlineLevel="0" collapsed="false">
      <c r="D399" s="170"/>
    </row>
    <row r="400" customFormat="false" ht="13.2" hidden="false" customHeight="false" outlineLevel="0" collapsed="false">
      <c r="D400" s="170"/>
    </row>
    <row r="401" customFormat="false" ht="13.2" hidden="false" customHeight="false" outlineLevel="0" collapsed="false">
      <c r="D401" s="170"/>
    </row>
    <row r="402" customFormat="false" ht="13.2" hidden="false" customHeight="false" outlineLevel="0" collapsed="false">
      <c r="D402" s="170"/>
    </row>
    <row r="403" customFormat="false" ht="13.2" hidden="false" customHeight="false" outlineLevel="0" collapsed="false">
      <c r="D403" s="170"/>
    </row>
    <row r="404" customFormat="false" ht="13.2" hidden="false" customHeight="false" outlineLevel="0" collapsed="false">
      <c r="D404" s="170"/>
    </row>
    <row r="405" customFormat="false" ht="13.2" hidden="false" customHeight="false" outlineLevel="0" collapsed="false">
      <c r="D405" s="170"/>
    </row>
    <row r="406" customFormat="false" ht="13.2" hidden="false" customHeight="false" outlineLevel="0" collapsed="false">
      <c r="D406" s="170"/>
    </row>
    <row r="407" customFormat="false" ht="13.2" hidden="false" customHeight="false" outlineLevel="0" collapsed="false">
      <c r="D407" s="170"/>
    </row>
    <row r="408" customFormat="false" ht="13.2" hidden="false" customHeight="false" outlineLevel="0" collapsed="false">
      <c r="D408" s="170"/>
    </row>
    <row r="409" customFormat="false" ht="13.2" hidden="false" customHeight="false" outlineLevel="0" collapsed="false">
      <c r="D409" s="170"/>
    </row>
    <row r="410" customFormat="false" ht="13.2" hidden="false" customHeight="false" outlineLevel="0" collapsed="false">
      <c r="D410" s="170"/>
    </row>
    <row r="411" customFormat="false" ht="13.2" hidden="false" customHeight="false" outlineLevel="0" collapsed="false">
      <c r="D411" s="170"/>
    </row>
    <row r="412" customFormat="false" ht="13.2" hidden="false" customHeight="false" outlineLevel="0" collapsed="false">
      <c r="D412" s="170"/>
    </row>
    <row r="413" customFormat="false" ht="13.2" hidden="false" customHeight="false" outlineLevel="0" collapsed="false">
      <c r="D413" s="170"/>
    </row>
    <row r="414" customFormat="false" ht="13.2" hidden="false" customHeight="false" outlineLevel="0" collapsed="false">
      <c r="D414" s="170"/>
    </row>
    <row r="415" customFormat="false" ht="13.2" hidden="false" customHeight="false" outlineLevel="0" collapsed="false">
      <c r="D415" s="170"/>
    </row>
    <row r="416" customFormat="false" ht="13.2" hidden="false" customHeight="false" outlineLevel="0" collapsed="false">
      <c r="D416" s="170"/>
    </row>
    <row r="417" customFormat="false" ht="13.2" hidden="false" customHeight="false" outlineLevel="0" collapsed="false">
      <c r="D417" s="170"/>
    </row>
    <row r="418" customFormat="false" ht="13.2" hidden="false" customHeight="false" outlineLevel="0" collapsed="false">
      <c r="D418" s="170"/>
    </row>
    <row r="419" customFormat="false" ht="13.2" hidden="false" customHeight="false" outlineLevel="0" collapsed="false">
      <c r="D419" s="170"/>
    </row>
    <row r="420" customFormat="false" ht="13.2" hidden="false" customHeight="false" outlineLevel="0" collapsed="false">
      <c r="D420" s="170"/>
    </row>
    <row r="421" customFormat="false" ht="13.2" hidden="false" customHeight="false" outlineLevel="0" collapsed="false">
      <c r="D421" s="170"/>
    </row>
    <row r="422" customFormat="false" ht="13.2" hidden="false" customHeight="false" outlineLevel="0" collapsed="false">
      <c r="D422" s="170"/>
    </row>
    <row r="423" customFormat="false" ht="13.2" hidden="false" customHeight="false" outlineLevel="0" collapsed="false">
      <c r="D423" s="170"/>
    </row>
    <row r="424" customFormat="false" ht="13.2" hidden="false" customHeight="false" outlineLevel="0" collapsed="false">
      <c r="D424" s="170"/>
    </row>
    <row r="425" customFormat="false" ht="13.2" hidden="false" customHeight="false" outlineLevel="0" collapsed="false">
      <c r="D425" s="170"/>
    </row>
    <row r="426" customFormat="false" ht="13.2" hidden="false" customHeight="false" outlineLevel="0" collapsed="false">
      <c r="D426" s="170"/>
    </row>
    <row r="427" customFormat="false" ht="13.2" hidden="false" customHeight="false" outlineLevel="0" collapsed="false">
      <c r="D427" s="170"/>
    </row>
    <row r="428" customFormat="false" ht="13.2" hidden="false" customHeight="false" outlineLevel="0" collapsed="false">
      <c r="D428" s="170"/>
    </row>
    <row r="429" customFormat="false" ht="13.2" hidden="false" customHeight="false" outlineLevel="0" collapsed="false">
      <c r="D429" s="170"/>
    </row>
    <row r="430" customFormat="false" ht="13.2" hidden="false" customHeight="false" outlineLevel="0" collapsed="false">
      <c r="D430" s="170"/>
    </row>
    <row r="431" customFormat="false" ht="13.2" hidden="false" customHeight="false" outlineLevel="0" collapsed="false">
      <c r="D431" s="170"/>
    </row>
    <row r="432" customFormat="false" ht="13.2" hidden="false" customHeight="false" outlineLevel="0" collapsed="false">
      <c r="D432" s="170"/>
    </row>
    <row r="433" customFormat="false" ht="13.2" hidden="false" customHeight="false" outlineLevel="0" collapsed="false">
      <c r="D433" s="170"/>
    </row>
    <row r="434" customFormat="false" ht="13.2" hidden="false" customHeight="false" outlineLevel="0" collapsed="false">
      <c r="D434" s="170"/>
    </row>
    <row r="435" customFormat="false" ht="13.2" hidden="false" customHeight="false" outlineLevel="0" collapsed="false">
      <c r="D435" s="170"/>
    </row>
    <row r="436" customFormat="false" ht="13.2" hidden="false" customHeight="false" outlineLevel="0" collapsed="false">
      <c r="D436" s="170"/>
    </row>
    <row r="437" customFormat="false" ht="13.2" hidden="false" customHeight="false" outlineLevel="0" collapsed="false">
      <c r="D437" s="170"/>
    </row>
    <row r="438" customFormat="false" ht="13.2" hidden="false" customHeight="false" outlineLevel="0" collapsed="false">
      <c r="D438" s="170"/>
    </row>
    <row r="439" customFormat="false" ht="13.2" hidden="false" customHeight="false" outlineLevel="0" collapsed="false">
      <c r="D439" s="170"/>
    </row>
    <row r="440" customFormat="false" ht="13.2" hidden="false" customHeight="false" outlineLevel="0" collapsed="false">
      <c r="D440" s="170"/>
    </row>
    <row r="441" customFormat="false" ht="13.2" hidden="false" customHeight="false" outlineLevel="0" collapsed="false">
      <c r="D441" s="170"/>
    </row>
    <row r="442" customFormat="false" ht="13.2" hidden="false" customHeight="false" outlineLevel="0" collapsed="false">
      <c r="D442" s="170"/>
    </row>
    <row r="443" customFormat="false" ht="13.2" hidden="false" customHeight="false" outlineLevel="0" collapsed="false">
      <c r="D443" s="170"/>
    </row>
    <row r="444" customFormat="false" ht="13.2" hidden="false" customHeight="false" outlineLevel="0" collapsed="false">
      <c r="D444" s="170"/>
    </row>
    <row r="445" customFormat="false" ht="13.2" hidden="false" customHeight="false" outlineLevel="0" collapsed="false">
      <c r="D445" s="170"/>
    </row>
    <row r="446" customFormat="false" ht="13.2" hidden="false" customHeight="false" outlineLevel="0" collapsed="false">
      <c r="D446" s="170"/>
    </row>
    <row r="447" customFormat="false" ht="13.2" hidden="false" customHeight="false" outlineLevel="0" collapsed="false">
      <c r="D447" s="170"/>
    </row>
    <row r="448" customFormat="false" ht="13.2" hidden="false" customHeight="false" outlineLevel="0" collapsed="false">
      <c r="D448" s="170"/>
    </row>
    <row r="449" customFormat="false" ht="13.2" hidden="false" customHeight="false" outlineLevel="0" collapsed="false">
      <c r="D449" s="170"/>
    </row>
    <row r="450" customFormat="false" ht="13.2" hidden="false" customHeight="false" outlineLevel="0" collapsed="false">
      <c r="D450" s="170"/>
    </row>
    <row r="451" customFormat="false" ht="13.2" hidden="false" customHeight="false" outlineLevel="0" collapsed="false">
      <c r="D451" s="170"/>
    </row>
    <row r="452" customFormat="false" ht="13.2" hidden="false" customHeight="false" outlineLevel="0" collapsed="false">
      <c r="D452" s="170"/>
    </row>
    <row r="453" customFormat="false" ht="13.2" hidden="false" customHeight="false" outlineLevel="0" collapsed="false">
      <c r="D453" s="170"/>
    </row>
    <row r="454" customFormat="false" ht="13.2" hidden="false" customHeight="false" outlineLevel="0" collapsed="false">
      <c r="D454" s="170"/>
    </row>
    <row r="455" customFormat="false" ht="13.2" hidden="false" customHeight="false" outlineLevel="0" collapsed="false">
      <c r="D455" s="170"/>
    </row>
    <row r="456" customFormat="false" ht="13.2" hidden="false" customHeight="false" outlineLevel="0" collapsed="false">
      <c r="D456" s="170"/>
    </row>
    <row r="457" customFormat="false" ht="13.2" hidden="false" customHeight="false" outlineLevel="0" collapsed="false">
      <c r="D457" s="170"/>
    </row>
    <row r="458" customFormat="false" ht="13.2" hidden="false" customHeight="false" outlineLevel="0" collapsed="false">
      <c r="D458" s="170"/>
    </row>
    <row r="459" customFormat="false" ht="13.2" hidden="false" customHeight="false" outlineLevel="0" collapsed="false">
      <c r="D459" s="170"/>
    </row>
    <row r="460" customFormat="false" ht="13.2" hidden="false" customHeight="false" outlineLevel="0" collapsed="false">
      <c r="D460" s="170"/>
    </row>
    <row r="461" customFormat="false" ht="13.2" hidden="false" customHeight="false" outlineLevel="0" collapsed="false">
      <c r="D461" s="170"/>
    </row>
    <row r="462" customFormat="false" ht="13.2" hidden="false" customHeight="false" outlineLevel="0" collapsed="false">
      <c r="D462" s="170"/>
    </row>
    <row r="463" customFormat="false" ht="13.2" hidden="false" customHeight="false" outlineLevel="0" collapsed="false">
      <c r="D463" s="170"/>
    </row>
    <row r="464" customFormat="false" ht="13.2" hidden="false" customHeight="false" outlineLevel="0" collapsed="false">
      <c r="D464" s="170"/>
    </row>
    <row r="465" customFormat="false" ht="13.2" hidden="false" customHeight="false" outlineLevel="0" collapsed="false">
      <c r="D465" s="170"/>
    </row>
    <row r="466" customFormat="false" ht="13.2" hidden="false" customHeight="false" outlineLevel="0" collapsed="false">
      <c r="D466" s="170"/>
    </row>
    <row r="467" customFormat="false" ht="13.2" hidden="false" customHeight="false" outlineLevel="0" collapsed="false">
      <c r="D467" s="170"/>
    </row>
    <row r="468" customFormat="false" ht="13.2" hidden="false" customHeight="false" outlineLevel="0" collapsed="false">
      <c r="D468" s="170"/>
    </row>
    <row r="469" customFormat="false" ht="13.2" hidden="false" customHeight="false" outlineLevel="0" collapsed="false">
      <c r="D469" s="170"/>
    </row>
    <row r="470" customFormat="false" ht="13.2" hidden="false" customHeight="false" outlineLevel="0" collapsed="false">
      <c r="D470" s="170"/>
    </row>
    <row r="471" customFormat="false" ht="13.2" hidden="false" customHeight="false" outlineLevel="0" collapsed="false">
      <c r="D471" s="170"/>
    </row>
    <row r="472" customFormat="false" ht="13.2" hidden="false" customHeight="false" outlineLevel="0" collapsed="false">
      <c r="D472" s="170"/>
    </row>
    <row r="473" customFormat="false" ht="13.2" hidden="false" customHeight="false" outlineLevel="0" collapsed="false">
      <c r="D473" s="170"/>
    </row>
    <row r="474" customFormat="false" ht="13.2" hidden="false" customHeight="false" outlineLevel="0" collapsed="false">
      <c r="D474" s="170"/>
    </row>
    <row r="475" customFormat="false" ht="13.2" hidden="false" customHeight="false" outlineLevel="0" collapsed="false">
      <c r="D475" s="170"/>
    </row>
    <row r="476" customFormat="false" ht="13.2" hidden="false" customHeight="false" outlineLevel="0" collapsed="false">
      <c r="D476" s="170"/>
    </row>
    <row r="477" customFormat="false" ht="13.2" hidden="false" customHeight="false" outlineLevel="0" collapsed="false">
      <c r="D477" s="170"/>
    </row>
    <row r="478" customFormat="false" ht="13.2" hidden="false" customHeight="false" outlineLevel="0" collapsed="false">
      <c r="D478" s="170"/>
    </row>
    <row r="479" customFormat="false" ht="13.2" hidden="false" customHeight="false" outlineLevel="0" collapsed="false">
      <c r="D479" s="170"/>
    </row>
    <row r="480" customFormat="false" ht="13.2" hidden="false" customHeight="false" outlineLevel="0" collapsed="false">
      <c r="D480" s="170"/>
    </row>
    <row r="481" customFormat="false" ht="13.2" hidden="false" customHeight="false" outlineLevel="0" collapsed="false">
      <c r="D481" s="170"/>
    </row>
    <row r="482" customFormat="false" ht="13.2" hidden="false" customHeight="false" outlineLevel="0" collapsed="false">
      <c r="D482" s="170"/>
    </row>
    <row r="483" customFormat="false" ht="13.2" hidden="false" customHeight="false" outlineLevel="0" collapsed="false">
      <c r="D483" s="170"/>
    </row>
    <row r="484" customFormat="false" ht="13.2" hidden="false" customHeight="false" outlineLevel="0" collapsed="false">
      <c r="D484" s="170"/>
    </row>
    <row r="485" customFormat="false" ht="13.2" hidden="false" customHeight="false" outlineLevel="0" collapsed="false">
      <c r="D485" s="170"/>
    </row>
    <row r="486" customFormat="false" ht="13.2" hidden="false" customHeight="false" outlineLevel="0" collapsed="false">
      <c r="D486" s="170"/>
    </row>
    <row r="487" customFormat="false" ht="13.2" hidden="false" customHeight="false" outlineLevel="0" collapsed="false">
      <c r="D487" s="170"/>
    </row>
    <row r="488" customFormat="false" ht="13.2" hidden="false" customHeight="false" outlineLevel="0" collapsed="false">
      <c r="D488" s="170"/>
    </row>
    <row r="489" customFormat="false" ht="13.2" hidden="false" customHeight="false" outlineLevel="0" collapsed="false">
      <c r="D489" s="170"/>
    </row>
    <row r="490" customFormat="false" ht="13.2" hidden="false" customHeight="false" outlineLevel="0" collapsed="false">
      <c r="D490" s="170"/>
    </row>
    <row r="491" customFormat="false" ht="13.2" hidden="false" customHeight="false" outlineLevel="0" collapsed="false">
      <c r="D491" s="170"/>
    </row>
    <row r="492" customFormat="false" ht="13.2" hidden="false" customHeight="false" outlineLevel="0" collapsed="false">
      <c r="D492" s="170"/>
    </row>
    <row r="493" customFormat="false" ht="13.2" hidden="false" customHeight="false" outlineLevel="0" collapsed="false">
      <c r="D493" s="170"/>
    </row>
    <row r="494" customFormat="false" ht="13.2" hidden="false" customHeight="false" outlineLevel="0" collapsed="false">
      <c r="D494" s="170"/>
    </row>
    <row r="495" customFormat="false" ht="13.2" hidden="false" customHeight="false" outlineLevel="0" collapsed="false">
      <c r="D495" s="170"/>
    </row>
    <row r="496" customFormat="false" ht="13.2" hidden="false" customHeight="false" outlineLevel="0" collapsed="false">
      <c r="D496" s="170"/>
    </row>
    <row r="497" customFormat="false" ht="13.2" hidden="false" customHeight="false" outlineLevel="0" collapsed="false">
      <c r="D497" s="170"/>
    </row>
    <row r="498" customFormat="false" ht="13.2" hidden="false" customHeight="false" outlineLevel="0" collapsed="false">
      <c r="D498" s="170"/>
    </row>
    <row r="499" customFormat="false" ht="13.2" hidden="false" customHeight="false" outlineLevel="0" collapsed="false">
      <c r="D499" s="170"/>
    </row>
    <row r="500" customFormat="false" ht="13.2" hidden="false" customHeight="false" outlineLevel="0" collapsed="false">
      <c r="D500" s="170"/>
    </row>
    <row r="501" customFormat="false" ht="13.2" hidden="false" customHeight="false" outlineLevel="0" collapsed="false">
      <c r="D501" s="170"/>
    </row>
    <row r="502" customFormat="false" ht="13.2" hidden="false" customHeight="false" outlineLevel="0" collapsed="false">
      <c r="D502" s="170"/>
    </row>
    <row r="503" customFormat="false" ht="13.2" hidden="false" customHeight="false" outlineLevel="0" collapsed="false">
      <c r="D503" s="170"/>
    </row>
    <row r="504" customFormat="false" ht="13.2" hidden="false" customHeight="false" outlineLevel="0" collapsed="false">
      <c r="D504" s="170"/>
    </row>
    <row r="505" customFormat="false" ht="13.2" hidden="false" customHeight="false" outlineLevel="0" collapsed="false">
      <c r="D505" s="170"/>
    </row>
    <row r="506" customFormat="false" ht="13.2" hidden="false" customHeight="false" outlineLevel="0" collapsed="false">
      <c r="D506" s="170"/>
    </row>
    <row r="507" customFormat="false" ht="13.2" hidden="false" customHeight="false" outlineLevel="0" collapsed="false">
      <c r="D507" s="170"/>
    </row>
    <row r="508" customFormat="false" ht="13.2" hidden="false" customHeight="false" outlineLevel="0" collapsed="false">
      <c r="D508" s="170"/>
    </row>
    <row r="509" customFormat="false" ht="13.2" hidden="false" customHeight="false" outlineLevel="0" collapsed="false">
      <c r="D509" s="170"/>
    </row>
    <row r="510" customFormat="false" ht="13.2" hidden="false" customHeight="false" outlineLevel="0" collapsed="false">
      <c r="D510" s="170"/>
    </row>
    <row r="511" customFormat="false" ht="13.2" hidden="false" customHeight="false" outlineLevel="0" collapsed="false">
      <c r="D511" s="170"/>
    </row>
    <row r="512" customFormat="false" ht="13.2" hidden="false" customHeight="false" outlineLevel="0" collapsed="false">
      <c r="D512" s="170"/>
    </row>
    <row r="513" customFormat="false" ht="13.2" hidden="false" customHeight="false" outlineLevel="0" collapsed="false">
      <c r="D513" s="170"/>
    </row>
    <row r="514" customFormat="false" ht="13.2" hidden="false" customHeight="false" outlineLevel="0" collapsed="false">
      <c r="D514" s="170"/>
    </row>
    <row r="515" customFormat="false" ht="13.2" hidden="false" customHeight="false" outlineLevel="0" collapsed="false">
      <c r="D515" s="170"/>
    </row>
    <row r="516" customFormat="false" ht="13.2" hidden="false" customHeight="false" outlineLevel="0" collapsed="false">
      <c r="D516" s="170"/>
    </row>
    <row r="517" customFormat="false" ht="13.2" hidden="false" customHeight="false" outlineLevel="0" collapsed="false">
      <c r="D517" s="170"/>
    </row>
    <row r="518" customFormat="false" ht="13.2" hidden="false" customHeight="false" outlineLevel="0" collapsed="false">
      <c r="D518" s="170"/>
    </row>
    <row r="519" customFormat="false" ht="13.2" hidden="false" customHeight="false" outlineLevel="0" collapsed="false">
      <c r="D519" s="170"/>
    </row>
    <row r="520" customFormat="false" ht="13.2" hidden="false" customHeight="false" outlineLevel="0" collapsed="false">
      <c r="D520" s="170"/>
    </row>
    <row r="521" customFormat="false" ht="13.2" hidden="false" customHeight="false" outlineLevel="0" collapsed="false">
      <c r="D521" s="170"/>
    </row>
    <row r="522" customFormat="false" ht="13.2" hidden="false" customHeight="false" outlineLevel="0" collapsed="false">
      <c r="D522" s="170"/>
    </row>
    <row r="523" customFormat="false" ht="13.2" hidden="false" customHeight="false" outlineLevel="0" collapsed="false">
      <c r="D523" s="170"/>
    </row>
    <row r="524" customFormat="false" ht="13.2" hidden="false" customHeight="false" outlineLevel="0" collapsed="false">
      <c r="D524" s="170"/>
    </row>
    <row r="525" customFormat="false" ht="13.2" hidden="false" customHeight="false" outlineLevel="0" collapsed="false">
      <c r="D525" s="170"/>
    </row>
    <row r="526" customFormat="false" ht="13.2" hidden="false" customHeight="false" outlineLevel="0" collapsed="false">
      <c r="D526" s="170"/>
    </row>
    <row r="527" customFormat="false" ht="13.2" hidden="false" customHeight="false" outlineLevel="0" collapsed="false">
      <c r="D527" s="170"/>
    </row>
    <row r="528" customFormat="false" ht="13.2" hidden="false" customHeight="false" outlineLevel="0" collapsed="false">
      <c r="D528" s="170"/>
    </row>
    <row r="529" customFormat="false" ht="13.2" hidden="false" customHeight="false" outlineLevel="0" collapsed="false">
      <c r="D529" s="170"/>
    </row>
    <row r="530" customFormat="false" ht="13.2" hidden="false" customHeight="false" outlineLevel="0" collapsed="false">
      <c r="D530" s="170"/>
    </row>
    <row r="531" customFormat="false" ht="13.2" hidden="false" customHeight="false" outlineLevel="0" collapsed="false">
      <c r="D531" s="170"/>
    </row>
    <row r="532" customFormat="false" ht="13.2" hidden="false" customHeight="false" outlineLevel="0" collapsed="false">
      <c r="D532" s="170"/>
    </row>
    <row r="533" customFormat="false" ht="13.2" hidden="false" customHeight="false" outlineLevel="0" collapsed="false">
      <c r="D533" s="170"/>
    </row>
    <row r="534" customFormat="false" ht="13.2" hidden="false" customHeight="false" outlineLevel="0" collapsed="false">
      <c r="D534" s="170"/>
    </row>
    <row r="535" customFormat="false" ht="13.2" hidden="false" customHeight="false" outlineLevel="0" collapsed="false">
      <c r="D535" s="170"/>
    </row>
    <row r="536" customFormat="false" ht="13.2" hidden="false" customHeight="false" outlineLevel="0" collapsed="false">
      <c r="D536" s="170"/>
    </row>
    <row r="537" customFormat="false" ht="13.2" hidden="false" customHeight="false" outlineLevel="0" collapsed="false">
      <c r="D537" s="170"/>
    </row>
    <row r="538" customFormat="false" ht="13.2" hidden="false" customHeight="false" outlineLevel="0" collapsed="false">
      <c r="D538" s="170"/>
    </row>
    <row r="539" customFormat="false" ht="13.2" hidden="false" customHeight="false" outlineLevel="0" collapsed="false">
      <c r="D539" s="170"/>
    </row>
    <row r="540" customFormat="false" ht="13.2" hidden="false" customHeight="false" outlineLevel="0" collapsed="false">
      <c r="D540" s="170"/>
    </row>
    <row r="541" customFormat="false" ht="13.2" hidden="false" customHeight="false" outlineLevel="0" collapsed="false">
      <c r="D541" s="170"/>
    </row>
    <row r="542" customFormat="false" ht="13.2" hidden="false" customHeight="false" outlineLevel="0" collapsed="false">
      <c r="D542" s="170"/>
    </row>
    <row r="543" customFormat="false" ht="13.2" hidden="false" customHeight="false" outlineLevel="0" collapsed="false">
      <c r="D543" s="170"/>
    </row>
    <row r="544" customFormat="false" ht="13.2" hidden="false" customHeight="false" outlineLevel="0" collapsed="false">
      <c r="D544" s="170"/>
    </row>
    <row r="545" customFormat="false" ht="13.2" hidden="false" customHeight="false" outlineLevel="0" collapsed="false">
      <c r="D545" s="170"/>
    </row>
    <row r="546" customFormat="false" ht="13.2" hidden="false" customHeight="false" outlineLevel="0" collapsed="false">
      <c r="D546" s="170"/>
    </row>
    <row r="547" customFormat="false" ht="13.2" hidden="false" customHeight="false" outlineLevel="0" collapsed="false">
      <c r="D547" s="170"/>
    </row>
    <row r="548" customFormat="false" ht="13.2" hidden="false" customHeight="false" outlineLevel="0" collapsed="false">
      <c r="D548" s="170"/>
    </row>
    <row r="549" customFormat="false" ht="13.2" hidden="false" customHeight="false" outlineLevel="0" collapsed="false">
      <c r="D549" s="170"/>
    </row>
    <row r="550" customFormat="false" ht="13.2" hidden="false" customHeight="false" outlineLevel="0" collapsed="false">
      <c r="D550" s="170"/>
    </row>
    <row r="551" customFormat="false" ht="13.2" hidden="false" customHeight="false" outlineLevel="0" collapsed="false">
      <c r="D551" s="170"/>
    </row>
    <row r="552" customFormat="false" ht="13.2" hidden="false" customHeight="false" outlineLevel="0" collapsed="false">
      <c r="D552" s="170"/>
    </row>
    <row r="553" customFormat="false" ht="13.2" hidden="false" customHeight="false" outlineLevel="0" collapsed="false">
      <c r="D553" s="170"/>
    </row>
    <row r="554" customFormat="false" ht="13.2" hidden="false" customHeight="false" outlineLevel="0" collapsed="false">
      <c r="D554" s="170"/>
    </row>
    <row r="555" customFormat="false" ht="13.2" hidden="false" customHeight="false" outlineLevel="0" collapsed="false">
      <c r="D555" s="170"/>
    </row>
    <row r="556" customFormat="false" ht="13.2" hidden="false" customHeight="false" outlineLevel="0" collapsed="false">
      <c r="D556" s="170"/>
    </row>
    <row r="557" customFormat="false" ht="13.2" hidden="false" customHeight="false" outlineLevel="0" collapsed="false">
      <c r="D557" s="170"/>
    </row>
    <row r="558" customFormat="false" ht="13.2" hidden="false" customHeight="false" outlineLevel="0" collapsed="false">
      <c r="D558" s="170"/>
    </row>
    <row r="559" customFormat="false" ht="13.2" hidden="false" customHeight="false" outlineLevel="0" collapsed="false">
      <c r="D559" s="170"/>
    </row>
    <row r="560" customFormat="false" ht="13.2" hidden="false" customHeight="false" outlineLevel="0" collapsed="false">
      <c r="D560" s="170"/>
    </row>
    <row r="561" customFormat="false" ht="13.2" hidden="false" customHeight="false" outlineLevel="0" collapsed="false">
      <c r="D561" s="170"/>
    </row>
    <row r="562" customFormat="false" ht="13.2" hidden="false" customHeight="false" outlineLevel="0" collapsed="false">
      <c r="D562" s="170"/>
    </row>
    <row r="563" customFormat="false" ht="13.2" hidden="false" customHeight="false" outlineLevel="0" collapsed="false">
      <c r="D563" s="170"/>
    </row>
    <row r="564" customFormat="false" ht="13.2" hidden="false" customHeight="false" outlineLevel="0" collapsed="false">
      <c r="D564" s="170"/>
    </row>
    <row r="565" customFormat="false" ht="13.2" hidden="false" customHeight="false" outlineLevel="0" collapsed="false">
      <c r="D565" s="170"/>
    </row>
    <row r="566" customFormat="false" ht="13.2" hidden="false" customHeight="false" outlineLevel="0" collapsed="false">
      <c r="D566" s="170"/>
    </row>
    <row r="567" customFormat="false" ht="13.2" hidden="false" customHeight="false" outlineLevel="0" collapsed="false">
      <c r="D567" s="170"/>
    </row>
    <row r="568" customFormat="false" ht="13.2" hidden="false" customHeight="false" outlineLevel="0" collapsed="false">
      <c r="D568" s="170"/>
    </row>
    <row r="569" customFormat="false" ht="13.2" hidden="false" customHeight="false" outlineLevel="0" collapsed="false">
      <c r="D569" s="170"/>
    </row>
    <row r="570" customFormat="false" ht="13.2" hidden="false" customHeight="false" outlineLevel="0" collapsed="false">
      <c r="D570" s="170"/>
    </row>
    <row r="571" customFormat="false" ht="13.2" hidden="false" customHeight="false" outlineLevel="0" collapsed="false">
      <c r="D571" s="170"/>
    </row>
    <row r="572" customFormat="false" ht="13.2" hidden="false" customHeight="false" outlineLevel="0" collapsed="false">
      <c r="D572" s="170"/>
    </row>
    <row r="573" customFormat="false" ht="13.2" hidden="false" customHeight="false" outlineLevel="0" collapsed="false">
      <c r="D573" s="170"/>
    </row>
    <row r="574" customFormat="false" ht="13.2" hidden="false" customHeight="false" outlineLevel="0" collapsed="false">
      <c r="D574" s="170"/>
    </row>
    <row r="575" customFormat="false" ht="13.2" hidden="false" customHeight="false" outlineLevel="0" collapsed="false">
      <c r="D575" s="170"/>
    </row>
    <row r="576" customFormat="false" ht="13.2" hidden="false" customHeight="false" outlineLevel="0" collapsed="false">
      <c r="D576" s="170"/>
    </row>
    <row r="577" customFormat="false" ht="13.2" hidden="false" customHeight="false" outlineLevel="0" collapsed="false">
      <c r="D577" s="170"/>
    </row>
    <row r="578" customFormat="false" ht="13.2" hidden="false" customHeight="false" outlineLevel="0" collapsed="false">
      <c r="D578" s="170"/>
    </row>
    <row r="579" customFormat="false" ht="13.2" hidden="false" customHeight="false" outlineLevel="0" collapsed="false">
      <c r="D579" s="170"/>
    </row>
    <row r="580" customFormat="false" ht="13.2" hidden="false" customHeight="false" outlineLevel="0" collapsed="false">
      <c r="D580" s="170"/>
    </row>
    <row r="581" customFormat="false" ht="13.2" hidden="false" customHeight="false" outlineLevel="0" collapsed="false">
      <c r="D581" s="170"/>
    </row>
    <row r="582" customFormat="false" ht="13.2" hidden="false" customHeight="false" outlineLevel="0" collapsed="false">
      <c r="D582" s="170"/>
    </row>
    <row r="583" customFormat="false" ht="13.2" hidden="false" customHeight="false" outlineLevel="0" collapsed="false">
      <c r="D583" s="170"/>
    </row>
    <row r="584" customFormat="false" ht="13.2" hidden="false" customHeight="false" outlineLevel="0" collapsed="false">
      <c r="D584" s="170"/>
    </row>
    <row r="585" customFormat="false" ht="13.2" hidden="false" customHeight="false" outlineLevel="0" collapsed="false">
      <c r="D585" s="170"/>
    </row>
    <row r="586" customFormat="false" ht="13.2" hidden="false" customHeight="false" outlineLevel="0" collapsed="false">
      <c r="D586" s="170"/>
    </row>
    <row r="587" customFormat="false" ht="13.2" hidden="false" customHeight="false" outlineLevel="0" collapsed="false">
      <c r="D587" s="170"/>
    </row>
    <row r="588" customFormat="false" ht="13.2" hidden="false" customHeight="false" outlineLevel="0" collapsed="false">
      <c r="D588" s="170"/>
    </row>
    <row r="589" customFormat="false" ht="13.2" hidden="false" customHeight="false" outlineLevel="0" collapsed="false">
      <c r="D589" s="170"/>
    </row>
    <row r="590" customFormat="false" ht="13.2" hidden="false" customHeight="false" outlineLevel="0" collapsed="false">
      <c r="D590" s="170"/>
    </row>
    <row r="591" customFormat="false" ht="13.2" hidden="false" customHeight="false" outlineLevel="0" collapsed="false">
      <c r="D591" s="170"/>
    </row>
    <row r="592" customFormat="false" ht="13.2" hidden="false" customHeight="false" outlineLevel="0" collapsed="false">
      <c r="D592" s="170"/>
    </row>
    <row r="593" customFormat="false" ht="13.2" hidden="false" customHeight="false" outlineLevel="0" collapsed="false">
      <c r="D593" s="170"/>
    </row>
    <row r="594" customFormat="false" ht="13.2" hidden="false" customHeight="false" outlineLevel="0" collapsed="false">
      <c r="D594" s="170"/>
    </row>
    <row r="595" customFormat="false" ht="13.2" hidden="false" customHeight="false" outlineLevel="0" collapsed="false">
      <c r="D595" s="170"/>
    </row>
    <row r="596" customFormat="false" ht="13.2" hidden="false" customHeight="false" outlineLevel="0" collapsed="false">
      <c r="D596" s="170"/>
    </row>
    <row r="597" customFormat="false" ht="13.2" hidden="false" customHeight="false" outlineLevel="0" collapsed="false">
      <c r="D597" s="170"/>
    </row>
    <row r="598" customFormat="false" ht="13.2" hidden="false" customHeight="false" outlineLevel="0" collapsed="false">
      <c r="D598" s="170"/>
    </row>
    <row r="599" customFormat="false" ht="13.2" hidden="false" customHeight="false" outlineLevel="0" collapsed="false">
      <c r="D599" s="170"/>
    </row>
    <row r="600" customFormat="false" ht="13.2" hidden="false" customHeight="false" outlineLevel="0" collapsed="false">
      <c r="D600" s="170"/>
    </row>
    <row r="601" customFormat="false" ht="13.2" hidden="false" customHeight="false" outlineLevel="0" collapsed="false">
      <c r="D601" s="170"/>
    </row>
    <row r="602" customFormat="false" ht="13.2" hidden="false" customHeight="false" outlineLevel="0" collapsed="false">
      <c r="D602" s="170"/>
    </row>
    <row r="603" customFormat="false" ht="13.2" hidden="false" customHeight="false" outlineLevel="0" collapsed="false">
      <c r="D603" s="170"/>
    </row>
    <row r="604" customFormat="false" ht="13.2" hidden="false" customHeight="false" outlineLevel="0" collapsed="false">
      <c r="D604" s="170"/>
    </row>
    <row r="605" customFormat="false" ht="13.2" hidden="false" customHeight="false" outlineLevel="0" collapsed="false">
      <c r="D605" s="170"/>
    </row>
    <row r="606" customFormat="false" ht="13.2" hidden="false" customHeight="false" outlineLevel="0" collapsed="false">
      <c r="D606" s="170"/>
    </row>
    <row r="607" customFormat="false" ht="13.2" hidden="false" customHeight="false" outlineLevel="0" collapsed="false">
      <c r="D607" s="170"/>
    </row>
    <row r="608" customFormat="false" ht="13.2" hidden="false" customHeight="false" outlineLevel="0" collapsed="false">
      <c r="D608" s="170"/>
    </row>
    <row r="609" customFormat="false" ht="13.2" hidden="false" customHeight="false" outlineLevel="0" collapsed="false">
      <c r="D609" s="170"/>
    </row>
    <row r="610" customFormat="false" ht="13.2" hidden="false" customHeight="false" outlineLevel="0" collapsed="false">
      <c r="D610" s="170"/>
    </row>
    <row r="611" customFormat="false" ht="13.2" hidden="false" customHeight="false" outlineLevel="0" collapsed="false">
      <c r="D611" s="170"/>
    </row>
    <row r="612" customFormat="false" ht="13.2" hidden="false" customHeight="false" outlineLevel="0" collapsed="false">
      <c r="D612" s="170"/>
    </row>
    <row r="613" customFormat="false" ht="13.2" hidden="false" customHeight="false" outlineLevel="0" collapsed="false">
      <c r="D613" s="170"/>
    </row>
    <row r="614" customFormat="false" ht="13.2" hidden="false" customHeight="false" outlineLevel="0" collapsed="false">
      <c r="D614" s="170"/>
    </row>
    <row r="615" customFormat="false" ht="13.2" hidden="false" customHeight="false" outlineLevel="0" collapsed="false">
      <c r="D615" s="170"/>
    </row>
    <row r="616" customFormat="false" ht="13.2" hidden="false" customHeight="false" outlineLevel="0" collapsed="false">
      <c r="D616" s="170"/>
    </row>
    <row r="617" customFormat="false" ht="13.2" hidden="false" customHeight="false" outlineLevel="0" collapsed="false">
      <c r="D617" s="170"/>
    </row>
    <row r="618" customFormat="false" ht="13.2" hidden="false" customHeight="false" outlineLevel="0" collapsed="false">
      <c r="D618" s="170"/>
    </row>
    <row r="619" customFormat="false" ht="13.2" hidden="false" customHeight="false" outlineLevel="0" collapsed="false">
      <c r="D619" s="170"/>
    </row>
    <row r="620" customFormat="false" ht="13.2" hidden="false" customHeight="false" outlineLevel="0" collapsed="false">
      <c r="D620" s="170"/>
    </row>
    <row r="621" customFormat="false" ht="13.2" hidden="false" customHeight="false" outlineLevel="0" collapsed="false">
      <c r="D621" s="170"/>
    </row>
    <row r="622" customFormat="false" ht="13.2" hidden="false" customHeight="false" outlineLevel="0" collapsed="false">
      <c r="D622" s="170"/>
    </row>
    <row r="623" customFormat="false" ht="13.2" hidden="false" customHeight="false" outlineLevel="0" collapsed="false">
      <c r="D623" s="170"/>
    </row>
    <row r="624" customFormat="false" ht="13.2" hidden="false" customHeight="false" outlineLevel="0" collapsed="false">
      <c r="D624" s="170"/>
    </row>
    <row r="625" customFormat="false" ht="13.2" hidden="false" customHeight="false" outlineLevel="0" collapsed="false">
      <c r="D625" s="170"/>
    </row>
    <row r="626" customFormat="false" ht="13.2" hidden="false" customHeight="false" outlineLevel="0" collapsed="false">
      <c r="D626" s="170"/>
    </row>
    <row r="627" customFormat="false" ht="13.2" hidden="false" customHeight="false" outlineLevel="0" collapsed="false">
      <c r="D627" s="170"/>
    </row>
    <row r="628" customFormat="false" ht="13.2" hidden="false" customHeight="false" outlineLevel="0" collapsed="false">
      <c r="D628" s="170"/>
    </row>
    <row r="629" customFormat="false" ht="13.2" hidden="false" customHeight="false" outlineLevel="0" collapsed="false">
      <c r="D629" s="170"/>
    </row>
    <row r="630" customFormat="false" ht="13.2" hidden="false" customHeight="false" outlineLevel="0" collapsed="false">
      <c r="D630" s="170"/>
    </row>
    <row r="631" customFormat="false" ht="13.2" hidden="false" customHeight="false" outlineLevel="0" collapsed="false">
      <c r="D631" s="170"/>
    </row>
    <row r="632" customFormat="false" ht="13.2" hidden="false" customHeight="false" outlineLevel="0" collapsed="false">
      <c r="D632" s="170"/>
    </row>
    <row r="633" customFormat="false" ht="13.2" hidden="false" customHeight="false" outlineLevel="0" collapsed="false">
      <c r="D633" s="170"/>
    </row>
    <row r="634" customFormat="false" ht="13.2" hidden="false" customHeight="false" outlineLevel="0" collapsed="false">
      <c r="D634" s="170"/>
    </row>
    <row r="635" customFormat="false" ht="13.2" hidden="false" customHeight="false" outlineLevel="0" collapsed="false">
      <c r="D635" s="170"/>
    </row>
    <row r="636" customFormat="false" ht="13.2" hidden="false" customHeight="false" outlineLevel="0" collapsed="false">
      <c r="D636" s="170"/>
    </row>
    <row r="637" customFormat="false" ht="13.2" hidden="false" customHeight="false" outlineLevel="0" collapsed="false">
      <c r="D637" s="170"/>
    </row>
    <row r="638" customFormat="false" ht="13.2" hidden="false" customHeight="false" outlineLevel="0" collapsed="false">
      <c r="D638" s="170"/>
    </row>
    <row r="639" customFormat="false" ht="13.2" hidden="false" customHeight="false" outlineLevel="0" collapsed="false">
      <c r="D639" s="170"/>
    </row>
    <row r="640" customFormat="false" ht="13.2" hidden="false" customHeight="false" outlineLevel="0" collapsed="false">
      <c r="D640" s="170"/>
    </row>
    <row r="641" customFormat="false" ht="13.2" hidden="false" customHeight="false" outlineLevel="0" collapsed="false">
      <c r="D641" s="170"/>
    </row>
    <row r="642" customFormat="false" ht="13.2" hidden="false" customHeight="false" outlineLevel="0" collapsed="false">
      <c r="D642" s="170"/>
    </row>
    <row r="643" customFormat="false" ht="13.2" hidden="false" customHeight="false" outlineLevel="0" collapsed="false">
      <c r="D643" s="170"/>
    </row>
    <row r="644" customFormat="false" ht="13.2" hidden="false" customHeight="false" outlineLevel="0" collapsed="false">
      <c r="D644" s="170"/>
    </row>
    <row r="645" customFormat="false" ht="13.2" hidden="false" customHeight="false" outlineLevel="0" collapsed="false">
      <c r="D645" s="170"/>
    </row>
    <row r="646" customFormat="false" ht="13.2" hidden="false" customHeight="false" outlineLevel="0" collapsed="false">
      <c r="D646" s="170"/>
    </row>
    <row r="647" customFormat="false" ht="13.2" hidden="false" customHeight="false" outlineLevel="0" collapsed="false">
      <c r="D647" s="170"/>
    </row>
    <row r="648" customFormat="false" ht="13.2" hidden="false" customHeight="false" outlineLevel="0" collapsed="false">
      <c r="D648" s="170"/>
    </row>
    <row r="649" customFormat="false" ht="13.2" hidden="false" customHeight="false" outlineLevel="0" collapsed="false">
      <c r="D649" s="170"/>
    </row>
    <row r="650" customFormat="false" ht="13.2" hidden="false" customHeight="false" outlineLevel="0" collapsed="false">
      <c r="D650" s="170"/>
    </row>
    <row r="651" customFormat="false" ht="13.2" hidden="false" customHeight="false" outlineLevel="0" collapsed="false">
      <c r="D651" s="170"/>
    </row>
    <row r="652" customFormat="false" ht="13.2" hidden="false" customHeight="false" outlineLevel="0" collapsed="false">
      <c r="D652" s="170"/>
    </row>
    <row r="653" customFormat="false" ht="13.2" hidden="false" customHeight="false" outlineLevel="0" collapsed="false">
      <c r="D653" s="170"/>
    </row>
    <row r="654" customFormat="false" ht="13.2" hidden="false" customHeight="false" outlineLevel="0" collapsed="false">
      <c r="D654" s="170"/>
    </row>
    <row r="655" customFormat="false" ht="13.2" hidden="false" customHeight="false" outlineLevel="0" collapsed="false">
      <c r="D655" s="170"/>
    </row>
    <row r="656" customFormat="false" ht="13.2" hidden="false" customHeight="false" outlineLevel="0" collapsed="false">
      <c r="D656" s="170"/>
    </row>
    <row r="657" customFormat="false" ht="13.2" hidden="false" customHeight="false" outlineLevel="0" collapsed="false">
      <c r="D657" s="170"/>
    </row>
    <row r="658" customFormat="false" ht="13.2" hidden="false" customHeight="false" outlineLevel="0" collapsed="false">
      <c r="D658" s="170"/>
    </row>
    <row r="659" customFormat="false" ht="13.2" hidden="false" customHeight="false" outlineLevel="0" collapsed="false">
      <c r="D659" s="170"/>
    </row>
    <row r="660" customFormat="false" ht="13.2" hidden="false" customHeight="false" outlineLevel="0" collapsed="false">
      <c r="D660" s="170"/>
    </row>
    <row r="661" customFormat="false" ht="13.2" hidden="false" customHeight="false" outlineLevel="0" collapsed="false">
      <c r="D661" s="170"/>
    </row>
    <row r="662" customFormat="false" ht="13.2" hidden="false" customHeight="false" outlineLevel="0" collapsed="false">
      <c r="D662" s="170"/>
    </row>
    <row r="663" customFormat="false" ht="13.2" hidden="false" customHeight="false" outlineLevel="0" collapsed="false">
      <c r="D663" s="170"/>
    </row>
    <row r="664" customFormat="false" ht="13.2" hidden="false" customHeight="false" outlineLevel="0" collapsed="false">
      <c r="D664" s="170"/>
    </row>
    <row r="665" customFormat="false" ht="13.2" hidden="false" customHeight="false" outlineLevel="0" collapsed="false">
      <c r="D665" s="170"/>
    </row>
    <row r="666" customFormat="false" ht="13.2" hidden="false" customHeight="false" outlineLevel="0" collapsed="false">
      <c r="D666" s="170"/>
    </row>
    <row r="667" customFormat="false" ht="13.2" hidden="false" customHeight="false" outlineLevel="0" collapsed="false">
      <c r="D667" s="170"/>
    </row>
    <row r="668" customFormat="false" ht="13.2" hidden="false" customHeight="false" outlineLevel="0" collapsed="false">
      <c r="D668" s="170"/>
    </row>
    <row r="669" customFormat="false" ht="13.2" hidden="false" customHeight="false" outlineLevel="0" collapsed="false">
      <c r="D669" s="170"/>
    </row>
    <row r="670" customFormat="false" ht="13.2" hidden="false" customHeight="false" outlineLevel="0" collapsed="false">
      <c r="D670" s="170"/>
    </row>
    <row r="671" customFormat="false" ht="13.2" hidden="false" customHeight="false" outlineLevel="0" collapsed="false">
      <c r="D671" s="170"/>
    </row>
    <row r="672" customFormat="false" ht="13.2" hidden="false" customHeight="false" outlineLevel="0" collapsed="false">
      <c r="D672" s="170"/>
    </row>
    <row r="673" customFormat="false" ht="13.2" hidden="false" customHeight="false" outlineLevel="0" collapsed="false">
      <c r="D673" s="170"/>
    </row>
    <row r="674" customFormat="false" ht="13.2" hidden="false" customHeight="false" outlineLevel="0" collapsed="false">
      <c r="D674" s="170"/>
    </row>
    <row r="675" customFormat="false" ht="13.2" hidden="false" customHeight="false" outlineLevel="0" collapsed="false">
      <c r="D675" s="170"/>
    </row>
    <row r="676" customFormat="false" ht="13.2" hidden="false" customHeight="false" outlineLevel="0" collapsed="false">
      <c r="D676" s="170"/>
    </row>
    <row r="677" customFormat="false" ht="13.2" hidden="false" customHeight="false" outlineLevel="0" collapsed="false">
      <c r="D677" s="170"/>
    </row>
    <row r="678" customFormat="false" ht="13.2" hidden="false" customHeight="false" outlineLevel="0" collapsed="false">
      <c r="D678" s="170"/>
    </row>
    <row r="679" customFormat="false" ht="13.2" hidden="false" customHeight="false" outlineLevel="0" collapsed="false">
      <c r="D679" s="170"/>
    </row>
    <row r="680" customFormat="false" ht="13.2" hidden="false" customHeight="false" outlineLevel="0" collapsed="false">
      <c r="D680" s="170"/>
    </row>
    <row r="681" customFormat="false" ht="13.2" hidden="false" customHeight="false" outlineLevel="0" collapsed="false">
      <c r="D681" s="170"/>
    </row>
    <row r="682" customFormat="false" ht="13.2" hidden="false" customHeight="false" outlineLevel="0" collapsed="false">
      <c r="D682" s="170"/>
    </row>
    <row r="683" customFormat="false" ht="13.2" hidden="false" customHeight="false" outlineLevel="0" collapsed="false">
      <c r="D683" s="170"/>
    </row>
    <row r="684" customFormat="false" ht="13.2" hidden="false" customHeight="false" outlineLevel="0" collapsed="false">
      <c r="D684" s="170"/>
    </row>
    <row r="685" customFormat="false" ht="13.2" hidden="false" customHeight="false" outlineLevel="0" collapsed="false">
      <c r="D685" s="170"/>
    </row>
    <row r="686" customFormat="false" ht="13.2" hidden="false" customHeight="false" outlineLevel="0" collapsed="false">
      <c r="D686" s="170"/>
    </row>
    <row r="687" customFormat="false" ht="13.2" hidden="false" customHeight="false" outlineLevel="0" collapsed="false">
      <c r="D687" s="170"/>
    </row>
    <row r="688" customFormat="false" ht="13.2" hidden="false" customHeight="false" outlineLevel="0" collapsed="false">
      <c r="D688" s="170"/>
    </row>
    <row r="689" customFormat="false" ht="13.2" hidden="false" customHeight="false" outlineLevel="0" collapsed="false">
      <c r="D689" s="170"/>
    </row>
    <row r="690" customFormat="false" ht="13.2" hidden="false" customHeight="false" outlineLevel="0" collapsed="false">
      <c r="D690" s="170"/>
    </row>
    <row r="691" customFormat="false" ht="13.2" hidden="false" customHeight="false" outlineLevel="0" collapsed="false">
      <c r="D691" s="170"/>
    </row>
    <row r="692" customFormat="false" ht="13.2" hidden="false" customHeight="false" outlineLevel="0" collapsed="false">
      <c r="D692" s="170"/>
    </row>
    <row r="693" customFormat="false" ht="13.2" hidden="false" customHeight="false" outlineLevel="0" collapsed="false">
      <c r="D693" s="170"/>
    </row>
    <row r="694" customFormat="false" ht="13.2" hidden="false" customHeight="false" outlineLevel="0" collapsed="false">
      <c r="D694" s="170"/>
    </row>
    <row r="695" customFormat="false" ht="13.2" hidden="false" customHeight="false" outlineLevel="0" collapsed="false">
      <c r="D695" s="170"/>
    </row>
    <row r="696" customFormat="false" ht="13.2" hidden="false" customHeight="false" outlineLevel="0" collapsed="false">
      <c r="D696" s="170"/>
    </row>
    <row r="697" customFormat="false" ht="13.2" hidden="false" customHeight="false" outlineLevel="0" collapsed="false">
      <c r="D697" s="170"/>
    </row>
    <row r="698" customFormat="false" ht="13.2" hidden="false" customHeight="false" outlineLevel="0" collapsed="false">
      <c r="D698" s="170"/>
    </row>
    <row r="699" customFormat="false" ht="13.2" hidden="false" customHeight="false" outlineLevel="0" collapsed="false">
      <c r="D699" s="170"/>
    </row>
    <row r="700" customFormat="false" ht="13.2" hidden="false" customHeight="false" outlineLevel="0" collapsed="false">
      <c r="D700" s="170"/>
    </row>
    <row r="701" customFormat="false" ht="13.2" hidden="false" customHeight="false" outlineLevel="0" collapsed="false">
      <c r="D701" s="170"/>
    </row>
    <row r="702" customFormat="false" ht="13.2" hidden="false" customHeight="false" outlineLevel="0" collapsed="false">
      <c r="D702" s="170"/>
    </row>
    <row r="703" customFormat="false" ht="13.2" hidden="false" customHeight="false" outlineLevel="0" collapsed="false">
      <c r="D703" s="170"/>
    </row>
    <row r="704" customFormat="false" ht="13.2" hidden="false" customHeight="false" outlineLevel="0" collapsed="false">
      <c r="D704" s="170"/>
    </row>
    <row r="705" customFormat="false" ht="13.2" hidden="false" customHeight="false" outlineLevel="0" collapsed="false">
      <c r="D705" s="170"/>
    </row>
    <row r="706" customFormat="false" ht="13.2" hidden="false" customHeight="false" outlineLevel="0" collapsed="false">
      <c r="D706" s="170"/>
    </row>
    <row r="707" customFormat="false" ht="13.2" hidden="false" customHeight="false" outlineLevel="0" collapsed="false">
      <c r="D707" s="170"/>
    </row>
    <row r="708" customFormat="false" ht="13.2" hidden="false" customHeight="false" outlineLevel="0" collapsed="false">
      <c r="D708" s="170"/>
    </row>
    <row r="709" customFormat="false" ht="13.2" hidden="false" customHeight="false" outlineLevel="0" collapsed="false">
      <c r="D709" s="170"/>
    </row>
    <row r="710" customFormat="false" ht="13.2" hidden="false" customHeight="false" outlineLevel="0" collapsed="false">
      <c r="D710" s="170"/>
    </row>
    <row r="711" customFormat="false" ht="13.2" hidden="false" customHeight="false" outlineLevel="0" collapsed="false">
      <c r="D711" s="170"/>
    </row>
    <row r="712" customFormat="false" ht="13.2" hidden="false" customHeight="false" outlineLevel="0" collapsed="false">
      <c r="D712" s="170"/>
    </row>
    <row r="713" customFormat="false" ht="13.2" hidden="false" customHeight="false" outlineLevel="0" collapsed="false">
      <c r="D713" s="170"/>
    </row>
    <row r="714" customFormat="false" ht="13.2" hidden="false" customHeight="false" outlineLevel="0" collapsed="false">
      <c r="D714" s="170"/>
    </row>
    <row r="715" customFormat="false" ht="13.2" hidden="false" customHeight="false" outlineLevel="0" collapsed="false">
      <c r="D715" s="170"/>
    </row>
    <row r="716" customFormat="false" ht="13.2" hidden="false" customHeight="false" outlineLevel="0" collapsed="false">
      <c r="D716" s="170"/>
    </row>
    <row r="717" customFormat="false" ht="13.2" hidden="false" customHeight="false" outlineLevel="0" collapsed="false">
      <c r="D717" s="170"/>
    </row>
    <row r="718" customFormat="false" ht="13.2" hidden="false" customHeight="false" outlineLevel="0" collapsed="false">
      <c r="D718" s="170"/>
    </row>
    <row r="719" customFormat="false" ht="13.2" hidden="false" customHeight="false" outlineLevel="0" collapsed="false">
      <c r="D719" s="170"/>
    </row>
    <row r="720" customFormat="false" ht="13.2" hidden="false" customHeight="false" outlineLevel="0" collapsed="false">
      <c r="D720" s="170"/>
    </row>
    <row r="721" customFormat="false" ht="13.2" hidden="false" customHeight="false" outlineLevel="0" collapsed="false">
      <c r="D721" s="170"/>
    </row>
    <row r="722" customFormat="false" ht="13.2" hidden="false" customHeight="false" outlineLevel="0" collapsed="false">
      <c r="D722" s="170"/>
    </row>
    <row r="723" customFormat="false" ht="13.2" hidden="false" customHeight="false" outlineLevel="0" collapsed="false">
      <c r="D723" s="170"/>
    </row>
    <row r="724" customFormat="false" ht="13.2" hidden="false" customHeight="false" outlineLevel="0" collapsed="false">
      <c r="D724" s="170"/>
    </row>
    <row r="725" customFormat="false" ht="13.2" hidden="false" customHeight="false" outlineLevel="0" collapsed="false">
      <c r="D725" s="170"/>
    </row>
    <row r="726" customFormat="false" ht="13.2" hidden="false" customHeight="false" outlineLevel="0" collapsed="false">
      <c r="D726" s="170"/>
    </row>
    <row r="727" customFormat="false" ht="13.2" hidden="false" customHeight="false" outlineLevel="0" collapsed="false">
      <c r="D727" s="170"/>
    </row>
    <row r="728" customFormat="false" ht="13.2" hidden="false" customHeight="false" outlineLevel="0" collapsed="false">
      <c r="D728" s="170"/>
    </row>
    <row r="729" customFormat="false" ht="13.2" hidden="false" customHeight="false" outlineLevel="0" collapsed="false">
      <c r="D729" s="170"/>
    </row>
    <row r="730" customFormat="false" ht="13.2" hidden="false" customHeight="false" outlineLevel="0" collapsed="false">
      <c r="D730" s="170"/>
    </row>
    <row r="731" customFormat="false" ht="13.2" hidden="false" customHeight="false" outlineLevel="0" collapsed="false">
      <c r="D731" s="170"/>
    </row>
    <row r="732" customFormat="false" ht="13.2" hidden="false" customHeight="false" outlineLevel="0" collapsed="false">
      <c r="D732" s="170"/>
    </row>
    <row r="733" customFormat="false" ht="13.2" hidden="false" customHeight="false" outlineLevel="0" collapsed="false">
      <c r="D733" s="170"/>
    </row>
    <row r="734" customFormat="false" ht="13.2" hidden="false" customHeight="false" outlineLevel="0" collapsed="false">
      <c r="D734" s="170"/>
    </row>
    <row r="735" customFormat="false" ht="13.2" hidden="false" customHeight="false" outlineLevel="0" collapsed="false">
      <c r="D735" s="170"/>
    </row>
    <row r="736" customFormat="false" ht="13.2" hidden="false" customHeight="false" outlineLevel="0" collapsed="false">
      <c r="D736" s="170"/>
    </row>
    <row r="737" customFormat="false" ht="13.2" hidden="false" customHeight="false" outlineLevel="0" collapsed="false">
      <c r="D737" s="170"/>
    </row>
    <row r="738" customFormat="false" ht="13.2" hidden="false" customHeight="false" outlineLevel="0" collapsed="false">
      <c r="D738" s="170"/>
    </row>
    <row r="739" customFormat="false" ht="13.2" hidden="false" customHeight="false" outlineLevel="0" collapsed="false">
      <c r="D739" s="170"/>
    </row>
    <row r="740" customFormat="false" ht="13.2" hidden="false" customHeight="false" outlineLevel="0" collapsed="false">
      <c r="D740" s="170"/>
    </row>
    <row r="741" customFormat="false" ht="13.2" hidden="false" customHeight="false" outlineLevel="0" collapsed="false">
      <c r="D741" s="170"/>
    </row>
    <row r="742" customFormat="false" ht="13.2" hidden="false" customHeight="false" outlineLevel="0" collapsed="false">
      <c r="D742" s="170"/>
    </row>
    <row r="743" customFormat="false" ht="13.2" hidden="false" customHeight="false" outlineLevel="0" collapsed="false">
      <c r="D743" s="170"/>
    </row>
    <row r="744" customFormat="false" ht="13.2" hidden="false" customHeight="false" outlineLevel="0" collapsed="false">
      <c r="D744" s="170"/>
    </row>
    <row r="745" customFormat="false" ht="13.2" hidden="false" customHeight="false" outlineLevel="0" collapsed="false">
      <c r="D745" s="170"/>
    </row>
    <row r="746" customFormat="false" ht="13.2" hidden="false" customHeight="false" outlineLevel="0" collapsed="false">
      <c r="D746" s="170"/>
    </row>
    <row r="747" customFormat="false" ht="13.2" hidden="false" customHeight="false" outlineLevel="0" collapsed="false">
      <c r="D747" s="170"/>
    </row>
    <row r="748" customFormat="false" ht="13.2" hidden="false" customHeight="false" outlineLevel="0" collapsed="false">
      <c r="D748" s="170"/>
    </row>
    <row r="749" customFormat="false" ht="13.2" hidden="false" customHeight="false" outlineLevel="0" collapsed="false">
      <c r="D749" s="170"/>
    </row>
    <row r="750" customFormat="false" ht="13.2" hidden="false" customHeight="false" outlineLevel="0" collapsed="false">
      <c r="D750" s="170"/>
    </row>
    <row r="751" customFormat="false" ht="13.2" hidden="false" customHeight="false" outlineLevel="0" collapsed="false">
      <c r="D751" s="170"/>
    </row>
    <row r="752" customFormat="false" ht="13.2" hidden="false" customHeight="false" outlineLevel="0" collapsed="false">
      <c r="D752" s="170"/>
    </row>
    <row r="753" customFormat="false" ht="13.2" hidden="false" customHeight="false" outlineLevel="0" collapsed="false">
      <c r="D753" s="170"/>
    </row>
    <row r="754" customFormat="false" ht="13.2" hidden="false" customHeight="false" outlineLevel="0" collapsed="false">
      <c r="D754" s="170"/>
    </row>
    <row r="755" customFormat="false" ht="13.2" hidden="false" customHeight="false" outlineLevel="0" collapsed="false">
      <c r="D755" s="170"/>
    </row>
    <row r="756" customFormat="false" ht="13.2" hidden="false" customHeight="false" outlineLevel="0" collapsed="false">
      <c r="D756" s="170"/>
    </row>
    <row r="757" customFormat="false" ht="13.2" hidden="false" customHeight="false" outlineLevel="0" collapsed="false">
      <c r="D757" s="170"/>
    </row>
    <row r="758" customFormat="false" ht="13.2" hidden="false" customHeight="false" outlineLevel="0" collapsed="false">
      <c r="D758" s="170"/>
    </row>
    <row r="759" customFormat="false" ht="13.2" hidden="false" customHeight="false" outlineLevel="0" collapsed="false">
      <c r="D759" s="170"/>
    </row>
    <row r="760" customFormat="false" ht="13.2" hidden="false" customHeight="false" outlineLevel="0" collapsed="false">
      <c r="D760" s="170"/>
    </row>
    <row r="761" customFormat="false" ht="13.2" hidden="false" customHeight="false" outlineLevel="0" collapsed="false">
      <c r="D761" s="170"/>
    </row>
    <row r="762" customFormat="false" ht="13.2" hidden="false" customHeight="false" outlineLevel="0" collapsed="false">
      <c r="D762" s="170"/>
    </row>
    <row r="763" customFormat="false" ht="13.2" hidden="false" customHeight="false" outlineLevel="0" collapsed="false">
      <c r="D763" s="170"/>
    </row>
    <row r="764" customFormat="false" ht="13.2" hidden="false" customHeight="false" outlineLevel="0" collapsed="false">
      <c r="D764" s="170"/>
    </row>
    <row r="765" customFormat="false" ht="13.2" hidden="false" customHeight="false" outlineLevel="0" collapsed="false">
      <c r="D765" s="170"/>
    </row>
    <row r="766" customFormat="false" ht="13.2" hidden="false" customHeight="false" outlineLevel="0" collapsed="false">
      <c r="D766" s="170"/>
    </row>
    <row r="767" customFormat="false" ht="13.2" hidden="false" customHeight="false" outlineLevel="0" collapsed="false">
      <c r="D767" s="170"/>
    </row>
    <row r="768" customFormat="false" ht="13.2" hidden="false" customHeight="false" outlineLevel="0" collapsed="false">
      <c r="D768" s="170"/>
    </row>
    <row r="769" customFormat="false" ht="13.2" hidden="false" customHeight="false" outlineLevel="0" collapsed="false">
      <c r="D769" s="170"/>
    </row>
    <row r="770" customFormat="false" ht="13.2" hidden="false" customHeight="false" outlineLevel="0" collapsed="false">
      <c r="D770" s="170"/>
    </row>
    <row r="771" customFormat="false" ht="13.2" hidden="false" customHeight="false" outlineLevel="0" collapsed="false">
      <c r="D771" s="170"/>
    </row>
    <row r="772" customFormat="false" ht="13.2" hidden="false" customHeight="false" outlineLevel="0" collapsed="false">
      <c r="D772" s="170"/>
    </row>
    <row r="773" customFormat="false" ht="13.2" hidden="false" customHeight="false" outlineLevel="0" collapsed="false">
      <c r="D773" s="170"/>
    </row>
    <row r="774" customFormat="false" ht="13.2" hidden="false" customHeight="false" outlineLevel="0" collapsed="false">
      <c r="D774" s="170"/>
    </row>
    <row r="775" customFormat="false" ht="13.2" hidden="false" customHeight="false" outlineLevel="0" collapsed="false">
      <c r="D775" s="170"/>
    </row>
    <row r="776" customFormat="false" ht="13.2" hidden="false" customHeight="false" outlineLevel="0" collapsed="false">
      <c r="D776" s="170"/>
    </row>
    <row r="777" customFormat="false" ht="13.2" hidden="false" customHeight="false" outlineLevel="0" collapsed="false">
      <c r="D777" s="170"/>
    </row>
    <row r="778" customFormat="false" ht="13.2" hidden="false" customHeight="false" outlineLevel="0" collapsed="false">
      <c r="D778" s="170"/>
    </row>
    <row r="779" customFormat="false" ht="13.2" hidden="false" customHeight="false" outlineLevel="0" collapsed="false">
      <c r="D779" s="170"/>
    </row>
    <row r="780" customFormat="false" ht="13.2" hidden="false" customHeight="false" outlineLevel="0" collapsed="false">
      <c r="D780" s="170"/>
    </row>
    <row r="781" customFormat="false" ht="13.2" hidden="false" customHeight="false" outlineLevel="0" collapsed="false">
      <c r="D781" s="170"/>
    </row>
    <row r="782" customFormat="false" ht="13.2" hidden="false" customHeight="false" outlineLevel="0" collapsed="false">
      <c r="D782" s="170"/>
    </row>
    <row r="783" customFormat="false" ht="13.2" hidden="false" customHeight="false" outlineLevel="0" collapsed="false">
      <c r="D783" s="170"/>
    </row>
    <row r="784" customFormat="false" ht="13.2" hidden="false" customHeight="false" outlineLevel="0" collapsed="false">
      <c r="D784" s="170"/>
    </row>
    <row r="785" customFormat="false" ht="13.2" hidden="false" customHeight="false" outlineLevel="0" collapsed="false">
      <c r="D785" s="170"/>
    </row>
    <row r="786" customFormat="false" ht="13.2" hidden="false" customHeight="false" outlineLevel="0" collapsed="false">
      <c r="D786" s="170"/>
    </row>
    <row r="787" customFormat="false" ht="13.2" hidden="false" customHeight="false" outlineLevel="0" collapsed="false">
      <c r="D787" s="170"/>
    </row>
    <row r="788" customFormat="false" ht="13.2" hidden="false" customHeight="false" outlineLevel="0" collapsed="false">
      <c r="D788" s="170"/>
    </row>
    <row r="789" customFormat="false" ht="13.2" hidden="false" customHeight="false" outlineLevel="0" collapsed="false">
      <c r="D789" s="170"/>
    </row>
    <row r="790" customFormat="false" ht="13.2" hidden="false" customHeight="false" outlineLevel="0" collapsed="false">
      <c r="D790" s="170"/>
    </row>
    <row r="791" customFormat="false" ht="13.2" hidden="false" customHeight="false" outlineLevel="0" collapsed="false">
      <c r="D791" s="170"/>
    </row>
    <row r="792" customFormat="false" ht="13.2" hidden="false" customHeight="false" outlineLevel="0" collapsed="false">
      <c r="D792" s="170"/>
    </row>
    <row r="793" customFormat="false" ht="13.2" hidden="false" customHeight="false" outlineLevel="0" collapsed="false">
      <c r="D793" s="170"/>
    </row>
    <row r="794" customFormat="false" ht="13.2" hidden="false" customHeight="false" outlineLevel="0" collapsed="false">
      <c r="D794" s="170"/>
    </row>
    <row r="795" customFormat="false" ht="13.2" hidden="false" customHeight="false" outlineLevel="0" collapsed="false">
      <c r="D795" s="170"/>
    </row>
    <row r="796" customFormat="false" ht="13.2" hidden="false" customHeight="false" outlineLevel="0" collapsed="false">
      <c r="D796" s="170"/>
    </row>
    <row r="797" customFormat="false" ht="13.2" hidden="false" customHeight="false" outlineLevel="0" collapsed="false">
      <c r="D797" s="170"/>
    </row>
    <row r="798" customFormat="false" ht="13.2" hidden="false" customHeight="false" outlineLevel="0" collapsed="false">
      <c r="D798" s="170"/>
    </row>
    <row r="799" customFormat="false" ht="13.2" hidden="false" customHeight="false" outlineLevel="0" collapsed="false">
      <c r="D799" s="170"/>
    </row>
    <row r="800" customFormat="false" ht="13.2" hidden="false" customHeight="false" outlineLevel="0" collapsed="false">
      <c r="D800" s="170"/>
    </row>
    <row r="801" customFormat="false" ht="13.2" hidden="false" customHeight="false" outlineLevel="0" collapsed="false">
      <c r="D801" s="170"/>
    </row>
    <row r="802" customFormat="false" ht="13.2" hidden="false" customHeight="false" outlineLevel="0" collapsed="false">
      <c r="D802" s="170"/>
    </row>
    <row r="803" customFormat="false" ht="13.2" hidden="false" customHeight="false" outlineLevel="0" collapsed="false">
      <c r="D803" s="170"/>
    </row>
    <row r="804" customFormat="false" ht="13.2" hidden="false" customHeight="false" outlineLevel="0" collapsed="false">
      <c r="D804" s="170"/>
    </row>
    <row r="805" customFormat="false" ht="13.2" hidden="false" customHeight="false" outlineLevel="0" collapsed="false">
      <c r="D805" s="170"/>
    </row>
    <row r="806" customFormat="false" ht="13.2" hidden="false" customHeight="false" outlineLevel="0" collapsed="false">
      <c r="D806" s="170"/>
    </row>
    <row r="807" customFormat="false" ht="13.2" hidden="false" customHeight="false" outlineLevel="0" collapsed="false">
      <c r="D807" s="170"/>
    </row>
    <row r="808" customFormat="false" ht="13.2" hidden="false" customHeight="false" outlineLevel="0" collapsed="false">
      <c r="D808" s="170"/>
    </row>
    <row r="809" customFormat="false" ht="13.2" hidden="false" customHeight="false" outlineLevel="0" collapsed="false">
      <c r="D809" s="170"/>
    </row>
    <row r="810" customFormat="false" ht="13.2" hidden="false" customHeight="false" outlineLevel="0" collapsed="false">
      <c r="D810" s="170"/>
    </row>
    <row r="811" customFormat="false" ht="13.2" hidden="false" customHeight="false" outlineLevel="0" collapsed="false">
      <c r="D811" s="170"/>
    </row>
    <row r="812" customFormat="false" ht="13.2" hidden="false" customHeight="false" outlineLevel="0" collapsed="false">
      <c r="D812" s="170"/>
    </row>
    <row r="813" customFormat="false" ht="13.2" hidden="false" customHeight="false" outlineLevel="0" collapsed="false">
      <c r="D813" s="170"/>
    </row>
    <row r="814" customFormat="false" ht="13.2" hidden="false" customHeight="false" outlineLevel="0" collapsed="false">
      <c r="D814" s="170"/>
    </row>
    <row r="815" customFormat="false" ht="13.2" hidden="false" customHeight="false" outlineLevel="0" collapsed="false">
      <c r="D815" s="170"/>
    </row>
    <row r="816" customFormat="false" ht="13.2" hidden="false" customHeight="false" outlineLevel="0" collapsed="false">
      <c r="D816" s="170"/>
    </row>
    <row r="817" customFormat="false" ht="13.2" hidden="false" customHeight="false" outlineLevel="0" collapsed="false">
      <c r="D817" s="170"/>
    </row>
    <row r="818" customFormat="false" ht="13.2" hidden="false" customHeight="false" outlineLevel="0" collapsed="false">
      <c r="D818" s="170"/>
    </row>
    <row r="819" customFormat="false" ht="13.2" hidden="false" customHeight="false" outlineLevel="0" collapsed="false">
      <c r="D819" s="170"/>
    </row>
    <row r="820" customFormat="false" ht="13.2" hidden="false" customHeight="false" outlineLevel="0" collapsed="false">
      <c r="D820" s="170"/>
    </row>
    <row r="821" customFormat="false" ht="13.2" hidden="false" customHeight="false" outlineLevel="0" collapsed="false">
      <c r="D821" s="170"/>
    </row>
    <row r="822" customFormat="false" ht="13.2" hidden="false" customHeight="false" outlineLevel="0" collapsed="false">
      <c r="D822" s="170"/>
    </row>
    <row r="823" customFormat="false" ht="13.2" hidden="false" customHeight="false" outlineLevel="0" collapsed="false">
      <c r="D823" s="170"/>
    </row>
    <row r="824" customFormat="false" ht="13.2" hidden="false" customHeight="false" outlineLevel="0" collapsed="false">
      <c r="D824" s="170"/>
    </row>
    <row r="825" customFormat="false" ht="13.2" hidden="false" customHeight="false" outlineLevel="0" collapsed="false">
      <c r="D825" s="170"/>
    </row>
    <row r="826" customFormat="false" ht="13.2" hidden="false" customHeight="false" outlineLevel="0" collapsed="false">
      <c r="D826" s="170"/>
    </row>
    <row r="827" customFormat="false" ht="13.2" hidden="false" customHeight="false" outlineLevel="0" collapsed="false">
      <c r="D827" s="170"/>
    </row>
    <row r="828" customFormat="false" ht="13.2" hidden="false" customHeight="false" outlineLevel="0" collapsed="false">
      <c r="D828" s="170"/>
    </row>
    <row r="829" customFormat="false" ht="13.2" hidden="false" customHeight="false" outlineLevel="0" collapsed="false">
      <c r="D829" s="170"/>
    </row>
    <row r="830" customFormat="false" ht="13.2" hidden="false" customHeight="false" outlineLevel="0" collapsed="false">
      <c r="D830" s="170"/>
    </row>
    <row r="831" customFormat="false" ht="13.2" hidden="false" customHeight="false" outlineLevel="0" collapsed="false">
      <c r="D831" s="170"/>
    </row>
    <row r="832" customFormat="false" ht="13.2" hidden="false" customHeight="false" outlineLevel="0" collapsed="false">
      <c r="D832" s="170"/>
    </row>
    <row r="833" customFormat="false" ht="13.2" hidden="false" customHeight="false" outlineLevel="0" collapsed="false">
      <c r="D833" s="170"/>
    </row>
    <row r="834" customFormat="false" ht="13.2" hidden="false" customHeight="false" outlineLevel="0" collapsed="false">
      <c r="D834" s="170"/>
    </row>
    <row r="835" customFormat="false" ht="13.2" hidden="false" customHeight="false" outlineLevel="0" collapsed="false">
      <c r="D835" s="170"/>
    </row>
    <row r="836" customFormat="false" ht="13.2" hidden="false" customHeight="false" outlineLevel="0" collapsed="false">
      <c r="D836" s="170"/>
    </row>
    <row r="837" customFormat="false" ht="13.2" hidden="false" customHeight="false" outlineLevel="0" collapsed="false">
      <c r="D837" s="170"/>
    </row>
    <row r="838" customFormat="false" ht="13.2" hidden="false" customHeight="false" outlineLevel="0" collapsed="false">
      <c r="D838" s="170"/>
    </row>
    <row r="839" customFormat="false" ht="13.2" hidden="false" customHeight="false" outlineLevel="0" collapsed="false">
      <c r="D839" s="170"/>
    </row>
    <row r="840" customFormat="false" ht="13.2" hidden="false" customHeight="false" outlineLevel="0" collapsed="false">
      <c r="D840" s="170"/>
    </row>
    <row r="841" customFormat="false" ht="13.2" hidden="false" customHeight="false" outlineLevel="0" collapsed="false">
      <c r="D841" s="170"/>
    </row>
    <row r="842" customFormat="false" ht="13.2" hidden="false" customHeight="false" outlineLevel="0" collapsed="false">
      <c r="D842" s="170"/>
    </row>
    <row r="843" customFormat="false" ht="13.2" hidden="false" customHeight="false" outlineLevel="0" collapsed="false">
      <c r="D843" s="170"/>
    </row>
    <row r="844" customFormat="false" ht="13.2" hidden="false" customHeight="false" outlineLevel="0" collapsed="false">
      <c r="D844" s="170"/>
    </row>
    <row r="845" customFormat="false" ht="13.2" hidden="false" customHeight="false" outlineLevel="0" collapsed="false">
      <c r="D845" s="170"/>
    </row>
    <row r="846" customFormat="false" ht="13.2" hidden="false" customHeight="false" outlineLevel="0" collapsed="false">
      <c r="D846" s="170"/>
    </row>
    <row r="847" customFormat="false" ht="13.2" hidden="false" customHeight="false" outlineLevel="0" collapsed="false">
      <c r="D847" s="170"/>
    </row>
    <row r="848" customFormat="false" ht="13.2" hidden="false" customHeight="false" outlineLevel="0" collapsed="false">
      <c r="D848" s="170"/>
    </row>
    <row r="849" customFormat="false" ht="13.2" hidden="false" customHeight="false" outlineLevel="0" collapsed="false">
      <c r="D849" s="170"/>
    </row>
    <row r="850" customFormat="false" ht="13.2" hidden="false" customHeight="false" outlineLevel="0" collapsed="false">
      <c r="D850" s="170"/>
    </row>
    <row r="851" customFormat="false" ht="13.2" hidden="false" customHeight="false" outlineLevel="0" collapsed="false">
      <c r="D851" s="170"/>
    </row>
    <row r="852" customFormat="false" ht="13.2" hidden="false" customHeight="false" outlineLevel="0" collapsed="false">
      <c r="D852" s="170"/>
    </row>
    <row r="853" customFormat="false" ht="13.2" hidden="false" customHeight="false" outlineLevel="0" collapsed="false">
      <c r="D853" s="170"/>
    </row>
    <row r="854" customFormat="false" ht="13.2" hidden="false" customHeight="false" outlineLevel="0" collapsed="false">
      <c r="D854" s="170"/>
    </row>
    <row r="855" customFormat="false" ht="13.2" hidden="false" customHeight="false" outlineLevel="0" collapsed="false">
      <c r="D855" s="170"/>
    </row>
    <row r="856" customFormat="false" ht="13.2" hidden="false" customHeight="false" outlineLevel="0" collapsed="false">
      <c r="D856" s="170"/>
    </row>
    <row r="857" customFormat="false" ht="13.2" hidden="false" customHeight="false" outlineLevel="0" collapsed="false">
      <c r="D857" s="170"/>
    </row>
    <row r="858" customFormat="false" ht="13.2" hidden="false" customHeight="false" outlineLevel="0" collapsed="false">
      <c r="D858" s="170"/>
    </row>
    <row r="859" customFormat="false" ht="13.2" hidden="false" customHeight="false" outlineLevel="0" collapsed="false">
      <c r="D859" s="170"/>
    </row>
    <row r="860" customFormat="false" ht="13.2" hidden="false" customHeight="false" outlineLevel="0" collapsed="false">
      <c r="D860" s="170"/>
    </row>
    <row r="861" customFormat="false" ht="13.2" hidden="false" customHeight="false" outlineLevel="0" collapsed="false">
      <c r="D861" s="170"/>
    </row>
    <row r="862" customFormat="false" ht="13.2" hidden="false" customHeight="false" outlineLevel="0" collapsed="false">
      <c r="D862" s="170"/>
    </row>
    <row r="863" customFormat="false" ht="13.2" hidden="false" customHeight="false" outlineLevel="0" collapsed="false">
      <c r="D863" s="170"/>
    </row>
    <row r="864" customFormat="false" ht="13.2" hidden="false" customHeight="false" outlineLevel="0" collapsed="false">
      <c r="D864" s="170"/>
    </row>
    <row r="865" customFormat="false" ht="13.2" hidden="false" customHeight="false" outlineLevel="0" collapsed="false">
      <c r="D865" s="170"/>
    </row>
    <row r="866" customFormat="false" ht="13.2" hidden="false" customHeight="false" outlineLevel="0" collapsed="false">
      <c r="D866" s="170"/>
    </row>
    <row r="867" customFormat="false" ht="13.2" hidden="false" customHeight="false" outlineLevel="0" collapsed="false">
      <c r="D867" s="170"/>
    </row>
    <row r="868" customFormat="false" ht="13.2" hidden="false" customHeight="false" outlineLevel="0" collapsed="false">
      <c r="D868" s="170"/>
    </row>
    <row r="869" customFormat="false" ht="13.2" hidden="false" customHeight="false" outlineLevel="0" collapsed="false">
      <c r="D869" s="170"/>
    </row>
    <row r="870" customFormat="false" ht="13.2" hidden="false" customHeight="false" outlineLevel="0" collapsed="false">
      <c r="D870" s="170"/>
    </row>
    <row r="871" customFormat="false" ht="13.2" hidden="false" customHeight="false" outlineLevel="0" collapsed="false">
      <c r="D871" s="170"/>
    </row>
    <row r="872" customFormat="false" ht="13.2" hidden="false" customHeight="false" outlineLevel="0" collapsed="false">
      <c r="D872" s="170"/>
    </row>
    <row r="873" customFormat="false" ht="13.2" hidden="false" customHeight="false" outlineLevel="0" collapsed="false">
      <c r="D873" s="170"/>
    </row>
    <row r="874" customFormat="false" ht="13.2" hidden="false" customHeight="false" outlineLevel="0" collapsed="false">
      <c r="D874" s="170"/>
    </row>
    <row r="875" customFormat="false" ht="13.2" hidden="false" customHeight="false" outlineLevel="0" collapsed="false">
      <c r="D875" s="170"/>
    </row>
    <row r="876" customFormat="false" ht="13.2" hidden="false" customHeight="false" outlineLevel="0" collapsed="false">
      <c r="D876" s="170"/>
    </row>
    <row r="877" customFormat="false" ht="13.2" hidden="false" customHeight="false" outlineLevel="0" collapsed="false">
      <c r="D877" s="170"/>
    </row>
    <row r="878" customFormat="false" ht="13.2" hidden="false" customHeight="false" outlineLevel="0" collapsed="false">
      <c r="D878" s="170"/>
    </row>
    <row r="879" customFormat="false" ht="13.2" hidden="false" customHeight="false" outlineLevel="0" collapsed="false">
      <c r="D879" s="170"/>
    </row>
    <row r="880" customFormat="false" ht="13.2" hidden="false" customHeight="false" outlineLevel="0" collapsed="false">
      <c r="D880" s="170"/>
    </row>
    <row r="881" customFormat="false" ht="13.2" hidden="false" customHeight="false" outlineLevel="0" collapsed="false">
      <c r="D881" s="170"/>
    </row>
    <row r="882" customFormat="false" ht="13.2" hidden="false" customHeight="false" outlineLevel="0" collapsed="false">
      <c r="D882" s="170"/>
    </row>
    <row r="883" customFormat="false" ht="13.2" hidden="false" customHeight="false" outlineLevel="0" collapsed="false">
      <c r="D883" s="170"/>
    </row>
    <row r="884" customFormat="false" ht="13.2" hidden="false" customHeight="false" outlineLevel="0" collapsed="false">
      <c r="D884" s="170"/>
    </row>
    <row r="885" customFormat="false" ht="13.2" hidden="false" customHeight="false" outlineLevel="0" collapsed="false">
      <c r="D885" s="170"/>
    </row>
    <row r="886" customFormat="false" ht="13.2" hidden="false" customHeight="false" outlineLevel="0" collapsed="false">
      <c r="D886" s="170"/>
    </row>
    <row r="887" customFormat="false" ht="13.2" hidden="false" customHeight="false" outlineLevel="0" collapsed="false">
      <c r="D887" s="170"/>
    </row>
    <row r="888" customFormat="false" ht="13.2" hidden="false" customHeight="false" outlineLevel="0" collapsed="false">
      <c r="D888" s="170"/>
    </row>
    <row r="889" customFormat="false" ht="13.2" hidden="false" customHeight="false" outlineLevel="0" collapsed="false">
      <c r="D889" s="170"/>
    </row>
    <row r="890" customFormat="false" ht="13.2" hidden="false" customHeight="false" outlineLevel="0" collapsed="false">
      <c r="D890" s="170"/>
    </row>
    <row r="891" customFormat="false" ht="13.2" hidden="false" customHeight="false" outlineLevel="0" collapsed="false">
      <c r="D891" s="170"/>
    </row>
    <row r="892" customFormat="false" ht="13.2" hidden="false" customHeight="false" outlineLevel="0" collapsed="false">
      <c r="D892" s="170"/>
    </row>
    <row r="893" customFormat="false" ht="13.2" hidden="false" customHeight="false" outlineLevel="0" collapsed="false">
      <c r="D893" s="170"/>
    </row>
    <row r="894" customFormat="false" ht="13.2" hidden="false" customHeight="false" outlineLevel="0" collapsed="false">
      <c r="D894" s="170"/>
    </row>
    <row r="895" customFormat="false" ht="13.2" hidden="false" customHeight="false" outlineLevel="0" collapsed="false">
      <c r="D895" s="170"/>
    </row>
    <row r="896" customFormat="false" ht="13.2" hidden="false" customHeight="false" outlineLevel="0" collapsed="false">
      <c r="D896" s="170"/>
    </row>
    <row r="897" customFormat="false" ht="13.2" hidden="false" customHeight="false" outlineLevel="0" collapsed="false">
      <c r="D897" s="170"/>
    </row>
    <row r="898" customFormat="false" ht="13.2" hidden="false" customHeight="false" outlineLevel="0" collapsed="false">
      <c r="D898" s="170"/>
    </row>
    <row r="899" customFormat="false" ht="13.2" hidden="false" customHeight="false" outlineLevel="0" collapsed="false">
      <c r="D899" s="170"/>
    </row>
    <row r="900" customFormat="false" ht="13.2" hidden="false" customHeight="false" outlineLevel="0" collapsed="false">
      <c r="D900" s="170"/>
    </row>
    <row r="901" customFormat="false" ht="13.2" hidden="false" customHeight="false" outlineLevel="0" collapsed="false">
      <c r="D901" s="170"/>
    </row>
    <row r="902" customFormat="false" ht="13.2" hidden="false" customHeight="false" outlineLevel="0" collapsed="false">
      <c r="D902" s="170"/>
    </row>
    <row r="903" customFormat="false" ht="13.2" hidden="false" customHeight="false" outlineLevel="0" collapsed="false">
      <c r="D903" s="170"/>
    </row>
    <row r="904" customFormat="false" ht="13.2" hidden="false" customHeight="false" outlineLevel="0" collapsed="false">
      <c r="D904" s="170"/>
    </row>
    <row r="905" customFormat="false" ht="13.2" hidden="false" customHeight="false" outlineLevel="0" collapsed="false">
      <c r="D905" s="170"/>
    </row>
    <row r="906" customFormat="false" ht="13.2" hidden="false" customHeight="false" outlineLevel="0" collapsed="false">
      <c r="D906" s="170"/>
    </row>
    <row r="907" customFormat="false" ht="13.2" hidden="false" customHeight="false" outlineLevel="0" collapsed="false">
      <c r="D907" s="170"/>
    </row>
    <row r="908" customFormat="false" ht="13.2" hidden="false" customHeight="false" outlineLevel="0" collapsed="false">
      <c r="D908" s="170"/>
    </row>
    <row r="909" customFormat="false" ht="13.2" hidden="false" customHeight="false" outlineLevel="0" collapsed="false">
      <c r="D909" s="170"/>
    </row>
    <row r="910" customFormat="false" ht="13.2" hidden="false" customHeight="false" outlineLevel="0" collapsed="false">
      <c r="D910" s="170"/>
    </row>
    <row r="911" customFormat="false" ht="13.2" hidden="false" customHeight="false" outlineLevel="0" collapsed="false">
      <c r="D911" s="170"/>
    </row>
    <row r="912" customFormat="false" ht="13.2" hidden="false" customHeight="false" outlineLevel="0" collapsed="false">
      <c r="D912" s="170"/>
    </row>
    <row r="913" customFormat="false" ht="13.2" hidden="false" customHeight="false" outlineLevel="0" collapsed="false">
      <c r="D913" s="170"/>
    </row>
    <row r="914" customFormat="false" ht="13.2" hidden="false" customHeight="false" outlineLevel="0" collapsed="false">
      <c r="D914" s="170"/>
    </row>
    <row r="915" customFormat="false" ht="13.2" hidden="false" customHeight="false" outlineLevel="0" collapsed="false">
      <c r="D915" s="170"/>
    </row>
    <row r="916" customFormat="false" ht="13.2" hidden="false" customHeight="false" outlineLevel="0" collapsed="false">
      <c r="D916" s="170"/>
    </row>
    <row r="917" customFormat="false" ht="13.2" hidden="false" customHeight="false" outlineLevel="0" collapsed="false">
      <c r="D917" s="170"/>
    </row>
    <row r="918" customFormat="false" ht="13.2" hidden="false" customHeight="false" outlineLevel="0" collapsed="false">
      <c r="D918" s="170"/>
    </row>
    <row r="919" customFormat="false" ht="13.2" hidden="false" customHeight="false" outlineLevel="0" collapsed="false">
      <c r="D919" s="170"/>
    </row>
    <row r="920" customFormat="false" ht="13.2" hidden="false" customHeight="false" outlineLevel="0" collapsed="false">
      <c r="D920" s="170"/>
    </row>
    <row r="921" customFormat="false" ht="13.2" hidden="false" customHeight="false" outlineLevel="0" collapsed="false">
      <c r="D921" s="170"/>
    </row>
    <row r="922" customFormat="false" ht="13.2" hidden="false" customHeight="false" outlineLevel="0" collapsed="false">
      <c r="D922" s="170"/>
    </row>
    <row r="923" customFormat="false" ht="13.2" hidden="false" customHeight="false" outlineLevel="0" collapsed="false">
      <c r="D923" s="170"/>
    </row>
    <row r="924" customFormat="false" ht="13.2" hidden="false" customHeight="false" outlineLevel="0" collapsed="false">
      <c r="D924" s="170"/>
    </row>
    <row r="925" customFormat="false" ht="13.2" hidden="false" customHeight="false" outlineLevel="0" collapsed="false">
      <c r="D925" s="170"/>
    </row>
    <row r="926" customFormat="false" ht="13.2" hidden="false" customHeight="false" outlineLevel="0" collapsed="false">
      <c r="D926" s="170"/>
    </row>
    <row r="927" customFormat="false" ht="13.2" hidden="false" customHeight="false" outlineLevel="0" collapsed="false">
      <c r="D927" s="170"/>
    </row>
    <row r="928" customFormat="false" ht="13.2" hidden="false" customHeight="false" outlineLevel="0" collapsed="false">
      <c r="D928" s="170"/>
    </row>
    <row r="929" customFormat="false" ht="13.2" hidden="false" customHeight="false" outlineLevel="0" collapsed="false">
      <c r="D929" s="170"/>
    </row>
    <row r="930" customFormat="false" ht="13.2" hidden="false" customHeight="false" outlineLevel="0" collapsed="false">
      <c r="D930" s="170"/>
    </row>
    <row r="931" customFormat="false" ht="13.2" hidden="false" customHeight="false" outlineLevel="0" collapsed="false">
      <c r="D931" s="170"/>
    </row>
    <row r="932" customFormat="false" ht="13.2" hidden="false" customHeight="false" outlineLevel="0" collapsed="false">
      <c r="D932" s="170"/>
    </row>
    <row r="933" customFormat="false" ht="13.2" hidden="false" customHeight="false" outlineLevel="0" collapsed="false">
      <c r="D933" s="170"/>
    </row>
    <row r="934" customFormat="false" ht="13.2" hidden="false" customHeight="false" outlineLevel="0" collapsed="false">
      <c r="D934" s="170"/>
    </row>
    <row r="935" customFormat="false" ht="13.2" hidden="false" customHeight="false" outlineLevel="0" collapsed="false">
      <c r="D935" s="170"/>
    </row>
    <row r="936" customFormat="false" ht="13.2" hidden="false" customHeight="false" outlineLevel="0" collapsed="false">
      <c r="D936" s="170"/>
    </row>
    <row r="937" customFormat="false" ht="13.2" hidden="false" customHeight="false" outlineLevel="0" collapsed="false">
      <c r="D937" s="170"/>
    </row>
    <row r="938" customFormat="false" ht="13.2" hidden="false" customHeight="false" outlineLevel="0" collapsed="false">
      <c r="D938" s="170"/>
    </row>
    <row r="939" customFormat="false" ht="13.2" hidden="false" customHeight="false" outlineLevel="0" collapsed="false">
      <c r="D939" s="170"/>
    </row>
    <row r="940" customFormat="false" ht="13.2" hidden="false" customHeight="false" outlineLevel="0" collapsed="false">
      <c r="D940" s="170"/>
    </row>
    <row r="941" customFormat="false" ht="13.2" hidden="false" customHeight="false" outlineLevel="0" collapsed="false">
      <c r="D941" s="170"/>
    </row>
    <row r="942" customFormat="false" ht="13.2" hidden="false" customHeight="false" outlineLevel="0" collapsed="false">
      <c r="D942" s="170"/>
    </row>
    <row r="943" customFormat="false" ht="13.2" hidden="false" customHeight="false" outlineLevel="0" collapsed="false">
      <c r="D943" s="170"/>
    </row>
    <row r="944" customFormat="false" ht="13.2" hidden="false" customHeight="false" outlineLevel="0" collapsed="false">
      <c r="D944" s="170"/>
    </row>
    <row r="945" customFormat="false" ht="13.2" hidden="false" customHeight="false" outlineLevel="0" collapsed="false">
      <c r="D945" s="170"/>
    </row>
    <row r="946" customFormat="false" ht="13.2" hidden="false" customHeight="false" outlineLevel="0" collapsed="false">
      <c r="D946" s="170"/>
    </row>
    <row r="947" customFormat="false" ht="13.2" hidden="false" customHeight="false" outlineLevel="0" collapsed="false">
      <c r="D947" s="170"/>
    </row>
    <row r="948" customFormat="false" ht="13.2" hidden="false" customHeight="false" outlineLevel="0" collapsed="false">
      <c r="D948" s="170"/>
    </row>
    <row r="949" customFormat="false" ht="13.2" hidden="false" customHeight="false" outlineLevel="0" collapsed="false">
      <c r="D949" s="170"/>
    </row>
    <row r="950" customFormat="false" ht="13.2" hidden="false" customHeight="false" outlineLevel="0" collapsed="false">
      <c r="D950" s="170"/>
    </row>
    <row r="951" customFormat="false" ht="13.2" hidden="false" customHeight="false" outlineLevel="0" collapsed="false">
      <c r="D951" s="170"/>
    </row>
    <row r="952" customFormat="false" ht="13.2" hidden="false" customHeight="false" outlineLevel="0" collapsed="false">
      <c r="D952" s="170"/>
    </row>
    <row r="953" customFormat="false" ht="13.2" hidden="false" customHeight="false" outlineLevel="0" collapsed="false">
      <c r="D953" s="170"/>
    </row>
    <row r="954" customFormat="false" ht="13.2" hidden="false" customHeight="false" outlineLevel="0" collapsed="false">
      <c r="D954" s="170"/>
    </row>
    <row r="955" customFormat="false" ht="13.2" hidden="false" customHeight="false" outlineLevel="0" collapsed="false">
      <c r="D955" s="170"/>
    </row>
    <row r="956" customFormat="false" ht="13.2" hidden="false" customHeight="false" outlineLevel="0" collapsed="false">
      <c r="D956" s="170"/>
    </row>
    <row r="957" customFormat="false" ht="13.2" hidden="false" customHeight="false" outlineLevel="0" collapsed="false">
      <c r="D957" s="170"/>
    </row>
    <row r="958" customFormat="false" ht="13.2" hidden="false" customHeight="false" outlineLevel="0" collapsed="false">
      <c r="D958" s="170"/>
    </row>
    <row r="959" customFormat="false" ht="13.2" hidden="false" customHeight="false" outlineLevel="0" collapsed="false">
      <c r="D959" s="170"/>
    </row>
    <row r="960" customFormat="false" ht="13.2" hidden="false" customHeight="false" outlineLevel="0" collapsed="false">
      <c r="D960" s="170"/>
    </row>
    <row r="961" customFormat="false" ht="13.2" hidden="false" customHeight="false" outlineLevel="0" collapsed="false">
      <c r="D961" s="170"/>
    </row>
    <row r="962" customFormat="false" ht="13.2" hidden="false" customHeight="false" outlineLevel="0" collapsed="false">
      <c r="D962" s="170"/>
    </row>
    <row r="963" customFormat="false" ht="13.2" hidden="false" customHeight="false" outlineLevel="0" collapsed="false">
      <c r="D963" s="170"/>
    </row>
    <row r="964" customFormat="false" ht="13.2" hidden="false" customHeight="false" outlineLevel="0" collapsed="false">
      <c r="D964" s="170"/>
    </row>
    <row r="965" customFormat="false" ht="13.2" hidden="false" customHeight="false" outlineLevel="0" collapsed="false">
      <c r="D965" s="170"/>
    </row>
    <row r="966" customFormat="false" ht="13.2" hidden="false" customHeight="false" outlineLevel="0" collapsed="false">
      <c r="D966" s="170"/>
    </row>
    <row r="967" customFormat="false" ht="13.2" hidden="false" customHeight="false" outlineLevel="0" collapsed="false">
      <c r="D967" s="170"/>
    </row>
    <row r="968" customFormat="false" ht="13.2" hidden="false" customHeight="false" outlineLevel="0" collapsed="false">
      <c r="D968" s="170"/>
    </row>
    <row r="969" customFormat="false" ht="13.2" hidden="false" customHeight="false" outlineLevel="0" collapsed="false">
      <c r="D969" s="170"/>
    </row>
    <row r="970" customFormat="false" ht="13.2" hidden="false" customHeight="false" outlineLevel="0" collapsed="false">
      <c r="D970" s="170"/>
    </row>
    <row r="971" customFormat="false" ht="13.2" hidden="false" customHeight="false" outlineLevel="0" collapsed="false">
      <c r="D971" s="170"/>
    </row>
    <row r="972" customFormat="false" ht="13.2" hidden="false" customHeight="false" outlineLevel="0" collapsed="false">
      <c r="D972" s="170"/>
    </row>
    <row r="973" customFormat="false" ht="13.2" hidden="false" customHeight="false" outlineLevel="0" collapsed="false">
      <c r="D973" s="170"/>
    </row>
    <row r="974" customFormat="false" ht="13.2" hidden="false" customHeight="false" outlineLevel="0" collapsed="false">
      <c r="D974" s="170"/>
    </row>
    <row r="975" customFormat="false" ht="13.2" hidden="false" customHeight="false" outlineLevel="0" collapsed="false">
      <c r="D975" s="170"/>
    </row>
    <row r="976" customFormat="false" ht="13.2" hidden="false" customHeight="false" outlineLevel="0" collapsed="false">
      <c r="D976" s="170"/>
    </row>
    <row r="977" customFormat="false" ht="13.2" hidden="false" customHeight="false" outlineLevel="0" collapsed="false">
      <c r="D977" s="170"/>
    </row>
    <row r="978" customFormat="false" ht="13.2" hidden="false" customHeight="false" outlineLevel="0" collapsed="false">
      <c r="D978" s="170"/>
    </row>
    <row r="979" customFormat="false" ht="13.2" hidden="false" customHeight="false" outlineLevel="0" collapsed="false">
      <c r="D979" s="170"/>
    </row>
    <row r="980" customFormat="false" ht="13.2" hidden="false" customHeight="false" outlineLevel="0" collapsed="false">
      <c r="D980" s="170"/>
    </row>
    <row r="981" customFormat="false" ht="13.2" hidden="false" customHeight="false" outlineLevel="0" collapsed="false">
      <c r="D981" s="170"/>
    </row>
    <row r="982" customFormat="false" ht="13.2" hidden="false" customHeight="false" outlineLevel="0" collapsed="false">
      <c r="D982" s="170"/>
    </row>
    <row r="983" customFormat="false" ht="13.2" hidden="false" customHeight="false" outlineLevel="0" collapsed="false">
      <c r="D983" s="170"/>
    </row>
    <row r="984" customFormat="false" ht="13.2" hidden="false" customHeight="false" outlineLevel="0" collapsed="false">
      <c r="D984" s="170"/>
    </row>
    <row r="985" customFormat="false" ht="13.2" hidden="false" customHeight="false" outlineLevel="0" collapsed="false">
      <c r="D985" s="170"/>
    </row>
    <row r="986" customFormat="false" ht="13.2" hidden="false" customHeight="false" outlineLevel="0" collapsed="false">
      <c r="D986" s="170"/>
    </row>
    <row r="987" customFormat="false" ht="13.2" hidden="false" customHeight="false" outlineLevel="0" collapsed="false">
      <c r="D987" s="170"/>
    </row>
    <row r="988" customFormat="false" ht="13.2" hidden="false" customHeight="false" outlineLevel="0" collapsed="false">
      <c r="D988" s="170"/>
    </row>
    <row r="989" customFormat="false" ht="13.2" hidden="false" customHeight="false" outlineLevel="0" collapsed="false">
      <c r="D989" s="170"/>
    </row>
    <row r="990" customFormat="false" ht="13.2" hidden="false" customHeight="false" outlineLevel="0" collapsed="false">
      <c r="D990" s="170"/>
    </row>
    <row r="991" customFormat="false" ht="13.2" hidden="false" customHeight="false" outlineLevel="0" collapsed="false">
      <c r="D991" s="170"/>
    </row>
    <row r="992" customFormat="false" ht="13.2" hidden="false" customHeight="false" outlineLevel="0" collapsed="false">
      <c r="D992" s="170"/>
    </row>
    <row r="993" customFormat="false" ht="13.2" hidden="false" customHeight="false" outlineLevel="0" collapsed="false">
      <c r="D993" s="170"/>
    </row>
    <row r="994" customFormat="false" ht="13.2" hidden="false" customHeight="false" outlineLevel="0" collapsed="false">
      <c r="D994" s="170"/>
    </row>
    <row r="995" customFormat="false" ht="13.2" hidden="false" customHeight="false" outlineLevel="0" collapsed="false">
      <c r="D995" s="170"/>
    </row>
    <row r="996" customFormat="false" ht="13.2" hidden="false" customHeight="false" outlineLevel="0" collapsed="false">
      <c r="D996" s="170"/>
    </row>
    <row r="997" customFormat="false" ht="13.2" hidden="false" customHeight="false" outlineLevel="0" collapsed="false">
      <c r="D997" s="170"/>
    </row>
    <row r="998" customFormat="false" ht="13.2" hidden="false" customHeight="false" outlineLevel="0" collapsed="false">
      <c r="D998" s="170"/>
    </row>
    <row r="999" customFormat="false" ht="13.2" hidden="false" customHeight="false" outlineLevel="0" collapsed="false">
      <c r="D999" s="170"/>
    </row>
    <row r="1000" customFormat="false" ht="13.2" hidden="false" customHeight="false" outlineLevel="0" collapsed="false">
      <c r="D1000" s="170"/>
    </row>
    <row r="1001" customFormat="false" ht="13.2" hidden="false" customHeight="false" outlineLevel="0" collapsed="false">
      <c r="D1001" s="170"/>
    </row>
    <row r="1002" customFormat="false" ht="13.2" hidden="false" customHeight="false" outlineLevel="0" collapsed="false">
      <c r="D1002" s="170"/>
    </row>
    <row r="1003" customFormat="false" ht="13.2" hidden="false" customHeight="false" outlineLevel="0" collapsed="false">
      <c r="D1003" s="170"/>
    </row>
    <row r="1004" customFormat="false" ht="13.2" hidden="false" customHeight="false" outlineLevel="0" collapsed="false">
      <c r="D1004" s="170"/>
    </row>
    <row r="1005" customFormat="false" ht="13.2" hidden="false" customHeight="false" outlineLevel="0" collapsed="false">
      <c r="D1005" s="170"/>
    </row>
    <row r="1006" customFormat="false" ht="13.2" hidden="false" customHeight="false" outlineLevel="0" collapsed="false">
      <c r="D1006" s="170"/>
    </row>
    <row r="1007" customFormat="false" ht="13.2" hidden="false" customHeight="false" outlineLevel="0" collapsed="false">
      <c r="D1007" s="170"/>
    </row>
    <row r="1008" customFormat="false" ht="13.2" hidden="false" customHeight="false" outlineLevel="0" collapsed="false">
      <c r="D1008" s="170"/>
    </row>
    <row r="1009" customFormat="false" ht="13.2" hidden="false" customHeight="false" outlineLevel="0" collapsed="false">
      <c r="D1009" s="170"/>
    </row>
    <row r="1010" customFormat="false" ht="13.2" hidden="false" customHeight="false" outlineLevel="0" collapsed="false">
      <c r="D1010" s="170"/>
    </row>
    <row r="1011" customFormat="false" ht="13.2" hidden="false" customHeight="false" outlineLevel="0" collapsed="false">
      <c r="D1011" s="170"/>
    </row>
    <row r="1012" customFormat="false" ht="13.2" hidden="false" customHeight="false" outlineLevel="0" collapsed="false">
      <c r="D1012" s="170"/>
    </row>
    <row r="1013" customFormat="false" ht="13.2" hidden="false" customHeight="false" outlineLevel="0" collapsed="false">
      <c r="D1013" s="170"/>
    </row>
    <row r="1014" customFormat="false" ht="13.2" hidden="false" customHeight="false" outlineLevel="0" collapsed="false">
      <c r="D1014" s="170"/>
    </row>
    <row r="1015" customFormat="false" ht="13.2" hidden="false" customHeight="false" outlineLevel="0" collapsed="false">
      <c r="D1015" s="170"/>
    </row>
    <row r="1016" customFormat="false" ht="13.2" hidden="false" customHeight="false" outlineLevel="0" collapsed="false">
      <c r="D1016" s="170"/>
    </row>
    <row r="1017" customFormat="false" ht="13.2" hidden="false" customHeight="false" outlineLevel="0" collapsed="false">
      <c r="D1017" s="170"/>
    </row>
    <row r="1018" customFormat="false" ht="13.2" hidden="false" customHeight="false" outlineLevel="0" collapsed="false">
      <c r="D1018" s="170"/>
    </row>
    <row r="1019" customFormat="false" ht="13.2" hidden="false" customHeight="false" outlineLevel="0" collapsed="false">
      <c r="D1019" s="170"/>
    </row>
    <row r="1020" customFormat="false" ht="13.2" hidden="false" customHeight="false" outlineLevel="0" collapsed="false">
      <c r="D1020" s="170"/>
    </row>
    <row r="1021" customFormat="false" ht="13.2" hidden="false" customHeight="false" outlineLevel="0" collapsed="false">
      <c r="D1021" s="170"/>
    </row>
    <row r="1022" customFormat="false" ht="13.2" hidden="false" customHeight="false" outlineLevel="0" collapsed="false">
      <c r="D1022" s="170"/>
    </row>
    <row r="1023" customFormat="false" ht="13.2" hidden="false" customHeight="false" outlineLevel="0" collapsed="false">
      <c r="D1023" s="170"/>
    </row>
    <row r="1024" customFormat="false" ht="13.2" hidden="false" customHeight="false" outlineLevel="0" collapsed="false">
      <c r="D1024" s="170"/>
    </row>
    <row r="1025" customFormat="false" ht="13.2" hidden="false" customHeight="false" outlineLevel="0" collapsed="false">
      <c r="D1025" s="170"/>
    </row>
    <row r="1026" customFormat="false" ht="13.2" hidden="false" customHeight="false" outlineLevel="0" collapsed="false">
      <c r="D1026" s="170"/>
    </row>
    <row r="1027" customFormat="false" ht="13.2" hidden="false" customHeight="false" outlineLevel="0" collapsed="false">
      <c r="D1027" s="170"/>
    </row>
  </sheetData>
  <sheetProtection sheet="true" password="dc0d"/>
  <mergeCells count="12">
    <mergeCell ref="A1:G1"/>
    <mergeCell ref="C2:G2"/>
    <mergeCell ref="C3:G3"/>
    <mergeCell ref="C4:G4"/>
    <mergeCell ref="C10:G10"/>
    <mergeCell ref="C12:G12"/>
    <mergeCell ref="C14:G14"/>
    <mergeCell ref="C16:G16"/>
    <mergeCell ref="C17:G17"/>
    <mergeCell ref="C20:G20"/>
    <mergeCell ref="C22:G22"/>
    <mergeCell ref="C24:G24"/>
  </mergeCells>
  <printOptions headings="false" gridLines="false" gridLinesSet="true" horizontalCentered="false" verticalCentered="false"/>
  <pageMargins left="0.590277777777778" right="0.196527777777778" top="0.7875" bottom="0.7875" header="0.511805555555555" footer="0.315277777777778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&amp;LZpracováno programem BUILDpower S,  © RTS,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H135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7" topLeftCell="A275" activePane="bottomLeft" state="frozen"/>
      <selection pane="topLeft" activeCell="A1" activeCellId="0" sqref="A1"/>
      <selection pane="bottomLeft" activeCell="F280" activeCellId="0" sqref="F280"/>
    </sheetView>
  </sheetViews>
  <sheetFormatPr defaultColWidth="8.5703125" defaultRowHeight="13.2" zeroHeight="false" outlineLevelRow="1" outlineLevelCol="0"/>
  <cols>
    <col collapsed="false" customWidth="true" hidden="false" outlineLevel="0" max="1" min="1" style="0" width="3.45"/>
    <col collapsed="false" customWidth="true" hidden="false" outlineLevel="0" max="2" min="2" style="164" width="12.56"/>
    <col collapsed="false" customWidth="true" hidden="false" outlineLevel="0" max="3" min="3" style="164" width="63.33"/>
    <col collapsed="false" customWidth="true" hidden="false" outlineLevel="0" max="4" min="4" style="0" width="4.89"/>
    <col collapsed="false" customWidth="true" hidden="false" outlineLevel="0" max="5" min="5" style="0" width="10.58"/>
    <col collapsed="false" customWidth="true" hidden="false" outlineLevel="0" max="6" min="6" style="0" width="9.89"/>
    <col collapsed="false" customWidth="true" hidden="false" outlineLevel="0" max="7" min="7" style="0" width="12.66"/>
    <col collapsed="false" customWidth="true" hidden="true" outlineLevel="0" max="13" min="8" style="0" width="11.52"/>
    <col collapsed="false" customWidth="true" hidden="true" outlineLevel="0" max="17" min="16" style="0" width="11.52"/>
    <col collapsed="false" customWidth="true" hidden="false" outlineLevel="0" max="18" min="18" style="0" width="6.88"/>
    <col collapsed="false" customWidth="true" hidden="false" outlineLevel="0" max="20" min="20" style="0" width="8.44"/>
    <col collapsed="false" customWidth="true" hidden="true" outlineLevel="0" max="23" min="21" style="0" width="11.52"/>
    <col collapsed="false" customWidth="true" hidden="true" outlineLevel="0" max="29" min="29" style="0" width="11.52"/>
    <col collapsed="false" customWidth="true" hidden="true" outlineLevel="0" max="41" min="31" style="0" width="11.52"/>
    <col collapsed="false" customWidth="true" hidden="false" outlineLevel="0" max="53" min="53" style="0" width="98.66"/>
  </cols>
  <sheetData>
    <row r="1" customFormat="false" ht="15.75" hidden="false" customHeight="true" outlineLevel="0" collapsed="false">
      <c r="A1" s="165" t="s">
        <v>145</v>
      </c>
      <c r="B1" s="165"/>
      <c r="C1" s="165"/>
      <c r="D1" s="165"/>
      <c r="E1" s="165"/>
      <c r="F1" s="165"/>
      <c r="G1" s="165"/>
      <c r="AG1" s="0" t="s">
        <v>87</v>
      </c>
    </row>
    <row r="2" customFormat="false" ht="24.9" hidden="false" customHeight="true" outlineLevel="0" collapsed="false">
      <c r="A2" s="158" t="s">
        <v>83</v>
      </c>
      <c r="B2" s="159" t="s">
        <v>5</v>
      </c>
      <c r="C2" s="166" t="s">
        <v>6</v>
      </c>
      <c r="D2" s="166"/>
      <c r="E2" s="166"/>
      <c r="F2" s="166"/>
      <c r="G2" s="166"/>
      <c r="AG2" s="0" t="s">
        <v>88</v>
      </c>
    </row>
    <row r="3" customFormat="false" ht="24.9" hidden="false" customHeight="true" outlineLevel="0" collapsed="false">
      <c r="A3" s="158" t="s">
        <v>84</v>
      </c>
      <c r="B3" s="159" t="s">
        <v>47</v>
      </c>
      <c r="C3" s="166" t="s">
        <v>48</v>
      </c>
      <c r="D3" s="166"/>
      <c r="E3" s="166"/>
      <c r="F3" s="166"/>
      <c r="G3" s="166"/>
      <c r="AC3" s="164" t="s">
        <v>88</v>
      </c>
      <c r="AG3" s="0" t="s">
        <v>90</v>
      </c>
    </row>
    <row r="4" customFormat="false" ht="24.9" hidden="false" customHeight="true" outlineLevel="0" collapsed="false">
      <c r="A4" s="167" t="s">
        <v>85</v>
      </c>
      <c r="B4" s="168" t="s">
        <v>45</v>
      </c>
      <c r="C4" s="169" t="s">
        <v>48</v>
      </c>
      <c r="D4" s="169"/>
      <c r="E4" s="169"/>
      <c r="F4" s="169"/>
      <c r="G4" s="169"/>
      <c r="AG4" s="0" t="s">
        <v>91</v>
      </c>
    </row>
    <row r="5" customFormat="false" ht="13.2" hidden="false" customHeight="false" outlineLevel="0" collapsed="false">
      <c r="D5" s="170"/>
    </row>
    <row r="6" customFormat="false" ht="39.6" hidden="false" customHeight="false" outlineLevel="0" collapsed="false">
      <c r="A6" s="171" t="s">
        <v>92</v>
      </c>
      <c r="B6" s="172" t="s">
        <v>93</v>
      </c>
      <c r="C6" s="172" t="s">
        <v>94</v>
      </c>
      <c r="D6" s="173" t="s">
        <v>95</v>
      </c>
      <c r="E6" s="171" t="s">
        <v>96</v>
      </c>
      <c r="F6" s="174" t="s">
        <v>97</v>
      </c>
      <c r="G6" s="171" t="s">
        <v>14</v>
      </c>
      <c r="H6" s="175" t="s">
        <v>98</v>
      </c>
      <c r="I6" s="175" t="s">
        <v>99</v>
      </c>
      <c r="J6" s="175" t="s">
        <v>100</v>
      </c>
      <c r="K6" s="175" t="s">
        <v>101</v>
      </c>
      <c r="L6" s="175" t="s">
        <v>102</v>
      </c>
      <c r="M6" s="175" t="s">
        <v>103</v>
      </c>
      <c r="N6" s="175" t="s">
        <v>104</v>
      </c>
      <c r="O6" s="175" t="s">
        <v>105</v>
      </c>
      <c r="P6" s="175" t="s">
        <v>106</v>
      </c>
      <c r="Q6" s="175" t="s">
        <v>107</v>
      </c>
      <c r="R6" s="175" t="s">
        <v>108</v>
      </c>
      <c r="S6" s="175" t="s">
        <v>109</v>
      </c>
      <c r="T6" s="175" t="s">
        <v>110</v>
      </c>
      <c r="U6" s="175" t="s">
        <v>111</v>
      </c>
      <c r="V6" s="175" t="s">
        <v>112</v>
      </c>
      <c r="W6" s="175" t="s">
        <v>113</v>
      </c>
    </row>
    <row r="7" customFormat="false" ht="13.2" hidden="true" customHeight="false" outlineLevel="0" collapsed="false">
      <c r="A7" s="155"/>
      <c r="B7" s="161"/>
      <c r="C7" s="161"/>
      <c r="D7" s="163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customFormat="false" ht="13.2" hidden="false" customHeight="false" outlineLevel="0" collapsed="false">
      <c r="A8" s="178" t="s">
        <v>114</v>
      </c>
      <c r="B8" s="179" t="s">
        <v>45</v>
      </c>
      <c r="C8" s="180" t="s">
        <v>64</v>
      </c>
      <c r="D8" s="181"/>
      <c r="E8" s="182"/>
      <c r="F8" s="183"/>
      <c r="G8" s="183" t="n">
        <f aca="false">SUMIF(AG9:AG172,"&lt;&gt;NOR",G9:G172)</f>
        <v>0</v>
      </c>
      <c r="H8" s="183"/>
      <c r="I8" s="183" t="n">
        <f aca="false">SUM(I9:I172)</f>
        <v>0</v>
      </c>
      <c r="J8" s="183"/>
      <c r="K8" s="183" t="n">
        <f aca="false">SUM(K9:K172)</f>
        <v>0</v>
      </c>
      <c r="L8" s="183"/>
      <c r="M8" s="183" t="n">
        <f aca="false">SUM(M9:M172)</f>
        <v>0</v>
      </c>
      <c r="N8" s="183"/>
      <c r="O8" s="183" t="n">
        <f aca="false">SUM(O9:O172)</f>
        <v>1996.56</v>
      </c>
      <c r="P8" s="183"/>
      <c r="Q8" s="183" t="n">
        <f aca="false">SUM(Q9:Q172)</f>
        <v>253.75</v>
      </c>
      <c r="R8" s="183"/>
      <c r="S8" s="183"/>
      <c r="T8" s="184"/>
      <c r="U8" s="185"/>
      <c r="V8" s="185" t="n">
        <f aca="false">SUM(V9:V172)</f>
        <v>1921.53</v>
      </c>
      <c r="W8" s="185"/>
      <c r="AG8" s="0" t="s">
        <v>115</v>
      </c>
    </row>
    <row r="9" customFormat="false" ht="20.4" hidden="false" customHeight="false" outlineLevel="1" collapsed="false">
      <c r="A9" s="186" t="n">
        <v>1</v>
      </c>
      <c r="B9" s="187" t="s">
        <v>146</v>
      </c>
      <c r="C9" s="188" t="s">
        <v>147</v>
      </c>
      <c r="D9" s="189" t="s">
        <v>148</v>
      </c>
      <c r="E9" s="190" t="n">
        <v>220.05</v>
      </c>
      <c r="F9" s="191"/>
      <c r="G9" s="192" t="n">
        <f aca="false">ROUND(E9*F9,2)</f>
        <v>0</v>
      </c>
      <c r="H9" s="191"/>
      <c r="I9" s="192" t="n">
        <f aca="false">ROUND(E9*H9,2)</f>
        <v>0</v>
      </c>
      <c r="J9" s="191"/>
      <c r="K9" s="192" t="n">
        <f aca="false">ROUND(E9*J9,2)</f>
        <v>0</v>
      </c>
      <c r="L9" s="192" t="n">
        <v>21</v>
      </c>
      <c r="M9" s="192" t="n">
        <f aca="false">G9*(1+L9/100)</f>
        <v>0</v>
      </c>
      <c r="N9" s="192" t="n">
        <v>0</v>
      </c>
      <c r="O9" s="192" t="n">
        <f aca="false">ROUND(E9*N9,2)</f>
        <v>0</v>
      </c>
      <c r="P9" s="192" t="n">
        <v>0.506</v>
      </c>
      <c r="Q9" s="192" t="n">
        <f aca="false">ROUND(E9*P9,2)</f>
        <v>111.35</v>
      </c>
      <c r="R9" s="192" t="s">
        <v>149</v>
      </c>
      <c r="S9" s="192" t="s">
        <v>150</v>
      </c>
      <c r="T9" s="193" t="s">
        <v>151</v>
      </c>
      <c r="U9" s="194" t="n">
        <v>0.0847</v>
      </c>
      <c r="V9" s="194" t="n">
        <f aca="false">ROUND(E9*U9,2)</f>
        <v>18.64</v>
      </c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 t="s">
        <v>152</v>
      </c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</row>
    <row r="10" customFormat="false" ht="13.2" hidden="false" customHeight="false" outlineLevel="1" collapsed="false">
      <c r="A10" s="196"/>
      <c r="B10" s="197"/>
      <c r="C10" s="209" t="s">
        <v>153</v>
      </c>
      <c r="D10" s="210"/>
      <c r="E10" s="211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5"/>
      <c r="Y10" s="195"/>
      <c r="Z10" s="195"/>
      <c r="AA10" s="195"/>
      <c r="AB10" s="195"/>
      <c r="AC10" s="195"/>
      <c r="AD10" s="195"/>
      <c r="AE10" s="195"/>
      <c r="AF10" s="195"/>
      <c r="AG10" s="195" t="s">
        <v>154</v>
      </c>
      <c r="AH10" s="195" t="n">
        <v>0</v>
      </c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</row>
    <row r="11" customFormat="false" ht="13.2" hidden="false" customHeight="false" outlineLevel="1" collapsed="false">
      <c r="A11" s="196"/>
      <c r="B11" s="197"/>
      <c r="C11" s="209" t="s">
        <v>155</v>
      </c>
      <c r="D11" s="210"/>
      <c r="E11" s="211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5"/>
      <c r="Z11" s="195"/>
      <c r="AA11" s="195"/>
      <c r="AB11" s="195"/>
      <c r="AC11" s="195"/>
      <c r="AD11" s="195"/>
      <c r="AE11" s="195"/>
      <c r="AF11" s="195"/>
      <c r="AG11" s="195" t="s">
        <v>154</v>
      </c>
      <c r="AH11" s="195" t="n">
        <v>0</v>
      </c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</row>
    <row r="12" customFormat="false" ht="13.2" hidden="false" customHeight="false" outlineLevel="1" collapsed="false">
      <c r="A12" s="196"/>
      <c r="B12" s="197"/>
      <c r="C12" s="209" t="s">
        <v>156</v>
      </c>
      <c r="D12" s="210"/>
      <c r="E12" s="211" t="n">
        <v>106.99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5" t="s">
        <v>154</v>
      </c>
      <c r="AH12" s="195" t="n">
        <v>0</v>
      </c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</row>
    <row r="13" customFormat="false" ht="13.2" hidden="false" customHeight="false" outlineLevel="1" collapsed="false">
      <c r="A13" s="196"/>
      <c r="B13" s="197"/>
      <c r="C13" s="209" t="s">
        <v>157</v>
      </c>
      <c r="D13" s="210"/>
      <c r="E13" s="211" t="n">
        <v>72.16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5"/>
      <c r="Z13" s="195"/>
      <c r="AA13" s="195"/>
      <c r="AB13" s="195"/>
      <c r="AC13" s="195"/>
      <c r="AD13" s="195"/>
      <c r="AE13" s="195"/>
      <c r="AF13" s="195"/>
      <c r="AG13" s="195" t="s">
        <v>154</v>
      </c>
      <c r="AH13" s="195" t="n">
        <v>0</v>
      </c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</row>
    <row r="14" customFormat="false" ht="13.2" hidden="false" customHeight="false" outlineLevel="1" collapsed="false">
      <c r="A14" s="196"/>
      <c r="B14" s="197"/>
      <c r="C14" s="209" t="s">
        <v>158</v>
      </c>
      <c r="D14" s="210"/>
      <c r="E14" s="211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5" t="s">
        <v>154</v>
      </c>
      <c r="AH14" s="195" t="n">
        <v>0</v>
      </c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</row>
    <row r="15" customFormat="false" ht="13.2" hidden="false" customHeight="false" outlineLevel="1" collapsed="false">
      <c r="A15" s="196"/>
      <c r="B15" s="197"/>
      <c r="C15" s="209" t="s">
        <v>159</v>
      </c>
      <c r="D15" s="210"/>
      <c r="E15" s="211" t="n">
        <v>5.2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5"/>
      <c r="Y15" s="195"/>
      <c r="Z15" s="195"/>
      <c r="AA15" s="195"/>
      <c r="AB15" s="195"/>
      <c r="AC15" s="195"/>
      <c r="AD15" s="195"/>
      <c r="AE15" s="195"/>
      <c r="AF15" s="195"/>
      <c r="AG15" s="195" t="s">
        <v>154</v>
      </c>
      <c r="AH15" s="195" t="n">
        <v>0</v>
      </c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</row>
    <row r="16" customFormat="false" ht="13.2" hidden="false" customHeight="false" outlineLevel="1" collapsed="false">
      <c r="A16" s="196"/>
      <c r="B16" s="197"/>
      <c r="C16" s="209" t="s">
        <v>160</v>
      </c>
      <c r="D16" s="210"/>
      <c r="E16" s="211" t="n">
        <v>5.1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5"/>
      <c r="Y16" s="195"/>
      <c r="Z16" s="195"/>
      <c r="AA16" s="195"/>
      <c r="AB16" s="195"/>
      <c r="AC16" s="195"/>
      <c r="AD16" s="195"/>
      <c r="AE16" s="195"/>
      <c r="AF16" s="195"/>
      <c r="AG16" s="195" t="s">
        <v>154</v>
      </c>
      <c r="AH16" s="195" t="n">
        <v>0</v>
      </c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</row>
    <row r="17" customFormat="false" ht="13.2" hidden="false" customHeight="false" outlineLevel="1" collapsed="false">
      <c r="A17" s="196"/>
      <c r="B17" s="197"/>
      <c r="C17" s="209" t="s">
        <v>161</v>
      </c>
      <c r="D17" s="210"/>
      <c r="E17" s="211" t="n">
        <v>30.6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  <c r="AF17" s="195"/>
      <c r="AG17" s="195" t="s">
        <v>154</v>
      </c>
      <c r="AH17" s="195" t="n">
        <v>0</v>
      </c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</row>
    <row r="18" customFormat="false" ht="20.4" hidden="false" customHeight="false" outlineLevel="1" collapsed="false">
      <c r="A18" s="186" t="n">
        <v>2</v>
      </c>
      <c r="B18" s="187" t="s">
        <v>162</v>
      </c>
      <c r="C18" s="188" t="s">
        <v>163</v>
      </c>
      <c r="D18" s="189" t="s">
        <v>148</v>
      </c>
      <c r="E18" s="190" t="n">
        <v>220.05</v>
      </c>
      <c r="F18" s="191"/>
      <c r="G18" s="192" t="n">
        <f aca="false">ROUND(E18*F18,2)</f>
        <v>0</v>
      </c>
      <c r="H18" s="191"/>
      <c r="I18" s="192" t="n">
        <f aca="false">ROUND(E18*H18,2)</f>
        <v>0</v>
      </c>
      <c r="J18" s="191"/>
      <c r="K18" s="192" t="n">
        <f aca="false">ROUND(E18*J18,2)</f>
        <v>0</v>
      </c>
      <c r="L18" s="192" t="n">
        <v>21</v>
      </c>
      <c r="M18" s="192" t="n">
        <f aca="false">G18*(1+L18/100)</f>
        <v>0</v>
      </c>
      <c r="N18" s="192" t="n">
        <v>0</v>
      </c>
      <c r="O18" s="192" t="n">
        <f aca="false">ROUND(E18*N18,2)</f>
        <v>0</v>
      </c>
      <c r="P18" s="192" t="n">
        <v>0.264</v>
      </c>
      <c r="Q18" s="192" t="n">
        <f aca="false">ROUND(E18*P18,2)</f>
        <v>58.09</v>
      </c>
      <c r="R18" s="192" t="s">
        <v>149</v>
      </c>
      <c r="S18" s="192" t="s">
        <v>150</v>
      </c>
      <c r="T18" s="193" t="s">
        <v>151</v>
      </c>
      <c r="U18" s="194" t="n">
        <v>0.087</v>
      </c>
      <c r="V18" s="194" t="n">
        <f aca="false">ROUND(E18*U18,2)</f>
        <v>19.14</v>
      </c>
      <c r="W18" s="194"/>
      <c r="X18" s="195"/>
      <c r="Y18" s="195"/>
      <c r="Z18" s="195"/>
      <c r="AA18" s="195"/>
      <c r="AB18" s="195"/>
      <c r="AC18" s="195"/>
      <c r="AD18" s="195"/>
      <c r="AE18" s="195"/>
      <c r="AF18" s="195"/>
      <c r="AG18" s="195" t="s">
        <v>152</v>
      </c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</row>
    <row r="19" customFormat="false" ht="13.2" hidden="false" customHeight="false" outlineLevel="1" collapsed="false">
      <c r="A19" s="196"/>
      <c r="B19" s="197"/>
      <c r="C19" s="209" t="s">
        <v>153</v>
      </c>
      <c r="D19" s="210"/>
      <c r="E19" s="211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5"/>
      <c r="Y19" s="195"/>
      <c r="Z19" s="195"/>
      <c r="AA19" s="195"/>
      <c r="AB19" s="195"/>
      <c r="AC19" s="195"/>
      <c r="AD19" s="195"/>
      <c r="AE19" s="195"/>
      <c r="AF19" s="195"/>
      <c r="AG19" s="195" t="s">
        <v>154</v>
      </c>
      <c r="AH19" s="195" t="n">
        <v>0</v>
      </c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</row>
    <row r="20" customFormat="false" ht="13.2" hidden="false" customHeight="false" outlineLevel="1" collapsed="false">
      <c r="A20" s="196"/>
      <c r="B20" s="197"/>
      <c r="C20" s="209" t="s">
        <v>155</v>
      </c>
      <c r="D20" s="210"/>
      <c r="E20" s="211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  <c r="AF20" s="195"/>
      <c r="AG20" s="195" t="s">
        <v>154</v>
      </c>
      <c r="AH20" s="195" t="n">
        <v>0</v>
      </c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</row>
    <row r="21" customFormat="false" ht="13.2" hidden="false" customHeight="false" outlineLevel="1" collapsed="false">
      <c r="A21" s="196"/>
      <c r="B21" s="197"/>
      <c r="C21" s="209" t="s">
        <v>156</v>
      </c>
      <c r="D21" s="210"/>
      <c r="E21" s="211" t="n">
        <v>106.99</v>
      </c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5"/>
      <c r="Y21" s="195"/>
      <c r="Z21" s="195"/>
      <c r="AA21" s="195"/>
      <c r="AB21" s="195"/>
      <c r="AC21" s="195"/>
      <c r="AD21" s="195"/>
      <c r="AE21" s="195"/>
      <c r="AF21" s="195"/>
      <c r="AG21" s="195" t="s">
        <v>154</v>
      </c>
      <c r="AH21" s="195" t="n">
        <v>0</v>
      </c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</row>
    <row r="22" customFormat="false" ht="13.2" hidden="false" customHeight="false" outlineLevel="1" collapsed="false">
      <c r="A22" s="196"/>
      <c r="B22" s="197"/>
      <c r="C22" s="209" t="s">
        <v>157</v>
      </c>
      <c r="D22" s="210"/>
      <c r="E22" s="211" t="n">
        <v>72.16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  <c r="AF22" s="195"/>
      <c r="AG22" s="195" t="s">
        <v>154</v>
      </c>
      <c r="AH22" s="195" t="n">
        <v>0</v>
      </c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</row>
    <row r="23" customFormat="false" ht="13.2" hidden="false" customHeight="false" outlineLevel="1" collapsed="false">
      <c r="A23" s="196"/>
      <c r="B23" s="197"/>
      <c r="C23" s="209" t="s">
        <v>158</v>
      </c>
      <c r="D23" s="210"/>
      <c r="E23" s="211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5"/>
      <c r="Y23" s="195"/>
      <c r="Z23" s="195"/>
      <c r="AA23" s="195"/>
      <c r="AB23" s="195"/>
      <c r="AC23" s="195"/>
      <c r="AD23" s="195"/>
      <c r="AE23" s="195"/>
      <c r="AF23" s="195"/>
      <c r="AG23" s="195" t="s">
        <v>154</v>
      </c>
      <c r="AH23" s="195" t="n">
        <v>0</v>
      </c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</row>
    <row r="24" customFormat="false" ht="13.2" hidden="false" customHeight="false" outlineLevel="1" collapsed="false">
      <c r="A24" s="196"/>
      <c r="B24" s="197"/>
      <c r="C24" s="209" t="s">
        <v>159</v>
      </c>
      <c r="D24" s="210"/>
      <c r="E24" s="211" t="n">
        <v>5.2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5"/>
      <c r="Y24" s="195"/>
      <c r="Z24" s="195"/>
      <c r="AA24" s="195"/>
      <c r="AB24" s="195"/>
      <c r="AC24" s="195"/>
      <c r="AD24" s="195"/>
      <c r="AE24" s="195"/>
      <c r="AF24" s="195"/>
      <c r="AG24" s="195" t="s">
        <v>154</v>
      </c>
      <c r="AH24" s="195" t="n">
        <v>0</v>
      </c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</row>
    <row r="25" customFormat="false" ht="13.2" hidden="false" customHeight="false" outlineLevel="1" collapsed="false">
      <c r="A25" s="196"/>
      <c r="B25" s="197"/>
      <c r="C25" s="209" t="s">
        <v>160</v>
      </c>
      <c r="D25" s="210"/>
      <c r="E25" s="211" t="n">
        <v>5.1</v>
      </c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  <c r="AF25" s="195"/>
      <c r="AG25" s="195" t="s">
        <v>154</v>
      </c>
      <c r="AH25" s="195" t="n">
        <v>0</v>
      </c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</row>
    <row r="26" customFormat="false" ht="13.2" hidden="false" customHeight="false" outlineLevel="1" collapsed="false">
      <c r="A26" s="196"/>
      <c r="B26" s="197"/>
      <c r="C26" s="209" t="s">
        <v>161</v>
      </c>
      <c r="D26" s="210"/>
      <c r="E26" s="211" t="n">
        <v>30.6</v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5"/>
      <c r="Y26" s="195"/>
      <c r="Z26" s="195"/>
      <c r="AA26" s="195"/>
      <c r="AB26" s="195"/>
      <c r="AC26" s="195"/>
      <c r="AD26" s="195"/>
      <c r="AE26" s="195"/>
      <c r="AF26" s="195"/>
      <c r="AG26" s="195" t="s">
        <v>154</v>
      </c>
      <c r="AH26" s="195" t="n">
        <v>0</v>
      </c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</row>
    <row r="27" customFormat="false" ht="20.4" hidden="false" customHeight="false" outlineLevel="1" collapsed="false">
      <c r="A27" s="186" t="n">
        <v>3</v>
      </c>
      <c r="B27" s="187" t="s">
        <v>164</v>
      </c>
      <c r="C27" s="188" t="s">
        <v>165</v>
      </c>
      <c r="D27" s="189" t="s">
        <v>148</v>
      </c>
      <c r="E27" s="190" t="n">
        <v>220.05</v>
      </c>
      <c r="F27" s="191"/>
      <c r="G27" s="192" t="n">
        <f aca="false">ROUND(E27*F27,2)</f>
        <v>0</v>
      </c>
      <c r="H27" s="191"/>
      <c r="I27" s="192" t="n">
        <f aca="false">ROUND(E27*H27,2)</f>
        <v>0</v>
      </c>
      <c r="J27" s="191"/>
      <c r="K27" s="192" t="n">
        <f aca="false">ROUND(E27*J27,2)</f>
        <v>0</v>
      </c>
      <c r="L27" s="192" t="n">
        <v>21</v>
      </c>
      <c r="M27" s="192" t="n">
        <f aca="false">G27*(1+L27/100)</f>
        <v>0</v>
      </c>
      <c r="N27" s="192" t="n">
        <v>0</v>
      </c>
      <c r="O27" s="192" t="n">
        <f aca="false">ROUND(E27*N27,2)</f>
        <v>0</v>
      </c>
      <c r="P27" s="192" t="n">
        <v>0.38314</v>
      </c>
      <c r="Q27" s="192" t="n">
        <f aca="false">ROUND(E27*P27,2)</f>
        <v>84.31</v>
      </c>
      <c r="R27" s="192" t="s">
        <v>149</v>
      </c>
      <c r="S27" s="192" t="s">
        <v>150</v>
      </c>
      <c r="T27" s="193" t="s">
        <v>151</v>
      </c>
      <c r="U27" s="194" t="n">
        <v>0.017</v>
      </c>
      <c r="V27" s="194" t="n">
        <f aca="false">ROUND(E27*U27,2)</f>
        <v>3.74</v>
      </c>
      <c r="W27" s="194"/>
      <c r="X27" s="195"/>
      <c r="Y27" s="195"/>
      <c r="Z27" s="195"/>
      <c r="AA27" s="195"/>
      <c r="AB27" s="195"/>
      <c r="AC27" s="195"/>
      <c r="AD27" s="195"/>
      <c r="AE27" s="195"/>
      <c r="AF27" s="195"/>
      <c r="AG27" s="195" t="s">
        <v>152</v>
      </c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</row>
    <row r="28" customFormat="false" ht="13.2" hidden="false" customHeight="false" outlineLevel="1" collapsed="false">
      <c r="A28" s="196"/>
      <c r="B28" s="197"/>
      <c r="C28" s="209" t="s">
        <v>153</v>
      </c>
      <c r="D28" s="210"/>
      <c r="E28" s="211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5"/>
      <c r="Y28" s="195"/>
      <c r="Z28" s="195"/>
      <c r="AA28" s="195"/>
      <c r="AB28" s="195"/>
      <c r="AC28" s="195"/>
      <c r="AD28" s="195"/>
      <c r="AE28" s="195"/>
      <c r="AF28" s="195"/>
      <c r="AG28" s="195" t="s">
        <v>154</v>
      </c>
      <c r="AH28" s="195" t="n">
        <v>0</v>
      </c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</row>
    <row r="29" customFormat="false" ht="13.2" hidden="false" customHeight="false" outlineLevel="1" collapsed="false">
      <c r="A29" s="196"/>
      <c r="B29" s="197"/>
      <c r="C29" s="209" t="s">
        <v>155</v>
      </c>
      <c r="D29" s="210"/>
      <c r="E29" s="211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5"/>
      <c r="Y29" s="195"/>
      <c r="Z29" s="195"/>
      <c r="AA29" s="195"/>
      <c r="AB29" s="195"/>
      <c r="AC29" s="195"/>
      <c r="AD29" s="195"/>
      <c r="AE29" s="195"/>
      <c r="AF29" s="195"/>
      <c r="AG29" s="195" t="s">
        <v>154</v>
      </c>
      <c r="AH29" s="195" t="n">
        <v>0</v>
      </c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</row>
    <row r="30" customFormat="false" ht="13.2" hidden="false" customHeight="false" outlineLevel="1" collapsed="false">
      <c r="A30" s="196"/>
      <c r="B30" s="197"/>
      <c r="C30" s="209" t="s">
        <v>156</v>
      </c>
      <c r="D30" s="210"/>
      <c r="E30" s="211" t="n">
        <v>106.99</v>
      </c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5"/>
      <c r="Y30" s="195"/>
      <c r="Z30" s="195"/>
      <c r="AA30" s="195"/>
      <c r="AB30" s="195"/>
      <c r="AC30" s="195"/>
      <c r="AD30" s="195"/>
      <c r="AE30" s="195"/>
      <c r="AF30" s="195"/>
      <c r="AG30" s="195" t="s">
        <v>154</v>
      </c>
      <c r="AH30" s="195" t="n">
        <v>0</v>
      </c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</row>
    <row r="31" customFormat="false" ht="13.2" hidden="false" customHeight="false" outlineLevel="1" collapsed="false">
      <c r="A31" s="196"/>
      <c r="B31" s="197"/>
      <c r="C31" s="209" t="s">
        <v>157</v>
      </c>
      <c r="D31" s="210"/>
      <c r="E31" s="211" t="n">
        <v>72.16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5"/>
      <c r="Z31" s="195"/>
      <c r="AA31" s="195"/>
      <c r="AB31" s="195"/>
      <c r="AC31" s="195"/>
      <c r="AD31" s="195"/>
      <c r="AE31" s="195"/>
      <c r="AF31" s="195"/>
      <c r="AG31" s="195" t="s">
        <v>154</v>
      </c>
      <c r="AH31" s="195" t="n">
        <v>0</v>
      </c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</row>
    <row r="32" customFormat="false" ht="13.2" hidden="false" customHeight="false" outlineLevel="1" collapsed="false">
      <c r="A32" s="196"/>
      <c r="B32" s="197"/>
      <c r="C32" s="209" t="s">
        <v>158</v>
      </c>
      <c r="D32" s="210"/>
      <c r="E32" s="211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5"/>
      <c r="Y32" s="195"/>
      <c r="Z32" s="195"/>
      <c r="AA32" s="195"/>
      <c r="AB32" s="195"/>
      <c r="AC32" s="195"/>
      <c r="AD32" s="195"/>
      <c r="AE32" s="195"/>
      <c r="AF32" s="195"/>
      <c r="AG32" s="195" t="s">
        <v>154</v>
      </c>
      <c r="AH32" s="195" t="n">
        <v>0</v>
      </c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</row>
    <row r="33" customFormat="false" ht="13.2" hidden="false" customHeight="false" outlineLevel="1" collapsed="false">
      <c r="A33" s="196"/>
      <c r="B33" s="197"/>
      <c r="C33" s="209" t="s">
        <v>159</v>
      </c>
      <c r="D33" s="210"/>
      <c r="E33" s="211" t="n">
        <v>5.2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5"/>
      <c r="Y33" s="195"/>
      <c r="Z33" s="195"/>
      <c r="AA33" s="195"/>
      <c r="AB33" s="195"/>
      <c r="AC33" s="195"/>
      <c r="AD33" s="195"/>
      <c r="AE33" s="195"/>
      <c r="AF33" s="195"/>
      <c r="AG33" s="195" t="s">
        <v>154</v>
      </c>
      <c r="AH33" s="195" t="n">
        <v>0</v>
      </c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</row>
    <row r="34" customFormat="false" ht="13.2" hidden="false" customHeight="false" outlineLevel="1" collapsed="false">
      <c r="A34" s="196"/>
      <c r="B34" s="197"/>
      <c r="C34" s="209" t="s">
        <v>160</v>
      </c>
      <c r="D34" s="210"/>
      <c r="E34" s="211" t="n">
        <v>5.1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5"/>
      <c r="Y34" s="195"/>
      <c r="Z34" s="195"/>
      <c r="AA34" s="195"/>
      <c r="AB34" s="195"/>
      <c r="AC34" s="195"/>
      <c r="AD34" s="195"/>
      <c r="AE34" s="195"/>
      <c r="AF34" s="195"/>
      <c r="AG34" s="195" t="s">
        <v>154</v>
      </c>
      <c r="AH34" s="195" t="n">
        <v>0</v>
      </c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</row>
    <row r="35" customFormat="false" ht="13.2" hidden="false" customHeight="false" outlineLevel="1" collapsed="false">
      <c r="A35" s="196"/>
      <c r="B35" s="197"/>
      <c r="C35" s="209" t="s">
        <v>161</v>
      </c>
      <c r="D35" s="210"/>
      <c r="E35" s="211" t="n">
        <v>30.6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5"/>
      <c r="Y35" s="195"/>
      <c r="Z35" s="195"/>
      <c r="AA35" s="195"/>
      <c r="AB35" s="195"/>
      <c r="AC35" s="195"/>
      <c r="AD35" s="195"/>
      <c r="AE35" s="195"/>
      <c r="AF35" s="195"/>
      <c r="AG35" s="195" t="s">
        <v>154</v>
      </c>
      <c r="AH35" s="195" t="n">
        <v>0</v>
      </c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</row>
    <row r="36" customFormat="false" ht="20.4" hidden="false" customHeight="false" outlineLevel="1" collapsed="false">
      <c r="A36" s="186" t="n">
        <v>4</v>
      </c>
      <c r="B36" s="187" t="s">
        <v>166</v>
      </c>
      <c r="C36" s="188" t="s">
        <v>167</v>
      </c>
      <c r="D36" s="189" t="s">
        <v>168</v>
      </c>
      <c r="E36" s="190" t="n">
        <v>6.6</v>
      </c>
      <c r="F36" s="191"/>
      <c r="G36" s="192" t="n">
        <f aca="false">ROUND(E36*F36,2)</f>
        <v>0</v>
      </c>
      <c r="H36" s="191"/>
      <c r="I36" s="192" t="n">
        <f aca="false">ROUND(E36*H36,2)</f>
        <v>0</v>
      </c>
      <c r="J36" s="191"/>
      <c r="K36" s="192" t="n">
        <f aca="false">ROUND(E36*J36,2)</f>
        <v>0</v>
      </c>
      <c r="L36" s="192" t="n">
        <v>21</v>
      </c>
      <c r="M36" s="192" t="n">
        <f aca="false">G36*(1+L36/100)</f>
        <v>0</v>
      </c>
      <c r="N36" s="192" t="n">
        <v>0.00869</v>
      </c>
      <c r="O36" s="192" t="n">
        <f aca="false">ROUND(E36*N36,2)</f>
        <v>0.06</v>
      </c>
      <c r="P36" s="192" t="n">
        <v>0</v>
      </c>
      <c r="Q36" s="192" t="n">
        <f aca="false">ROUND(E36*P36,2)</f>
        <v>0</v>
      </c>
      <c r="R36" s="192" t="s">
        <v>169</v>
      </c>
      <c r="S36" s="192" t="s">
        <v>150</v>
      </c>
      <c r="T36" s="193" t="s">
        <v>151</v>
      </c>
      <c r="U36" s="194" t="n">
        <v>0.703</v>
      </c>
      <c r="V36" s="194" t="n">
        <f aca="false">ROUND(E36*U36,2)</f>
        <v>4.64</v>
      </c>
      <c r="W36" s="194"/>
      <c r="X36" s="195"/>
      <c r="Y36" s="195"/>
      <c r="Z36" s="195"/>
      <c r="AA36" s="195"/>
      <c r="AB36" s="195"/>
      <c r="AC36" s="195"/>
      <c r="AD36" s="195"/>
      <c r="AE36" s="195"/>
      <c r="AF36" s="195"/>
      <c r="AG36" s="195" t="s">
        <v>152</v>
      </c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</row>
    <row r="37" customFormat="false" ht="21" hidden="false" customHeight="true" outlineLevel="1" collapsed="false">
      <c r="A37" s="196"/>
      <c r="B37" s="197"/>
      <c r="C37" s="212" t="s">
        <v>170</v>
      </c>
      <c r="D37" s="212"/>
      <c r="E37" s="212"/>
      <c r="F37" s="212"/>
      <c r="G37" s="212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5"/>
      <c r="Y37" s="195"/>
      <c r="Z37" s="195"/>
      <c r="AA37" s="195"/>
      <c r="AB37" s="195"/>
      <c r="AC37" s="195"/>
      <c r="AD37" s="195"/>
      <c r="AE37" s="195"/>
      <c r="AF37" s="195"/>
      <c r="AG37" s="195" t="s">
        <v>171</v>
      </c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9" t="str">
        <f aca="false">C37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37" s="195"/>
      <c r="BC37" s="195"/>
      <c r="BD37" s="195"/>
      <c r="BE37" s="195"/>
      <c r="BF37" s="195"/>
      <c r="BG37" s="195"/>
      <c r="BH37" s="195"/>
    </row>
    <row r="38" customFormat="false" ht="13.2" hidden="false" customHeight="false" outlineLevel="1" collapsed="false">
      <c r="A38" s="196"/>
      <c r="B38" s="197"/>
      <c r="C38" s="209" t="s">
        <v>172</v>
      </c>
      <c r="D38" s="210"/>
      <c r="E38" s="211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5"/>
      <c r="Y38" s="195"/>
      <c r="Z38" s="195"/>
      <c r="AA38" s="195"/>
      <c r="AB38" s="195"/>
      <c r="AC38" s="195"/>
      <c r="AD38" s="195"/>
      <c r="AE38" s="195"/>
      <c r="AF38" s="195"/>
      <c r="AG38" s="195" t="s">
        <v>154</v>
      </c>
      <c r="AH38" s="195" t="n">
        <v>0</v>
      </c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</row>
    <row r="39" customFormat="false" ht="13.2" hidden="false" customHeight="false" outlineLevel="1" collapsed="false">
      <c r="A39" s="196"/>
      <c r="B39" s="197"/>
      <c r="C39" s="209" t="s">
        <v>173</v>
      </c>
      <c r="D39" s="210"/>
      <c r="E39" s="211" t="n">
        <v>3.3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5"/>
      <c r="AB39" s="195"/>
      <c r="AC39" s="195"/>
      <c r="AD39" s="195"/>
      <c r="AE39" s="195"/>
      <c r="AF39" s="195"/>
      <c r="AG39" s="195" t="s">
        <v>154</v>
      </c>
      <c r="AH39" s="195" t="n">
        <v>0</v>
      </c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</row>
    <row r="40" customFormat="false" ht="13.2" hidden="false" customHeight="false" outlineLevel="1" collapsed="false">
      <c r="A40" s="196"/>
      <c r="B40" s="197"/>
      <c r="C40" s="209" t="s">
        <v>174</v>
      </c>
      <c r="D40" s="210"/>
      <c r="E40" s="211" t="n">
        <v>3.3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5"/>
      <c r="Y40" s="195"/>
      <c r="Z40" s="195"/>
      <c r="AA40" s="195"/>
      <c r="AB40" s="195"/>
      <c r="AC40" s="195"/>
      <c r="AD40" s="195"/>
      <c r="AE40" s="195"/>
      <c r="AF40" s="195"/>
      <c r="AG40" s="195" t="s">
        <v>154</v>
      </c>
      <c r="AH40" s="195" t="n">
        <v>0</v>
      </c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</row>
    <row r="41" customFormat="false" ht="20.4" hidden="false" customHeight="false" outlineLevel="1" collapsed="false">
      <c r="A41" s="186" t="n">
        <v>5</v>
      </c>
      <c r="B41" s="187" t="s">
        <v>175</v>
      </c>
      <c r="C41" s="188" t="s">
        <v>176</v>
      </c>
      <c r="D41" s="189" t="s">
        <v>168</v>
      </c>
      <c r="E41" s="190" t="n">
        <v>5.5</v>
      </c>
      <c r="F41" s="191"/>
      <c r="G41" s="192" t="n">
        <f aca="false">ROUND(E41*F41,2)</f>
        <v>0</v>
      </c>
      <c r="H41" s="191"/>
      <c r="I41" s="192" t="n">
        <f aca="false">ROUND(E41*H41,2)</f>
        <v>0</v>
      </c>
      <c r="J41" s="191"/>
      <c r="K41" s="192" t="n">
        <f aca="false">ROUND(E41*J41,2)</f>
        <v>0</v>
      </c>
      <c r="L41" s="192" t="n">
        <v>21</v>
      </c>
      <c r="M41" s="192" t="n">
        <f aca="false">G41*(1+L41/100)</f>
        <v>0</v>
      </c>
      <c r="N41" s="192" t="n">
        <v>0.01271</v>
      </c>
      <c r="O41" s="192" t="n">
        <f aca="false">ROUND(E41*N41,2)</f>
        <v>0.07</v>
      </c>
      <c r="P41" s="192" t="n">
        <v>0</v>
      </c>
      <c r="Q41" s="192" t="n">
        <f aca="false">ROUND(E41*P41,2)</f>
        <v>0</v>
      </c>
      <c r="R41" s="192" t="s">
        <v>169</v>
      </c>
      <c r="S41" s="192" t="s">
        <v>150</v>
      </c>
      <c r="T41" s="193" t="s">
        <v>151</v>
      </c>
      <c r="U41" s="194" t="n">
        <v>1.153</v>
      </c>
      <c r="V41" s="194" t="n">
        <f aca="false">ROUND(E41*U41,2)</f>
        <v>6.34</v>
      </c>
      <c r="W41" s="194"/>
      <c r="X41" s="195"/>
      <c r="Y41" s="195"/>
      <c r="Z41" s="195"/>
      <c r="AA41" s="195"/>
      <c r="AB41" s="195"/>
      <c r="AC41" s="195"/>
      <c r="AD41" s="195"/>
      <c r="AE41" s="195"/>
      <c r="AF41" s="195"/>
      <c r="AG41" s="195" t="s">
        <v>152</v>
      </c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</row>
    <row r="42" customFormat="false" ht="21" hidden="false" customHeight="true" outlineLevel="1" collapsed="false">
      <c r="A42" s="196"/>
      <c r="B42" s="197"/>
      <c r="C42" s="212" t="s">
        <v>170</v>
      </c>
      <c r="D42" s="212"/>
      <c r="E42" s="212"/>
      <c r="F42" s="212"/>
      <c r="G42" s="212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5"/>
      <c r="Y42" s="195"/>
      <c r="Z42" s="195"/>
      <c r="AA42" s="195"/>
      <c r="AB42" s="195"/>
      <c r="AC42" s="195"/>
      <c r="AD42" s="195"/>
      <c r="AE42" s="195"/>
      <c r="AF42" s="195"/>
      <c r="AG42" s="195" t="s">
        <v>171</v>
      </c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9" t="str">
        <f aca="false">C42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42" s="195"/>
      <c r="BC42" s="195"/>
      <c r="BD42" s="195"/>
      <c r="BE42" s="195"/>
      <c r="BF42" s="195"/>
      <c r="BG42" s="195"/>
      <c r="BH42" s="195"/>
    </row>
    <row r="43" customFormat="false" ht="13.2" hidden="false" customHeight="false" outlineLevel="1" collapsed="false">
      <c r="A43" s="196"/>
      <c r="B43" s="197"/>
      <c r="C43" s="209" t="s">
        <v>177</v>
      </c>
      <c r="D43" s="210"/>
      <c r="E43" s="211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5"/>
      <c r="Y43" s="195"/>
      <c r="Z43" s="195"/>
      <c r="AA43" s="195"/>
      <c r="AB43" s="195"/>
      <c r="AC43" s="195"/>
      <c r="AD43" s="195"/>
      <c r="AE43" s="195"/>
      <c r="AF43" s="195"/>
      <c r="AG43" s="195" t="s">
        <v>154</v>
      </c>
      <c r="AH43" s="195" t="n">
        <v>0</v>
      </c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</row>
    <row r="44" customFormat="false" ht="13.2" hidden="false" customHeight="false" outlineLevel="1" collapsed="false">
      <c r="A44" s="196"/>
      <c r="B44" s="197"/>
      <c r="C44" s="209" t="s">
        <v>178</v>
      </c>
      <c r="D44" s="210"/>
      <c r="E44" s="211" t="n">
        <v>5.5</v>
      </c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5"/>
      <c r="Y44" s="195"/>
      <c r="Z44" s="195"/>
      <c r="AA44" s="195"/>
      <c r="AB44" s="195"/>
      <c r="AC44" s="195"/>
      <c r="AD44" s="195"/>
      <c r="AE44" s="195"/>
      <c r="AF44" s="195"/>
      <c r="AG44" s="195" t="s">
        <v>154</v>
      </c>
      <c r="AH44" s="195" t="n">
        <v>0</v>
      </c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</row>
    <row r="45" customFormat="false" ht="13.2" hidden="false" customHeight="false" outlineLevel="1" collapsed="false">
      <c r="A45" s="186" t="n">
        <v>6</v>
      </c>
      <c r="B45" s="187" t="s">
        <v>179</v>
      </c>
      <c r="C45" s="188" t="s">
        <v>180</v>
      </c>
      <c r="D45" s="189" t="s">
        <v>168</v>
      </c>
      <c r="E45" s="190" t="n">
        <v>11</v>
      </c>
      <c r="F45" s="191"/>
      <c r="G45" s="192" t="n">
        <f aca="false">ROUND(E45*F45,2)</f>
        <v>0</v>
      </c>
      <c r="H45" s="191"/>
      <c r="I45" s="192" t="n">
        <f aca="false">ROUND(E45*H45,2)</f>
        <v>0</v>
      </c>
      <c r="J45" s="191"/>
      <c r="K45" s="192" t="n">
        <f aca="false">ROUND(E45*J45,2)</f>
        <v>0</v>
      </c>
      <c r="L45" s="192" t="n">
        <v>21</v>
      </c>
      <c r="M45" s="192" t="n">
        <f aca="false">G45*(1+L45/100)</f>
        <v>0</v>
      </c>
      <c r="N45" s="192" t="n">
        <v>0.02478</v>
      </c>
      <c r="O45" s="192" t="n">
        <f aca="false">ROUND(E45*N45,2)</f>
        <v>0.27</v>
      </c>
      <c r="P45" s="192" t="n">
        <v>0</v>
      </c>
      <c r="Q45" s="192" t="n">
        <f aca="false">ROUND(E45*P45,2)</f>
        <v>0</v>
      </c>
      <c r="R45" s="192" t="s">
        <v>169</v>
      </c>
      <c r="S45" s="192" t="s">
        <v>150</v>
      </c>
      <c r="T45" s="193" t="s">
        <v>151</v>
      </c>
      <c r="U45" s="194" t="n">
        <v>0.547</v>
      </c>
      <c r="V45" s="194" t="n">
        <f aca="false">ROUND(E45*U45,2)</f>
        <v>6.02</v>
      </c>
      <c r="W45" s="194"/>
      <c r="X45" s="195"/>
      <c r="Y45" s="195"/>
      <c r="Z45" s="195"/>
      <c r="AA45" s="195"/>
      <c r="AB45" s="195"/>
      <c r="AC45" s="195"/>
      <c r="AD45" s="195"/>
      <c r="AE45" s="195"/>
      <c r="AF45" s="195"/>
      <c r="AG45" s="195" t="s">
        <v>152</v>
      </c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</row>
    <row r="46" customFormat="false" ht="21" hidden="false" customHeight="true" outlineLevel="1" collapsed="false">
      <c r="A46" s="196"/>
      <c r="B46" s="197"/>
      <c r="C46" s="212" t="s">
        <v>170</v>
      </c>
      <c r="D46" s="212"/>
      <c r="E46" s="212"/>
      <c r="F46" s="212"/>
      <c r="G46" s="212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5"/>
      <c r="Y46" s="195"/>
      <c r="Z46" s="195"/>
      <c r="AA46" s="195"/>
      <c r="AB46" s="195"/>
      <c r="AC46" s="195"/>
      <c r="AD46" s="195"/>
      <c r="AE46" s="195"/>
      <c r="AF46" s="195"/>
      <c r="AG46" s="195" t="s">
        <v>171</v>
      </c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9" t="str">
        <f aca="false">C46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46" s="195"/>
      <c r="BC46" s="195"/>
      <c r="BD46" s="195"/>
      <c r="BE46" s="195"/>
      <c r="BF46" s="195"/>
      <c r="BG46" s="195"/>
      <c r="BH46" s="195"/>
    </row>
    <row r="47" customFormat="false" ht="13.2" hidden="false" customHeight="false" outlineLevel="1" collapsed="false">
      <c r="A47" s="196"/>
      <c r="B47" s="197"/>
      <c r="C47" s="209" t="s">
        <v>181</v>
      </c>
      <c r="D47" s="210"/>
      <c r="E47" s="211" t="n">
        <v>11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5"/>
      <c r="Y47" s="195"/>
      <c r="Z47" s="195"/>
      <c r="AA47" s="195"/>
      <c r="AB47" s="195"/>
      <c r="AC47" s="195"/>
      <c r="AD47" s="195"/>
      <c r="AE47" s="195"/>
      <c r="AF47" s="195"/>
      <c r="AG47" s="195" t="s">
        <v>154</v>
      </c>
      <c r="AH47" s="195" t="n">
        <v>0</v>
      </c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</row>
    <row r="48" customFormat="false" ht="13.2" hidden="false" customHeight="false" outlineLevel="1" collapsed="false">
      <c r="A48" s="186" t="n">
        <v>7</v>
      </c>
      <c r="B48" s="187" t="s">
        <v>182</v>
      </c>
      <c r="C48" s="188" t="s">
        <v>183</v>
      </c>
      <c r="D48" s="189" t="s">
        <v>184</v>
      </c>
      <c r="E48" s="190" t="n">
        <v>38.115</v>
      </c>
      <c r="F48" s="191"/>
      <c r="G48" s="192" t="n">
        <f aca="false">ROUND(E48*F48,2)</f>
        <v>0</v>
      </c>
      <c r="H48" s="191"/>
      <c r="I48" s="192" t="n">
        <f aca="false">ROUND(E48*H48,2)</f>
        <v>0</v>
      </c>
      <c r="J48" s="191"/>
      <c r="K48" s="192" t="n">
        <f aca="false">ROUND(E48*J48,2)</f>
        <v>0</v>
      </c>
      <c r="L48" s="192" t="n">
        <v>21</v>
      </c>
      <c r="M48" s="192" t="n">
        <f aca="false">G48*(1+L48/100)</f>
        <v>0</v>
      </c>
      <c r="N48" s="192" t="n">
        <v>0</v>
      </c>
      <c r="O48" s="192" t="n">
        <f aca="false">ROUND(E48*N48,2)</f>
        <v>0</v>
      </c>
      <c r="P48" s="192" t="n">
        <v>0</v>
      </c>
      <c r="Q48" s="192" t="n">
        <f aca="false">ROUND(E48*P48,2)</f>
        <v>0</v>
      </c>
      <c r="R48" s="192" t="s">
        <v>169</v>
      </c>
      <c r="S48" s="192" t="s">
        <v>150</v>
      </c>
      <c r="T48" s="193" t="s">
        <v>151</v>
      </c>
      <c r="U48" s="194" t="n">
        <v>1.548</v>
      </c>
      <c r="V48" s="194" t="n">
        <f aca="false">ROUND(E48*U48,2)</f>
        <v>59</v>
      </c>
      <c r="W48" s="194"/>
      <c r="X48" s="195"/>
      <c r="Y48" s="195"/>
      <c r="Z48" s="195"/>
      <c r="AA48" s="195"/>
      <c r="AB48" s="195"/>
      <c r="AC48" s="195"/>
      <c r="AD48" s="195"/>
      <c r="AE48" s="195"/>
      <c r="AF48" s="195"/>
      <c r="AG48" s="195" t="s">
        <v>152</v>
      </c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</row>
    <row r="49" customFormat="false" ht="13.2" hidden="false" customHeight="true" outlineLevel="1" collapsed="false">
      <c r="A49" s="196"/>
      <c r="B49" s="197"/>
      <c r="C49" s="212" t="s">
        <v>185</v>
      </c>
      <c r="D49" s="212"/>
      <c r="E49" s="212"/>
      <c r="F49" s="212"/>
      <c r="G49" s="212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5"/>
      <c r="Y49" s="195"/>
      <c r="Z49" s="195"/>
      <c r="AA49" s="195"/>
      <c r="AB49" s="195"/>
      <c r="AC49" s="195"/>
      <c r="AD49" s="195"/>
      <c r="AE49" s="195"/>
      <c r="AF49" s="195"/>
      <c r="AG49" s="195" t="s">
        <v>171</v>
      </c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</row>
    <row r="50" customFormat="false" ht="13.2" hidden="false" customHeight="false" outlineLevel="1" collapsed="false">
      <c r="A50" s="196"/>
      <c r="B50" s="197"/>
      <c r="C50" s="209" t="s">
        <v>186</v>
      </c>
      <c r="D50" s="210"/>
      <c r="E50" s="211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5"/>
      <c r="Y50" s="195"/>
      <c r="Z50" s="195"/>
      <c r="AA50" s="195"/>
      <c r="AB50" s="195"/>
      <c r="AC50" s="195"/>
      <c r="AD50" s="195"/>
      <c r="AE50" s="195"/>
      <c r="AF50" s="195"/>
      <c r="AG50" s="195" t="s">
        <v>154</v>
      </c>
      <c r="AH50" s="195" t="n">
        <v>0</v>
      </c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</row>
    <row r="51" customFormat="false" ht="13.2" hidden="false" customHeight="false" outlineLevel="1" collapsed="false">
      <c r="A51" s="196"/>
      <c r="B51" s="197"/>
      <c r="C51" s="209" t="s">
        <v>187</v>
      </c>
      <c r="D51" s="210"/>
      <c r="E51" s="211" t="n">
        <v>15.125</v>
      </c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5"/>
      <c r="Y51" s="195"/>
      <c r="Z51" s="195"/>
      <c r="AA51" s="195"/>
      <c r="AB51" s="195"/>
      <c r="AC51" s="195"/>
      <c r="AD51" s="195"/>
      <c r="AE51" s="195"/>
      <c r="AF51" s="195"/>
      <c r="AG51" s="195" t="s">
        <v>154</v>
      </c>
      <c r="AH51" s="195" t="n">
        <v>0</v>
      </c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</row>
    <row r="52" customFormat="false" ht="13.2" hidden="false" customHeight="false" outlineLevel="1" collapsed="false">
      <c r="A52" s="196"/>
      <c r="B52" s="197"/>
      <c r="C52" s="209" t="s">
        <v>188</v>
      </c>
      <c r="D52" s="210"/>
      <c r="E52" s="211" t="n">
        <v>5.445</v>
      </c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5"/>
      <c r="Y52" s="195"/>
      <c r="Z52" s="195"/>
      <c r="AA52" s="195"/>
      <c r="AB52" s="195"/>
      <c r="AC52" s="195"/>
      <c r="AD52" s="195"/>
      <c r="AE52" s="195"/>
      <c r="AF52" s="195"/>
      <c r="AG52" s="195" t="s">
        <v>154</v>
      </c>
      <c r="AH52" s="195" t="n">
        <v>0</v>
      </c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</row>
    <row r="53" customFormat="false" ht="13.2" hidden="false" customHeight="false" outlineLevel="1" collapsed="false">
      <c r="A53" s="196"/>
      <c r="B53" s="197"/>
      <c r="C53" s="209" t="s">
        <v>189</v>
      </c>
      <c r="D53" s="210"/>
      <c r="E53" s="211" t="n">
        <v>5.445</v>
      </c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5"/>
      <c r="Y53" s="195"/>
      <c r="Z53" s="195"/>
      <c r="AA53" s="195"/>
      <c r="AB53" s="195"/>
      <c r="AC53" s="195"/>
      <c r="AD53" s="195"/>
      <c r="AE53" s="195"/>
      <c r="AF53" s="195"/>
      <c r="AG53" s="195" t="s">
        <v>154</v>
      </c>
      <c r="AH53" s="195" t="n">
        <v>0</v>
      </c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</row>
    <row r="54" customFormat="false" ht="13.2" hidden="false" customHeight="false" outlineLevel="1" collapsed="false">
      <c r="A54" s="196"/>
      <c r="B54" s="197"/>
      <c r="C54" s="209" t="s">
        <v>190</v>
      </c>
      <c r="D54" s="210"/>
      <c r="E54" s="211" t="n">
        <v>12.1</v>
      </c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5"/>
      <c r="Y54" s="195"/>
      <c r="Z54" s="195"/>
      <c r="AA54" s="195"/>
      <c r="AB54" s="195"/>
      <c r="AC54" s="195"/>
      <c r="AD54" s="195"/>
      <c r="AE54" s="195"/>
      <c r="AF54" s="195"/>
      <c r="AG54" s="195" t="s">
        <v>154</v>
      </c>
      <c r="AH54" s="195" t="n">
        <v>0</v>
      </c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</row>
    <row r="55" customFormat="false" ht="13.2" hidden="false" customHeight="false" outlineLevel="1" collapsed="false">
      <c r="A55" s="186" t="n">
        <v>8</v>
      </c>
      <c r="B55" s="187" t="s">
        <v>191</v>
      </c>
      <c r="C55" s="188" t="s">
        <v>192</v>
      </c>
      <c r="D55" s="189" t="s">
        <v>184</v>
      </c>
      <c r="E55" s="190" t="n">
        <v>68.568</v>
      </c>
      <c r="F55" s="191"/>
      <c r="G55" s="192" t="n">
        <f aca="false">ROUND(E55*F55,2)</f>
        <v>0</v>
      </c>
      <c r="H55" s="191"/>
      <c r="I55" s="192" t="n">
        <f aca="false">ROUND(E55*H55,2)</f>
        <v>0</v>
      </c>
      <c r="J55" s="191"/>
      <c r="K55" s="192" t="n">
        <f aca="false">ROUND(E55*J55,2)</f>
        <v>0</v>
      </c>
      <c r="L55" s="192" t="n">
        <v>21</v>
      </c>
      <c r="M55" s="192" t="n">
        <f aca="false">G55*(1+L55/100)</f>
        <v>0</v>
      </c>
      <c r="N55" s="192" t="n">
        <v>0</v>
      </c>
      <c r="O55" s="192" t="n">
        <f aca="false">ROUND(E55*N55,2)</f>
        <v>0</v>
      </c>
      <c r="P55" s="192" t="n">
        <v>0</v>
      </c>
      <c r="Q55" s="192" t="n">
        <f aca="false">ROUND(E55*P55,2)</f>
        <v>0</v>
      </c>
      <c r="R55" s="192" t="s">
        <v>169</v>
      </c>
      <c r="S55" s="192" t="s">
        <v>150</v>
      </c>
      <c r="T55" s="193" t="s">
        <v>151</v>
      </c>
      <c r="U55" s="194" t="n">
        <v>0.0952</v>
      </c>
      <c r="V55" s="194" t="n">
        <f aca="false">ROUND(E55*U55,2)</f>
        <v>6.53</v>
      </c>
      <c r="W55" s="194"/>
      <c r="X55" s="195"/>
      <c r="Y55" s="195"/>
      <c r="Z55" s="195"/>
      <c r="AA55" s="195"/>
      <c r="AB55" s="195"/>
      <c r="AC55" s="195"/>
      <c r="AD55" s="195"/>
      <c r="AE55" s="195"/>
      <c r="AF55" s="195"/>
      <c r="AG55" s="195" t="s">
        <v>152</v>
      </c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</row>
    <row r="56" customFormat="false" ht="13.2" hidden="false" customHeight="true" outlineLevel="1" collapsed="false">
      <c r="A56" s="196"/>
      <c r="B56" s="197"/>
      <c r="C56" s="212" t="s">
        <v>193</v>
      </c>
      <c r="D56" s="212"/>
      <c r="E56" s="212"/>
      <c r="F56" s="212"/>
      <c r="G56" s="212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5"/>
      <c r="Y56" s="195"/>
      <c r="Z56" s="195"/>
      <c r="AA56" s="195"/>
      <c r="AB56" s="195"/>
      <c r="AC56" s="195"/>
      <c r="AD56" s="195"/>
      <c r="AE56" s="195"/>
      <c r="AF56" s="195"/>
      <c r="AG56" s="195" t="s">
        <v>171</v>
      </c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</row>
    <row r="57" customFormat="false" ht="13.2" hidden="false" customHeight="false" outlineLevel="1" collapsed="false">
      <c r="A57" s="196"/>
      <c r="B57" s="197"/>
      <c r="C57" s="213" t="s">
        <v>194</v>
      </c>
      <c r="D57" s="214"/>
      <c r="E57" s="215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5"/>
      <c r="Y57" s="195"/>
      <c r="Z57" s="195"/>
      <c r="AA57" s="195"/>
      <c r="AB57" s="195"/>
      <c r="AC57" s="195"/>
      <c r="AD57" s="195"/>
      <c r="AE57" s="195"/>
      <c r="AF57" s="195"/>
      <c r="AG57" s="195" t="s">
        <v>154</v>
      </c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</row>
    <row r="58" customFormat="false" ht="13.2" hidden="false" customHeight="false" outlineLevel="1" collapsed="false">
      <c r="A58" s="196"/>
      <c r="B58" s="197"/>
      <c r="C58" s="213" t="s">
        <v>195</v>
      </c>
      <c r="D58" s="214"/>
      <c r="E58" s="215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5"/>
      <c r="Y58" s="195"/>
      <c r="Z58" s="195"/>
      <c r="AA58" s="195"/>
      <c r="AB58" s="195"/>
      <c r="AC58" s="195"/>
      <c r="AD58" s="195"/>
      <c r="AE58" s="195"/>
      <c r="AF58" s="195"/>
      <c r="AG58" s="195" t="s">
        <v>154</v>
      </c>
      <c r="AH58" s="195" t="n">
        <v>2</v>
      </c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</row>
    <row r="59" customFormat="false" ht="13.2" hidden="false" customHeight="false" outlineLevel="1" collapsed="false">
      <c r="A59" s="196"/>
      <c r="B59" s="197"/>
      <c r="C59" s="213" t="s">
        <v>196</v>
      </c>
      <c r="D59" s="214"/>
      <c r="E59" s="215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5"/>
      <c r="Y59" s="195"/>
      <c r="Z59" s="195"/>
      <c r="AA59" s="195"/>
      <c r="AB59" s="195"/>
      <c r="AC59" s="195"/>
      <c r="AD59" s="195"/>
      <c r="AE59" s="195"/>
      <c r="AF59" s="195"/>
      <c r="AG59" s="195" t="s">
        <v>154</v>
      </c>
      <c r="AH59" s="195" t="n">
        <v>2</v>
      </c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</row>
    <row r="60" customFormat="false" ht="13.2" hidden="false" customHeight="false" outlineLevel="1" collapsed="false">
      <c r="A60" s="196"/>
      <c r="B60" s="197"/>
      <c r="C60" s="213" t="s">
        <v>197</v>
      </c>
      <c r="D60" s="214"/>
      <c r="E60" s="215" t="n">
        <v>25.48</v>
      </c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5"/>
      <c r="Y60" s="195"/>
      <c r="Z60" s="195"/>
      <c r="AA60" s="195"/>
      <c r="AB60" s="195"/>
      <c r="AC60" s="195"/>
      <c r="AD60" s="195"/>
      <c r="AE60" s="195"/>
      <c r="AF60" s="195"/>
      <c r="AG60" s="195" t="s">
        <v>154</v>
      </c>
      <c r="AH60" s="195" t="n">
        <v>2</v>
      </c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</row>
    <row r="61" customFormat="false" ht="13.2" hidden="false" customHeight="false" outlineLevel="1" collapsed="false">
      <c r="A61" s="196"/>
      <c r="B61" s="197"/>
      <c r="C61" s="213" t="s">
        <v>198</v>
      </c>
      <c r="D61" s="214"/>
      <c r="E61" s="215" t="n">
        <v>34.32</v>
      </c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5"/>
      <c r="Y61" s="195"/>
      <c r="Z61" s="195"/>
      <c r="AA61" s="195"/>
      <c r="AB61" s="195"/>
      <c r="AC61" s="195"/>
      <c r="AD61" s="195"/>
      <c r="AE61" s="195"/>
      <c r="AF61" s="195"/>
      <c r="AG61" s="195" t="s">
        <v>154</v>
      </c>
      <c r="AH61" s="195" t="n">
        <v>2</v>
      </c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</row>
    <row r="62" customFormat="false" ht="13.2" hidden="false" customHeight="false" outlineLevel="1" collapsed="false">
      <c r="A62" s="196"/>
      <c r="B62" s="197"/>
      <c r="C62" s="213" t="s">
        <v>199</v>
      </c>
      <c r="D62" s="214"/>
      <c r="E62" s="215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5"/>
      <c r="Y62" s="195"/>
      <c r="Z62" s="195"/>
      <c r="AA62" s="195"/>
      <c r="AB62" s="195"/>
      <c r="AC62" s="195"/>
      <c r="AD62" s="195"/>
      <c r="AE62" s="195"/>
      <c r="AF62" s="195"/>
      <c r="AG62" s="195" t="s">
        <v>154</v>
      </c>
      <c r="AH62" s="195" t="n">
        <v>2</v>
      </c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</row>
    <row r="63" customFormat="false" ht="13.2" hidden="false" customHeight="false" outlineLevel="1" collapsed="false">
      <c r="A63" s="196"/>
      <c r="B63" s="197"/>
      <c r="C63" s="213" t="s">
        <v>200</v>
      </c>
      <c r="D63" s="214"/>
      <c r="E63" s="215" t="n">
        <v>49.53</v>
      </c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5"/>
      <c r="Y63" s="195"/>
      <c r="Z63" s="195"/>
      <c r="AA63" s="195"/>
      <c r="AB63" s="195"/>
      <c r="AC63" s="195"/>
      <c r="AD63" s="195"/>
      <c r="AE63" s="195"/>
      <c r="AF63" s="195"/>
      <c r="AG63" s="195" t="s">
        <v>154</v>
      </c>
      <c r="AH63" s="195" t="n">
        <v>2</v>
      </c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</row>
    <row r="64" customFormat="false" ht="13.2" hidden="false" customHeight="false" outlineLevel="1" collapsed="false">
      <c r="A64" s="196"/>
      <c r="B64" s="197"/>
      <c r="C64" s="213" t="s">
        <v>201</v>
      </c>
      <c r="D64" s="214"/>
      <c r="E64" s="215" t="n">
        <v>14.43</v>
      </c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5"/>
      <c r="Y64" s="195"/>
      <c r="Z64" s="195"/>
      <c r="AA64" s="195"/>
      <c r="AB64" s="195"/>
      <c r="AC64" s="195"/>
      <c r="AD64" s="195"/>
      <c r="AE64" s="195"/>
      <c r="AF64" s="195"/>
      <c r="AG64" s="195" t="s">
        <v>154</v>
      </c>
      <c r="AH64" s="195" t="n">
        <v>2</v>
      </c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</row>
    <row r="65" customFormat="false" ht="13.2" hidden="false" customHeight="false" outlineLevel="1" collapsed="false">
      <c r="A65" s="196"/>
      <c r="B65" s="197"/>
      <c r="C65" s="213" t="s">
        <v>202</v>
      </c>
      <c r="D65" s="214"/>
      <c r="E65" s="215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5"/>
      <c r="Y65" s="195"/>
      <c r="Z65" s="195"/>
      <c r="AA65" s="195"/>
      <c r="AB65" s="195"/>
      <c r="AC65" s="195"/>
      <c r="AD65" s="195"/>
      <c r="AE65" s="195"/>
      <c r="AF65" s="195"/>
      <c r="AG65" s="195" t="s">
        <v>154</v>
      </c>
      <c r="AH65" s="195" t="n">
        <v>2</v>
      </c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</row>
    <row r="66" customFormat="false" ht="13.2" hidden="false" customHeight="false" outlineLevel="1" collapsed="false">
      <c r="A66" s="196"/>
      <c r="B66" s="197"/>
      <c r="C66" s="213" t="s">
        <v>203</v>
      </c>
      <c r="D66" s="214"/>
      <c r="E66" s="215" t="n">
        <v>65.4</v>
      </c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5"/>
      <c r="Y66" s="195"/>
      <c r="Z66" s="195"/>
      <c r="AA66" s="195"/>
      <c r="AB66" s="195"/>
      <c r="AC66" s="195"/>
      <c r="AD66" s="195"/>
      <c r="AE66" s="195"/>
      <c r="AF66" s="195"/>
      <c r="AG66" s="195" t="s">
        <v>154</v>
      </c>
      <c r="AH66" s="195" t="n">
        <v>2</v>
      </c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</row>
    <row r="67" customFormat="false" ht="13.2" hidden="false" customHeight="false" outlineLevel="1" collapsed="false">
      <c r="A67" s="196"/>
      <c r="B67" s="197"/>
      <c r="C67" s="213" t="s">
        <v>204</v>
      </c>
      <c r="D67" s="214"/>
      <c r="E67" s="215" t="n">
        <v>39.4</v>
      </c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5"/>
      <c r="Y67" s="195"/>
      <c r="Z67" s="195"/>
      <c r="AA67" s="195"/>
      <c r="AB67" s="195"/>
      <c r="AC67" s="195"/>
      <c r="AD67" s="195"/>
      <c r="AE67" s="195"/>
      <c r="AF67" s="195"/>
      <c r="AG67" s="195" t="s">
        <v>154</v>
      </c>
      <c r="AH67" s="195" t="n">
        <v>2</v>
      </c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</row>
    <row r="68" customFormat="false" ht="13.2" hidden="false" customHeight="false" outlineLevel="1" collapsed="false">
      <c r="A68" s="196"/>
      <c r="B68" s="197"/>
      <c r="C68" s="213" t="s">
        <v>205</v>
      </c>
      <c r="D68" s="214"/>
      <c r="E68" s="215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5"/>
      <c r="Y68" s="195"/>
      <c r="Z68" s="195"/>
      <c r="AA68" s="195"/>
      <c r="AB68" s="195"/>
      <c r="AC68" s="195"/>
      <c r="AD68" s="195"/>
      <c r="AE68" s="195"/>
      <c r="AF68" s="195"/>
      <c r="AG68" s="195" t="s">
        <v>154</v>
      </c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</row>
    <row r="69" customFormat="false" ht="13.2" hidden="false" customHeight="false" outlineLevel="1" collapsed="false">
      <c r="A69" s="196"/>
      <c r="B69" s="197"/>
      <c r="C69" s="209" t="s">
        <v>206</v>
      </c>
      <c r="D69" s="210"/>
      <c r="E69" s="211" t="n">
        <v>68.568</v>
      </c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5"/>
      <c r="Y69" s="195"/>
      <c r="Z69" s="195"/>
      <c r="AA69" s="195"/>
      <c r="AB69" s="195"/>
      <c r="AC69" s="195"/>
      <c r="AD69" s="195"/>
      <c r="AE69" s="195"/>
      <c r="AF69" s="195"/>
      <c r="AG69" s="195" t="s">
        <v>154</v>
      </c>
      <c r="AH69" s="195" t="n">
        <v>0</v>
      </c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</row>
    <row r="70" customFormat="false" ht="13.2" hidden="false" customHeight="false" outlineLevel="1" collapsed="false">
      <c r="A70" s="186" t="n">
        <v>9</v>
      </c>
      <c r="B70" s="187" t="s">
        <v>207</v>
      </c>
      <c r="C70" s="188" t="s">
        <v>208</v>
      </c>
      <c r="D70" s="189" t="s">
        <v>184</v>
      </c>
      <c r="E70" s="190" t="n">
        <v>347.68041</v>
      </c>
      <c r="F70" s="191"/>
      <c r="G70" s="192" t="n">
        <f aca="false">ROUND(E70*F70,2)</f>
        <v>0</v>
      </c>
      <c r="H70" s="191"/>
      <c r="I70" s="192" t="n">
        <f aca="false">ROUND(E70*H70,2)</f>
        <v>0</v>
      </c>
      <c r="J70" s="191"/>
      <c r="K70" s="192" t="n">
        <f aca="false">ROUND(E70*J70,2)</f>
        <v>0</v>
      </c>
      <c r="L70" s="192" t="n">
        <v>21</v>
      </c>
      <c r="M70" s="192" t="n">
        <f aca="false">G70*(1+L70/100)</f>
        <v>0</v>
      </c>
      <c r="N70" s="192" t="n">
        <v>0</v>
      </c>
      <c r="O70" s="192" t="n">
        <f aca="false">ROUND(E70*N70,2)</f>
        <v>0</v>
      </c>
      <c r="P70" s="192" t="n">
        <v>0</v>
      </c>
      <c r="Q70" s="192" t="n">
        <f aca="false">ROUND(E70*P70,2)</f>
        <v>0</v>
      </c>
      <c r="R70" s="192" t="s">
        <v>169</v>
      </c>
      <c r="S70" s="192" t="s">
        <v>150</v>
      </c>
      <c r="T70" s="193" t="s">
        <v>151</v>
      </c>
      <c r="U70" s="194" t="n">
        <v>0.1</v>
      </c>
      <c r="V70" s="194" t="n">
        <f aca="false">ROUND(E70*U70,2)</f>
        <v>34.77</v>
      </c>
      <c r="W70" s="194"/>
      <c r="X70" s="195"/>
      <c r="Y70" s="195"/>
      <c r="Z70" s="195"/>
      <c r="AA70" s="195"/>
      <c r="AB70" s="195"/>
      <c r="AC70" s="195"/>
      <c r="AD70" s="195"/>
      <c r="AE70" s="195"/>
      <c r="AF70" s="195"/>
      <c r="AG70" s="195" t="s">
        <v>152</v>
      </c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</row>
    <row r="71" customFormat="false" ht="21" hidden="false" customHeight="true" outlineLevel="1" collapsed="false">
      <c r="A71" s="196"/>
      <c r="B71" s="197"/>
      <c r="C71" s="212" t="s">
        <v>209</v>
      </c>
      <c r="D71" s="212"/>
      <c r="E71" s="212"/>
      <c r="F71" s="212"/>
      <c r="G71" s="212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5"/>
      <c r="Y71" s="195"/>
      <c r="Z71" s="195"/>
      <c r="AA71" s="195"/>
      <c r="AB71" s="195"/>
      <c r="AC71" s="195"/>
      <c r="AD71" s="195"/>
      <c r="AE71" s="195"/>
      <c r="AF71" s="195"/>
      <c r="AG71" s="195" t="s">
        <v>171</v>
      </c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9" t="str">
        <f aca="false">C71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71" s="195"/>
      <c r="BC71" s="195"/>
      <c r="BD71" s="195"/>
      <c r="BE71" s="195"/>
      <c r="BF71" s="195"/>
      <c r="BG71" s="195"/>
      <c r="BH71" s="195"/>
    </row>
    <row r="72" customFormat="false" ht="13.2" hidden="false" customHeight="false" outlineLevel="1" collapsed="false">
      <c r="A72" s="196"/>
      <c r="B72" s="197"/>
      <c r="C72" s="213" t="s">
        <v>194</v>
      </c>
      <c r="D72" s="214"/>
      <c r="E72" s="215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5"/>
      <c r="Y72" s="195"/>
      <c r="Z72" s="195"/>
      <c r="AA72" s="195"/>
      <c r="AB72" s="195"/>
      <c r="AC72" s="195"/>
      <c r="AD72" s="195"/>
      <c r="AE72" s="195"/>
      <c r="AF72" s="195"/>
      <c r="AG72" s="195" t="s">
        <v>154</v>
      </c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</row>
    <row r="73" customFormat="false" ht="13.2" hidden="false" customHeight="false" outlineLevel="1" collapsed="false">
      <c r="A73" s="196"/>
      <c r="B73" s="197"/>
      <c r="C73" s="213" t="s">
        <v>195</v>
      </c>
      <c r="D73" s="214"/>
      <c r="E73" s="215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5"/>
      <c r="Y73" s="195"/>
      <c r="Z73" s="195"/>
      <c r="AA73" s="195"/>
      <c r="AB73" s="195"/>
      <c r="AC73" s="195"/>
      <c r="AD73" s="195"/>
      <c r="AE73" s="195"/>
      <c r="AF73" s="195"/>
      <c r="AG73" s="195" t="s">
        <v>154</v>
      </c>
      <c r="AH73" s="195" t="n">
        <v>2</v>
      </c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</row>
    <row r="74" customFormat="false" ht="13.2" hidden="false" customHeight="false" outlineLevel="1" collapsed="false">
      <c r="A74" s="196"/>
      <c r="B74" s="197"/>
      <c r="C74" s="213" t="s">
        <v>196</v>
      </c>
      <c r="D74" s="214"/>
      <c r="E74" s="215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5"/>
      <c r="Y74" s="195"/>
      <c r="Z74" s="195"/>
      <c r="AA74" s="195"/>
      <c r="AB74" s="195"/>
      <c r="AC74" s="195"/>
      <c r="AD74" s="195"/>
      <c r="AE74" s="195"/>
      <c r="AF74" s="195"/>
      <c r="AG74" s="195" t="s">
        <v>154</v>
      </c>
      <c r="AH74" s="195" t="n">
        <v>2</v>
      </c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</row>
    <row r="75" customFormat="false" ht="13.2" hidden="false" customHeight="false" outlineLevel="1" collapsed="false">
      <c r="A75" s="196"/>
      <c r="B75" s="197"/>
      <c r="C75" s="213" t="s">
        <v>210</v>
      </c>
      <c r="D75" s="214"/>
      <c r="E75" s="215" t="n">
        <v>94.1122</v>
      </c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5"/>
      <c r="Y75" s="195"/>
      <c r="Z75" s="195"/>
      <c r="AA75" s="195"/>
      <c r="AB75" s="195"/>
      <c r="AC75" s="195"/>
      <c r="AD75" s="195"/>
      <c r="AE75" s="195"/>
      <c r="AF75" s="195"/>
      <c r="AG75" s="195" t="s">
        <v>154</v>
      </c>
      <c r="AH75" s="195" t="n">
        <v>2</v>
      </c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</row>
    <row r="76" customFormat="false" ht="13.2" hidden="false" customHeight="false" outlineLevel="1" collapsed="false">
      <c r="A76" s="196"/>
      <c r="B76" s="197"/>
      <c r="C76" s="213" t="s">
        <v>211</v>
      </c>
      <c r="D76" s="214"/>
      <c r="E76" s="215" t="n">
        <v>81.3462</v>
      </c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5"/>
      <c r="Y76" s="195"/>
      <c r="Z76" s="195"/>
      <c r="AA76" s="195"/>
      <c r="AB76" s="195"/>
      <c r="AC76" s="195"/>
      <c r="AD76" s="195"/>
      <c r="AE76" s="195"/>
      <c r="AF76" s="195"/>
      <c r="AG76" s="195" t="s">
        <v>154</v>
      </c>
      <c r="AH76" s="195" t="n">
        <v>2</v>
      </c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</row>
    <row r="77" customFormat="false" ht="13.2" hidden="false" customHeight="false" outlineLevel="1" collapsed="false">
      <c r="A77" s="196"/>
      <c r="B77" s="197"/>
      <c r="C77" s="213" t="s">
        <v>199</v>
      </c>
      <c r="D77" s="214"/>
      <c r="E77" s="215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5"/>
      <c r="Y77" s="195"/>
      <c r="Z77" s="195"/>
      <c r="AA77" s="195"/>
      <c r="AB77" s="195"/>
      <c r="AC77" s="195"/>
      <c r="AD77" s="195"/>
      <c r="AE77" s="195"/>
      <c r="AF77" s="195"/>
      <c r="AG77" s="195" t="s">
        <v>154</v>
      </c>
      <c r="AH77" s="195" t="n">
        <v>2</v>
      </c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</row>
    <row r="78" customFormat="false" ht="13.2" hidden="false" customHeight="false" outlineLevel="1" collapsed="false">
      <c r="A78" s="196"/>
      <c r="B78" s="197"/>
      <c r="C78" s="213" t="s">
        <v>212</v>
      </c>
      <c r="D78" s="214"/>
      <c r="E78" s="215" t="n">
        <v>164.4825</v>
      </c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5"/>
      <c r="Y78" s="195"/>
      <c r="Z78" s="195"/>
      <c r="AA78" s="195"/>
      <c r="AB78" s="195"/>
      <c r="AC78" s="195"/>
      <c r="AD78" s="195"/>
      <c r="AE78" s="195"/>
      <c r="AF78" s="195"/>
      <c r="AG78" s="195" t="s">
        <v>154</v>
      </c>
      <c r="AH78" s="195" t="n">
        <v>2</v>
      </c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</row>
    <row r="79" customFormat="false" ht="13.2" hidden="false" customHeight="false" outlineLevel="1" collapsed="false">
      <c r="A79" s="196"/>
      <c r="B79" s="197"/>
      <c r="C79" s="213" t="s">
        <v>213</v>
      </c>
      <c r="D79" s="214"/>
      <c r="E79" s="215" t="n">
        <v>31.356</v>
      </c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5"/>
      <c r="Y79" s="195"/>
      <c r="Z79" s="195"/>
      <c r="AA79" s="195"/>
      <c r="AB79" s="195"/>
      <c r="AC79" s="195"/>
      <c r="AD79" s="195"/>
      <c r="AE79" s="195"/>
      <c r="AF79" s="195"/>
      <c r="AG79" s="195" t="s">
        <v>154</v>
      </c>
      <c r="AH79" s="195" t="n">
        <v>2</v>
      </c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</row>
    <row r="80" customFormat="false" ht="13.2" hidden="false" customHeight="false" outlineLevel="1" collapsed="false">
      <c r="A80" s="196"/>
      <c r="B80" s="197"/>
      <c r="C80" s="213" t="s">
        <v>202</v>
      </c>
      <c r="D80" s="214"/>
      <c r="E80" s="215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5"/>
      <c r="Y80" s="195"/>
      <c r="Z80" s="195"/>
      <c r="AA80" s="195"/>
      <c r="AB80" s="195"/>
      <c r="AC80" s="195"/>
      <c r="AD80" s="195"/>
      <c r="AE80" s="195"/>
      <c r="AF80" s="195"/>
      <c r="AG80" s="195" t="s">
        <v>154</v>
      </c>
      <c r="AH80" s="195" t="n">
        <v>2</v>
      </c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</row>
    <row r="81" customFormat="false" ht="13.2" hidden="false" customHeight="false" outlineLevel="1" collapsed="false">
      <c r="A81" s="196"/>
      <c r="B81" s="197"/>
      <c r="C81" s="213" t="s">
        <v>214</v>
      </c>
      <c r="D81" s="214"/>
      <c r="E81" s="215" t="n">
        <v>107.256</v>
      </c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5"/>
      <c r="Y81" s="195"/>
      <c r="Z81" s="195"/>
      <c r="AA81" s="195"/>
      <c r="AB81" s="195"/>
      <c r="AC81" s="195"/>
      <c r="AD81" s="195"/>
      <c r="AE81" s="195"/>
      <c r="AF81" s="195"/>
      <c r="AG81" s="195" t="s">
        <v>154</v>
      </c>
      <c r="AH81" s="195" t="n">
        <v>2</v>
      </c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</row>
    <row r="82" customFormat="false" ht="13.2" hidden="false" customHeight="false" outlineLevel="1" collapsed="false">
      <c r="A82" s="196"/>
      <c r="B82" s="197"/>
      <c r="C82" s="213" t="s">
        <v>215</v>
      </c>
      <c r="D82" s="214"/>
      <c r="E82" s="215" t="n">
        <v>59.1</v>
      </c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5"/>
      <c r="Y82" s="195"/>
      <c r="Z82" s="195"/>
      <c r="AA82" s="195"/>
      <c r="AB82" s="195"/>
      <c r="AC82" s="195"/>
      <c r="AD82" s="195"/>
      <c r="AE82" s="195"/>
      <c r="AF82" s="195"/>
      <c r="AG82" s="195" t="s">
        <v>154</v>
      </c>
      <c r="AH82" s="195" t="n">
        <v>2</v>
      </c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</row>
    <row r="83" customFormat="false" ht="13.2" hidden="false" customHeight="false" outlineLevel="1" collapsed="false">
      <c r="A83" s="196"/>
      <c r="B83" s="197"/>
      <c r="C83" s="213" t="s">
        <v>216</v>
      </c>
      <c r="D83" s="214"/>
      <c r="E83" s="215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5"/>
      <c r="Y83" s="195"/>
      <c r="Z83" s="195"/>
      <c r="AA83" s="195"/>
      <c r="AB83" s="195"/>
      <c r="AC83" s="195"/>
      <c r="AD83" s="195"/>
      <c r="AE83" s="195"/>
      <c r="AF83" s="195"/>
      <c r="AG83" s="195" t="s">
        <v>154</v>
      </c>
      <c r="AH83" s="195" t="n">
        <v>2</v>
      </c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</row>
    <row r="84" customFormat="false" ht="13.2" hidden="false" customHeight="false" outlineLevel="1" collapsed="false">
      <c r="A84" s="196"/>
      <c r="B84" s="197"/>
      <c r="C84" s="213" t="s">
        <v>196</v>
      </c>
      <c r="D84" s="214"/>
      <c r="E84" s="215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5"/>
      <c r="Y84" s="195"/>
      <c r="Z84" s="195"/>
      <c r="AA84" s="195"/>
      <c r="AB84" s="195"/>
      <c r="AC84" s="195"/>
      <c r="AD84" s="195"/>
      <c r="AE84" s="195"/>
      <c r="AF84" s="195"/>
      <c r="AG84" s="195" t="s">
        <v>154</v>
      </c>
      <c r="AH84" s="195" t="n">
        <v>2</v>
      </c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</row>
    <row r="85" customFormat="false" ht="13.2" hidden="false" customHeight="false" outlineLevel="1" collapsed="false">
      <c r="A85" s="196"/>
      <c r="B85" s="197"/>
      <c r="C85" s="213" t="s">
        <v>217</v>
      </c>
      <c r="D85" s="214"/>
      <c r="E85" s="215" t="n">
        <v>104.2106</v>
      </c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5"/>
      <c r="Y85" s="195"/>
      <c r="Z85" s="195"/>
      <c r="AA85" s="195"/>
      <c r="AB85" s="195"/>
      <c r="AC85" s="195"/>
      <c r="AD85" s="195"/>
      <c r="AE85" s="195"/>
      <c r="AF85" s="195"/>
      <c r="AG85" s="195" t="s">
        <v>154</v>
      </c>
      <c r="AH85" s="195" t="n">
        <v>2</v>
      </c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</row>
    <row r="86" customFormat="false" ht="13.2" hidden="false" customHeight="false" outlineLevel="1" collapsed="false">
      <c r="A86" s="196"/>
      <c r="B86" s="197"/>
      <c r="C86" s="213" t="s">
        <v>218</v>
      </c>
      <c r="D86" s="214"/>
      <c r="E86" s="215" t="n">
        <v>55.055</v>
      </c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5"/>
      <c r="Y86" s="195"/>
      <c r="Z86" s="195"/>
      <c r="AA86" s="195"/>
      <c r="AB86" s="195"/>
      <c r="AC86" s="195"/>
      <c r="AD86" s="195"/>
      <c r="AE86" s="195"/>
      <c r="AF86" s="195"/>
      <c r="AG86" s="195" t="s">
        <v>154</v>
      </c>
      <c r="AH86" s="195" t="n">
        <v>2</v>
      </c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</row>
    <row r="87" customFormat="false" ht="13.2" hidden="false" customHeight="false" outlineLevel="1" collapsed="false">
      <c r="A87" s="196"/>
      <c r="B87" s="197"/>
      <c r="C87" s="213" t="s">
        <v>219</v>
      </c>
      <c r="D87" s="214"/>
      <c r="E87" s="215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5"/>
      <c r="Y87" s="195"/>
      <c r="Z87" s="195"/>
      <c r="AA87" s="195"/>
      <c r="AB87" s="195"/>
      <c r="AC87" s="195"/>
      <c r="AD87" s="195"/>
      <c r="AE87" s="195"/>
      <c r="AF87" s="195"/>
      <c r="AG87" s="195" t="s">
        <v>154</v>
      </c>
      <c r="AH87" s="195" t="n">
        <v>2</v>
      </c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</row>
    <row r="88" customFormat="false" ht="13.2" hidden="false" customHeight="false" outlineLevel="1" collapsed="false">
      <c r="A88" s="196"/>
      <c r="B88" s="197"/>
      <c r="C88" s="213" t="s">
        <v>196</v>
      </c>
      <c r="D88" s="214"/>
      <c r="E88" s="215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5"/>
      <c r="Y88" s="195"/>
      <c r="Z88" s="195"/>
      <c r="AA88" s="195"/>
      <c r="AB88" s="195"/>
      <c r="AC88" s="195"/>
      <c r="AD88" s="195"/>
      <c r="AE88" s="195"/>
      <c r="AF88" s="195"/>
      <c r="AG88" s="195" t="s">
        <v>154</v>
      </c>
      <c r="AH88" s="195" t="n">
        <v>2</v>
      </c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</row>
    <row r="89" customFormat="false" ht="13.2" hidden="false" customHeight="false" outlineLevel="1" collapsed="false">
      <c r="A89" s="196"/>
      <c r="B89" s="197"/>
      <c r="C89" s="213" t="s">
        <v>220</v>
      </c>
      <c r="D89" s="214"/>
      <c r="E89" s="215" t="n">
        <v>284.1202</v>
      </c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5"/>
      <c r="Y89" s="195"/>
      <c r="Z89" s="195"/>
      <c r="AA89" s="195"/>
      <c r="AB89" s="195"/>
      <c r="AC89" s="195"/>
      <c r="AD89" s="195"/>
      <c r="AE89" s="195"/>
      <c r="AF89" s="195"/>
      <c r="AG89" s="195" t="s">
        <v>154</v>
      </c>
      <c r="AH89" s="195" t="n">
        <v>2</v>
      </c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</row>
    <row r="90" customFormat="false" ht="13.2" hidden="false" customHeight="false" outlineLevel="1" collapsed="false">
      <c r="A90" s="196"/>
      <c r="B90" s="197"/>
      <c r="C90" s="213" t="s">
        <v>221</v>
      </c>
      <c r="D90" s="214"/>
      <c r="E90" s="215" t="n">
        <v>122.59</v>
      </c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5"/>
      <c r="Y90" s="195"/>
      <c r="Z90" s="195"/>
      <c r="AA90" s="195"/>
      <c r="AB90" s="195"/>
      <c r="AC90" s="195"/>
      <c r="AD90" s="195"/>
      <c r="AE90" s="195"/>
      <c r="AF90" s="195"/>
      <c r="AG90" s="195" t="s">
        <v>154</v>
      </c>
      <c r="AH90" s="195" t="n">
        <v>2</v>
      </c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</row>
    <row r="91" customFormat="false" ht="13.2" hidden="false" customHeight="false" outlineLevel="1" collapsed="false">
      <c r="A91" s="196"/>
      <c r="B91" s="197"/>
      <c r="C91" s="213" t="s">
        <v>199</v>
      </c>
      <c r="D91" s="214"/>
      <c r="E91" s="215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5"/>
      <c r="Y91" s="195"/>
      <c r="Z91" s="195"/>
      <c r="AA91" s="195"/>
      <c r="AB91" s="195"/>
      <c r="AC91" s="195"/>
      <c r="AD91" s="195"/>
      <c r="AE91" s="195"/>
      <c r="AF91" s="195"/>
      <c r="AG91" s="195" t="s">
        <v>154</v>
      </c>
      <c r="AH91" s="195" t="n">
        <v>2</v>
      </c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</row>
    <row r="92" customFormat="false" ht="13.2" hidden="false" customHeight="false" outlineLevel="1" collapsed="false">
      <c r="A92" s="196"/>
      <c r="B92" s="197"/>
      <c r="C92" s="213" t="s">
        <v>222</v>
      </c>
      <c r="D92" s="214"/>
      <c r="E92" s="215" t="n">
        <v>11.752</v>
      </c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5"/>
      <c r="Y92" s="195"/>
      <c r="Z92" s="195"/>
      <c r="AA92" s="195"/>
      <c r="AB92" s="195"/>
      <c r="AC92" s="195"/>
      <c r="AD92" s="195"/>
      <c r="AE92" s="195"/>
      <c r="AF92" s="195"/>
      <c r="AG92" s="195" t="s">
        <v>154</v>
      </c>
      <c r="AH92" s="195" t="n">
        <v>2</v>
      </c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</row>
    <row r="93" customFormat="false" ht="13.2" hidden="false" customHeight="false" outlineLevel="1" collapsed="false">
      <c r="A93" s="196"/>
      <c r="B93" s="197"/>
      <c r="C93" s="213" t="s">
        <v>223</v>
      </c>
      <c r="D93" s="214"/>
      <c r="E93" s="215" t="n">
        <v>3.774</v>
      </c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5"/>
      <c r="Y93" s="195"/>
      <c r="Z93" s="195"/>
      <c r="AA93" s="195"/>
      <c r="AB93" s="195"/>
      <c r="AC93" s="195"/>
      <c r="AD93" s="195"/>
      <c r="AE93" s="195"/>
      <c r="AF93" s="195"/>
      <c r="AG93" s="195" t="s">
        <v>154</v>
      </c>
      <c r="AH93" s="195" t="n">
        <v>2</v>
      </c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</row>
    <row r="94" customFormat="false" ht="13.2" hidden="false" customHeight="false" outlineLevel="1" collapsed="false">
      <c r="A94" s="196"/>
      <c r="B94" s="197"/>
      <c r="C94" s="213" t="s">
        <v>224</v>
      </c>
      <c r="D94" s="214"/>
      <c r="E94" s="215" t="n">
        <v>39.78</v>
      </c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5"/>
      <c r="Y94" s="195"/>
      <c r="Z94" s="195"/>
      <c r="AA94" s="195"/>
      <c r="AB94" s="195"/>
      <c r="AC94" s="195"/>
      <c r="AD94" s="195"/>
      <c r="AE94" s="195"/>
      <c r="AF94" s="195"/>
      <c r="AG94" s="195" t="s">
        <v>154</v>
      </c>
      <c r="AH94" s="195" t="n">
        <v>2</v>
      </c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</row>
    <row r="95" customFormat="false" ht="13.2" hidden="false" customHeight="false" outlineLevel="1" collapsed="false">
      <c r="A95" s="196"/>
      <c r="B95" s="197"/>
      <c r="C95" s="213" t="s">
        <v>205</v>
      </c>
      <c r="D95" s="214"/>
      <c r="E95" s="215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5"/>
      <c r="Y95" s="195"/>
      <c r="Z95" s="195"/>
      <c r="AA95" s="195"/>
      <c r="AB95" s="195"/>
      <c r="AC95" s="195"/>
      <c r="AD95" s="195"/>
      <c r="AE95" s="195"/>
      <c r="AF95" s="195"/>
      <c r="AG95" s="195" t="s">
        <v>154</v>
      </c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</row>
    <row r="96" customFormat="false" ht="13.2" hidden="false" customHeight="false" outlineLevel="1" collapsed="false">
      <c r="A96" s="196"/>
      <c r="B96" s="197"/>
      <c r="C96" s="209" t="s">
        <v>225</v>
      </c>
      <c r="D96" s="210"/>
      <c r="E96" s="211" t="n">
        <v>347.68041</v>
      </c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5"/>
      <c r="Y96" s="195"/>
      <c r="Z96" s="195"/>
      <c r="AA96" s="195"/>
      <c r="AB96" s="195"/>
      <c r="AC96" s="195"/>
      <c r="AD96" s="195"/>
      <c r="AE96" s="195"/>
      <c r="AF96" s="195"/>
      <c r="AG96" s="195" t="s">
        <v>154</v>
      </c>
      <c r="AH96" s="195" t="n">
        <v>0</v>
      </c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</row>
    <row r="97" customFormat="false" ht="13.2" hidden="false" customHeight="false" outlineLevel="1" collapsed="false">
      <c r="A97" s="186" t="n">
        <v>10</v>
      </c>
      <c r="B97" s="187" t="s">
        <v>226</v>
      </c>
      <c r="C97" s="188" t="s">
        <v>227</v>
      </c>
      <c r="D97" s="189" t="s">
        <v>184</v>
      </c>
      <c r="E97" s="190" t="n">
        <v>405.62714</v>
      </c>
      <c r="F97" s="191"/>
      <c r="G97" s="192" t="n">
        <f aca="false">ROUND(E97*F97,2)</f>
        <v>0</v>
      </c>
      <c r="H97" s="191"/>
      <c r="I97" s="192" t="n">
        <f aca="false">ROUND(E97*H97,2)</f>
        <v>0</v>
      </c>
      <c r="J97" s="191"/>
      <c r="K97" s="192" t="n">
        <f aca="false">ROUND(E97*J97,2)</f>
        <v>0</v>
      </c>
      <c r="L97" s="192" t="n">
        <v>21</v>
      </c>
      <c r="M97" s="192" t="n">
        <f aca="false">G97*(1+L97/100)</f>
        <v>0</v>
      </c>
      <c r="N97" s="192" t="n">
        <v>0</v>
      </c>
      <c r="O97" s="192" t="n">
        <f aca="false">ROUND(E97*N97,2)</f>
        <v>0</v>
      </c>
      <c r="P97" s="192" t="n">
        <v>0</v>
      </c>
      <c r="Q97" s="192" t="n">
        <f aca="false">ROUND(E97*P97,2)</f>
        <v>0</v>
      </c>
      <c r="R97" s="192" t="s">
        <v>169</v>
      </c>
      <c r="S97" s="192" t="s">
        <v>150</v>
      </c>
      <c r="T97" s="193" t="s">
        <v>151</v>
      </c>
      <c r="U97" s="194" t="n">
        <v>0.12</v>
      </c>
      <c r="V97" s="194" t="n">
        <f aca="false">ROUND(E97*U97,2)</f>
        <v>48.68</v>
      </c>
      <c r="W97" s="194"/>
      <c r="X97" s="195"/>
      <c r="Y97" s="195"/>
      <c r="Z97" s="195"/>
      <c r="AA97" s="195"/>
      <c r="AB97" s="195"/>
      <c r="AC97" s="195"/>
      <c r="AD97" s="195"/>
      <c r="AE97" s="195"/>
      <c r="AF97" s="195"/>
      <c r="AG97" s="195" t="s">
        <v>152</v>
      </c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</row>
    <row r="98" customFormat="false" ht="21" hidden="false" customHeight="true" outlineLevel="1" collapsed="false">
      <c r="A98" s="196"/>
      <c r="B98" s="197"/>
      <c r="C98" s="212" t="s">
        <v>209</v>
      </c>
      <c r="D98" s="212"/>
      <c r="E98" s="212"/>
      <c r="F98" s="212"/>
      <c r="G98" s="212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5"/>
      <c r="Y98" s="195"/>
      <c r="Z98" s="195"/>
      <c r="AA98" s="195"/>
      <c r="AB98" s="195"/>
      <c r="AC98" s="195"/>
      <c r="AD98" s="195"/>
      <c r="AE98" s="195"/>
      <c r="AF98" s="195"/>
      <c r="AG98" s="195" t="s">
        <v>171</v>
      </c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9" t="str">
        <f aca="false">C98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98" s="195"/>
      <c r="BC98" s="195"/>
      <c r="BD98" s="195"/>
      <c r="BE98" s="195"/>
      <c r="BF98" s="195"/>
      <c r="BG98" s="195"/>
      <c r="BH98" s="195"/>
    </row>
    <row r="99" customFormat="false" ht="13.2" hidden="false" customHeight="false" outlineLevel="1" collapsed="false">
      <c r="A99" s="196"/>
      <c r="B99" s="197"/>
      <c r="C99" s="209" t="s">
        <v>228</v>
      </c>
      <c r="D99" s="210"/>
      <c r="E99" s="211" t="n">
        <v>405.62715</v>
      </c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5"/>
      <c r="Y99" s="195"/>
      <c r="Z99" s="195"/>
      <c r="AA99" s="195"/>
      <c r="AB99" s="195"/>
      <c r="AC99" s="195"/>
      <c r="AD99" s="195"/>
      <c r="AE99" s="195"/>
      <c r="AF99" s="195"/>
      <c r="AG99" s="195" t="s">
        <v>154</v>
      </c>
      <c r="AH99" s="195" t="n">
        <v>0</v>
      </c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</row>
    <row r="100" customFormat="false" ht="13.2" hidden="false" customHeight="false" outlineLevel="1" collapsed="false">
      <c r="A100" s="186" t="n">
        <v>11</v>
      </c>
      <c r="B100" s="187" t="s">
        <v>229</v>
      </c>
      <c r="C100" s="188" t="s">
        <v>230</v>
      </c>
      <c r="D100" s="189" t="s">
        <v>184</v>
      </c>
      <c r="E100" s="190" t="n">
        <v>405.62714</v>
      </c>
      <c r="F100" s="191"/>
      <c r="G100" s="192" t="n">
        <f aca="false">ROUND(E100*F100,2)</f>
        <v>0</v>
      </c>
      <c r="H100" s="191"/>
      <c r="I100" s="192" t="n">
        <f aca="false">ROUND(E100*H100,2)</f>
        <v>0</v>
      </c>
      <c r="J100" s="191"/>
      <c r="K100" s="192" t="n">
        <f aca="false">ROUND(E100*J100,2)</f>
        <v>0</v>
      </c>
      <c r="L100" s="192" t="n">
        <v>21</v>
      </c>
      <c r="M100" s="192" t="n">
        <f aca="false">G100*(1+L100/100)</f>
        <v>0</v>
      </c>
      <c r="N100" s="192" t="n">
        <v>0</v>
      </c>
      <c r="O100" s="192" t="n">
        <f aca="false">ROUND(E100*N100,2)</f>
        <v>0</v>
      </c>
      <c r="P100" s="192" t="n">
        <v>0</v>
      </c>
      <c r="Q100" s="192" t="n">
        <f aca="false">ROUND(E100*P100,2)</f>
        <v>0</v>
      </c>
      <c r="R100" s="192" t="s">
        <v>169</v>
      </c>
      <c r="S100" s="192" t="s">
        <v>150</v>
      </c>
      <c r="T100" s="193" t="s">
        <v>151</v>
      </c>
      <c r="U100" s="194" t="n">
        <v>0.25</v>
      </c>
      <c r="V100" s="194" t="n">
        <f aca="false">ROUND(E100*U100,2)</f>
        <v>101.41</v>
      </c>
      <c r="W100" s="194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 t="s">
        <v>152</v>
      </c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</row>
    <row r="101" customFormat="false" ht="21" hidden="false" customHeight="true" outlineLevel="1" collapsed="false">
      <c r="A101" s="196"/>
      <c r="B101" s="197"/>
      <c r="C101" s="212" t="s">
        <v>209</v>
      </c>
      <c r="D101" s="212"/>
      <c r="E101" s="212"/>
      <c r="F101" s="212"/>
      <c r="G101" s="212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 t="s">
        <v>171</v>
      </c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9" t="str">
        <f aca="false">C101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01" s="195"/>
      <c r="BC101" s="195"/>
      <c r="BD101" s="195"/>
      <c r="BE101" s="195"/>
      <c r="BF101" s="195"/>
      <c r="BG101" s="195"/>
      <c r="BH101" s="195"/>
    </row>
    <row r="102" customFormat="false" ht="13.2" hidden="false" customHeight="false" outlineLevel="1" collapsed="false">
      <c r="A102" s="196"/>
      <c r="B102" s="197"/>
      <c r="C102" s="209" t="s">
        <v>231</v>
      </c>
      <c r="D102" s="210"/>
      <c r="E102" s="211" t="n">
        <v>405.62715</v>
      </c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 t="s">
        <v>154</v>
      </c>
      <c r="AH102" s="195" t="n">
        <v>0</v>
      </c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</row>
    <row r="103" customFormat="false" ht="13.2" hidden="false" customHeight="false" outlineLevel="1" collapsed="false">
      <c r="A103" s="186" t="n">
        <v>12</v>
      </c>
      <c r="B103" s="187" t="s">
        <v>232</v>
      </c>
      <c r="C103" s="188" t="s">
        <v>233</v>
      </c>
      <c r="D103" s="189" t="s">
        <v>148</v>
      </c>
      <c r="E103" s="190" t="n">
        <v>518.4</v>
      </c>
      <c r="F103" s="191"/>
      <c r="G103" s="192" t="n">
        <f aca="false">ROUND(E103*F103,2)</f>
        <v>0</v>
      </c>
      <c r="H103" s="191"/>
      <c r="I103" s="192" t="n">
        <f aca="false">ROUND(E103*H103,2)</f>
        <v>0</v>
      </c>
      <c r="J103" s="191"/>
      <c r="K103" s="192" t="n">
        <f aca="false">ROUND(E103*J103,2)</f>
        <v>0</v>
      </c>
      <c r="L103" s="192" t="n">
        <v>21</v>
      </c>
      <c r="M103" s="192" t="n">
        <f aca="false">G103*(1+L103/100)</f>
        <v>0</v>
      </c>
      <c r="N103" s="192" t="n">
        <v>0.00099</v>
      </c>
      <c r="O103" s="192" t="n">
        <f aca="false">ROUND(E103*N103,2)</f>
        <v>0.51</v>
      </c>
      <c r="P103" s="192" t="n">
        <v>0</v>
      </c>
      <c r="Q103" s="192" t="n">
        <f aca="false">ROUND(E103*P103,2)</f>
        <v>0</v>
      </c>
      <c r="R103" s="192" t="s">
        <v>169</v>
      </c>
      <c r="S103" s="192" t="s">
        <v>150</v>
      </c>
      <c r="T103" s="193" t="s">
        <v>120</v>
      </c>
      <c r="U103" s="194" t="n">
        <v>0.236</v>
      </c>
      <c r="V103" s="194" t="n">
        <f aca="false">ROUND(E103*U103,2)</f>
        <v>122.34</v>
      </c>
      <c r="W103" s="194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 t="s">
        <v>152</v>
      </c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</row>
    <row r="104" customFormat="false" ht="13.2" hidden="false" customHeight="true" outlineLevel="1" collapsed="false">
      <c r="A104" s="196"/>
      <c r="B104" s="197"/>
      <c r="C104" s="212" t="s">
        <v>234</v>
      </c>
      <c r="D104" s="212"/>
      <c r="E104" s="212"/>
      <c r="F104" s="212"/>
      <c r="G104" s="212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 t="s">
        <v>171</v>
      </c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</row>
    <row r="105" customFormat="false" ht="13.2" hidden="false" customHeight="false" outlineLevel="1" collapsed="false">
      <c r="A105" s="196"/>
      <c r="B105" s="197"/>
      <c r="C105" s="209" t="s">
        <v>235</v>
      </c>
      <c r="D105" s="210"/>
      <c r="E105" s="211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 t="s">
        <v>154</v>
      </c>
      <c r="AH105" s="195" t="n">
        <v>0</v>
      </c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</row>
    <row r="106" customFormat="false" ht="13.2" hidden="false" customHeight="false" outlineLevel="1" collapsed="false">
      <c r="A106" s="196"/>
      <c r="B106" s="197"/>
      <c r="C106" s="209" t="s">
        <v>236</v>
      </c>
      <c r="D106" s="210"/>
      <c r="E106" s="211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 t="s">
        <v>154</v>
      </c>
      <c r="AH106" s="195" t="n">
        <v>0</v>
      </c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</row>
    <row r="107" customFormat="false" ht="13.2" hidden="false" customHeight="false" outlineLevel="1" collapsed="false">
      <c r="A107" s="196"/>
      <c r="B107" s="197"/>
      <c r="C107" s="209" t="s">
        <v>237</v>
      </c>
      <c r="D107" s="210"/>
      <c r="E107" s="211" t="n">
        <v>253.752</v>
      </c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 t="s">
        <v>154</v>
      </c>
      <c r="AH107" s="195" t="n">
        <v>0</v>
      </c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</row>
    <row r="108" customFormat="false" ht="13.2" hidden="false" customHeight="false" outlineLevel="1" collapsed="false">
      <c r="A108" s="196"/>
      <c r="B108" s="197"/>
      <c r="C108" s="209" t="s">
        <v>238</v>
      </c>
      <c r="D108" s="210"/>
      <c r="E108" s="211" t="n">
        <v>141.84</v>
      </c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 t="s">
        <v>154</v>
      </c>
      <c r="AH108" s="195" t="n">
        <v>0</v>
      </c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</row>
    <row r="109" customFormat="false" ht="13.2" hidden="false" customHeight="false" outlineLevel="1" collapsed="false">
      <c r="A109" s="196"/>
      <c r="B109" s="197"/>
      <c r="C109" s="209" t="s">
        <v>153</v>
      </c>
      <c r="D109" s="210"/>
      <c r="E109" s="211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 t="s">
        <v>154</v>
      </c>
      <c r="AH109" s="195" t="n">
        <v>0</v>
      </c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</row>
    <row r="110" customFormat="false" ht="13.2" hidden="false" customHeight="false" outlineLevel="1" collapsed="false">
      <c r="A110" s="196"/>
      <c r="B110" s="197"/>
      <c r="C110" s="209" t="s">
        <v>239</v>
      </c>
      <c r="D110" s="210"/>
      <c r="E110" s="211" t="n">
        <v>12.648</v>
      </c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 t="s">
        <v>154</v>
      </c>
      <c r="AH110" s="195" t="n">
        <v>0</v>
      </c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</row>
    <row r="111" customFormat="false" ht="13.2" hidden="false" customHeight="false" outlineLevel="1" collapsed="false">
      <c r="A111" s="196"/>
      <c r="B111" s="197"/>
      <c r="C111" s="209" t="s">
        <v>240</v>
      </c>
      <c r="D111" s="210"/>
      <c r="E111" s="211" t="n">
        <v>110.16</v>
      </c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 t="s">
        <v>154</v>
      </c>
      <c r="AH111" s="195" t="n">
        <v>0</v>
      </c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</row>
    <row r="112" customFormat="false" ht="13.2" hidden="false" customHeight="false" outlineLevel="1" collapsed="false">
      <c r="A112" s="186" t="n">
        <v>13</v>
      </c>
      <c r="B112" s="187" t="s">
        <v>241</v>
      </c>
      <c r="C112" s="188" t="s">
        <v>242</v>
      </c>
      <c r="D112" s="189" t="s">
        <v>148</v>
      </c>
      <c r="E112" s="190" t="n">
        <v>518.4</v>
      </c>
      <c r="F112" s="191"/>
      <c r="G112" s="192" t="n">
        <f aca="false">ROUND(E112*F112,2)</f>
        <v>0</v>
      </c>
      <c r="H112" s="191"/>
      <c r="I112" s="192" t="n">
        <f aca="false">ROUND(E112*H112,2)</f>
        <v>0</v>
      </c>
      <c r="J112" s="191"/>
      <c r="K112" s="192" t="n">
        <f aca="false">ROUND(E112*J112,2)</f>
        <v>0</v>
      </c>
      <c r="L112" s="192" t="n">
        <v>21</v>
      </c>
      <c r="M112" s="192" t="n">
        <f aca="false">G112*(1+L112/100)</f>
        <v>0</v>
      </c>
      <c r="N112" s="192" t="n">
        <v>0</v>
      </c>
      <c r="O112" s="192" t="n">
        <f aca="false">ROUND(E112*N112,2)</f>
        <v>0</v>
      </c>
      <c r="P112" s="192" t="n">
        <v>0</v>
      </c>
      <c r="Q112" s="192" t="n">
        <f aca="false">ROUND(E112*P112,2)</f>
        <v>0</v>
      </c>
      <c r="R112" s="192" t="s">
        <v>169</v>
      </c>
      <c r="S112" s="192" t="s">
        <v>150</v>
      </c>
      <c r="T112" s="193" t="s">
        <v>120</v>
      </c>
      <c r="U112" s="194" t="n">
        <v>0.07</v>
      </c>
      <c r="V112" s="194" t="n">
        <f aca="false">ROUND(E112*U112,2)</f>
        <v>36.29</v>
      </c>
      <c r="W112" s="194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 t="s">
        <v>152</v>
      </c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</row>
    <row r="113" customFormat="false" ht="13.2" hidden="false" customHeight="true" outlineLevel="1" collapsed="false">
      <c r="A113" s="196"/>
      <c r="B113" s="197"/>
      <c r="C113" s="212" t="s">
        <v>243</v>
      </c>
      <c r="D113" s="212"/>
      <c r="E113" s="212"/>
      <c r="F113" s="212"/>
      <c r="G113" s="212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 t="s">
        <v>171</v>
      </c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</row>
    <row r="114" customFormat="false" ht="13.2" hidden="false" customHeight="false" outlineLevel="1" collapsed="false">
      <c r="A114" s="186" t="n">
        <v>14</v>
      </c>
      <c r="B114" s="187" t="s">
        <v>244</v>
      </c>
      <c r="C114" s="188" t="s">
        <v>245</v>
      </c>
      <c r="D114" s="189" t="s">
        <v>148</v>
      </c>
      <c r="E114" s="190" t="n">
        <v>1589.91</v>
      </c>
      <c r="F114" s="191"/>
      <c r="G114" s="192" t="n">
        <f aca="false">ROUND(E114*F114,2)</f>
        <v>0</v>
      </c>
      <c r="H114" s="191"/>
      <c r="I114" s="192" t="n">
        <f aca="false">ROUND(E114*H114,2)</f>
        <v>0</v>
      </c>
      <c r="J114" s="191"/>
      <c r="K114" s="192" t="n">
        <f aca="false">ROUND(E114*J114,2)</f>
        <v>0</v>
      </c>
      <c r="L114" s="192" t="n">
        <v>21</v>
      </c>
      <c r="M114" s="192" t="n">
        <f aca="false">G114*(1+L114/100)</f>
        <v>0</v>
      </c>
      <c r="N114" s="192" t="n">
        <v>0.0007</v>
      </c>
      <c r="O114" s="192" t="n">
        <f aca="false">ROUND(E114*N114,2)</f>
        <v>1.11</v>
      </c>
      <c r="P114" s="192" t="n">
        <v>0</v>
      </c>
      <c r="Q114" s="192" t="n">
        <f aca="false">ROUND(E114*P114,2)</f>
        <v>0</v>
      </c>
      <c r="R114" s="192" t="s">
        <v>169</v>
      </c>
      <c r="S114" s="192" t="s">
        <v>150</v>
      </c>
      <c r="T114" s="193" t="s">
        <v>120</v>
      </c>
      <c r="U114" s="194" t="n">
        <v>0.156</v>
      </c>
      <c r="V114" s="194" t="n">
        <f aca="false">ROUND(E114*U114,2)</f>
        <v>248.03</v>
      </c>
      <c r="W114" s="194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 t="s">
        <v>152</v>
      </c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</row>
    <row r="115" customFormat="false" ht="13.2" hidden="false" customHeight="false" outlineLevel="1" collapsed="false">
      <c r="A115" s="196"/>
      <c r="B115" s="197"/>
      <c r="C115" s="209" t="s">
        <v>235</v>
      </c>
      <c r="D115" s="210"/>
      <c r="E115" s="211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 t="s">
        <v>154</v>
      </c>
      <c r="AH115" s="195" t="n">
        <v>0</v>
      </c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</row>
    <row r="116" customFormat="false" ht="13.2" hidden="false" customHeight="false" outlineLevel="1" collapsed="false">
      <c r="A116" s="196"/>
      <c r="B116" s="197"/>
      <c r="C116" s="209" t="s">
        <v>155</v>
      </c>
      <c r="D116" s="210"/>
      <c r="E116" s="211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 t="s">
        <v>154</v>
      </c>
      <c r="AH116" s="195" t="n">
        <v>0</v>
      </c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</row>
    <row r="117" customFormat="false" ht="13.2" hidden="false" customHeight="false" outlineLevel="1" collapsed="false">
      <c r="A117" s="196"/>
      <c r="B117" s="197"/>
      <c r="C117" s="209" t="s">
        <v>246</v>
      </c>
      <c r="D117" s="210"/>
      <c r="E117" s="211" t="n">
        <v>148.43</v>
      </c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 t="s">
        <v>154</v>
      </c>
      <c r="AH117" s="195" t="n">
        <v>0</v>
      </c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</row>
    <row r="118" customFormat="false" ht="13.2" hidden="false" customHeight="false" outlineLevel="1" collapsed="false">
      <c r="A118" s="196"/>
      <c r="B118" s="197"/>
      <c r="C118" s="209" t="s">
        <v>247</v>
      </c>
      <c r="D118" s="210"/>
      <c r="E118" s="211" t="n">
        <v>134.102</v>
      </c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 t="s">
        <v>154</v>
      </c>
      <c r="AH118" s="195" t="n">
        <v>0</v>
      </c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</row>
    <row r="119" customFormat="false" ht="13.2" hidden="false" customHeight="false" outlineLevel="1" collapsed="false">
      <c r="A119" s="196"/>
      <c r="B119" s="197"/>
      <c r="C119" s="209" t="s">
        <v>158</v>
      </c>
      <c r="D119" s="210"/>
      <c r="E119" s="211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 t="s">
        <v>154</v>
      </c>
      <c r="AH119" s="195" t="n">
        <v>0</v>
      </c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</row>
    <row r="120" customFormat="false" ht="13.2" hidden="false" customHeight="false" outlineLevel="1" collapsed="false">
      <c r="A120" s="196"/>
      <c r="B120" s="197"/>
      <c r="C120" s="209" t="s">
        <v>248</v>
      </c>
      <c r="D120" s="210"/>
      <c r="E120" s="211" t="n">
        <v>269.42</v>
      </c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 t="s">
        <v>154</v>
      </c>
      <c r="AH120" s="195" t="n">
        <v>0</v>
      </c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</row>
    <row r="121" customFormat="false" ht="13.2" hidden="false" customHeight="false" outlineLevel="1" collapsed="false">
      <c r="A121" s="196"/>
      <c r="B121" s="197"/>
      <c r="C121" s="209" t="s">
        <v>249</v>
      </c>
      <c r="D121" s="210"/>
      <c r="E121" s="211" t="n">
        <v>49.51</v>
      </c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 t="s">
        <v>154</v>
      </c>
      <c r="AH121" s="195" t="n">
        <v>0</v>
      </c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</row>
    <row r="122" customFormat="false" ht="13.2" hidden="false" customHeight="false" outlineLevel="1" collapsed="false">
      <c r="A122" s="196"/>
      <c r="B122" s="197"/>
      <c r="C122" s="209" t="s">
        <v>250</v>
      </c>
      <c r="D122" s="210"/>
      <c r="E122" s="211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 t="s">
        <v>154</v>
      </c>
      <c r="AH122" s="195" t="n">
        <v>0</v>
      </c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</row>
    <row r="123" customFormat="false" ht="13.2" hidden="false" customHeight="false" outlineLevel="1" collapsed="false">
      <c r="A123" s="196"/>
      <c r="B123" s="197"/>
      <c r="C123" s="209" t="s">
        <v>155</v>
      </c>
      <c r="D123" s="210"/>
      <c r="E123" s="211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 t="s">
        <v>154</v>
      </c>
      <c r="AH123" s="195" t="n">
        <v>0</v>
      </c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</row>
    <row r="124" customFormat="false" ht="13.2" hidden="false" customHeight="false" outlineLevel="1" collapsed="false">
      <c r="A124" s="196"/>
      <c r="B124" s="197"/>
      <c r="C124" s="209" t="s">
        <v>251</v>
      </c>
      <c r="D124" s="210"/>
      <c r="E124" s="211" t="n">
        <v>152.91</v>
      </c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 t="s">
        <v>154</v>
      </c>
      <c r="AH124" s="195" t="n">
        <v>0</v>
      </c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</row>
    <row r="125" customFormat="false" ht="13.2" hidden="false" customHeight="false" outlineLevel="1" collapsed="false">
      <c r="A125" s="196"/>
      <c r="B125" s="197"/>
      <c r="C125" s="209" t="s">
        <v>252</v>
      </c>
      <c r="D125" s="210"/>
      <c r="E125" s="211" t="n">
        <v>79.53</v>
      </c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 t="s">
        <v>154</v>
      </c>
      <c r="AH125" s="195" t="n">
        <v>0</v>
      </c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</row>
    <row r="126" customFormat="false" ht="13.2" hidden="false" customHeight="false" outlineLevel="1" collapsed="false">
      <c r="A126" s="196"/>
      <c r="B126" s="197"/>
      <c r="C126" s="209" t="s">
        <v>153</v>
      </c>
      <c r="D126" s="210"/>
      <c r="E126" s="211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 t="s">
        <v>154</v>
      </c>
      <c r="AH126" s="195" t="n">
        <v>0</v>
      </c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</row>
    <row r="127" customFormat="false" ht="13.2" hidden="false" customHeight="false" outlineLevel="1" collapsed="false">
      <c r="A127" s="196"/>
      <c r="B127" s="197"/>
      <c r="C127" s="209" t="s">
        <v>155</v>
      </c>
      <c r="D127" s="210"/>
      <c r="E127" s="211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 t="s">
        <v>154</v>
      </c>
      <c r="AH127" s="195" t="n">
        <v>0</v>
      </c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</row>
    <row r="128" customFormat="false" ht="13.2" hidden="false" customHeight="false" outlineLevel="1" collapsed="false">
      <c r="A128" s="196"/>
      <c r="B128" s="197"/>
      <c r="C128" s="209" t="s">
        <v>253</v>
      </c>
      <c r="D128" s="210"/>
      <c r="E128" s="211" t="n">
        <v>498.86</v>
      </c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 t="s">
        <v>154</v>
      </c>
      <c r="AH128" s="195" t="n">
        <v>0</v>
      </c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</row>
    <row r="129" customFormat="false" ht="13.2" hidden="false" customHeight="false" outlineLevel="1" collapsed="false">
      <c r="A129" s="196"/>
      <c r="B129" s="197"/>
      <c r="C129" s="209" t="s">
        <v>254</v>
      </c>
      <c r="D129" s="210"/>
      <c r="E129" s="211" t="n">
        <v>235.068</v>
      </c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 t="s">
        <v>154</v>
      </c>
      <c r="AH129" s="195" t="n">
        <v>0</v>
      </c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</row>
    <row r="130" customFormat="false" ht="13.2" hidden="false" customHeight="false" outlineLevel="1" collapsed="false">
      <c r="A130" s="196"/>
      <c r="B130" s="197"/>
      <c r="C130" s="209" t="s">
        <v>158</v>
      </c>
      <c r="D130" s="210"/>
      <c r="E130" s="211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 t="s">
        <v>154</v>
      </c>
      <c r="AH130" s="195" t="n">
        <v>0</v>
      </c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</row>
    <row r="131" customFormat="false" ht="13.2" hidden="false" customHeight="false" outlineLevel="1" collapsed="false">
      <c r="A131" s="196"/>
      <c r="B131" s="197"/>
      <c r="C131" s="209" t="s">
        <v>255</v>
      </c>
      <c r="D131" s="210"/>
      <c r="E131" s="211" t="n">
        <v>22.08</v>
      </c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 t="s">
        <v>154</v>
      </c>
      <c r="AH131" s="195" t="n">
        <v>0</v>
      </c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</row>
    <row r="132" customFormat="false" ht="13.2" hidden="false" customHeight="false" outlineLevel="1" collapsed="false">
      <c r="A132" s="186" t="n">
        <v>15</v>
      </c>
      <c r="B132" s="187" t="s">
        <v>256</v>
      </c>
      <c r="C132" s="188" t="s">
        <v>257</v>
      </c>
      <c r="D132" s="189" t="s">
        <v>148</v>
      </c>
      <c r="E132" s="190" t="n">
        <v>1589.91</v>
      </c>
      <c r="F132" s="191"/>
      <c r="G132" s="192" t="n">
        <f aca="false">ROUND(E132*F132,2)</f>
        <v>0</v>
      </c>
      <c r="H132" s="191"/>
      <c r="I132" s="192" t="n">
        <f aca="false">ROUND(E132*H132,2)</f>
        <v>0</v>
      </c>
      <c r="J132" s="191"/>
      <c r="K132" s="192" t="n">
        <f aca="false">ROUND(E132*J132,2)</f>
        <v>0</v>
      </c>
      <c r="L132" s="192" t="n">
        <v>21</v>
      </c>
      <c r="M132" s="192" t="n">
        <f aca="false">G132*(1+L132/100)</f>
        <v>0</v>
      </c>
      <c r="N132" s="192" t="n">
        <v>0</v>
      </c>
      <c r="O132" s="192" t="n">
        <f aca="false">ROUND(E132*N132,2)</f>
        <v>0</v>
      </c>
      <c r="P132" s="192" t="n">
        <v>0</v>
      </c>
      <c r="Q132" s="192" t="n">
        <f aca="false">ROUND(E132*P132,2)</f>
        <v>0</v>
      </c>
      <c r="R132" s="192" t="s">
        <v>169</v>
      </c>
      <c r="S132" s="192" t="s">
        <v>150</v>
      </c>
      <c r="T132" s="193" t="s">
        <v>120</v>
      </c>
      <c r="U132" s="194" t="n">
        <v>0.095</v>
      </c>
      <c r="V132" s="194" t="n">
        <f aca="false">ROUND(E132*U132,2)</f>
        <v>151.04</v>
      </c>
      <c r="W132" s="194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 t="s">
        <v>152</v>
      </c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</row>
    <row r="133" customFormat="false" ht="13.2" hidden="false" customHeight="true" outlineLevel="1" collapsed="false">
      <c r="A133" s="196"/>
      <c r="B133" s="197"/>
      <c r="C133" s="212" t="s">
        <v>258</v>
      </c>
      <c r="D133" s="212"/>
      <c r="E133" s="212"/>
      <c r="F133" s="212"/>
      <c r="G133" s="212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 t="s">
        <v>171</v>
      </c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</row>
    <row r="134" customFormat="false" ht="13.2" hidden="false" customHeight="false" outlineLevel="1" collapsed="false">
      <c r="A134" s="186" t="n">
        <v>16</v>
      </c>
      <c r="B134" s="187" t="s">
        <v>259</v>
      </c>
      <c r="C134" s="188" t="s">
        <v>260</v>
      </c>
      <c r="D134" s="189" t="s">
        <v>184</v>
      </c>
      <c r="E134" s="190" t="n">
        <v>637.41409</v>
      </c>
      <c r="F134" s="191"/>
      <c r="G134" s="192" t="n">
        <f aca="false">ROUND(E134*F134,2)</f>
        <v>0</v>
      </c>
      <c r="H134" s="191"/>
      <c r="I134" s="192" t="n">
        <f aca="false">ROUND(E134*H134,2)</f>
        <v>0</v>
      </c>
      <c r="J134" s="191"/>
      <c r="K134" s="192" t="n">
        <f aca="false">ROUND(E134*J134,2)</f>
        <v>0</v>
      </c>
      <c r="L134" s="192" t="n">
        <v>21</v>
      </c>
      <c r="M134" s="192" t="n">
        <f aca="false">G134*(1+L134/100)</f>
        <v>0</v>
      </c>
      <c r="N134" s="192" t="n">
        <v>0</v>
      </c>
      <c r="O134" s="192" t="n">
        <f aca="false">ROUND(E134*N134,2)</f>
        <v>0</v>
      </c>
      <c r="P134" s="192" t="n">
        <v>0</v>
      </c>
      <c r="Q134" s="192" t="n">
        <f aca="false">ROUND(E134*P134,2)</f>
        <v>0</v>
      </c>
      <c r="R134" s="192" t="s">
        <v>169</v>
      </c>
      <c r="S134" s="192" t="s">
        <v>150</v>
      </c>
      <c r="T134" s="193" t="s">
        <v>151</v>
      </c>
      <c r="U134" s="194" t="n">
        <v>0.519</v>
      </c>
      <c r="V134" s="194" t="n">
        <f aca="false">ROUND(E134*U134,2)</f>
        <v>330.82</v>
      </c>
      <c r="W134" s="194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 t="s">
        <v>152</v>
      </c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</row>
    <row r="135" customFormat="false" ht="13.2" hidden="false" customHeight="true" outlineLevel="1" collapsed="false">
      <c r="A135" s="196"/>
      <c r="B135" s="197"/>
      <c r="C135" s="212" t="s">
        <v>261</v>
      </c>
      <c r="D135" s="212"/>
      <c r="E135" s="212"/>
      <c r="F135" s="212"/>
      <c r="G135" s="212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 t="s">
        <v>171</v>
      </c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</row>
    <row r="136" customFormat="false" ht="13.2" hidden="false" customHeight="false" outlineLevel="1" collapsed="false">
      <c r="A136" s="196"/>
      <c r="B136" s="197"/>
      <c r="C136" s="209" t="s">
        <v>262</v>
      </c>
      <c r="D136" s="210"/>
      <c r="E136" s="211" t="n">
        <v>637.41409</v>
      </c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 t="s">
        <v>154</v>
      </c>
      <c r="AH136" s="195" t="n">
        <v>0</v>
      </c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</row>
    <row r="137" customFormat="false" ht="13.2" hidden="false" customHeight="false" outlineLevel="1" collapsed="false">
      <c r="A137" s="186" t="n">
        <v>17</v>
      </c>
      <c r="B137" s="187" t="s">
        <v>263</v>
      </c>
      <c r="C137" s="188" t="s">
        <v>264</v>
      </c>
      <c r="D137" s="189" t="s">
        <v>184</v>
      </c>
      <c r="E137" s="190" t="n">
        <v>1158.9347</v>
      </c>
      <c r="F137" s="191"/>
      <c r="G137" s="192" t="n">
        <f aca="false">ROUND(E137*F137,2)</f>
        <v>0</v>
      </c>
      <c r="H137" s="191"/>
      <c r="I137" s="192" t="n">
        <f aca="false">ROUND(E137*H137,2)</f>
        <v>0</v>
      </c>
      <c r="J137" s="191"/>
      <c r="K137" s="192" t="n">
        <f aca="false">ROUND(E137*J137,2)</f>
        <v>0</v>
      </c>
      <c r="L137" s="192" t="n">
        <v>21</v>
      </c>
      <c r="M137" s="192" t="n">
        <f aca="false">G137*(1+L137/100)</f>
        <v>0</v>
      </c>
      <c r="N137" s="192" t="n">
        <v>0</v>
      </c>
      <c r="O137" s="192" t="n">
        <f aca="false">ROUND(E137*N137,2)</f>
        <v>0</v>
      </c>
      <c r="P137" s="192" t="n">
        <v>0</v>
      </c>
      <c r="Q137" s="192" t="n">
        <f aca="false">ROUND(E137*P137,2)</f>
        <v>0</v>
      </c>
      <c r="R137" s="192" t="s">
        <v>169</v>
      </c>
      <c r="S137" s="192" t="s">
        <v>150</v>
      </c>
      <c r="T137" s="193" t="s">
        <v>151</v>
      </c>
      <c r="U137" s="194" t="n">
        <v>0.011</v>
      </c>
      <c r="V137" s="194" t="n">
        <f aca="false">ROUND(E137*U137,2)</f>
        <v>12.75</v>
      </c>
      <c r="W137" s="194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 t="s">
        <v>152</v>
      </c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</row>
    <row r="138" customFormat="false" ht="13.2" hidden="false" customHeight="true" outlineLevel="1" collapsed="false">
      <c r="A138" s="196"/>
      <c r="B138" s="197"/>
      <c r="C138" s="212" t="s">
        <v>265</v>
      </c>
      <c r="D138" s="212"/>
      <c r="E138" s="212"/>
      <c r="F138" s="212"/>
      <c r="G138" s="212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 t="s">
        <v>171</v>
      </c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</row>
    <row r="139" customFormat="false" ht="13.2" hidden="false" customHeight="false" outlineLevel="1" collapsed="false">
      <c r="A139" s="196"/>
      <c r="B139" s="197"/>
      <c r="C139" s="209" t="s">
        <v>266</v>
      </c>
      <c r="D139" s="210"/>
      <c r="E139" s="211" t="n">
        <v>1158.9347</v>
      </c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 t="s">
        <v>154</v>
      </c>
      <c r="AH139" s="195" t="n">
        <v>0</v>
      </c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</row>
    <row r="140" customFormat="false" ht="20.4" hidden="false" customHeight="false" outlineLevel="1" collapsed="false">
      <c r="A140" s="216" t="n">
        <v>18</v>
      </c>
      <c r="B140" s="217" t="s">
        <v>267</v>
      </c>
      <c r="C140" s="218" t="s">
        <v>268</v>
      </c>
      <c r="D140" s="219" t="s">
        <v>184</v>
      </c>
      <c r="E140" s="220" t="n">
        <v>1158.9347</v>
      </c>
      <c r="F140" s="221"/>
      <c r="G140" s="222" t="n">
        <f aca="false">ROUND(E140*F140,2)</f>
        <v>0</v>
      </c>
      <c r="H140" s="221"/>
      <c r="I140" s="222" t="n">
        <f aca="false">ROUND(E140*H140,2)</f>
        <v>0</v>
      </c>
      <c r="J140" s="221"/>
      <c r="K140" s="222" t="n">
        <f aca="false">ROUND(E140*J140,2)</f>
        <v>0</v>
      </c>
      <c r="L140" s="222" t="n">
        <v>21</v>
      </c>
      <c r="M140" s="222" t="n">
        <f aca="false">G140*(1+L140/100)</f>
        <v>0</v>
      </c>
      <c r="N140" s="222" t="n">
        <v>0</v>
      </c>
      <c r="O140" s="222" t="n">
        <f aca="false">ROUND(E140*N140,2)</f>
        <v>0</v>
      </c>
      <c r="P140" s="222" t="n">
        <v>0</v>
      </c>
      <c r="Q140" s="222" t="n">
        <f aca="false">ROUND(E140*P140,2)</f>
        <v>0</v>
      </c>
      <c r="R140" s="222" t="s">
        <v>169</v>
      </c>
      <c r="S140" s="222" t="s">
        <v>150</v>
      </c>
      <c r="T140" s="223" t="s">
        <v>151</v>
      </c>
      <c r="U140" s="194" t="n">
        <v>0.053</v>
      </c>
      <c r="V140" s="194" t="n">
        <f aca="false">ROUND(E140*U140,2)</f>
        <v>61.42</v>
      </c>
      <c r="W140" s="194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 t="s">
        <v>152</v>
      </c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</row>
    <row r="141" customFormat="false" ht="20.4" hidden="false" customHeight="false" outlineLevel="1" collapsed="false">
      <c r="A141" s="216" t="n">
        <v>19</v>
      </c>
      <c r="B141" s="217" t="s">
        <v>269</v>
      </c>
      <c r="C141" s="218" t="s">
        <v>270</v>
      </c>
      <c r="D141" s="219" t="s">
        <v>184</v>
      </c>
      <c r="E141" s="220" t="n">
        <v>1158.9347</v>
      </c>
      <c r="F141" s="221"/>
      <c r="G141" s="222" t="n">
        <f aca="false">ROUND(E141*F141,2)</f>
        <v>0</v>
      </c>
      <c r="H141" s="221"/>
      <c r="I141" s="222" t="n">
        <f aca="false">ROUND(E141*H141,2)</f>
        <v>0</v>
      </c>
      <c r="J141" s="221"/>
      <c r="K141" s="222" t="n">
        <f aca="false">ROUND(E141*J141,2)</f>
        <v>0</v>
      </c>
      <c r="L141" s="222" t="n">
        <v>21</v>
      </c>
      <c r="M141" s="222" t="n">
        <f aca="false">G141*(1+L141/100)</f>
        <v>0</v>
      </c>
      <c r="N141" s="222" t="n">
        <v>0</v>
      </c>
      <c r="O141" s="222" t="n">
        <f aca="false">ROUND(E141*N141,2)</f>
        <v>0</v>
      </c>
      <c r="P141" s="222" t="n">
        <v>0</v>
      </c>
      <c r="Q141" s="222" t="n">
        <f aca="false">ROUND(E141*P141,2)</f>
        <v>0</v>
      </c>
      <c r="R141" s="222" t="s">
        <v>169</v>
      </c>
      <c r="S141" s="222" t="s">
        <v>150</v>
      </c>
      <c r="T141" s="223" t="s">
        <v>120</v>
      </c>
      <c r="U141" s="194" t="n">
        <v>0.009</v>
      </c>
      <c r="V141" s="194" t="n">
        <f aca="false">ROUND(E141*U141,2)</f>
        <v>10.43</v>
      </c>
      <c r="W141" s="194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 t="s">
        <v>152</v>
      </c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</row>
    <row r="142" customFormat="false" ht="13.2" hidden="false" customHeight="false" outlineLevel="1" collapsed="false">
      <c r="A142" s="186" t="n">
        <v>20</v>
      </c>
      <c r="B142" s="187" t="s">
        <v>271</v>
      </c>
      <c r="C142" s="188" t="s">
        <v>272</v>
      </c>
      <c r="D142" s="189" t="s">
        <v>184</v>
      </c>
      <c r="E142" s="190" t="n">
        <v>842.41868</v>
      </c>
      <c r="F142" s="191"/>
      <c r="G142" s="192" t="n">
        <f aca="false">ROUND(E142*F142,2)</f>
        <v>0</v>
      </c>
      <c r="H142" s="191"/>
      <c r="I142" s="192" t="n">
        <f aca="false">ROUND(E142*H142,2)</f>
        <v>0</v>
      </c>
      <c r="J142" s="191"/>
      <c r="K142" s="192" t="n">
        <f aca="false">ROUND(E142*J142,2)</f>
        <v>0</v>
      </c>
      <c r="L142" s="192" t="n">
        <v>21</v>
      </c>
      <c r="M142" s="192" t="n">
        <f aca="false">G142*(1+L142/100)</f>
        <v>0</v>
      </c>
      <c r="N142" s="192" t="n">
        <v>0</v>
      </c>
      <c r="O142" s="192" t="n">
        <f aca="false">ROUND(E142*N142,2)</f>
        <v>0</v>
      </c>
      <c r="P142" s="192" t="n">
        <v>0</v>
      </c>
      <c r="Q142" s="192" t="n">
        <f aca="false">ROUND(E142*P142,2)</f>
        <v>0</v>
      </c>
      <c r="R142" s="192" t="s">
        <v>169</v>
      </c>
      <c r="S142" s="192" t="s">
        <v>150</v>
      </c>
      <c r="T142" s="193" t="s">
        <v>120</v>
      </c>
      <c r="U142" s="194" t="n">
        <v>0.202</v>
      </c>
      <c r="V142" s="194" t="n">
        <f aca="false">ROUND(E142*U142,2)</f>
        <v>170.17</v>
      </c>
      <c r="W142" s="194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 t="s">
        <v>152</v>
      </c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</row>
    <row r="143" customFormat="false" ht="13.2" hidden="false" customHeight="true" outlineLevel="1" collapsed="false">
      <c r="A143" s="196"/>
      <c r="B143" s="197"/>
      <c r="C143" s="212" t="s">
        <v>273</v>
      </c>
      <c r="D143" s="212"/>
      <c r="E143" s="212"/>
      <c r="F143" s="212"/>
      <c r="G143" s="212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 t="s">
        <v>171</v>
      </c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</row>
    <row r="144" customFormat="false" ht="13.2" hidden="false" customHeight="false" outlineLevel="1" collapsed="false">
      <c r="A144" s="196"/>
      <c r="B144" s="197"/>
      <c r="C144" s="209" t="s">
        <v>274</v>
      </c>
      <c r="D144" s="210"/>
      <c r="E144" s="211" t="n">
        <v>1158.9347</v>
      </c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 t="s">
        <v>154</v>
      </c>
      <c r="AH144" s="195" t="n">
        <v>0</v>
      </c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</row>
    <row r="145" customFormat="false" ht="13.2" hidden="false" customHeight="false" outlineLevel="1" collapsed="false">
      <c r="A145" s="196"/>
      <c r="B145" s="197"/>
      <c r="C145" s="209" t="s">
        <v>275</v>
      </c>
      <c r="D145" s="210"/>
      <c r="E145" s="211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 t="s">
        <v>154</v>
      </c>
      <c r="AH145" s="195" t="n">
        <v>0</v>
      </c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</row>
    <row r="146" customFormat="false" ht="13.2" hidden="false" customHeight="false" outlineLevel="1" collapsed="false">
      <c r="A146" s="196"/>
      <c r="B146" s="197"/>
      <c r="C146" s="209" t="s">
        <v>276</v>
      </c>
      <c r="D146" s="210"/>
      <c r="E146" s="211" t="n">
        <v>-207.4475</v>
      </c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 t="s">
        <v>154</v>
      </c>
      <c r="AH146" s="195" t="n">
        <v>0</v>
      </c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</row>
    <row r="147" customFormat="false" ht="13.2" hidden="false" customHeight="false" outlineLevel="1" collapsed="false">
      <c r="A147" s="196"/>
      <c r="B147" s="197"/>
      <c r="C147" s="209" t="s">
        <v>277</v>
      </c>
      <c r="D147" s="210"/>
      <c r="E147" s="211" t="n">
        <v>-38.5</v>
      </c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 t="s">
        <v>154</v>
      </c>
      <c r="AH147" s="195" t="n">
        <v>0</v>
      </c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</row>
    <row r="148" customFormat="false" ht="13.2" hidden="false" customHeight="false" outlineLevel="1" collapsed="false">
      <c r="A148" s="196"/>
      <c r="B148" s="197"/>
      <c r="C148" s="209" t="s">
        <v>278</v>
      </c>
      <c r="D148" s="210"/>
      <c r="E148" s="211" t="n">
        <v>-35.75</v>
      </c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 t="s">
        <v>154</v>
      </c>
      <c r="AH148" s="195" t="n">
        <v>0</v>
      </c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</row>
    <row r="149" customFormat="false" ht="13.2" hidden="false" customHeight="false" outlineLevel="1" collapsed="false">
      <c r="A149" s="196"/>
      <c r="B149" s="197"/>
      <c r="C149" s="209" t="s">
        <v>279</v>
      </c>
      <c r="D149" s="210"/>
      <c r="E149" s="211" t="n">
        <v>-34.81852</v>
      </c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 t="s">
        <v>154</v>
      </c>
      <c r="AH149" s="195" t="n">
        <v>0</v>
      </c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</row>
    <row r="150" customFormat="false" ht="13.2" hidden="false" customHeight="false" outlineLevel="1" collapsed="false">
      <c r="A150" s="186" t="n">
        <v>21</v>
      </c>
      <c r="B150" s="187" t="s">
        <v>280</v>
      </c>
      <c r="C150" s="188" t="s">
        <v>281</v>
      </c>
      <c r="D150" s="189" t="s">
        <v>184</v>
      </c>
      <c r="E150" s="190" t="n">
        <v>235.6325</v>
      </c>
      <c r="F150" s="191"/>
      <c r="G150" s="192" t="n">
        <f aca="false">ROUND(E150*F150,2)</f>
        <v>0</v>
      </c>
      <c r="H150" s="191"/>
      <c r="I150" s="192" t="n">
        <f aca="false">ROUND(E150*H150,2)</f>
        <v>0</v>
      </c>
      <c r="J150" s="191"/>
      <c r="K150" s="192" t="n">
        <f aca="false">ROUND(E150*J150,2)</f>
        <v>0</v>
      </c>
      <c r="L150" s="192" t="n">
        <v>21</v>
      </c>
      <c r="M150" s="192" t="n">
        <f aca="false">G150*(1+L150/100)</f>
        <v>0</v>
      </c>
      <c r="N150" s="192" t="n">
        <v>1.7</v>
      </c>
      <c r="O150" s="192" t="n">
        <f aca="false">ROUND(E150*N150,2)</f>
        <v>400.58</v>
      </c>
      <c r="P150" s="192" t="n">
        <v>0</v>
      </c>
      <c r="Q150" s="192" t="n">
        <f aca="false">ROUND(E150*P150,2)</f>
        <v>0</v>
      </c>
      <c r="R150" s="192" t="s">
        <v>169</v>
      </c>
      <c r="S150" s="192" t="s">
        <v>150</v>
      </c>
      <c r="T150" s="193" t="s">
        <v>120</v>
      </c>
      <c r="U150" s="194" t="n">
        <v>1.587</v>
      </c>
      <c r="V150" s="194" t="n">
        <f aca="false">ROUND(E150*U150,2)</f>
        <v>373.95</v>
      </c>
      <c r="W150" s="194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 t="s">
        <v>152</v>
      </c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</row>
    <row r="151" customFormat="false" ht="21" hidden="false" customHeight="true" outlineLevel="1" collapsed="false">
      <c r="A151" s="196"/>
      <c r="B151" s="197"/>
      <c r="C151" s="212" t="s">
        <v>282</v>
      </c>
      <c r="D151" s="212"/>
      <c r="E151" s="212"/>
      <c r="F151" s="212"/>
      <c r="G151" s="212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 t="s">
        <v>171</v>
      </c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9" t="str">
        <f aca="false">C151</f>
        <v>sypaninou z vhodných hornin tř. 1 - 4 nebo materiálem připraveným podél výkopu ve vzdálenosti do 3 m od jeho kraje, pro jakoukoliv hloubku výkopu a jakoukoliv míru zhutnění,</v>
      </c>
      <c r="BB151" s="195"/>
      <c r="BC151" s="195"/>
      <c r="BD151" s="195"/>
      <c r="BE151" s="195"/>
      <c r="BF151" s="195"/>
      <c r="BG151" s="195"/>
      <c r="BH151" s="195"/>
    </row>
    <row r="152" customFormat="false" ht="13.2" hidden="false" customHeight="false" outlineLevel="1" collapsed="false">
      <c r="A152" s="196"/>
      <c r="B152" s="197"/>
      <c r="C152" s="209" t="s">
        <v>283</v>
      </c>
      <c r="D152" s="210"/>
      <c r="E152" s="211" t="n">
        <v>175.5325</v>
      </c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 t="s">
        <v>154</v>
      </c>
      <c r="AH152" s="195" t="n">
        <v>0</v>
      </c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</row>
    <row r="153" customFormat="false" ht="13.2" hidden="false" customHeight="false" outlineLevel="1" collapsed="false">
      <c r="A153" s="196"/>
      <c r="B153" s="197"/>
      <c r="C153" s="209" t="s">
        <v>284</v>
      </c>
      <c r="D153" s="210"/>
      <c r="E153" s="211" t="n">
        <v>31.5</v>
      </c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 t="s">
        <v>154</v>
      </c>
      <c r="AH153" s="195" t="n">
        <v>0</v>
      </c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</row>
    <row r="154" customFormat="false" ht="13.2" hidden="false" customHeight="false" outlineLevel="1" collapsed="false">
      <c r="A154" s="196"/>
      <c r="B154" s="197"/>
      <c r="C154" s="209" t="s">
        <v>285</v>
      </c>
      <c r="D154" s="210"/>
      <c r="E154" s="211" t="n">
        <v>28.6</v>
      </c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 t="s">
        <v>154</v>
      </c>
      <c r="AH154" s="195" t="n">
        <v>0</v>
      </c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</row>
    <row r="155" customFormat="false" ht="20.4" hidden="false" customHeight="false" outlineLevel="1" collapsed="false">
      <c r="A155" s="186" t="n">
        <v>22</v>
      </c>
      <c r="B155" s="187" t="s">
        <v>286</v>
      </c>
      <c r="C155" s="188" t="s">
        <v>287</v>
      </c>
      <c r="D155" s="189" t="s">
        <v>148</v>
      </c>
      <c r="E155" s="190" t="n">
        <v>228.56</v>
      </c>
      <c r="F155" s="191"/>
      <c r="G155" s="192" t="n">
        <f aca="false">ROUND(E155*F155,2)</f>
        <v>0</v>
      </c>
      <c r="H155" s="191"/>
      <c r="I155" s="192" t="n">
        <f aca="false">ROUND(E155*H155,2)</f>
        <v>0</v>
      </c>
      <c r="J155" s="191"/>
      <c r="K155" s="192" t="n">
        <f aca="false">ROUND(E155*J155,2)</f>
        <v>0</v>
      </c>
      <c r="L155" s="192" t="n">
        <v>21</v>
      </c>
      <c r="M155" s="192" t="n">
        <f aca="false">G155*(1+L155/100)</f>
        <v>0</v>
      </c>
      <c r="N155" s="192" t="n">
        <v>0</v>
      </c>
      <c r="O155" s="192" t="n">
        <f aca="false">ROUND(E155*N155,2)</f>
        <v>0</v>
      </c>
      <c r="P155" s="192" t="n">
        <v>0</v>
      </c>
      <c r="Q155" s="192" t="n">
        <f aca="false">ROUND(E155*P155,2)</f>
        <v>0</v>
      </c>
      <c r="R155" s="192" t="s">
        <v>169</v>
      </c>
      <c r="S155" s="192" t="s">
        <v>150</v>
      </c>
      <c r="T155" s="193" t="s">
        <v>151</v>
      </c>
      <c r="U155" s="194" t="n">
        <v>0.416</v>
      </c>
      <c r="V155" s="194" t="n">
        <f aca="false">ROUND(E155*U155,2)</f>
        <v>95.08</v>
      </c>
      <c r="W155" s="194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 t="s">
        <v>152</v>
      </c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</row>
    <row r="156" customFormat="false" ht="13.2" hidden="false" customHeight="true" outlineLevel="1" collapsed="false">
      <c r="A156" s="196"/>
      <c r="B156" s="197"/>
      <c r="C156" s="212" t="s">
        <v>288</v>
      </c>
      <c r="D156" s="212"/>
      <c r="E156" s="212"/>
      <c r="F156" s="212"/>
      <c r="G156" s="212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 t="s">
        <v>171</v>
      </c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</row>
    <row r="157" customFormat="false" ht="13.2" hidden="false" customHeight="false" outlineLevel="1" collapsed="false">
      <c r="A157" s="196"/>
      <c r="B157" s="197"/>
      <c r="C157" s="209" t="s">
        <v>235</v>
      </c>
      <c r="D157" s="210"/>
      <c r="E157" s="211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 t="s">
        <v>154</v>
      </c>
      <c r="AH157" s="195" t="n">
        <v>0</v>
      </c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</row>
    <row r="158" customFormat="false" ht="13.2" hidden="false" customHeight="false" outlineLevel="1" collapsed="false">
      <c r="A158" s="196"/>
      <c r="B158" s="197"/>
      <c r="C158" s="209" t="s">
        <v>155</v>
      </c>
      <c r="D158" s="210"/>
      <c r="E158" s="211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 t="s">
        <v>154</v>
      </c>
      <c r="AH158" s="195" t="n">
        <v>0</v>
      </c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</row>
    <row r="159" customFormat="false" ht="13.2" hidden="false" customHeight="false" outlineLevel="1" collapsed="false">
      <c r="A159" s="196"/>
      <c r="B159" s="197"/>
      <c r="C159" s="209" t="s">
        <v>289</v>
      </c>
      <c r="D159" s="210"/>
      <c r="E159" s="211" t="n">
        <v>25.48</v>
      </c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 t="s">
        <v>154</v>
      </c>
      <c r="AH159" s="195" t="n">
        <v>0</v>
      </c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</row>
    <row r="160" customFormat="false" ht="13.2" hidden="false" customHeight="false" outlineLevel="1" collapsed="false">
      <c r="A160" s="196"/>
      <c r="B160" s="197"/>
      <c r="C160" s="209" t="s">
        <v>290</v>
      </c>
      <c r="D160" s="210"/>
      <c r="E160" s="211" t="n">
        <v>34.32</v>
      </c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 t="s">
        <v>154</v>
      </c>
      <c r="AH160" s="195" t="n">
        <v>0</v>
      </c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</row>
    <row r="161" customFormat="false" ht="13.2" hidden="false" customHeight="false" outlineLevel="1" collapsed="false">
      <c r="A161" s="196"/>
      <c r="B161" s="197"/>
      <c r="C161" s="209" t="s">
        <v>158</v>
      </c>
      <c r="D161" s="210"/>
      <c r="E161" s="211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 t="s">
        <v>154</v>
      </c>
      <c r="AH161" s="195" t="n">
        <v>0</v>
      </c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</row>
    <row r="162" customFormat="false" ht="13.2" hidden="false" customHeight="false" outlineLevel="1" collapsed="false">
      <c r="A162" s="196"/>
      <c r="B162" s="197"/>
      <c r="C162" s="209" t="s">
        <v>291</v>
      </c>
      <c r="D162" s="210"/>
      <c r="E162" s="211" t="n">
        <v>49.53</v>
      </c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 t="s">
        <v>154</v>
      </c>
      <c r="AH162" s="195" t="n">
        <v>0</v>
      </c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</row>
    <row r="163" customFormat="false" ht="13.2" hidden="false" customHeight="false" outlineLevel="1" collapsed="false">
      <c r="A163" s="196"/>
      <c r="B163" s="197"/>
      <c r="C163" s="209" t="s">
        <v>292</v>
      </c>
      <c r="D163" s="210"/>
      <c r="E163" s="211" t="n">
        <v>14.43</v>
      </c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 t="s">
        <v>154</v>
      </c>
      <c r="AH163" s="195" t="n">
        <v>0</v>
      </c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</row>
    <row r="164" customFormat="false" ht="13.2" hidden="false" customHeight="false" outlineLevel="1" collapsed="false">
      <c r="A164" s="196"/>
      <c r="B164" s="197"/>
      <c r="C164" s="209" t="s">
        <v>236</v>
      </c>
      <c r="D164" s="210"/>
      <c r="E164" s="211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 t="s">
        <v>154</v>
      </c>
      <c r="AH164" s="195" t="n">
        <v>0</v>
      </c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</row>
    <row r="165" customFormat="false" ht="13.2" hidden="false" customHeight="false" outlineLevel="1" collapsed="false">
      <c r="A165" s="196"/>
      <c r="B165" s="197"/>
      <c r="C165" s="209" t="s">
        <v>293</v>
      </c>
      <c r="D165" s="210"/>
      <c r="E165" s="211" t="n">
        <v>65.4</v>
      </c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 t="s">
        <v>154</v>
      </c>
      <c r="AH165" s="195" t="n">
        <v>0</v>
      </c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</row>
    <row r="166" customFormat="false" ht="13.2" hidden="false" customHeight="false" outlineLevel="1" collapsed="false">
      <c r="A166" s="196"/>
      <c r="B166" s="197"/>
      <c r="C166" s="209" t="s">
        <v>294</v>
      </c>
      <c r="D166" s="210"/>
      <c r="E166" s="211" t="n">
        <v>39.4</v>
      </c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 t="s">
        <v>154</v>
      </c>
      <c r="AH166" s="195" t="n">
        <v>0</v>
      </c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</row>
    <row r="167" customFormat="false" ht="13.2" hidden="false" customHeight="false" outlineLevel="1" collapsed="false">
      <c r="A167" s="186" t="n">
        <v>23</v>
      </c>
      <c r="B167" s="187" t="s">
        <v>295</v>
      </c>
      <c r="C167" s="188" t="s">
        <v>296</v>
      </c>
      <c r="D167" s="189" t="s">
        <v>297</v>
      </c>
      <c r="E167" s="190" t="n">
        <v>2086.08246</v>
      </c>
      <c r="F167" s="191"/>
      <c r="G167" s="192" t="n">
        <f aca="false">ROUND(E167*F167,2)</f>
        <v>0</v>
      </c>
      <c r="H167" s="191"/>
      <c r="I167" s="192" t="n">
        <f aca="false">ROUND(E167*H167,2)</f>
        <v>0</v>
      </c>
      <c r="J167" s="191"/>
      <c r="K167" s="192" t="n">
        <f aca="false">ROUND(E167*J167,2)</f>
        <v>0</v>
      </c>
      <c r="L167" s="192" t="n">
        <v>21</v>
      </c>
      <c r="M167" s="192" t="n">
        <f aca="false">G167*(1+L167/100)</f>
        <v>0</v>
      </c>
      <c r="N167" s="192" t="n">
        <v>0</v>
      </c>
      <c r="O167" s="192" t="n">
        <f aca="false">ROUND(E167*N167,2)</f>
        <v>0</v>
      </c>
      <c r="P167" s="192" t="n">
        <v>0</v>
      </c>
      <c r="Q167" s="192" t="n">
        <f aca="false">ROUND(E167*P167,2)</f>
        <v>0</v>
      </c>
      <c r="R167" s="192" t="s">
        <v>169</v>
      </c>
      <c r="S167" s="192" t="s">
        <v>150</v>
      </c>
      <c r="T167" s="193" t="s">
        <v>151</v>
      </c>
      <c r="U167" s="194" t="n">
        <v>0</v>
      </c>
      <c r="V167" s="194" t="n">
        <f aca="false">ROUND(E167*U167,2)</f>
        <v>0</v>
      </c>
      <c r="W167" s="194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 t="s">
        <v>152</v>
      </c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</row>
    <row r="168" customFormat="false" ht="13.2" hidden="false" customHeight="false" outlineLevel="1" collapsed="false">
      <c r="A168" s="196"/>
      <c r="B168" s="197"/>
      <c r="C168" s="209" t="s">
        <v>298</v>
      </c>
      <c r="D168" s="210"/>
      <c r="E168" s="211" t="n">
        <v>2086.08246</v>
      </c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 t="s">
        <v>154</v>
      </c>
      <c r="AH168" s="195" t="n">
        <v>0</v>
      </c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</row>
    <row r="169" customFormat="false" ht="13.2" hidden="false" customHeight="false" outlineLevel="1" collapsed="false">
      <c r="A169" s="216" t="n">
        <v>24</v>
      </c>
      <c r="B169" s="217" t="s">
        <v>299</v>
      </c>
      <c r="C169" s="218" t="s">
        <v>300</v>
      </c>
      <c r="D169" s="219" t="s">
        <v>301</v>
      </c>
      <c r="E169" s="220" t="n">
        <v>1</v>
      </c>
      <c r="F169" s="221"/>
      <c r="G169" s="222" t="n">
        <f aca="false">ROUND(E169*F169,2)</f>
        <v>0</v>
      </c>
      <c r="H169" s="221"/>
      <c r="I169" s="222" t="n">
        <f aca="false">ROUND(E169*H169,2)</f>
        <v>0</v>
      </c>
      <c r="J169" s="221"/>
      <c r="K169" s="222" t="n">
        <f aca="false">ROUND(E169*J169,2)</f>
        <v>0</v>
      </c>
      <c r="L169" s="222" t="n">
        <v>21</v>
      </c>
      <c r="M169" s="222" t="n">
        <f aca="false">G169*(1+L169/100)</f>
        <v>0</v>
      </c>
      <c r="N169" s="222" t="n">
        <v>4E-005</v>
      </c>
      <c r="O169" s="222" t="n">
        <f aca="false">ROUND(E169*N169,2)</f>
        <v>0</v>
      </c>
      <c r="P169" s="222" t="n">
        <v>0</v>
      </c>
      <c r="Q169" s="222" t="n">
        <f aca="false">ROUND(E169*P169,2)</f>
        <v>0</v>
      </c>
      <c r="R169" s="222"/>
      <c r="S169" s="222" t="s">
        <v>119</v>
      </c>
      <c r="T169" s="223" t="s">
        <v>120</v>
      </c>
      <c r="U169" s="194" t="n">
        <v>0.303</v>
      </c>
      <c r="V169" s="194" t="n">
        <f aca="false">ROUND(E169*U169,2)</f>
        <v>0.3</v>
      </c>
      <c r="W169" s="194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 t="s">
        <v>152</v>
      </c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</row>
    <row r="170" customFormat="false" ht="13.2" hidden="false" customHeight="false" outlineLevel="1" collapsed="false">
      <c r="A170" s="216" t="n">
        <v>25</v>
      </c>
      <c r="B170" s="217" t="s">
        <v>302</v>
      </c>
      <c r="C170" s="218" t="s">
        <v>303</v>
      </c>
      <c r="D170" s="219" t="s">
        <v>148</v>
      </c>
      <c r="E170" s="220" t="n">
        <v>228.56</v>
      </c>
      <c r="F170" s="221"/>
      <c r="G170" s="222" t="n">
        <f aca="false">ROUND(E170*F170,2)</f>
        <v>0</v>
      </c>
      <c r="H170" s="221"/>
      <c r="I170" s="222" t="n">
        <f aca="false">ROUND(E170*H170,2)</f>
        <v>0</v>
      </c>
      <c r="J170" s="221"/>
      <c r="K170" s="222" t="n">
        <f aca="false">ROUND(E170*J170,2)</f>
        <v>0</v>
      </c>
      <c r="L170" s="222" t="n">
        <v>21</v>
      </c>
      <c r="M170" s="222" t="n">
        <f aca="false">G170*(1+L170/100)</f>
        <v>0</v>
      </c>
      <c r="N170" s="222" t="n">
        <v>3E-005</v>
      </c>
      <c r="O170" s="222" t="n">
        <f aca="false">ROUND(E170*N170,2)</f>
        <v>0.01</v>
      </c>
      <c r="P170" s="222" t="n">
        <v>0</v>
      </c>
      <c r="Q170" s="222" t="n">
        <f aca="false">ROUND(E170*P170,2)</f>
        <v>0</v>
      </c>
      <c r="R170" s="222" t="s">
        <v>304</v>
      </c>
      <c r="S170" s="222" t="s">
        <v>150</v>
      </c>
      <c r="T170" s="223" t="s">
        <v>305</v>
      </c>
      <c r="U170" s="194" t="n">
        <v>0</v>
      </c>
      <c r="V170" s="194" t="n">
        <f aca="false">ROUND(E170*U170,2)</f>
        <v>0</v>
      </c>
      <c r="W170" s="194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 t="s">
        <v>306</v>
      </c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</row>
    <row r="171" customFormat="false" ht="13.2" hidden="false" customHeight="false" outlineLevel="1" collapsed="false">
      <c r="A171" s="186" t="n">
        <v>26</v>
      </c>
      <c r="B171" s="187" t="s">
        <v>307</v>
      </c>
      <c r="C171" s="188" t="s">
        <v>308</v>
      </c>
      <c r="D171" s="189" t="s">
        <v>184</v>
      </c>
      <c r="E171" s="190" t="n">
        <v>954.46027</v>
      </c>
      <c r="F171" s="191"/>
      <c r="G171" s="192" t="n">
        <f aca="false">ROUND(E171*F171,2)</f>
        <v>0</v>
      </c>
      <c r="H171" s="191"/>
      <c r="I171" s="192" t="n">
        <f aca="false">ROUND(E171*H171,2)</f>
        <v>0</v>
      </c>
      <c r="J171" s="191"/>
      <c r="K171" s="192" t="n">
        <f aca="false">ROUND(E171*J171,2)</f>
        <v>0</v>
      </c>
      <c r="L171" s="192" t="n">
        <v>21</v>
      </c>
      <c r="M171" s="192" t="n">
        <f aca="false">G171*(1+L171/100)</f>
        <v>0</v>
      </c>
      <c r="N171" s="192" t="n">
        <v>1.67</v>
      </c>
      <c r="O171" s="192" t="n">
        <f aca="false">ROUND(E171*N171,2)</f>
        <v>1593.95</v>
      </c>
      <c r="P171" s="192" t="n">
        <v>0</v>
      </c>
      <c r="Q171" s="192" t="n">
        <f aca="false">ROUND(E171*P171,2)</f>
        <v>0</v>
      </c>
      <c r="R171" s="192" t="s">
        <v>309</v>
      </c>
      <c r="S171" s="192" t="s">
        <v>150</v>
      </c>
      <c r="T171" s="193" t="s">
        <v>150</v>
      </c>
      <c r="U171" s="194" t="n">
        <v>0</v>
      </c>
      <c r="V171" s="194" t="n">
        <f aca="false">ROUND(E171*U171,2)</f>
        <v>0</v>
      </c>
      <c r="W171" s="194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 t="s">
        <v>310</v>
      </c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</row>
    <row r="172" customFormat="false" ht="13.2" hidden="false" customHeight="false" outlineLevel="1" collapsed="false">
      <c r="A172" s="196"/>
      <c r="B172" s="197"/>
      <c r="C172" s="209" t="s">
        <v>311</v>
      </c>
      <c r="D172" s="210"/>
      <c r="E172" s="211" t="n">
        <v>954.46027</v>
      </c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 t="s">
        <v>154</v>
      </c>
      <c r="AH172" s="195" t="n">
        <v>0</v>
      </c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</row>
    <row r="173" customFormat="false" ht="13.2" hidden="false" customHeight="false" outlineLevel="0" collapsed="false">
      <c r="A173" s="178" t="s">
        <v>114</v>
      </c>
      <c r="B173" s="179" t="s">
        <v>65</v>
      </c>
      <c r="C173" s="180" t="s">
        <v>66</v>
      </c>
      <c r="D173" s="181"/>
      <c r="E173" s="182"/>
      <c r="F173" s="183"/>
      <c r="G173" s="183" t="n">
        <f aca="false">SUMIF(AG174:AG185,"&lt;&gt;NOR",G174:G185)</f>
        <v>0</v>
      </c>
      <c r="H173" s="183"/>
      <c r="I173" s="183" t="n">
        <f aca="false">SUM(I174:I185)</f>
        <v>0</v>
      </c>
      <c r="J173" s="183"/>
      <c r="K173" s="183" t="n">
        <f aca="false">SUM(K174:K185)</f>
        <v>0</v>
      </c>
      <c r="L173" s="183"/>
      <c r="M173" s="183" t="n">
        <f aca="false">SUM(M174:M185)</f>
        <v>0</v>
      </c>
      <c r="N173" s="183"/>
      <c r="O173" s="183" t="n">
        <f aca="false">SUM(O174:O185)</f>
        <v>116.17</v>
      </c>
      <c r="P173" s="183"/>
      <c r="Q173" s="183" t="n">
        <f aca="false">SUM(Q174:Q185)</f>
        <v>0</v>
      </c>
      <c r="R173" s="183"/>
      <c r="S173" s="183"/>
      <c r="T173" s="184"/>
      <c r="U173" s="185"/>
      <c r="V173" s="185" t="n">
        <f aca="false">SUM(V174:V185)</f>
        <v>107.14</v>
      </c>
      <c r="W173" s="185"/>
      <c r="AG173" s="0" t="s">
        <v>115</v>
      </c>
    </row>
    <row r="174" customFormat="false" ht="13.2" hidden="false" customHeight="false" outlineLevel="1" collapsed="false">
      <c r="A174" s="186" t="n">
        <v>27</v>
      </c>
      <c r="B174" s="187" t="s">
        <v>312</v>
      </c>
      <c r="C174" s="188" t="s">
        <v>313</v>
      </c>
      <c r="D174" s="189" t="s">
        <v>184</v>
      </c>
      <c r="E174" s="190" t="n">
        <v>58.233</v>
      </c>
      <c r="F174" s="191"/>
      <c r="G174" s="192" t="n">
        <f aca="false">ROUND(E174*F174,2)</f>
        <v>0</v>
      </c>
      <c r="H174" s="191"/>
      <c r="I174" s="192" t="n">
        <f aca="false">ROUND(E174*H174,2)</f>
        <v>0</v>
      </c>
      <c r="J174" s="191"/>
      <c r="K174" s="192" t="n">
        <f aca="false">ROUND(E174*J174,2)</f>
        <v>0</v>
      </c>
      <c r="L174" s="192" t="n">
        <v>21</v>
      </c>
      <c r="M174" s="192" t="n">
        <f aca="false">G174*(1+L174/100)</f>
        <v>0</v>
      </c>
      <c r="N174" s="192" t="n">
        <v>1.89077</v>
      </c>
      <c r="O174" s="192" t="n">
        <f aca="false">ROUND(E174*N174,2)</f>
        <v>110.11</v>
      </c>
      <c r="P174" s="192" t="n">
        <v>0</v>
      </c>
      <c r="Q174" s="192" t="n">
        <f aca="false">ROUND(E174*P174,2)</f>
        <v>0</v>
      </c>
      <c r="R174" s="192" t="s">
        <v>314</v>
      </c>
      <c r="S174" s="192" t="s">
        <v>150</v>
      </c>
      <c r="T174" s="193" t="s">
        <v>120</v>
      </c>
      <c r="U174" s="194" t="n">
        <v>1.695</v>
      </c>
      <c r="V174" s="194" t="n">
        <f aca="false">ROUND(E174*U174,2)</f>
        <v>98.7</v>
      </c>
      <c r="W174" s="194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 t="s">
        <v>152</v>
      </c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</row>
    <row r="175" customFormat="false" ht="13.2" hidden="false" customHeight="true" outlineLevel="1" collapsed="false">
      <c r="A175" s="196"/>
      <c r="B175" s="197"/>
      <c r="C175" s="212" t="s">
        <v>315</v>
      </c>
      <c r="D175" s="212"/>
      <c r="E175" s="212"/>
      <c r="F175" s="212"/>
      <c r="G175" s="212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 t="s">
        <v>171</v>
      </c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</row>
    <row r="176" customFormat="false" ht="13.2" hidden="false" customHeight="false" outlineLevel="1" collapsed="false">
      <c r="A176" s="196"/>
      <c r="B176" s="197"/>
      <c r="C176" s="209" t="s">
        <v>316</v>
      </c>
      <c r="D176" s="210"/>
      <c r="E176" s="211" t="n">
        <v>31.915</v>
      </c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 t="s">
        <v>154</v>
      </c>
      <c r="AH176" s="195" t="n">
        <v>0</v>
      </c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  <c r="BG176" s="195"/>
      <c r="BH176" s="195"/>
    </row>
    <row r="177" customFormat="false" ht="13.2" hidden="false" customHeight="false" outlineLevel="1" collapsed="false">
      <c r="A177" s="196"/>
      <c r="B177" s="197"/>
      <c r="C177" s="209" t="s">
        <v>317</v>
      </c>
      <c r="D177" s="210"/>
      <c r="E177" s="211" t="n">
        <v>7</v>
      </c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 t="s">
        <v>154</v>
      </c>
      <c r="AH177" s="195" t="n">
        <v>0</v>
      </c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  <c r="BG177" s="195"/>
      <c r="BH177" s="195"/>
    </row>
    <row r="178" customFormat="false" ht="13.2" hidden="false" customHeight="false" outlineLevel="1" collapsed="false">
      <c r="A178" s="196"/>
      <c r="B178" s="197"/>
      <c r="C178" s="209" t="s">
        <v>318</v>
      </c>
      <c r="D178" s="210"/>
      <c r="E178" s="211" t="n">
        <v>7.15</v>
      </c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 t="s">
        <v>154</v>
      </c>
      <c r="AH178" s="195" t="n">
        <v>0</v>
      </c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</row>
    <row r="179" customFormat="false" ht="13.2" hidden="false" customHeight="false" outlineLevel="1" collapsed="false">
      <c r="A179" s="196"/>
      <c r="B179" s="197"/>
      <c r="C179" s="209" t="s">
        <v>319</v>
      </c>
      <c r="D179" s="210"/>
      <c r="E179" s="211" t="n">
        <v>12.168</v>
      </c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 t="s">
        <v>154</v>
      </c>
      <c r="AH179" s="195" t="n">
        <v>0</v>
      </c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</row>
    <row r="180" customFormat="false" ht="20.4" hidden="false" customHeight="false" outlineLevel="1" collapsed="false">
      <c r="A180" s="186" t="n">
        <v>28</v>
      </c>
      <c r="B180" s="187" t="s">
        <v>320</v>
      </c>
      <c r="C180" s="188" t="s">
        <v>321</v>
      </c>
      <c r="D180" s="189" t="s">
        <v>184</v>
      </c>
      <c r="E180" s="190" t="n">
        <v>2.41152</v>
      </c>
      <c r="F180" s="191"/>
      <c r="G180" s="192" t="n">
        <f aca="false">ROUND(E180*F180,2)</f>
        <v>0</v>
      </c>
      <c r="H180" s="191"/>
      <c r="I180" s="192" t="n">
        <f aca="false">ROUND(E180*H180,2)</f>
        <v>0</v>
      </c>
      <c r="J180" s="191"/>
      <c r="K180" s="192" t="n">
        <f aca="false">ROUND(E180*J180,2)</f>
        <v>0</v>
      </c>
      <c r="L180" s="192" t="n">
        <v>21</v>
      </c>
      <c r="M180" s="192" t="n">
        <f aca="false">G180*(1+L180/100)</f>
        <v>0</v>
      </c>
      <c r="N180" s="192" t="n">
        <v>2.5</v>
      </c>
      <c r="O180" s="192" t="n">
        <f aca="false">ROUND(E180*N180,2)</f>
        <v>6.03</v>
      </c>
      <c r="P180" s="192" t="n">
        <v>0</v>
      </c>
      <c r="Q180" s="192" t="n">
        <f aca="false">ROUND(E180*P180,2)</f>
        <v>0</v>
      </c>
      <c r="R180" s="192" t="s">
        <v>314</v>
      </c>
      <c r="S180" s="192" t="s">
        <v>150</v>
      </c>
      <c r="T180" s="193" t="s">
        <v>151</v>
      </c>
      <c r="U180" s="194" t="n">
        <v>1.449</v>
      </c>
      <c r="V180" s="194" t="n">
        <f aca="false">ROUND(E180*U180,2)</f>
        <v>3.49</v>
      </c>
      <c r="W180" s="194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 t="s">
        <v>152</v>
      </c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</row>
    <row r="181" customFormat="false" ht="13.2" hidden="false" customHeight="true" outlineLevel="1" collapsed="false">
      <c r="A181" s="196"/>
      <c r="B181" s="197"/>
      <c r="C181" s="212" t="s">
        <v>322</v>
      </c>
      <c r="D181" s="212"/>
      <c r="E181" s="212"/>
      <c r="F181" s="212"/>
      <c r="G181" s="212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 t="s">
        <v>171</v>
      </c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</row>
    <row r="182" customFormat="false" ht="13.2" hidden="false" customHeight="false" outlineLevel="1" collapsed="false">
      <c r="A182" s="196"/>
      <c r="B182" s="197"/>
      <c r="C182" s="209" t="s">
        <v>323</v>
      </c>
      <c r="D182" s="210"/>
      <c r="E182" s="211" t="n">
        <v>2.41152</v>
      </c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 t="s">
        <v>154</v>
      </c>
      <c r="AH182" s="195" t="n">
        <v>0</v>
      </c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</row>
    <row r="183" customFormat="false" ht="20.4" hidden="false" customHeight="false" outlineLevel="1" collapsed="false">
      <c r="A183" s="186" t="n">
        <v>29</v>
      </c>
      <c r="B183" s="187" t="s">
        <v>324</v>
      </c>
      <c r="C183" s="188" t="s">
        <v>325</v>
      </c>
      <c r="D183" s="189" t="s">
        <v>148</v>
      </c>
      <c r="E183" s="190" t="n">
        <v>6.0288</v>
      </c>
      <c r="F183" s="191"/>
      <c r="G183" s="192" t="n">
        <f aca="false">ROUND(E183*F183,2)</f>
        <v>0</v>
      </c>
      <c r="H183" s="191"/>
      <c r="I183" s="192" t="n">
        <f aca="false">ROUND(E183*H183,2)</f>
        <v>0</v>
      </c>
      <c r="J183" s="191"/>
      <c r="K183" s="192" t="n">
        <f aca="false">ROUND(E183*J183,2)</f>
        <v>0</v>
      </c>
      <c r="L183" s="192" t="n">
        <v>21</v>
      </c>
      <c r="M183" s="192" t="n">
        <f aca="false">G183*(1+L183/100)</f>
        <v>0</v>
      </c>
      <c r="N183" s="192" t="n">
        <v>0.00441</v>
      </c>
      <c r="O183" s="192" t="n">
        <f aca="false">ROUND(E183*N183,2)</f>
        <v>0.03</v>
      </c>
      <c r="P183" s="192" t="n">
        <v>0</v>
      </c>
      <c r="Q183" s="192" t="n">
        <f aca="false">ROUND(E183*P183,2)</f>
        <v>0</v>
      </c>
      <c r="R183" s="192" t="s">
        <v>314</v>
      </c>
      <c r="S183" s="192" t="s">
        <v>150</v>
      </c>
      <c r="T183" s="193" t="s">
        <v>120</v>
      </c>
      <c r="U183" s="194" t="n">
        <v>0.821</v>
      </c>
      <c r="V183" s="194" t="n">
        <f aca="false">ROUND(E183*U183,2)</f>
        <v>4.95</v>
      </c>
      <c r="W183" s="194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 t="s">
        <v>152</v>
      </c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</row>
    <row r="184" customFormat="false" ht="13.2" hidden="false" customHeight="true" outlineLevel="1" collapsed="false">
      <c r="A184" s="196"/>
      <c r="B184" s="197"/>
      <c r="C184" s="212" t="s">
        <v>315</v>
      </c>
      <c r="D184" s="212"/>
      <c r="E184" s="212"/>
      <c r="F184" s="212"/>
      <c r="G184" s="212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 t="s">
        <v>171</v>
      </c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</row>
    <row r="185" customFormat="false" ht="13.2" hidden="false" customHeight="false" outlineLevel="1" collapsed="false">
      <c r="A185" s="196"/>
      <c r="B185" s="197"/>
      <c r="C185" s="209" t="s">
        <v>326</v>
      </c>
      <c r="D185" s="210"/>
      <c r="E185" s="211" t="n">
        <v>6.0288</v>
      </c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 t="s">
        <v>154</v>
      </c>
      <c r="AH185" s="195" t="n">
        <v>0</v>
      </c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</row>
    <row r="186" customFormat="false" ht="13.2" hidden="false" customHeight="false" outlineLevel="0" collapsed="false">
      <c r="A186" s="178" t="s">
        <v>114</v>
      </c>
      <c r="B186" s="179" t="s">
        <v>67</v>
      </c>
      <c r="C186" s="180" t="s">
        <v>68</v>
      </c>
      <c r="D186" s="181"/>
      <c r="E186" s="182"/>
      <c r="F186" s="183"/>
      <c r="G186" s="183" t="n">
        <f aca="false">SUMIF(AG187:AG242,"&lt;&gt;NOR",G187:G242)</f>
        <v>0</v>
      </c>
      <c r="H186" s="183"/>
      <c r="I186" s="183" t="n">
        <f aca="false">SUM(I187:I242)</f>
        <v>0</v>
      </c>
      <c r="J186" s="183"/>
      <c r="K186" s="183" t="n">
        <f aca="false">SUM(K187:K242)</f>
        <v>0</v>
      </c>
      <c r="L186" s="183"/>
      <c r="M186" s="183" t="n">
        <f aca="false">SUM(M187:M242)</f>
        <v>0</v>
      </c>
      <c r="N186" s="183"/>
      <c r="O186" s="183" t="n">
        <f aca="false">SUM(O187:O242)</f>
        <v>265.52</v>
      </c>
      <c r="P186" s="183"/>
      <c r="Q186" s="183" t="n">
        <f aca="false">SUM(Q187:Q242)</f>
        <v>0</v>
      </c>
      <c r="R186" s="183"/>
      <c r="S186" s="183"/>
      <c r="T186" s="184"/>
      <c r="U186" s="185"/>
      <c r="V186" s="185" t="n">
        <f aca="false">SUM(V187:V242)</f>
        <v>49.92</v>
      </c>
      <c r="W186" s="185"/>
      <c r="AG186" s="0" t="s">
        <v>115</v>
      </c>
    </row>
    <row r="187" customFormat="false" ht="20.4" hidden="false" customHeight="false" outlineLevel="1" collapsed="false">
      <c r="A187" s="186" t="n">
        <v>30</v>
      </c>
      <c r="B187" s="187" t="s">
        <v>327</v>
      </c>
      <c r="C187" s="188" t="s">
        <v>328</v>
      </c>
      <c r="D187" s="189" t="s">
        <v>148</v>
      </c>
      <c r="E187" s="190" t="n">
        <v>219.91</v>
      </c>
      <c r="F187" s="191"/>
      <c r="G187" s="192" t="n">
        <f aca="false">ROUND(E187*F187,2)</f>
        <v>0</v>
      </c>
      <c r="H187" s="191"/>
      <c r="I187" s="192" t="n">
        <f aca="false">ROUND(E187*H187,2)</f>
        <v>0</v>
      </c>
      <c r="J187" s="191"/>
      <c r="K187" s="192" t="n">
        <f aca="false">ROUND(E187*J187,2)</f>
        <v>0</v>
      </c>
      <c r="L187" s="192" t="n">
        <v>21</v>
      </c>
      <c r="M187" s="192" t="n">
        <f aca="false">G187*(1+L187/100)</f>
        <v>0</v>
      </c>
      <c r="N187" s="192" t="n">
        <v>0.50715</v>
      </c>
      <c r="O187" s="192" t="n">
        <f aca="false">ROUND(E187*N187,2)</f>
        <v>111.53</v>
      </c>
      <c r="P187" s="192" t="n">
        <v>0</v>
      </c>
      <c r="Q187" s="192" t="n">
        <f aca="false">ROUND(E187*P187,2)</f>
        <v>0</v>
      </c>
      <c r="R187" s="192" t="s">
        <v>149</v>
      </c>
      <c r="S187" s="192" t="s">
        <v>150</v>
      </c>
      <c r="T187" s="193" t="s">
        <v>151</v>
      </c>
      <c r="U187" s="194" t="n">
        <v>0.031</v>
      </c>
      <c r="V187" s="194" t="n">
        <f aca="false">ROUND(E187*U187,2)</f>
        <v>6.82</v>
      </c>
      <c r="W187" s="194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 t="s">
        <v>152</v>
      </c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</row>
    <row r="188" customFormat="false" ht="13.2" hidden="false" customHeight="false" outlineLevel="1" collapsed="false">
      <c r="A188" s="196"/>
      <c r="B188" s="197"/>
      <c r="C188" s="209" t="s">
        <v>153</v>
      </c>
      <c r="D188" s="210"/>
      <c r="E188" s="211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 t="s">
        <v>154</v>
      </c>
      <c r="AH188" s="195" t="n">
        <v>0</v>
      </c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</row>
    <row r="189" customFormat="false" ht="13.2" hidden="false" customHeight="false" outlineLevel="1" collapsed="false">
      <c r="A189" s="196"/>
      <c r="B189" s="197"/>
      <c r="C189" s="209" t="s">
        <v>155</v>
      </c>
      <c r="D189" s="210"/>
      <c r="E189" s="211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 t="s">
        <v>154</v>
      </c>
      <c r="AH189" s="195" t="n">
        <v>0</v>
      </c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</row>
    <row r="190" customFormat="false" ht="13.2" hidden="false" customHeight="false" outlineLevel="1" collapsed="false">
      <c r="A190" s="196"/>
      <c r="B190" s="197"/>
      <c r="C190" s="209" t="s">
        <v>156</v>
      </c>
      <c r="D190" s="210"/>
      <c r="E190" s="211" t="n">
        <v>106.99</v>
      </c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 t="s">
        <v>154</v>
      </c>
      <c r="AH190" s="195" t="n">
        <v>0</v>
      </c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</row>
    <row r="191" customFormat="false" ht="13.2" hidden="false" customHeight="false" outlineLevel="1" collapsed="false">
      <c r="A191" s="196"/>
      <c r="B191" s="197"/>
      <c r="C191" s="209" t="s">
        <v>329</v>
      </c>
      <c r="D191" s="210"/>
      <c r="E191" s="211" t="n">
        <v>72.02</v>
      </c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 t="s">
        <v>154</v>
      </c>
      <c r="AH191" s="195" t="n">
        <v>0</v>
      </c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</row>
    <row r="192" customFormat="false" ht="13.2" hidden="false" customHeight="false" outlineLevel="1" collapsed="false">
      <c r="A192" s="196"/>
      <c r="B192" s="197"/>
      <c r="C192" s="209" t="s">
        <v>158</v>
      </c>
      <c r="D192" s="210"/>
      <c r="E192" s="211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 t="s">
        <v>154</v>
      </c>
      <c r="AH192" s="195" t="n">
        <v>0</v>
      </c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</row>
    <row r="193" customFormat="false" ht="13.2" hidden="false" customHeight="false" outlineLevel="1" collapsed="false">
      <c r="A193" s="196"/>
      <c r="B193" s="197"/>
      <c r="C193" s="209" t="s">
        <v>159</v>
      </c>
      <c r="D193" s="210"/>
      <c r="E193" s="211" t="n">
        <v>5.2</v>
      </c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 t="s">
        <v>154</v>
      </c>
      <c r="AH193" s="195" t="n">
        <v>0</v>
      </c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</row>
    <row r="194" customFormat="false" ht="13.2" hidden="false" customHeight="false" outlineLevel="1" collapsed="false">
      <c r="A194" s="196"/>
      <c r="B194" s="197"/>
      <c r="C194" s="209" t="s">
        <v>160</v>
      </c>
      <c r="D194" s="210"/>
      <c r="E194" s="211" t="n">
        <v>5.1</v>
      </c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 t="s">
        <v>154</v>
      </c>
      <c r="AH194" s="195" t="n">
        <v>0</v>
      </c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</row>
    <row r="195" customFormat="false" ht="13.2" hidden="false" customHeight="false" outlineLevel="1" collapsed="false">
      <c r="A195" s="196"/>
      <c r="B195" s="197"/>
      <c r="C195" s="209" t="s">
        <v>161</v>
      </c>
      <c r="D195" s="210"/>
      <c r="E195" s="211" t="n">
        <v>30.6</v>
      </c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 t="s">
        <v>154</v>
      </c>
      <c r="AH195" s="195" t="n">
        <v>0</v>
      </c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</row>
    <row r="196" customFormat="false" ht="13.2" hidden="false" customHeight="false" outlineLevel="1" collapsed="false">
      <c r="A196" s="186" t="n">
        <v>31</v>
      </c>
      <c r="B196" s="187" t="s">
        <v>330</v>
      </c>
      <c r="C196" s="188" t="s">
        <v>331</v>
      </c>
      <c r="D196" s="189" t="s">
        <v>148</v>
      </c>
      <c r="E196" s="190" t="n">
        <v>219.91</v>
      </c>
      <c r="F196" s="191"/>
      <c r="G196" s="192" t="n">
        <f aca="false">ROUND(E196*F196,2)</f>
        <v>0</v>
      </c>
      <c r="H196" s="191"/>
      <c r="I196" s="192" t="n">
        <f aca="false">ROUND(E196*H196,2)</f>
        <v>0</v>
      </c>
      <c r="J196" s="191"/>
      <c r="K196" s="192" t="n">
        <f aca="false">ROUND(E196*J196,2)</f>
        <v>0</v>
      </c>
      <c r="L196" s="192" t="n">
        <v>21</v>
      </c>
      <c r="M196" s="192" t="n">
        <f aca="false">G196*(1+L196/100)</f>
        <v>0</v>
      </c>
      <c r="N196" s="192" t="n">
        <v>0.38314</v>
      </c>
      <c r="O196" s="192" t="n">
        <f aca="false">ROUND(E196*N196,2)</f>
        <v>84.26</v>
      </c>
      <c r="P196" s="192" t="n">
        <v>0</v>
      </c>
      <c r="Q196" s="192" t="n">
        <f aca="false">ROUND(E196*P196,2)</f>
        <v>0</v>
      </c>
      <c r="R196" s="192" t="s">
        <v>149</v>
      </c>
      <c r="S196" s="192" t="s">
        <v>150</v>
      </c>
      <c r="T196" s="193" t="s">
        <v>151</v>
      </c>
      <c r="U196" s="194" t="n">
        <v>0.026</v>
      </c>
      <c r="V196" s="194" t="n">
        <f aca="false">ROUND(E196*U196,2)</f>
        <v>5.72</v>
      </c>
      <c r="W196" s="194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 t="s">
        <v>152</v>
      </c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</row>
    <row r="197" customFormat="false" ht="13.2" hidden="false" customHeight="true" outlineLevel="1" collapsed="false">
      <c r="A197" s="196"/>
      <c r="B197" s="197"/>
      <c r="C197" s="212" t="s">
        <v>332</v>
      </c>
      <c r="D197" s="212"/>
      <c r="E197" s="212"/>
      <c r="F197" s="212"/>
      <c r="G197" s="212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 t="s">
        <v>171</v>
      </c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</row>
    <row r="198" customFormat="false" ht="13.2" hidden="false" customHeight="false" outlineLevel="1" collapsed="false">
      <c r="A198" s="196"/>
      <c r="B198" s="197"/>
      <c r="C198" s="209" t="s">
        <v>153</v>
      </c>
      <c r="D198" s="210"/>
      <c r="E198" s="211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 t="s">
        <v>154</v>
      </c>
      <c r="AH198" s="195" t="n">
        <v>0</v>
      </c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</row>
    <row r="199" customFormat="false" ht="13.2" hidden="false" customHeight="false" outlineLevel="1" collapsed="false">
      <c r="A199" s="196"/>
      <c r="B199" s="197"/>
      <c r="C199" s="209" t="s">
        <v>155</v>
      </c>
      <c r="D199" s="210"/>
      <c r="E199" s="211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 t="s">
        <v>154</v>
      </c>
      <c r="AH199" s="195" t="n">
        <v>0</v>
      </c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</row>
    <row r="200" customFormat="false" ht="13.2" hidden="false" customHeight="false" outlineLevel="1" collapsed="false">
      <c r="A200" s="196"/>
      <c r="B200" s="197"/>
      <c r="C200" s="209" t="s">
        <v>156</v>
      </c>
      <c r="D200" s="210"/>
      <c r="E200" s="211" t="n">
        <v>106.99</v>
      </c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 t="s">
        <v>154</v>
      </c>
      <c r="AH200" s="195" t="n">
        <v>0</v>
      </c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</row>
    <row r="201" customFormat="false" ht="13.2" hidden="false" customHeight="false" outlineLevel="1" collapsed="false">
      <c r="A201" s="196"/>
      <c r="B201" s="197"/>
      <c r="C201" s="209" t="s">
        <v>329</v>
      </c>
      <c r="D201" s="210"/>
      <c r="E201" s="211" t="n">
        <v>72.02</v>
      </c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 t="s">
        <v>154</v>
      </c>
      <c r="AH201" s="195" t="n">
        <v>0</v>
      </c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</row>
    <row r="202" customFormat="false" ht="13.2" hidden="false" customHeight="false" outlineLevel="1" collapsed="false">
      <c r="A202" s="196"/>
      <c r="B202" s="197"/>
      <c r="C202" s="209" t="s">
        <v>158</v>
      </c>
      <c r="D202" s="210"/>
      <c r="E202" s="211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 t="s">
        <v>154</v>
      </c>
      <c r="AH202" s="195" t="n">
        <v>0</v>
      </c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</row>
    <row r="203" customFormat="false" ht="13.2" hidden="false" customHeight="false" outlineLevel="1" collapsed="false">
      <c r="A203" s="196"/>
      <c r="B203" s="197"/>
      <c r="C203" s="209" t="s">
        <v>159</v>
      </c>
      <c r="D203" s="210"/>
      <c r="E203" s="211" t="n">
        <v>5.2</v>
      </c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 t="s">
        <v>154</v>
      </c>
      <c r="AH203" s="195" t="n">
        <v>0</v>
      </c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5"/>
      <c r="AX203" s="195"/>
      <c r="AY203" s="195"/>
      <c r="AZ203" s="195"/>
      <c r="BA203" s="195"/>
      <c r="BB203" s="195"/>
      <c r="BC203" s="195"/>
      <c r="BD203" s="195"/>
      <c r="BE203" s="195"/>
      <c r="BF203" s="195"/>
      <c r="BG203" s="195"/>
      <c r="BH203" s="195"/>
    </row>
    <row r="204" customFormat="false" ht="13.2" hidden="false" customHeight="false" outlineLevel="1" collapsed="false">
      <c r="A204" s="196"/>
      <c r="B204" s="197"/>
      <c r="C204" s="209" t="s">
        <v>160</v>
      </c>
      <c r="D204" s="210"/>
      <c r="E204" s="211" t="n">
        <v>5.1</v>
      </c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 t="s">
        <v>154</v>
      </c>
      <c r="AH204" s="195" t="n">
        <v>0</v>
      </c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</row>
    <row r="205" customFormat="false" ht="13.2" hidden="false" customHeight="false" outlineLevel="1" collapsed="false">
      <c r="A205" s="196"/>
      <c r="B205" s="197"/>
      <c r="C205" s="209" t="s">
        <v>161</v>
      </c>
      <c r="D205" s="210"/>
      <c r="E205" s="211" t="n">
        <v>30.6</v>
      </c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 t="s">
        <v>154</v>
      </c>
      <c r="AH205" s="195" t="n">
        <v>0</v>
      </c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</row>
    <row r="206" customFormat="false" ht="13.2" hidden="false" customHeight="false" outlineLevel="1" collapsed="false">
      <c r="A206" s="186" t="n">
        <v>32</v>
      </c>
      <c r="B206" s="187" t="s">
        <v>333</v>
      </c>
      <c r="C206" s="188" t="s">
        <v>334</v>
      </c>
      <c r="D206" s="189" t="s">
        <v>148</v>
      </c>
      <c r="E206" s="190" t="n">
        <v>219.91</v>
      </c>
      <c r="F206" s="191"/>
      <c r="G206" s="192" t="n">
        <f aca="false">ROUND(E206*F206,2)</f>
        <v>0</v>
      </c>
      <c r="H206" s="191"/>
      <c r="I206" s="192" t="n">
        <f aca="false">ROUND(E206*H206,2)</f>
        <v>0</v>
      </c>
      <c r="J206" s="191"/>
      <c r="K206" s="192" t="n">
        <f aca="false">ROUND(E206*J206,2)</f>
        <v>0</v>
      </c>
      <c r="L206" s="192" t="n">
        <v>21</v>
      </c>
      <c r="M206" s="192" t="n">
        <f aca="false">G206*(1+L206/100)</f>
        <v>0</v>
      </c>
      <c r="N206" s="192" t="n">
        <v>0.00561</v>
      </c>
      <c r="O206" s="192" t="n">
        <f aca="false">ROUND(E206*N206,2)</f>
        <v>1.23</v>
      </c>
      <c r="P206" s="192" t="n">
        <v>0</v>
      </c>
      <c r="Q206" s="192" t="n">
        <f aca="false">ROUND(E206*P206,2)</f>
        <v>0</v>
      </c>
      <c r="R206" s="192" t="s">
        <v>149</v>
      </c>
      <c r="S206" s="192" t="s">
        <v>150</v>
      </c>
      <c r="T206" s="193" t="s">
        <v>151</v>
      </c>
      <c r="U206" s="194" t="n">
        <v>0.004</v>
      </c>
      <c r="V206" s="194" t="n">
        <f aca="false">ROUND(E206*U206,2)</f>
        <v>0.88</v>
      </c>
      <c r="W206" s="194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 t="s">
        <v>152</v>
      </c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</row>
    <row r="207" customFormat="false" ht="13.2" hidden="false" customHeight="true" outlineLevel="1" collapsed="false">
      <c r="A207" s="196"/>
      <c r="B207" s="197"/>
      <c r="C207" s="212" t="s">
        <v>335</v>
      </c>
      <c r="D207" s="212"/>
      <c r="E207" s="212"/>
      <c r="F207" s="212"/>
      <c r="G207" s="212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 t="s">
        <v>171</v>
      </c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</row>
    <row r="208" customFormat="false" ht="13.2" hidden="false" customHeight="false" outlineLevel="1" collapsed="false">
      <c r="A208" s="196"/>
      <c r="B208" s="197"/>
      <c r="C208" s="209" t="s">
        <v>153</v>
      </c>
      <c r="D208" s="210"/>
      <c r="E208" s="211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 t="s">
        <v>154</v>
      </c>
      <c r="AH208" s="195" t="n">
        <v>0</v>
      </c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</row>
    <row r="209" customFormat="false" ht="13.2" hidden="false" customHeight="false" outlineLevel="1" collapsed="false">
      <c r="A209" s="196"/>
      <c r="B209" s="197"/>
      <c r="C209" s="209" t="s">
        <v>155</v>
      </c>
      <c r="D209" s="210"/>
      <c r="E209" s="211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 t="s">
        <v>154</v>
      </c>
      <c r="AH209" s="195" t="n">
        <v>0</v>
      </c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</row>
    <row r="210" customFormat="false" ht="13.2" hidden="false" customHeight="false" outlineLevel="1" collapsed="false">
      <c r="A210" s="196"/>
      <c r="B210" s="197"/>
      <c r="C210" s="209" t="s">
        <v>156</v>
      </c>
      <c r="D210" s="210"/>
      <c r="E210" s="211" t="n">
        <v>106.99</v>
      </c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 t="s">
        <v>154</v>
      </c>
      <c r="AH210" s="195" t="n">
        <v>0</v>
      </c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</row>
    <row r="211" customFormat="false" ht="13.2" hidden="false" customHeight="false" outlineLevel="1" collapsed="false">
      <c r="A211" s="196"/>
      <c r="B211" s="197"/>
      <c r="C211" s="209" t="s">
        <v>329</v>
      </c>
      <c r="D211" s="210"/>
      <c r="E211" s="211" t="n">
        <v>72.02</v>
      </c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 t="s">
        <v>154</v>
      </c>
      <c r="AH211" s="195" t="n">
        <v>0</v>
      </c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</row>
    <row r="212" customFormat="false" ht="13.2" hidden="false" customHeight="false" outlineLevel="1" collapsed="false">
      <c r="A212" s="196"/>
      <c r="B212" s="197"/>
      <c r="C212" s="209" t="s">
        <v>158</v>
      </c>
      <c r="D212" s="210"/>
      <c r="E212" s="211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 t="s">
        <v>154</v>
      </c>
      <c r="AH212" s="195" t="n">
        <v>0</v>
      </c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</row>
    <row r="213" customFormat="false" ht="13.2" hidden="false" customHeight="false" outlineLevel="1" collapsed="false">
      <c r="A213" s="196"/>
      <c r="B213" s="197"/>
      <c r="C213" s="209" t="s">
        <v>159</v>
      </c>
      <c r="D213" s="210"/>
      <c r="E213" s="211" t="n">
        <v>5.2</v>
      </c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 t="s">
        <v>154</v>
      </c>
      <c r="AH213" s="195" t="n">
        <v>0</v>
      </c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</row>
    <row r="214" customFormat="false" ht="13.2" hidden="false" customHeight="false" outlineLevel="1" collapsed="false">
      <c r="A214" s="196"/>
      <c r="B214" s="197"/>
      <c r="C214" s="209" t="s">
        <v>160</v>
      </c>
      <c r="D214" s="210"/>
      <c r="E214" s="211" t="n">
        <v>5.1</v>
      </c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 t="s">
        <v>154</v>
      </c>
      <c r="AH214" s="195" t="n">
        <v>0</v>
      </c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</row>
    <row r="215" customFormat="false" ht="13.2" hidden="false" customHeight="false" outlineLevel="1" collapsed="false">
      <c r="A215" s="196"/>
      <c r="B215" s="197"/>
      <c r="C215" s="209" t="s">
        <v>161</v>
      </c>
      <c r="D215" s="210"/>
      <c r="E215" s="211" t="n">
        <v>30.6</v>
      </c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 t="s">
        <v>154</v>
      </c>
      <c r="AH215" s="195" t="n">
        <v>0</v>
      </c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  <c r="AW215" s="195"/>
      <c r="AX215" s="195"/>
      <c r="AY215" s="195"/>
      <c r="AZ215" s="195"/>
      <c r="BA215" s="195"/>
      <c r="BB215" s="195"/>
      <c r="BC215" s="195"/>
      <c r="BD215" s="195"/>
      <c r="BE215" s="195"/>
      <c r="BF215" s="195"/>
      <c r="BG215" s="195"/>
      <c r="BH215" s="195"/>
    </row>
    <row r="216" customFormat="false" ht="13.2" hidden="false" customHeight="false" outlineLevel="1" collapsed="false">
      <c r="A216" s="186" t="n">
        <v>33</v>
      </c>
      <c r="B216" s="187" t="s">
        <v>336</v>
      </c>
      <c r="C216" s="188" t="s">
        <v>337</v>
      </c>
      <c r="D216" s="189" t="s">
        <v>148</v>
      </c>
      <c r="E216" s="190" t="n">
        <v>219.91</v>
      </c>
      <c r="F216" s="191"/>
      <c r="G216" s="192" t="n">
        <f aca="false">ROUND(E216*F216,2)</f>
        <v>0</v>
      </c>
      <c r="H216" s="191"/>
      <c r="I216" s="192" t="n">
        <f aca="false">ROUND(E216*H216,2)</f>
        <v>0</v>
      </c>
      <c r="J216" s="191"/>
      <c r="K216" s="192" t="n">
        <f aca="false">ROUND(E216*J216,2)</f>
        <v>0</v>
      </c>
      <c r="L216" s="192" t="n">
        <v>21</v>
      </c>
      <c r="M216" s="192" t="n">
        <f aca="false">G216*(1+L216/100)</f>
        <v>0</v>
      </c>
      <c r="N216" s="192" t="n">
        <v>0.00031</v>
      </c>
      <c r="O216" s="192" t="n">
        <f aca="false">ROUND(E216*N216,2)</f>
        <v>0.07</v>
      </c>
      <c r="P216" s="192" t="n">
        <v>0</v>
      </c>
      <c r="Q216" s="192" t="n">
        <f aca="false">ROUND(E216*P216,2)</f>
        <v>0</v>
      </c>
      <c r="R216" s="192" t="s">
        <v>149</v>
      </c>
      <c r="S216" s="192" t="s">
        <v>150</v>
      </c>
      <c r="T216" s="193" t="s">
        <v>151</v>
      </c>
      <c r="U216" s="194" t="n">
        <v>0.002</v>
      </c>
      <c r="V216" s="194" t="n">
        <f aca="false">ROUND(E216*U216,2)</f>
        <v>0.44</v>
      </c>
      <c r="W216" s="194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 t="s">
        <v>152</v>
      </c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</row>
    <row r="217" customFormat="false" ht="13.2" hidden="false" customHeight="false" outlineLevel="1" collapsed="false">
      <c r="A217" s="196"/>
      <c r="B217" s="197"/>
      <c r="C217" s="209" t="s">
        <v>153</v>
      </c>
      <c r="D217" s="210"/>
      <c r="E217" s="211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 t="s">
        <v>154</v>
      </c>
      <c r="AH217" s="195" t="n">
        <v>0</v>
      </c>
      <c r="AI217" s="195"/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  <c r="AW217" s="195"/>
      <c r="AX217" s="195"/>
      <c r="AY217" s="195"/>
      <c r="AZ217" s="195"/>
      <c r="BA217" s="195"/>
      <c r="BB217" s="195"/>
      <c r="BC217" s="195"/>
      <c r="BD217" s="195"/>
      <c r="BE217" s="195"/>
      <c r="BF217" s="195"/>
      <c r="BG217" s="195"/>
      <c r="BH217" s="195"/>
    </row>
    <row r="218" customFormat="false" ht="13.2" hidden="false" customHeight="false" outlineLevel="1" collapsed="false">
      <c r="A218" s="196"/>
      <c r="B218" s="197"/>
      <c r="C218" s="209" t="s">
        <v>155</v>
      </c>
      <c r="D218" s="210"/>
      <c r="E218" s="211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 t="s">
        <v>154</v>
      </c>
      <c r="AH218" s="195" t="n">
        <v>0</v>
      </c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</row>
    <row r="219" customFormat="false" ht="13.2" hidden="false" customHeight="false" outlineLevel="1" collapsed="false">
      <c r="A219" s="196"/>
      <c r="B219" s="197"/>
      <c r="C219" s="209" t="s">
        <v>156</v>
      </c>
      <c r="D219" s="210"/>
      <c r="E219" s="211" t="n">
        <v>106.99</v>
      </c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 t="s">
        <v>154</v>
      </c>
      <c r="AH219" s="195" t="n">
        <v>0</v>
      </c>
      <c r="AI219" s="195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</row>
    <row r="220" customFormat="false" ht="13.2" hidden="false" customHeight="false" outlineLevel="1" collapsed="false">
      <c r="A220" s="196"/>
      <c r="B220" s="197"/>
      <c r="C220" s="209" t="s">
        <v>329</v>
      </c>
      <c r="D220" s="210"/>
      <c r="E220" s="211" t="n">
        <v>72.02</v>
      </c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 t="s">
        <v>154</v>
      </c>
      <c r="AH220" s="195" t="n">
        <v>0</v>
      </c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  <c r="BA220" s="195"/>
      <c r="BB220" s="195"/>
      <c r="BC220" s="195"/>
      <c r="BD220" s="195"/>
      <c r="BE220" s="195"/>
      <c r="BF220" s="195"/>
      <c r="BG220" s="195"/>
      <c r="BH220" s="195"/>
    </row>
    <row r="221" customFormat="false" ht="13.2" hidden="false" customHeight="false" outlineLevel="1" collapsed="false">
      <c r="A221" s="196"/>
      <c r="B221" s="197"/>
      <c r="C221" s="209" t="s">
        <v>158</v>
      </c>
      <c r="D221" s="210"/>
      <c r="E221" s="211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 t="s">
        <v>154</v>
      </c>
      <c r="AH221" s="195" t="n">
        <v>0</v>
      </c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E221" s="195"/>
      <c r="BF221" s="195"/>
      <c r="BG221" s="195"/>
      <c r="BH221" s="195"/>
    </row>
    <row r="222" customFormat="false" ht="13.2" hidden="false" customHeight="false" outlineLevel="1" collapsed="false">
      <c r="A222" s="196"/>
      <c r="B222" s="197"/>
      <c r="C222" s="209" t="s">
        <v>159</v>
      </c>
      <c r="D222" s="210"/>
      <c r="E222" s="211" t="n">
        <v>5.2</v>
      </c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 t="s">
        <v>154</v>
      </c>
      <c r="AH222" s="195" t="n">
        <v>0</v>
      </c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  <c r="AW222" s="195"/>
      <c r="AX222" s="195"/>
      <c r="AY222" s="195"/>
      <c r="AZ222" s="195"/>
      <c r="BA222" s="195"/>
      <c r="BB222" s="195"/>
      <c r="BC222" s="195"/>
      <c r="BD222" s="195"/>
      <c r="BE222" s="195"/>
      <c r="BF222" s="195"/>
      <c r="BG222" s="195"/>
      <c r="BH222" s="195"/>
    </row>
    <row r="223" customFormat="false" ht="13.2" hidden="false" customHeight="false" outlineLevel="1" collapsed="false">
      <c r="A223" s="196"/>
      <c r="B223" s="197"/>
      <c r="C223" s="209" t="s">
        <v>160</v>
      </c>
      <c r="D223" s="210"/>
      <c r="E223" s="211" t="n">
        <v>5.1</v>
      </c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 t="s">
        <v>154</v>
      </c>
      <c r="AH223" s="195" t="n">
        <v>0</v>
      </c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</row>
    <row r="224" customFormat="false" ht="13.2" hidden="false" customHeight="false" outlineLevel="1" collapsed="false">
      <c r="A224" s="196"/>
      <c r="B224" s="197"/>
      <c r="C224" s="209" t="s">
        <v>161</v>
      </c>
      <c r="D224" s="210"/>
      <c r="E224" s="211" t="n">
        <v>30.6</v>
      </c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 t="s">
        <v>154</v>
      </c>
      <c r="AH224" s="195" t="n">
        <v>0</v>
      </c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E224" s="195"/>
      <c r="BF224" s="195"/>
      <c r="BG224" s="195"/>
      <c r="BH224" s="195"/>
    </row>
    <row r="225" customFormat="false" ht="20.4" hidden="false" customHeight="false" outlineLevel="1" collapsed="false">
      <c r="A225" s="186" t="n">
        <v>34</v>
      </c>
      <c r="B225" s="187" t="s">
        <v>338</v>
      </c>
      <c r="C225" s="188" t="s">
        <v>339</v>
      </c>
      <c r="D225" s="189" t="s">
        <v>148</v>
      </c>
      <c r="E225" s="190" t="n">
        <v>219.91</v>
      </c>
      <c r="F225" s="191"/>
      <c r="G225" s="192" t="n">
        <f aca="false">ROUND(E225*F225,2)</f>
        <v>0</v>
      </c>
      <c r="H225" s="191"/>
      <c r="I225" s="192" t="n">
        <f aca="false">ROUND(E225*H225,2)</f>
        <v>0</v>
      </c>
      <c r="J225" s="191"/>
      <c r="K225" s="192" t="n">
        <f aca="false">ROUND(E225*J225,2)</f>
        <v>0</v>
      </c>
      <c r="L225" s="192" t="n">
        <v>21</v>
      </c>
      <c r="M225" s="192" t="n">
        <f aca="false">G225*(1+L225/100)</f>
        <v>0</v>
      </c>
      <c r="N225" s="192" t="n">
        <v>0.10373</v>
      </c>
      <c r="O225" s="192" t="n">
        <f aca="false">ROUND(E225*N225,2)</f>
        <v>22.81</v>
      </c>
      <c r="P225" s="192" t="n">
        <v>0</v>
      </c>
      <c r="Q225" s="192" t="n">
        <f aca="false">ROUND(E225*P225,2)</f>
        <v>0</v>
      </c>
      <c r="R225" s="192" t="s">
        <v>149</v>
      </c>
      <c r="S225" s="192" t="s">
        <v>150</v>
      </c>
      <c r="T225" s="193" t="s">
        <v>151</v>
      </c>
      <c r="U225" s="194" t="n">
        <v>0.064</v>
      </c>
      <c r="V225" s="194" t="n">
        <f aca="false">ROUND(E225*U225,2)</f>
        <v>14.07</v>
      </c>
      <c r="W225" s="194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 t="s">
        <v>152</v>
      </c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</row>
    <row r="226" customFormat="false" ht="13.2" hidden="false" customHeight="false" outlineLevel="1" collapsed="false">
      <c r="A226" s="196"/>
      <c r="B226" s="197"/>
      <c r="C226" s="209" t="s">
        <v>153</v>
      </c>
      <c r="D226" s="210"/>
      <c r="E226" s="211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 t="s">
        <v>154</v>
      </c>
      <c r="AH226" s="195" t="n">
        <v>0</v>
      </c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</row>
    <row r="227" customFormat="false" ht="13.2" hidden="false" customHeight="false" outlineLevel="1" collapsed="false">
      <c r="A227" s="196"/>
      <c r="B227" s="197"/>
      <c r="C227" s="209" t="s">
        <v>155</v>
      </c>
      <c r="D227" s="210"/>
      <c r="E227" s="211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 t="s">
        <v>154</v>
      </c>
      <c r="AH227" s="195" t="n">
        <v>0</v>
      </c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195"/>
      <c r="AZ227" s="195"/>
      <c r="BA227" s="195"/>
      <c r="BB227" s="195"/>
      <c r="BC227" s="195"/>
      <c r="BD227" s="195"/>
      <c r="BE227" s="195"/>
      <c r="BF227" s="195"/>
      <c r="BG227" s="195"/>
      <c r="BH227" s="195"/>
    </row>
    <row r="228" customFormat="false" ht="13.2" hidden="false" customHeight="false" outlineLevel="1" collapsed="false">
      <c r="A228" s="196"/>
      <c r="B228" s="197"/>
      <c r="C228" s="209" t="s">
        <v>156</v>
      </c>
      <c r="D228" s="210"/>
      <c r="E228" s="211" t="n">
        <v>106.99</v>
      </c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 t="s">
        <v>154</v>
      </c>
      <c r="AH228" s="195" t="n">
        <v>0</v>
      </c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</row>
    <row r="229" customFormat="false" ht="13.2" hidden="false" customHeight="false" outlineLevel="1" collapsed="false">
      <c r="A229" s="196"/>
      <c r="B229" s="197"/>
      <c r="C229" s="209" t="s">
        <v>329</v>
      </c>
      <c r="D229" s="210"/>
      <c r="E229" s="211" t="n">
        <v>72.02</v>
      </c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 t="s">
        <v>154</v>
      </c>
      <c r="AH229" s="195" t="n">
        <v>0</v>
      </c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</row>
    <row r="230" customFormat="false" ht="13.2" hidden="false" customHeight="false" outlineLevel="1" collapsed="false">
      <c r="A230" s="196"/>
      <c r="B230" s="197"/>
      <c r="C230" s="209" t="s">
        <v>158</v>
      </c>
      <c r="D230" s="210"/>
      <c r="E230" s="211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 t="s">
        <v>154</v>
      </c>
      <c r="AH230" s="195" t="n">
        <v>0</v>
      </c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</row>
    <row r="231" customFormat="false" ht="13.2" hidden="false" customHeight="false" outlineLevel="1" collapsed="false">
      <c r="A231" s="196"/>
      <c r="B231" s="197"/>
      <c r="C231" s="209" t="s">
        <v>159</v>
      </c>
      <c r="D231" s="210"/>
      <c r="E231" s="211" t="n">
        <v>5.2</v>
      </c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 t="s">
        <v>154</v>
      </c>
      <c r="AH231" s="195" t="n">
        <v>0</v>
      </c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</row>
    <row r="232" customFormat="false" ht="13.2" hidden="false" customHeight="false" outlineLevel="1" collapsed="false">
      <c r="A232" s="196"/>
      <c r="B232" s="197"/>
      <c r="C232" s="209" t="s">
        <v>160</v>
      </c>
      <c r="D232" s="210"/>
      <c r="E232" s="211" t="n">
        <v>5.1</v>
      </c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 t="s">
        <v>154</v>
      </c>
      <c r="AH232" s="195" t="n">
        <v>0</v>
      </c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</row>
    <row r="233" customFormat="false" ht="13.2" hidden="false" customHeight="false" outlineLevel="1" collapsed="false">
      <c r="A233" s="196"/>
      <c r="B233" s="197"/>
      <c r="C233" s="209" t="s">
        <v>161</v>
      </c>
      <c r="D233" s="210"/>
      <c r="E233" s="211" t="n">
        <v>30.6</v>
      </c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 t="s">
        <v>154</v>
      </c>
      <c r="AH233" s="195" t="n">
        <v>0</v>
      </c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</row>
    <row r="234" customFormat="false" ht="20.4" hidden="false" customHeight="false" outlineLevel="1" collapsed="false">
      <c r="A234" s="186" t="n">
        <v>35</v>
      </c>
      <c r="B234" s="187" t="s">
        <v>340</v>
      </c>
      <c r="C234" s="188" t="s">
        <v>341</v>
      </c>
      <c r="D234" s="189" t="s">
        <v>148</v>
      </c>
      <c r="E234" s="190" t="n">
        <v>219.91</v>
      </c>
      <c r="F234" s="191"/>
      <c r="G234" s="192" t="n">
        <f aca="false">ROUND(E234*F234,2)</f>
        <v>0</v>
      </c>
      <c r="H234" s="191"/>
      <c r="I234" s="192" t="n">
        <f aca="false">ROUND(E234*H234,2)</f>
        <v>0</v>
      </c>
      <c r="J234" s="191"/>
      <c r="K234" s="192" t="n">
        <f aca="false">ROUND(E234*J234,2)</f>
        <v>0</v>
      </c>
      <c r="L234" s="192" t="n">
        <v>21</v>
      </c>
      <c r="M234" s="192" t="n">
        <f aca="false">G234*(1+L234/100)</f>
        <v>0</v>
      </c>
      <c r="N234" s="192" t="n">
        <v>0.20746</v>
      </c>
      <c r="O234" s="192" t="n">
        <f aca="false">ROUND(E234*N234,2)</f>
        <v>45.62</v>
      </c>
      <c r="P234" s="192" t="n">
        <v>0</v>
      </c>
      <c r="Q234" s="192" t="n">
        <f aca="false">ROUND(E234*P234,2)</f>
        <v>0</v>
      </c>
      <c r="R234" s="192" t="s">
        <v>149</v>
      </c>
      <c r="S234" s="192" t="s">
        <v>150</v>
      </c>
      <c r="T234" s="193" t="s">
        <v>151</v>
      </c>
      <c r="U234" s="194" t="n">
        <v>0.1</v>
      </c>
      <c r="V234" s="194" t="n">
        <f aca="false">ROUND(E234*U234,2)</f>
        <v>21.99</v>
      </c>
      <c r="W234" s="194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 t="s">
        <v>152</v>
      </c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</row>
    <row r="235" customFormat="false" ht="13.2" hidden="false" customHeight="false" outlineLevel="1" collapsed="false">
      <c r="A235" s="196"/>
      <c r="B235" s="197"/>
      <c r="C235" s="209" t="s">
        <v>153</v>
      </c>
      <c r="D235" s="210"/>
      <c r="E235" s="211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 t="s">
        <v>154</v>
      </c>
      <c r="AH235" s="195" t="n">
        <v>0</v>
      </c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</row>
    <row r="236" customFormat="false" ht="13.2" hidden="false" customHeight="false" outlineLevel="1" collapsed="false">
      <c r="A236" s="196"/>
      <c r="B236" s="197"/>
      <c r="C236" s="209" t="s">
        <v>155</v>
      </c>
      <c r="D236" s="210"/>
      <c r="E236" s="211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 t="s">
        <v>154</v>
      </c>
      <c r="AH236" s="195" t="n">
        <v>0</v>
      </c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195"/>
      <c r="BE236" s="195"/>
      <c r="BF236" s="195"/>
      <c r="BG236" s="195"/>
      <c r="BH236" s="195"/>
    </row>
    <row r="237" customFormat="false" ht="13.2" hidden="false" customHeight="false" outlineLevel="1" collapsed="false">
      <c r="A237" s="196"/>
      <c r="B237" s="197"/>
      <c r="C237" s="209" t="s">
        <v>156</v>
      </c>
      <c r="D237" s="210"/>
      <c r="E237" s="211" t="n">
        <v>106.99</v>
      </c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 t="s">
        <v>154</v>
      </c>
      <c r="AH237" s="195" t="n">
        <v>0</v>
      </c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  <c r="AW237" s="195"/>
      <c r="AX237" s="195"/>
      <c r="AY237" s="195"/>
      <c r="AZ237" s="195"/>
      <c r="BA237" s="195"/>
      <c r="BB237" s="195"/>
      <c r="BC237" s="195"/>
      <c r="BD237" s="195"/>
      <c r="BE237" s="195"/>
      <c r="BF237" s="195"/>
      <c r="BG237" s="195"/>
      <c r="BH237" s="195"/>
    </row>
    <row r="238" customFormat="false" ht="13.2" hidden="false" customHeight="false" outlineLevel="1" collapsed="false">
      <c r="A238" s="196"/>
      <c r="B238" s="197"/>
      <c r="C238" s="209" t="s">
        <v>329</v>
      </c>
      <c r="D238" s="210"/>
      <c r="E238" s="211" t="n">
        <v>72.02</v>
      </c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 t="s">
        <v>154</v>
      </c>
      <c r="AH238" s="195" t="n">
        <v>0</v>
      </c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</row>
    <row r="239" customFormat="false" ht="13.2" hidden="false" customHeight="false" outlineLevel="1" collapsed="false">
      <c r="A239" s="196"/>
      <c r="B239" s="197"/>
      <c r="C239" s="209" t="s">
        <v>158</v>
      </c>
      <c r="D239" s="210"/>
      <c r="E239" s="211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 t="s">
        <v>154</v>
      </c>
      <c r="AH239" s="195" t="n">
        <v>0</v>
      </c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195"/>
      <c r="BE239" s="195"/>
      <c r="BF239" s="195"/>
      <c r="BG239" s="195"/>
      <c r="BH239" s="195"/>
    </row>
    <row r="240" customFormat="false" ht="13.2" hidden="false" customHeight="false" outlineLevel="1" collapsed="false">
      <c r="A240" s="196"/>
      <c r="B240" s="197"/>
      <c r="C240" s="209" t="s">
        <v>159</v>
      </c>
      <c r="D240" s="210"/>
      <c r="E240" s="211" t="n">
        <v>5.2</v>
      </c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 t="s">
        <v>154</v>
      </c>
      <c r="AH240" s="195" t="n">
        <v>0</v>
      </c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</row>
    <row r="241" customFormat="false" ht="13.2" hidden="false" customHeight="false" outlineLevel="1" collapsed="false">
      <c r="A241" s="196"/>
      <c r="B241" s="197"/>
      <c r="C241" s="209" t="s">
        <v>160</v>
      </c>
      <c r="D241" s="210"/>
      <c r="E241" s="211" t="n">
        <v>5.1</v>
      </c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 t="s">
        <v>154</v>
      </c>
      <c r="AH241" s="195" t="n">
        <v>0</v>
      </c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</row>
    <row r="242" customFormat="false" ht="13.2" hidden="false" customHeight="false" outlineLevel="1" collapsed="false">
      <c r="A242" s="196"/>
      <c r="B242" s="197"/>
      <c r="C242" s="209" t="s">
        <v>161</v>
      </c>
      <c r="D242" s="210"/>
      <c r="E242" s="211" t="n">
        <v>30.6</v>
      </c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 t="s">
        <v>154</v>
      </c>
      <c r="AH242" s="195" t="n">
        <v>0</v>
      </c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E242" s="195"/>
      <c r="BF242" s="195"/>
      <c r="BG242" s="195"/>
      <c r="BH242" s="195"/>
    </row>
    <row r="243" customFormat="false" ht="13.2" hidden="false" customHeight="false" outlineLevel="0" collapsed="false">
      <c r="A243" s="178" t="s">
        <v>114</v>
      </c>
      <c r="B243" s="179" t="s">
        <v>69</v>
      </c>
      <c r="C243" s="180" t="s">
        <v>70</v>
      </c>
      <c r="D243" s="181"/>
      <c r="E243" s="182"/>
      <c r="F243" s="183"/>
      <c r="G243" s="183" t="n">
        <f aca="false">SUMIF(AG244:AG309,"&lt;&gt;NOR",G244:G309)</f>
        <v>300000</v>
      </c>
      <c r="H243" s="183"/>
      <c r="I243" s="183" t="n">
        <f aca="false">SUM(I244:I309)</f>
        <v>0</v>
      </c>
      <c r="J243" s="183"/>
      <c r="K243" s="183" t="n">
        <f aca="false">SUM(K244:K309)</f>
        <v>0</v>
      </c>
      <c r="L243" s="183"/>
      <c r="M243" s="183" t="n">
        <f aca="false">SUM(M244:M309)</f>
        <v>363000</v>
      </c>
      <c r="N243" s="183"/>
      <c r="O243" s="183" t="n">
        <f aca="false">SUM(O244:O309)</f>
        <v>81.82</v>
      </c>
      <c r="P243" s="183"/>
      <c r="Q243" s="183" t="n">
        <f aca="false">SUM(Q244:Q309)</f>
        <v>0</v>
      </c>
      <c r="R243" s="183"/>
      <c r="S243" s="183"/>
      <c r="T243" s="184"/>
      <c r="U243" s="185"/>
      <c r="V243" s="185" t="n">
        <f aca="false">SUM(V244:V309)</f>
        <v>496.53</v>
      </c>
      <c r="W243" s="185"/>
      <c r="AG243" s="0" t="s">
        <v>115</v>
      </c>
    </row>
    <row r="244" customFormat="false" ht="20.4" hidden="false" customHeight="false" outlineLevel="1" collapsed="false">
      <c r="A244" s="186" t="n">
        <v>36</v>
      </c>
      <c r="B244" s="187" t="s">
        <v>342</v>
      </c>
      <c r="C244" s="188" t="s">
        <v>343</v>
      </c>
      <c r="D244" s="189" t="s">
        <v>168</v>
      </c>
      <c r="E244" s="190" t="n">
        <v>71.5</v>
      </c>
      <c r="F244" s="191"/>
      <c r="G244" s="192" t="n">
        <f aca="false">ROUND(E244*F244,2)</f>
        <v>0</v>
      </c>
      <c r="H244" s="191"/>
      <c r="I244" s="192" t="n">
        <f aca="false">ROUND(E244*H244,2)</f>
        <v>0</v>
      </c>
      <c r="J244" s="191"/>
      <c r="K244" s="192" t="n">
        <f aca="false">ROUND(E244*J244,2)</f>
        <v>0</v>
      </c>
      <c r="L244" s="192" t="n">
        <v>21</v>
      </c>
      <c r="M244" s="192" t="n">
        <f aca="false">G244*(1+L244/100)</f>
        <v>0</v>
      </c>
      <c r="N244" s="192" t="n">
        <v>0</v>
      </c>
      <c r="O244" s="192" t="n">
        <f aca="false">ROUND(E244*N244,2)</f>
        <v>0</v>
      </c>
      <c r="P244" s="192" t="n">
        <v>0</v>
      </c>
      <c r="Q244" s="192" t="n">
        <f aca="false">ROUND(E244*P244,2)</f>
        <v>0</v>
      </c>
      <c r="R244" s="192" t="s">
        <v>314</v>
      </c>
      <c r="S244" s="192" t="s">
        <v>150</v>
      </c>
      <c r="T244" s="193" t="s">
        <v>151</v>
      </c>
      <c r="U244" s="194" t="n">
        <v>0.126</v>
      </c>
      <c r="V244" s="194" t="n">
        <f aca="false">ROUND(E244*U244,2)</f>
        <v>9.01</v>
      </c>
      <c r="W244" s="194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 t="s">
        <v>152</v>
      </c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</row>
    <row r="245" customFormat="false" ht="13.2" hidden="false" customHeight="true" outlineLevel="1" collapsed="false">
      <c r="A245" s="196"/>
      <c r="B245" s="197"/>
      <c r="C245" s="212" t="s">
        <v>315</v>
      </c>
      <c r="D245" s="212"/>
      <c r="E245" s="212"/>
      <c r="F245" s="212"/>
      <c r="G245" s="212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 t="s">
        <v>171</v>
      </c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</row>
    <row r="246" customFormat="false" ht="13.2" hidden="false" customHeight="false" outlineLevel="1" collapsed="false">
      <c r="A246" s="186" t="n">
        <v>37</v>
      </c>
      <c r="B246" s="187" t="s">
        <v>344</v>
      </c>
      <c r="C246" s="188" t="s">
        <v>345</v>
      </c>
      <c r="D246" s="189" t="s">
        <v>168</v>
      </c>
      <c r="E246" s="190" t="n">
        <v>71.5</v>
      </c>
      <c r="F246" s="191"/>
      <c r="G246" s="192" t="n">
        <f aca="false">ROUND(E246*F246,2)</f>
        <v>0</v>
      </c>
      <c r="H246" s="191"/>
      <c r="I246" s="192" t="n">
        <f aca="false">ROUND(E246*H246,2)</f>
        <v>0</v>
      </c>
      <c r="J246" s="191"/>
      <c r="K246" s="192" t="n">
        <f aca="false">ROUND(E246*J246,2)</f>
        <v>0</v>
      </c>
      <c r="L246" s="192" t="n">
        <v>21</v>
      </c>
      <c r="M246" s="192" t="n">
        <f aca="false">G246*(1+L246/100)</f>
        <v>0</v>
      </c>
      <c r="N246" s="192" t="n">
        <v>1E-005</v>
      </c>
      <c r="O246" s="192" t="n">
        <f aca="false">ROUND(E246*N246,2)</f>
        <v>0</v>
      </c>
      <c r="P246" s="192" t="n">
        <v>0</v>
      </c>
      <c r="Q246" s="192" t="n">
        <f aca="false">ROUND(E246*P246,2)</f>
        <v>0</v>
      </c>
      <c r="R246" s="192" t="s">
        <v>314</v>
      </c>
      <c r="S246" s="192" t="s">
        <v>150</v>
      </c>
      <c r="T246" s="193" t="s">
        <v>120</v>
      </c>
      <c r="U246" s="194" t="n">
        <v>0.08</v>
      </c>
      <c r="V246" s="194" t="n">
        <f aca="false">ROUND(E246*U246,2)</f>
        <v>5.72</v>
      </c>
      <c r="W246" s="194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 t="s">
        <v>152</v>
      </c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</row>
    <row r="247" customFormat="false" ht="13.2" hidden="false" customHeight="true" outlineLevel="1" collapsed="false">
      <c r="A247" s="196"/>
      <c r="B247" s="197"/>
      <c r="C247" s="212" t="s">
        <v>346</v>
      </c>
      <c r="D247" s="212"/>
      <c r="E247" s="212"/>
      <c r="F247" s="212"/>
      <c r="G247" s="212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 t="s">
        <v>171</v>
      </c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</row>
    <row r="248" customFormat="false" ht="13.2" hidden="false" customHeight="false" outlineLevel="1" collapsed="false">
      <c r="A248" s="196"/>
      <c r="B248" s="197"/>
      <c r="C248" s="209" t="s">
        <v>347</v>
      </c>
      <c r="D248" s="210"/>
      <c r="E248" s="211" t="n">
        <v>70</v>
      </c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 t="s">
        <v>154</v>
      </c>
      <c r="AH248" s="195" t="n">
        <v>0</v>
      </c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</row>
    <row r="249" customFormat="false" ht="13.2" hidden="false" customHeight="false" outlineLevel="1" collapsed="false">
      <c r="A249" s="196"/>
      <c r="B249" s="197"/>
      <c r="C249" s="209" t="s">
        <v>348</v>
      </c>
      <c r="D249" s="210"/>
      <c r="E249" s="211" t="n">
        <v>1.5</v>
      </c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 t="s">
        <v>154</v>
      </c>
      <c r="AH249" s="195" t="n">
        <v>0</v>
      </c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</row>
    <row r="250" customFormat="false" ht="13.2" hidden="false" customHeight="false" outlineLevel="1" collapsed="false">
      <c r="A250" s="186" t="n">
        <v>38</v>
      </c>
      <c r="B250" s="187" t="s">
        <v>349</v>
      </c>
      <c r="C250" s="188" t="s">
        <v>350</v>
      </c>
      <c r="D250" s="189" t="s">
        <v>168</v>
      </c>
      <c r="E250" s="190" t="n">
        <v>244</v>
      </c>
      <c r="F250" s="191"/>
      <c r="G250" s="192" t="n">
        <f aca="false">ROUND(E250*F250,2)</f>
        <v>0</v>
      </c>
      <c r="H250" s="191"/>
      <c r="I250" s="192" t="n">
        <f aca="false">ROUND(E250*H250,2)</f>
        <v>0</v>
      </c>
      <c r="J250" s="191"/>
      <c r="K250" s="192" t="n">
        <f aca="false">ROUND(E250*J250,2)</f>
        <v>0</v>
      </c>
      <c r="L250" s="192" t="n">
        <v>21</v>
      </c>
      <c r="M250" s="192" t="n">
        <f aca="false">G250*(1+L250/100)</f>
        <v>0</v>
      </c>
      <c r="N250" s="192" t="n">
        <v>1E-005</v>
      </c>
      <c r="O250" s="192" t="n">
        <f aca="false">ROUND(E250*N250,2)</f>
        <v>0</v>
      </c>
      <c r="P250" s="192" t="n">
        <v>0</v>
      </c>
      <c r="Q250" s="192" t="n">
        <f aca="false">ROUND(E250*P250,2)</f>
        <v>0</v>
      </c>
      <c r="R250" s="192" t="s">
        <v>314</v>
      </c>
      <c r="S250" s="192" t="s">
        <v>150</v>
      </c>
      <c r="T250" s="193" t="s">
        <v>151</v>
      </c>
      <c r="U250" s="194" t="n">
        <v>0.097</v>
      </c>
      <c r="V250" s="194" t="n">
        <f aca="false">ROUND(E250*U250,2)</f>
        <v>23.67</v>
      </c>
      <c r="W250" s="194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 t="s">
        <v>152</v>
      </c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</row>
    <row r="251" customFormat="false" ht="13.2" hidden="false" customHeight="true" outlineLevel="1" collapsed="false">
      <c r="A251" s="196"/>
      <c r="B251" s="197"/>
      <c r="C251" s="212" t="s">
        <v>346</v>
      </c>
      <c r="D251" s="212"/>
      <c r="E251" s="212"/>
      <c r="F251" s="212"/>
      <c r="G251" s="212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 t="s">
        <v>171</v>
      </c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195"/>
      <c r="BE251" s="195"/>
      <c r="BF251" s="195"/>
      <c r="BG251" s="195"/>
      <c r="BH251" s="195"/>
    </row>
    <row r="252" customFormat="false" ht="13.2" hidden="false" customHeight="false" outlineLevel="1" collapsed="false">
      <c r="A252" s="196"/>
      <c r="B252" s="197"/>
      <c r="C252" s="209" t="s">
        <v>351</v>
      </c>
      <c r="D252" s="210"/>
      <c r="E252" s="211" t="n">
        <v>244</v>
      </c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 t="s">
        <v>154</v>
      </c>
      <c r="AH252" s="195" t="n">
        <v>0</v>
      </c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</row>
    <row r="253" customFormat="false" ht="13.2" hidden="false" customHeight="false" outlineLevel="1" collapsed="false">
      <c r="A253" s="186" t="n">
        <v>39</v>
      </c>
      <c r="B253" s="187" t="s">
        <v>352</v>
      </c>
      <c r="C253" s="188" t="s">
        <v>353</v>
      </c>
      <c r="D253" s="189" t="s">
        <v>354</v>
      </c>
      <c r="E253" s="190" t="n">
        <v>2</v>
      </c>
      <c r="F253" s="191"/>
      <c r="G253" s="192" t="n">
        <f aca="false">ROUND(E253*F253,2)</f>
        <v>0</v>
      </c>
      <c r="H253" s="191"/>
      <c r="I253" s="192" t="n">
        <f aca="false">ROUND(E253*H253,2)</f>
        <v>0</v>
      </c>
      <c r="J253" s="191"/>
      <c r="K253" s="192" t="n">
        <f aca="false">ROUND(E253*J253,2)</f>
        <v>0</v>
      </c>
      <c r="L253" s="192" t="n">
        <v>21</v>
      </c>
      <c r="M253" s="192" t="n">
        <f aca="false">G253*(1+L253/100)</f>
        <v>0</v>
      </c>
      <c r="N253" s="192" t="n">
        <v>0</v>
      </c>
      <c r="O253" s="192" t="n">
        <f aca="false">ROUND(E253*N253,2)</f>
        <v>0</v>
      </c>
      <c r="P253" s="192" t="n">
        <v>0</v>
      </c>
      <c r="Q253" s="192" t="n">
        <f aca="false">ROUND(E253*P253,2)</f>
        <v>0</v>
      </c>
      <c r="R253" s="192" t="s">
        <v>314</v>
      </c>
      <c r="S253" s="192" t="s">
        <v>150</v>
      </c>
      <c r="T253" s="193" t="s">
        <v>151</v>
      </c>
      <c r="U253" s="194" t="n">
        <v>0.2832</v>
      </c>
      <c r="V253" s="194" t="n">
        <f aca="false">ROUND(E253*U253,2)</f>
        <v>0.57</v>
      </c>
      <c r="W253" s="194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 t="s">
        <v>152</v>
      </c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</row>
    <row r="254" customFormat="false" ht="13.2" hidden="false" customHeight="true" outlineLevel="1" collapsed="false">
      <c r="A254" s="196"/>
      <c r="B254" s="197"/>
      <c r="C254" s="212" t="s">
        <v>315</v>
      </c>
      <c r="D254" s="212"/>
      <c r="E254" s="212"/>
      <c r="F254" s="212"/>
      <c r="G254" s="212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 t="s">
        <v>171</v>
      </c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5"/>
      <c r="AX254" s="195"/>
      <c r="AY254" s="195"/>
      <c r="AZ254" s="195"/>
      <c r="BA254" s="195"/>
      <c r="BB254" s="195"/>
      <c r="BC254" s="195"/>
      <c r="BD254" s="195"/>
      <c r="BE254" s="195"/>
      <c r="BF254" s="195"/>
      <c r="BG254" s="195"/>
      <c r="BH254" s="195"/>
    </row>
    <row r="255" customFormat="false" ht="13.2" hidden="false" customHeight="false" outlineLevel="1" collapsed="false">
      <c r="A255" s="196"/>
      <c r="B255" s="197"/>
      <c r="C255" s="209" t="s">
        <v>355</v>
      </c>
      <c r="D255" s="210"/>
      <c r="E255" s="211" t="n">
        <v>2</v>
      </c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 t="s">
        <v>154</v>
      </c>
      <c r="AH255" s="195" t="n">
        <v>0</v>
      </c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</row>
    <row r="256" customFormat="false" ht="20.4" hidden="false" customHeight="false" outlineLevel="1" collapsed="false">
      <c r="A256" s="186" t="n">
        <v>40</v>
      </c>
      <c r="B256" s="187" t="s">
        <v>356</v>
      </c>
      <c r="C256" s="188" t="s">
        <v>357</v>
      </c>
      <c r="D256" s="189" t="s">
        <v>354</v>
      </c>
      <c r="E256" s="190" t="n">
        <v>16</v>
      </c>
      <c r="F256" s="191"/>
      <c r="G256" s="192" t="n">
        <f aca="false">ROUND(E256*F256,2)</f>
        <v>0</v>
      </c>
      <c r="H256" s="191"/>
      <c r="I256" s="192" t="n">
        <f aca="false">ROUND(E256*H256,2)</f>
        <v>0</v>
      </c>
      <c r="J256" s="191"/>
      <c r="K256" s="192" t="n">
        <f aca="false">ROUND(E256*J256,2)</f>
        <v>0</v>
      </c>
      <c r="L256" s="192" t="n">
        <v>21</v>
      </c>
      <c r="M256" s="192" t="n">
        <f aca="false">G256*(1+L256/100)</f>
        <v>0</v>
      </c>
      <c r="N256" s="192" t="n">
        <v>4E-005</v>
      </c>
      <c r="O256" s="192" t="n">
        <f aca="false">ROUND(E256*N256,2)</f>
        <v>0</v>
      </c>
      <c r="P256" s="192" t="n">
        <v>0</v>
      </c>
      <c r="Q256" s="192" t="n">
        <f aca="false">ROUND(E256*P256,2)</f>
        <v>0</v>
      </c>
      <c r="R256" s="192" t="s">
        <v>314</v>
      </c>
      <c r="S256" s="192" t="s">
        <v>150</v>
      </c>
      <c r="T256" s="193" t="s">
        <v>151</v>
      </c>
      <c r="U256" s="194" t="n">
        <v>0.38</v>
      </c>
      <c r="V256" s="194" t="n">
        <f aca="false">ROUND(E256*U256,2)</f>
        <v>6.08</v>
      </c>
      <c r="W256" s="194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 t="s">
        <v>152</v>
      </c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  <c r="AW256" s="195"/>
      <c r="AX256" s="195"/>
      <c r="AY256" s="195"/>
      <c r="AZ256" s="195"/>
      <c r="BA256" s="195"/>
      <c r="BB256" s="195"/>
      <c r="BC256" s="195"/>
      <c r="BD256" s="195"/>
      <c r="BE256" s="195"/>
      <c r="BF256" s="195"/>
      <c r="BG256" s="195"/>
      <c r="BH256" s="195"/>
    </row>
    <row r="257" customFormat="false" ht="13.2" hidden="false" customHeight="true" outlineLevel="1" collapsed="false">
      <c r="A257" s="196"/>
      <c r="B257" s="197"/>
      <c r="C257" s="212" t="s">
        <v>315</v>
      </c>
      <c r="D257" s="212"/>
      <c r="E257" s="212"/>
      <c r="F257" s="212"/>
      <c r="G257" s="212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 t="s">
        <v>171</v>
      </c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  <c r="AW257" s="195"/>
      <c r="AX257" s="195"/>
      <c r="AY257" s="195"/>
      <c r="AZ257" s="195"/>
      <c r="BA257" s="195"/>
      <c r="BB257" s="195"/>
      <c r="BC257" s="195"/>
      <c r="BD257" s="195"/>
      <c r="BE257" s="195"/>
      <c r="BF257" s="195"/>
      <c r="BG257" s="195"/>
      <c r="BH257" s="195"/>
    </row>
    <row r="258" customFormat="false" ht="13.2" hidden="false" customHeight="false" outlineLevel="1" collapsed="false">
      <c r="A258" s="196"/>
      <c r="B258" s="197"/>
      <c r="C258" s="209" t="s">
        <v>358</v>
      </c>
      <c r="D258" s="210"/>
      <c r="E258" s="211" t="n">
        <v>16</v>
      </c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 t="s">
        <v>154</v>
      </c>
      <c r="AH258" s="195" t="n">
        <v>0</v>
      </c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  <c r="AW258" s="195"/>
      <c r="AX258" s="195"/>
      <c r="AY258" s="195"/>
      <c r="AZ258" s="195"/>
      <c r="BA258" s="195"/>
      <c r="BB258" s="195"/>
      <c r="BC258" s="195"/>
      <c r="BD258" s="195"/>
      <c r="BE258" s="195"/>
      <c r="BF258" s="195"/>
      <c r="BG258" s="195"/>
      <c r="BH258" s="195"/>
    </row>
    <row r="259" customFormat="false" ht="13.2" hidden="false" customHeight="false" outlineLevel="1" collapsed="false">
      <c r="A259" s="186" t="n">
        <v>41</v>
      </c>
      <c r="B259" s="187" t="s">
        <v>359</v>
      </c>
      <c r="C259" s="188" t="s">
        <v>360</v>
      </c>
      <c r="D259" s="189" t="s">
        <v>354</v>
      </c>
      <c r="E259" s="190" t="n">
        <v>16</v>
      </c>
      <c r="F259" s="191"/>
      <c r="G259" s="192" t="n">
        <f aca="false">ROUND(E259*F259,2)</f>
        <v>0</v>
      </c>
      <c r="H259" s="191"/>
      <c r="I259" s="192" t="n">
        <f aca="false">ROUND(E259*H259,2)</f>
        <v>0</v>
      </c>
      <c r="J259" s="191"/>
      <c r="K259" s="192" t="n">
        <f aca="false">ROUND(E259*J259,2)</f>
        <v>0</v>
      </c>
      <c r="L259" s="192" t="n">
        <v>21</v>
      </c>
      <c r="M259" s="192" t="n">
        <f aca="false">G259*(1+L259/100)</f>
        <v>0</v>
      </c>
      <c r="N259" s="192" t="n">
        <v>1E-005</v>
      </c>
      <c r="O259" s="192" t="n">
        <f aca="false">ROUND(E259*N259,2)</f>
        <v>0</v>
      </c>
      <c r="P259" s="192" t="n">
        <v>0</v>
      </c>
      <c r="Q259" s="192" t="n">
        <f aca="false">ROUND(E259*P259,2)</f>
        <v>0</v>
      </c>
      <c r="R259" s="192" t="s">
        <v>314</v>
      </c>
      <c r="S259" s="192" t="s">
        <v>150</v>
      </c>
      <c r="T259" s="193" t="s">
        <v>151</v>
      </c>
      <c r="U259" s="194" t="n">
        <v>0.1584</v>
      </c>
      <c r="V259" s="194" t="n">
        <f aca="false">ROUND(E259*U259,2)</f>
        <v>2.53</v>
      </c>
      <c r="W259" s="194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 t="s">
        <v>152</v>
      </c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5"/>
      <c r="AX259" s="195"/>
      <c r="AY259" s="195"/>
      <c r="AZ259" s="195"/>
      <c r="BA259" s="195"/>
      <c r="BB259" s="195"/>
      <c r="BC259" s="195"/>
      <c r="BD259" s="195"/>
      <c r="BE259" s="195"/>
      <c r="BF259" s="195"/>
      <c r="BG259" s="195"/>
      <c r="BH259" s="195"/>
    </row>
    <row r="260" customFormat="false" ht="13.2" hidden="false" customHeight="true" outlineLevel="1" collapsed="false">
      <c r="A260" s="196"/>
      <c r="B260" s="197"/>
      <c r="C260" s="212" t="s">
        <v>315</v>
      </c>
      <c r="D260" s="212"/>
      <c r="E260" s="212"/>
      <c r="F260" s="212"/>
      <c r="G260" s="212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 t="s">
        <v>171</v>
      </c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  <c r="AW260" s="195"/>
      <c r="AX260" s="195"/>
      <c r="AY260" s="195"/>
      <c r="AZ260" s="195"/>
      <c r="BA260" s="195"/>
      <c r="BB260" s="195"/>
      <c r="BC260" s="195"/>
      <c r="BD260" s="195"/>
      <c r="BE260" s="195"/>
      <c r="BF260" s="195"/>
      <c r="BG260" s="195"/>
      <c r="BH260" s="195"/>
    </row>
    <row r="261" customFormat="false" ht="13.2" hidden="false" customHeight="false" outlineLevel="1" collapsed="false">
      <c r="A261" s="186" t="n">
        <v>42</v>
      </c>
      <c r="B261" s="187" t="s">
        <v>361</v>
      </c>
      <c r="C261" s="188" t="s">
        <v>362</v>
      </c>
      <c r="D261" s="189" t="s">
        <v>168</v>
      </c>
      <c r="E261" s="190" t="n">
        <v>71.5</v>
      </c>
      <c r="F261" s="191"/>
      <c r="G261" s="192" t="n">
        <f aca="false">ROUND(E261*F261,2)</f>
        <v>0</v>
      </c>
      <c r="H261" s="191"/>
      <c r="I261" s="192" t="n">
        <f aca="false">ROUND(E261*H261,2)</f>
        <v>0</v>
      </c>
      <c r="J261" s="191"/>
      <c r="K261" s="192" t="n">
        <f aca="false">ROUND(E261*J261,2)</f>
        <v>0</v>
      </c>
      <c r="L261" s="192" t="n">
        <v>21</v>
      </c>
      <c r="M261" s="192" t="n">
        <f aca="false">G261*(1+L261/100)</f>
        <v>0</v>
      </c>
      <c r="N261" s="192" t="n">
        <v>0</v>
      </c>
      <c r="O261" s="192" t="n">
        <f aca="false">ROUND(E261*N261,2)</f>
        <v>0</v>
      </c>
      <c r="P261" s="192" t="n">
        <v>0</v>
      </c>
      <c r="Q261" s="192" t="n">
        <f aca="false">ROUND(E261*P261,2)</f>
        <v>0</v>
      </c>
      <c r="R261" s="192" t="s">
        <v>314</v>
      </c>
      <c r="S261" s="192" t="s">
        <v>150</v>
      </c>
      <c r="T261" s="193" t="s">
        <v>151</v>
      </c>
      <c r="U261" s="194" t="n">
        <v>0.044</v>
      </c>
      <c r="V261" s="194" t="n">
        <f aca="false">ROUND(E261*U261,2)</f>
        <v>3.15</v>
      </c>
      <c r="W261" s="194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 t="s">
        <v>152</v>
      </c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95"/>
      <c r="BD261" s="195"/>
      <c r="BE261" s="195"/>
      <c r="BF261" s="195"/>
      <c r="BG261" s="195"/>
      <c r="BH261" s="195"/>
    </row>
    <row r="262" customFormat="false" ht="13.2" hidden="false" customHeight="true" outlineLevel="1" collapsed="false">
      <c r="A262" s="196"/>
      <c r="B262" s="197"/>
      <c r="C262" s="212" t="s">
        <v>363</v>
      </c>
      <c r="D262" s="212"/>
      <c r="E262" s="212"/>
      <c r="F262" s="212"/>
      <c r="G262" s="212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 t="s">
        <v>171</v>
      </c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  <c r="AW262" s="195"/>
      <c r="AX262" s="195"/>
      <c r="AY262" s="195"/>
      <c r="AZ262" s="195"/>
      <c r="BA262" s="195"/>
      <c r="BB262" s="195"/>
      <c r="BC262" s="195"/>
      <c r="BD262" s="195"/>
      <c r="BE262" s="195"/>
      <c r="BF262" s="195"/>
      <c r="BG262" s="195"/>
      <c r="BH262" s="195"/>
    </row>
    <row r="263" customFormat="false" ht="13.2" hidden="false" customHeight="false" outlineLevel="1" collapsed="false">
      <c r="A263" s="186" t="n">
        <v>43</v>
      </c>
      <c r="B263" s="187" t="s">
        <v>364</v>
      </c>
      <c r="C263" s="188" t="s">
        <v>365</v>
      </c>
      <c r="D263" s="189" t="s">
        <v>168</v>
      </c>
      <c r="E263" s="190" t="n">
        <v>71.5</v>
      </c>
      <c r="F263" s="191"/>
      <c r="G263" s="192" t="n">
        <f aca="false">ROUND(E263*F263,2)</f>
        <v>0</v>
      </c>
      <c r="H263" s="191"/>
      <c r="I263" s="192" t="n">
        <f aca="false">ROUND(E263*H263,2)</f>
        <v>0</v>
      </c>
      <c r="J263" s="191"/>
      <c r="K263" s="192" t="n">
        <f aca="false">ROUND(E263*J263,2)</f>
        <v>0</v>
      </c>
      <c r="L263" s="192" t="n">
        <v>21</v>
      </c>
      <c r="M263" s="192" t="n">
        <f aca="false">G263*(1+L263/100)</f>
        <v>0</v>
      </c>
      <c r="N263" s="192" t="n">
        <v>0</v>
      </c>
      <c r="O263" s="192" t="n">
        <f aca="false">ROUND(E263*N263,2)</f>
        <v>0</v>
      </c>
      <c r="P263" s="192" t="n">
        <v>0</v>
      </c>
      <c r="Q263" s="192" t="n">
        <f aca="false">ROUND(E263*P263,2)</f>
        <v>0</v>
      </c>
      <c r="R263" s="192" t="s">
        <v>314</v>
      </c>
      <c r="S263" s="192" t="s">
        <v>150</v>
      </c>
      <c r="T263" s="193" t="s">
        <v>151</v>
      </c>
      <c r="U263" s="194" t="n">
        <v>0.21</v>
      </c>
      <c r="V263" s="194" t="n">
        <f aca="false">ROUND(E263*U263,2)</f>
        <v>15.02</v>
      </c>
      <c r="W263" s="194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 t="s">
        <v>152</v>
      </c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  <c r="AW263" s="195"/>
      <c r="AX263" s="195"/>
      <c r="AY263" s="195"/>
      <c r="AZ263" s="195"/>
      <c r="BA263" s="195"/>
      <c r="BB263" s="195"/>
      <c r="BC263" s="195"/>
      <c r="BD263" s="195"/>
      <c r="BE263" s="195"/>
      <c r="BF263" s="195"/>
      <c r="BG263" s="195"/>
      <c r="BH263" s="195"/>
    </row>
    <row r="264" customFormat="false" ht="13.2" hidden="false" customHeight="true" outlineLevel="1" collapsed="false">
      <c r="A264" s="196"/>
      <c r="B264" s="197"/>
      <c r="C264" s="212" t="s">
        <v>366</v>
      </c>
      <c r="D264" s="212"/>
      <c r="E264" s="212"/>
      <c r="F264" s="212"/>
      <c r="G264" s="212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 t="s">
        <v>171</v>
      </c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  <c r="AW264" s="195"/>
      <c r="AX264" s="195"/>
      <c r="AY264" s="195"/>
      <c r="AZ264" s="195"/>
      <c r="BA264" s="195"/>
      <c r="BB264" s="195"/>
      <c r="BC264" s="195"/>
      <c r="BD264" s="195"/>
      <c r="BE264" s="195"/>
      <c r="BF264" s="195"/>
      <c r="BG264" s="195"/>
      <c r="BH264" s="195"/>
    </row>
    <row r="265" customFormat="false" ht="20.4" hidden="false" customHeight="false" outlineLevel="1" collapsed="false">
      <c r="A265" s="186" t="n">
        <v>44</v>
      </c>
      <c r="B265" s="187" t="s">
        <v>367</v>
      </c>
      <c r="C265" s="188" t="s">
        <v>368</v>
      </c>
      <c r="D265" s="189" t="s">
        <v>168</v>
      </c>
      <c r="E265" s="190" t="n">
        <v>71.5</v>
      </c>
      <c r="F265" s="191"/>
      <c r="G265" s="192" t="n">
        <f aca="false">ROUND(E265*F265,2)</f>
        <v>0</v>
      </c>
      <c r="H265" s="191"/>
      <c r="I265" s="192" t="n">
        <f aca="false">ROUND(E265*H265,2)</f>
        <v>0</v>
      </c>
      <c r="J265" s="191"/>
      <c r="K265" s="192" t="n">
        <f aca="false">ROUND(E265*J265,2)</f>
        <v>0</v>
      </c>
      <c r="L265" s="192" t="n">
        <v>21</v>
      </c>
      <c r="M265" s="192" t="n">
        <f aca="false">G265*(1+L265/100)</f>
        <v>0</v>
      </c>
      <c r="N265" s="192" t="n">
        <v>0</v>
      </c>
      <c r="O265" s="192" t="n">
        <f aca="false">ROUND(E265*N265,2)</f>
        <v>0</v>
      </c>
      <c r="P265" s="192" t="n">
        <v>0</v>
      </c>
      <c r="Q265" s="192" t="n">
        <f aca="false">ROUND(E265*P265,2)</f>
        <v>0</v>
      </c>
      <c r="R265" s="192" t="s">
        <v>314</v>
      </c>
      <c r="S265" s="192" t="s">
        <v>150</v>
      </c>
      <c r="T265" s="193" t="s">
        <v>120</v>
      </c>
      <c r="U265" s="194" t="n">
        <v>0.059</v>
      </c>
      <c r="V265" s="194" t="n">
        <f aca="false">ROUND(E265*U265,2)</f>
        <v>4.22</v>
      </c>
      <c r="W265" s="194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 t="s">
        <v>152</v>
      </c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  <c r="AW265" s="195"/>
      <c r="AX265" s="195"/>
      <c r="AY265" s="195"/>
      <c r="AZ265" s="195"/>
      <c r="BA265" s="195"/>
      <c r="BB265" s="195"/>
      <c r="BC265" s="195"/>
      <c r="BD265" s="195"/>
      <c r="BE265" s="195"/>
      <c r="BF265" s="195"/>
      <c r="BG265" s="195"/>
      <c r="BH265" s="195"/>
    </row>
    <row r="266" customFormat="false" ht="13.2" hidden="false" customHeight="true" outlineLevel="1" collapsed="false">
      <c r="A266" s="196"/>
      <c r="B266" s="197"/>
      <c r="C266" s="212" t="s">
        <v>369</v>
      </c>
      <c r="D266" s="212"/>
      <c r="E266" s="212"/>
      <c r="F266" s="212"/>
      <c r="G266" s="212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 t="s">
        <v>171</v>
      </c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195"/>
      <c r="BD266" s="195"/>
      <c r="BE266" s="195"/>
      <c r="BF266" s="195"/>
      <c r="BG266" s="195"/>
      <c r="BH266" s="195"/>
    </row>
    <row r="267" customFormat="false" ht="13.2" hidden="false" customHeight="false" outlineLevel="1" collapsed="false">
      <c r="A267" s="196"/>
      <c r="B267" s="197"/>
      <c r="C267" s="209" t="s">
        <v>370</v>
      </c>
      <c r="D267" s="210"/>
      <c r="E267" s="211" t="n">
        <v>71.5</v>
      </c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 t="s">
        <v>154</v>
      </c>
      <c r="AH267" s="195" t="n">
        <v>0</v>
      </c>
      <c r="AI267" s="195"/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  <c r="AW267" s="195"/>
      <c r="AX267" s="195"/>
      <c r="AY267" s="195"/>
      <c r="AZ267" s="195"/>
      <c r="BA267" s="195"/>
      <c r="BB267" s="195"/>
      <c r="BC267" s="195"/>
      <c r="BD267" s="195"/>
      <c r="BE267" s="195"/>
      <c r="BF267" s="195"/>
      <c r="BG267" s="195"/>
      <c r="BH267" s="195"/>
    </row>
    <row r="268" customFormat="false" ht="20.4" hidden="false" customHeight="false" outlineLevel="1" collapsed="false">
      <c r="A268" s="186" t="n">
        <v>45</v>
      </c>
      <c r="B268" s="187" t="s">
        <v>371</v>
      </c>
      <c r="C268" s="188" t="s">
        <v>372</v>
      </c>
      <c r="D268" s="189" t="s">
        <v>168</v>
      </c>
      <c r="E268" s="190" t="n">
        <v>244</v>
      </c>
      <c r="F268" s="191"/>
      <c r="G268" s="192" t="n">
        <f aca="false">ROUND(E268*F268,2)</f>
        <v>0</v>
      </c>
      <c r="H268" s="191"/>
      <c r="I268" s="192" t="n">
        <f aca="false">ROUND(E268*H268,2)</f>
        <v>0</v>
      </c>
      <c r="J268" s="191"/>
      <c r="K268" s="192" t="n">
        <f aca="false">ROUND(E268*J268,2)</f>
        <v>0</v>
      </c>
      <c r="L268" s="192" t="n">
        <v>21</v>
      </c>
      <c r="M268" s="192" t="n">
        <f aca="false">G268*(1+L268/100)</f>
        <v>0</v>
      </c>
      <c r="N268" s="192" t="n">
        <v>0</v>
      </c>
      <c r="O268" s="192" t="n">
        <f aca="false">ROUND(E268*N268,2)</f>
        <v>0</v>
      </c>
      <c r="P268" s="192" t="n">
        <v>0</v>
      </c>
      <c r="Q268" s="192" t="n">
        <f aca="false">ROUND(E268*P268,2)</f>
        <v>0</v>
      </c>
      <c r="R268" s="192" t="s">
        <v>314</v>
      </c>
      <c r="S268" s="192" t="s">
        <v>150</v>
      </c>
      <c r="T268" s="193" t="s">
        <v>151</v>
      </c>
      <c r="U268" s="194" t="n">
        <v>0.079</v>
      </c>
      <c r="V268" s="194" t="n">
        <f aca="false">ROUND(E268*U268,2)</f>
        <v>19.28</v>
      </c>
      <c r="W268" s="194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 t="s">
        <v>152</v>
      </c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  <c r="BA268" s="195"/>
      <c r="BB268" s="195"/>
      <c r="BC268" s="195"/>
      <c r="BD268" s="195"/>
      <c r="BE268" s="195"/>
      <c r="BF268" s="195"/>
      <c r="BG268" s="195"/>
      <c r="BH268" s="195"/>
    </row>
    <row r="269" customFormat="false" ht="13.2" hidden="false" customHeight="true" outlineLevel="1" collapsed="false">
      <c r="A269" s="196"/>
      <c r="B269" s="197"/>
      <c r="C269" s="212" t="s">
        <v>369</v>
      </c>
      <c r="D269" s="212"/>
      <c r="E269" s="212"/>
      <c r="F269" s="212"/>
      <c r="G269" s="212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 t="s">
        <v>171</v>
      </c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  <c r="BA269" s="195"/>
      <c r="BB269" s="195"/>
      <c r="BC269" s="195"/>
      <c r="BD269" s="195"/>
      <c r="BE269" s="195"/>
      <c r="BF269" s="195"/>
      <c r="BG269" s="195"/>
      <c r="BH269" s="195"/>
    </row>
    <row r="270" customFormat="false" ht="30.6" hidden="false" customHeight="false" outlineLevel="1" collapsed="false">
      <c r="A270" s="186" t="n">
        <v>46</v>
      </c>
      <c r="B270" s="187" t="s">
        <v>373</v>
      </c>
      <c r="C270" s="188" t="s">
        <v>374</v>
      </c>
      <c r="D270" s="189" t="s">
        <v>375</v>
      </c>
      <c r="E270" s="190" t="n">
        <v>16</v>
      </c>
      <c r="F270" s="191"/>
      <c r="G270" s="192" t="n">
        <f aca="false">ROUND(E270*F270,2)</f>
        <v>0</v>
      </c>
      <c r="H270" s="191"/>
      <c r="I270" s="192" t="n">
        <f aca="false">ROUND(E270*H270,2)</f>
        <v>0</v>
      </c>
      <c r="J270" s="191"/>
      <c r="K270" s="192" t="n">
        <f aca="false">ROUND(E270*J270,2)</f>
        <v>0</v>
      </c>
      <c r="L270" s="192" t="n">
        <v>21</v>
      </c>
      <c r="M270" s="192" t="n">
        <f aca="false">G270*(1+L270/100)</f>
        <v>0</v>
      </c>
      <c r="N270" s="192" t="n">
        <v>0.00013</v>
      </c>
      <c r="O270" s="192" t="n">
        <f aca="false">ROUND(E270*N270,2)</f>
        <v>0</v>
      </c>
      <c r="P270" s="192" t="n">
        <v>0</v>
      </c>
      <c r="Q270" s="192" t="n">
        <f aca="false">ROUND(E270*P270,2)</f>
        <v>0</v>
      </c>
      <c r="R270" s="192" t="s">
        <v>314</v>
      </c>
      <c r="S270" s="192" t="s">
        <v>150</v>
      </c>
      <c r="T270" s="193" t="s">
        <v>151</v>
      </c>
      <c r="U270" s="194" t="n">
        <v>6.2</v>
      </c>
      <c r="V270" s="194" t="n">
        <f aca="false">ROUND(E270*U270,2)</f>
        <v>99.2</v>
      </c>
      <c r="W270" s="194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 t="s">
        <v>152</v>
      </c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/>
      <c r="BC270" s="195"/>
      <c r="BD270" s="195"/>
      <c r="BE270" s="195"/>
      <c r="BF270" s="195"/>
      <c r="BG270" s="195"/>
      <c r="BH270" s="195"/>
    </row>
    <row r="271" customFormat="false" ht="13.2" hidden="false" customHeight="true" outlineLevel="1" collapsed="false">
      <c r="A271" s="196"/>
      <c r="B271" s="197"/>
      <c r="C271" s="212" t="s">
        <v>369</v>
      </c>
      <c r="D271" s="212"/>
      <c r="E271" s="212"/>
      <c r="F271" s="212"/>
      <c r="G271" s="212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 t="s">
        <v>171</v>
      </c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  <c r="BA271" s="195"/>
      <c r="BB271" s="195"/>
      <c r="BC271" s="195"/>
      <c r="BD271" s="195"/>
      <c r="BE271" s="195"/>
      <c r="BF271" s="195"/>
      <c r="BG271" s="195"/>
      <c r="BH271" s="195"/>
    </row>
    <row r="272" customFormat="false" ht="30.6" hidden="false" customHeight="false" outlineLevel="1" collapsed="false">
      <c r="A272" s="186" t="n">
        <v>47</v>
      </c>
      <c r="B272" s="187" t="s">
        <v>376</v>
      </c>
      <c r="C272" s="188" t="s">
        <v>377</v>
      </c>
      <c r="D272" s="189" t="s">
        <v>375</v>
      </c>
      <c r="E272" s="190" t="n">
        <v>3</v>
      </c>
      <c r="F272" s="191"/>
      <c r="G272" s="192" t="n">
        <f aca="false">ROUND(E272*F272,2)</f>
        <v>0</v>
      </c>
      <c r="H272" s="191"/>
      <c r="I272" s="192" t="n">
        <f aca="false">ROUND(E272*H272,2)</f>
        <v>0</v>
      </c>
      <c r="J272" s="191"/>
      <c r="K272" s="192" t="n">
        <f aca="false">ROUND(E272*J272,2)</f>
        <v>0</v>
      </c>
      <c r="L272" s="192" t="n">
        <v>21</v>
      </c>
      <c r="M272" s="192" t="n">
        <f aca="false">G272*(1+L272/100)</f>
        <v>0</v>
      </c>
      <c r="N272" s="192" t="n">
        <v>0.00017</v>
      </c>
      <c r="O272" s="192" t="n">
        <f aca="false">ROUND(E272*N272,2)</f>
        <v>0</v>
      </c>
      <c r="P272" s="192" t="n">
        <v>0</v>
      </c>
      <c r="Q272" s="192" t="n">
        <f aca="false">ROUND(E272*P272,2)</f>
        <v>0</v>
      </c>
      <c r="R272" s="192" t="s">
        <v>314</v>
      </c>
      <c r="S272" s="192" t="s">
        <v>150</v>
      </c>
      <c r="T272" s="193" t="s">
        <v>151</v>
      </c>
      <c r="U272" s="194" t="n">
        <v>7.1</v>
      </c>
      <c r="V272" s="194" t="n">
        <f aca="false">ROUND(E272*U272,2)</f>
        <v>21.3</v>
      </c>
      <c r="W272" s="194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 t="s">
        <v>152</v>
      </c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</row>
    <row r="273" customFormat="false" ht="13.2" hidden="false" customHeight="true" outlineLevel="1" collapsed="false">
      <c r="A273" s="196"/>
      <c r="B273" s="197"/>
      <c r="C273" s="212" t="s">
        <v>369</v>
      </c>
      <c r="D273" s="212"/>
      <c r="E273" s="212"/>
      <c r="F273" s="212"/>
      <c r="G273" s="212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 t="s">
        <v>171</v>
      </c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</row>
    <row r="274" customFormat="false" ht="13.2" hidden="false" customHeight="false" outlineLevel="1" collapsed="false">
      <c r="A274" s="216" t="n">
        <v>48</v>
      </c>
      <c r="B274" s="217" t="s">
        <v>378</v>
      </c>
      <c r="C274" s="218" t="s">
        <v>379</v>
      </c>
      <c r="D274" s="219" t="s">
        <v>168</v>
      </c>
      <c r="E274" s="220" t="n">
        <v>244</v>
      </c>
      <c r="F274" s="221"/>
      <c r="G274" s="222" t="n">
        <f aca="false">ROUND(E274*F274,2)</f>
        <v>0</v>
      </c>
      <c r="H274" s="221"/>
      <c r="I274" s="222" t="n">
        <f aca="false">ROUND(E274*H274,2)</f>
        <v>0</v>
      </c>
      <c r="J274" s="221"/>
      <c r="K274" s="222" t="n">
        <f aca="false">ROUND(E274*J274,2)</f>
        <v>0</v>
      </c>
      <c r="L274" s="222" t="n">
        <v>21</v>
      </c>
      <c r="M274" s="222" t="n">
        <f aca="false">G274*(1+L274/100)</f>
        <v>0</v>
      </c>
      <c r="N274" s="222" t="n">
        <v>0</v>
      </c>
      <c r="O274" s="222" t="n">
        <f aca="false">ROUND(E274*N274,2)</f>
        <v>0</v>
      </c>
      <c r="P274" s="222" t="n">
        <v>0</v>
      </c>
      <c r="Q274" s="222" t="n">
        <f aca="false">ROUND(E274*P274,2)</f>
        <v>0</v>
      </c>
      <c r="R274" s="222" t="s">
        <v>314</v>
      </c>
      <c r="S274" s="222" t="s">
        <v>150</v>
      </c>
      <c r="T274" s="223" t="s">
        <v>151</v>
      </c>
      <c r="U274" s="194" t="n">
        <v>0.046</v>
      </c>
      <c r="V274" s="194" t="n">
        <f aca="false">ROUND(E274*U274,2)</f>
        <v>11.22</v>
      </c>
      <c r="W274" s="194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 t="s">
        <v>152</v>
      </c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  <c r="AW274" s="195"/>
      <c r="AX274" s="195"/>
      <c r="AY274" s="195"/>
      <c r="AZ274" s="195"/>
      <c r="BA274" s="195"/>
      <c r="BB274" s="195"/>
      <c r="BC274" s="195"/>
      <c r="BD274" s="195"/>
      <c r="BE274" s="195"/>
      <c r="BF274" s="195"/>
      <c r="BG274" s="195"/>
      <c r="BH274" s="195"/>
    </row>
    <row r="275" customFormat="false" ht="20.4" hidden="false" customHeight="false" outlineLevel="1" collapsed="false">
      <c r="A275" s="186" t="n">
        <v>49</v>
      </c>
      <c r="B275" s="187" t="s">
        <v>380</v>
      </c>
      <c r="C275" s="188" t="s">
        <v>381</v>
      </c>
      <c r="D275" s="189" t="s">
        <v>354</v>
      </c>
      <c r="E275" s="190" t="n">
        <v>12</v>
      </c>
      <c r="F275" s="191"/>
      <c r="G275" s="192" t="n">
        <f aca="false">ROUND(E275*F275,2)</f>
        <v>0</v>
      </c>
      <c r="H275" s="191"/>
      <c r="I275" s="192" t="n">
        <f aca="false">ROUND(E275*H275,2)</f>
        <v>0</v>
      </c>
      <c r="J275" s="191"/>
      <c r="K275" s="192" t="n">
        <f aca="false">ROUND(E275*J275,2)</f>
        <v>0</v>
      </c>
      <c r="L275" s="192" t="n">
        <v>21</v>
      </c>
      <c r="M275" s="192" t="n">
        <f aca="false">G275*(1+L275/100)</f>
        <v>0</v>
      </c>
      <c r="N275" s="192" t="n">
        <v>2.20898</v>
      </c>
      <c r="O275" s="192" t="n">
        <f aca="false">ROUND(E275*N275,2)</f>
        <v>26.51</v>
      </c>
      <c r="P275" s="192" t="n">
        <v>0</v>
      </c>
      <c r="Q275" s="192" t="n">
        <f aca="false">ROUND(E275*P275,2)</f>
        <v>0</v>
      </c>
      <c r="R275" s="192" t="s">
        <v>314</v>
      </c>
      <c r="S275" s="192" t="s">
        <v>150</v>
      </c>
      <c r="T275" s="193" t="s">
        <v>151</v>
      </c>
      <c r="U275" s="194" t="n">
        <v>21.292</v>
      </c>
      <c r="V275" s="194" t="n">
        <f aca="false">ROUND(E275*U275,2)</f>
        <v>255.5</v>
      </c>
      <c r="W275" s="194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 t="s">
        <v>152</v>
      </c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195"/>
      <c r="BE275" s="195"/>
      <c r="BF275" s="195"/>
      <c r="BG275" s="195"/>
      <c r="BH275" s="195"/>
    </row>
    <row r="276" customFormat="false" ht="13.2" hidden="false" customHeight="true" outlineLevel="1" collapsed="false">
      <c r="A276" s="196"/>
      <c r="B276" s="197"/>
      <c r="C276" s="212" t="s">
        <v>382</v>
      </c>
      <c r="D276" s="212"/>
      <c r="E276" s="212"/>
      <c r="F276" s="212"/>
      <c r="G276" s="212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 t="s">
        <v>171</v>
      </c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  <c r="BA276" s="195"/>
      <c r="BB276" s="195"/>
      <c r="BC276" s="195"/>
      <c r="BD276" s="195"/>
      <c r="BE276" s="195"/>
      <c r="BF276" s="195"/>
      <c r="BG276" s="195"/>
      <c r="BH276" s="195"/>
    </row>
    <row r="277" customFormat="false" ht="13.2" hidden="false" customHeight="false" outlineLevel="1" collapsed="false">
      <c r="A277" s="216" t="n">
        <v>50</v>
      </c>
      <c r="B277" s="217" t="s">
        <v>383</v>
      </c>
      <c r="C277" s="218" t="s">
        <v>384</v>
      </c>
      <c r="D277" s="219" t="s">
        <v>168</v>
      </c>
      <c r="E277" s="220" t="n">
        <v>71.5</v>
      </c>
      <c r="F277" s="221"/>
      <c r="G277" s="222" t="n">
        <f aca="false">ROUND(E277*F277,2)</f>
        <v>0</v>
      </c>
      <c r="H277" s="221"/>
      <c r="I277" s="222" t="n">
        <f aca="false">ROUND(E277*H277,2)</f>
        <v>0</v>
      </c>
      <c r="J277" s="221"/>
      <c r="K277" s="222" t="n">
        <f aca="false">ROUND(E277*J277,2)</f>
        <v>0</v>
      </c>
      <c r="L277" s="222" t="n">
        <v>21</v>
      </c>
      <c r="M277" s="222" t="n">
        <f aca="false">G277*(1+L277/100)</f>
        <v>0</v>
      </c>
      <c r="N277" s="222" t="n">
        <v>0</v>
      </c>
      <c r="O277" s="222" t="n">
        <f aca="false">ROUND(E277*N277,2)</f>
        <v>0</v>
      </c>
      <c r="P277" s="222" t="n">
        <v>0</v>
      </c>
      <c r="Q277" s="222" t="n">
        <f aca="false">ROUND(E277*P277,2)</f>
        <v>0</v>
      </c>
      <c r="R277" s="222" t="s">
        <v>314</v>
      </c>
      <c r="S277" s="222" t="s">
        <v>150</v>
      </c>
      <c r="T277" s="223" t="s">
        <v>120</v>
      </c>
      <c r="U277" s="194" t="n">
        <v>0.026</v>
      </c>
      <c r="V277" s="194" t="n">
        <f aca="false">ROUND(E277*U277,2)</f>
        <v>1.86</v>
      </c>
      <c r="W277" s="194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 t="s">
        <v>152</v>
      </c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195"/>
      <c r="BE277" s="195"/>
      <c r="BF277" s="195"/>
      <c r="BG277" s="195"/>
      <c r="BH277" s="195"/>
    </row>
    <row r="278" customFormat="false" ht="13.2" hidden="false" customHeight="false" outlineLevel="1" collapsed="false">
      <c r="A278" s="216" t="n">
        <v>51</v>
      </c>
      <c r="B278" s="217" t="s">
        <v>385</v>
      </c>
      <c r="C278" s="218" t="s">
        <v>386</v>
      </c>
      <c r="D278" s="219" t="s">
        <v>168</v>
      </c>
      <c r="E278" s="220" t="n">
        <v>71.5</v>
      </c>
      <c r="F278" s="221"/>
      <c r="G278" s="222" t="n">
        <f aca="false">ROUND(E278*F278,2)</f>
        <v>0</v>
      </c>
      <c r="H278" s="221"/>
      <c r="I278" s="222" t="n">
        <f aca="false">ROUND(E278*H278,2)</f>
        <v>0</v>
      </c>
      <c r="J278" s="221"/>
      <c r="K278" s="222" t="n">
        <f aca="false">ROUND(E278*J278,2)</f>
        <v>0</v>
      </c>
      <c r="L278" s="222" t="n">
        <v>21</v>
      </c>
      <c r="M278" s="222" t="n">
        <f aca="false">G278*(1+L278/100)</f>
        <v>0</v>
      </c>
      <c r="N278" s="222" t="n">
        <v>5E-005</v>
      </c>
      <c r="O278" s="222" t="n">
        <f aca="false">ROUND(E278*N278,2)</f>
        <v>0</v>
      </c>
      <c r="P278" s="222" t="n">
        <v>0</v>
      </c>
      <c r="Q278" s="222" t="n">
        <f aca="false">ROUND(E278*P278,2)</f>
        <v>0</v>
      </c>
      <c r="R278" s="222" t="s">
        <v>314</v>
      </c>
      <c r="S278" s="222" t="s">
        <v>150</v>
      </c>
      <c r="T278" s="223" t="s">
        <v>120</v>
      </c>
      <c r="U278" s="194" t="n">
        <v>0.034</v>
      </c>
      <c r="V278" s="194" t="n">
        <f aca="false">ROUND(E278*U278,2)</f>
        <v>2.43</v>
      </c>
      <c r="W278" s="194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 t="s">
        <v>152</v>
      </c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  <c r="AW278" s="195"/>
      <c r="AX278" s="195"/>
      <c r="AY278" s="195"/>
      <c r="AZ278" s="195"/>
      <c r="BA278" s="195"/>
      <c r="BB278" s="195"/>
      <c r="BC278" s="195"/>
      <c r="BD278" s="195"/>
      <c r="BE278" s="195"/>
      <c r="BF278" s="195"/>
      <c r="BG278" s="195"/>
      <c r="BH278" s="195"/>
    </row>
    <row r="279" customFormat="false" ht="13.2" hidden="false" customHeight="false" outlineLevel="1" collapsed="false">
      <c r="A279" s="216" t="n">
        <v>52</v>
      </c>
      <c r="B279" s="217" t="s">
        <v>387</v>
      </c>
      <c r="C279" s="218" t="s">
        <v>388</v>
      </c>
      <c r="D279" s="219" t="s">
        <v>301</v>
      </c>
      <c r="E279" s="220" t="n">
        <v>1</v>
      </c>
      <c r="F279" s="221"/>
      <c r="G279" s="222" t="n">
        <f aca="false">ROUND(E279*F279,2)</f>
        <v>0</v>
      </c>
      <c r="H279" s="221"/>
      <c r="I279" s="222" t="n">
        <f aca="false">ROUND(E279*H279,2)</f>
        <v>0</v>
      </c>
      <c r="J279" s="221"/>
      <c r="K279" s="222" t="n">
        <f aca="false">ROUND(E279*J279,2)</f>
        <v>0</v>
      </c>
      <c r="L279" s="222" t="n">
        <v>21</v>
      </c>
      <c r="M279" s="222" t="n">
        <f aca="false">G279*(1+L279/100)</f>
        <v>0</v>
      </c>
      <c r="N279" s="222" t="n">
        <v>0</v>
      </c>
      <c r="O279" s="222" t="n">
        <f aca="false">ROUND(E279*N279,2)</f>
        <v>0</v>
      </c>
      <c r="P279" s="222" t="n">
        <v>0</v>
      </c>
      <c r="Q279" s="222" t="n">
        <f aca="false">ROUND(E279*P279,2)</f>
        <v>0</v>
      </c>
      <c r="R279" s="222"/>
      <c r="S279" s="222" t="s">
        <v>119</v>
      </c>
      <c r="T279" s="223" t="s">
        <v>120</v>
      </c>
      <c r="U279" s="194" t="n">
        <v>0</v>
      </c>
      <c r="V279" s="194" t="n">
        <f aca="false">ROUND(E279*U279,2)</f>
        <v>0</v>
      </c>
      <c r="W279" s="194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 t="s">
        <v>152</v>
      </c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195"/>
      <c r="BE279" s="195"/>
      <c r="BF279" s="195"/>
      <c r="BG279" s="195"/>
      <c r="BH279" s="195"/>
    </row>
    <row r="280" customFormat="false" ht="13.2" hidden="false" customHeight="false" outlineLevel="1" collapsed="false">
      <c r="A280" s="216" t="n">
        <v>53</v>
      </c>
      <c r="B280" s="217" t="s">
        <v>389</v>
      </c>
      <c r="C280" s="218" t="s">
        <v>390</v>
      </c>
      <c r="D280" s="219" t="s">
        <v>391</v>
      </c>
      <c r="E280" s="220" t="n">
        <v>100</v>
      </c>
      <c r="F280" s="221" t="n">
        <v>3000</v>
      </c>
      <c r="G280" s="222" t="n">
        <f aca="false">ROUND(E280*F280,2)</f>
        <v>300000</v>
      </c>
      <c r="H280" s="221"/>
      <c r="I280" s="222" t="n">
        <f aca="false">ROUND(E280*H280,2)</f>
        <v>0</v>
      </c>
      <c r="J280" s="221"/>
      <c r="K280" s="222" t="n">
        <f aca="false">ROUND(E280*J280,2)</f>
        <v>0</v>
      </c>
      <c r="L280" s="222" t="n">
        <v>21</v>
      </c>
      <c r="M280" s="222" t="n">
        <f aca="false">G280*(1+L280/100)</f>
        <v>363000</v>
      </c>
      <c r="N280" s="222" t="n">
        <v>0</v>
      </c>
      <c r="O280" s="222" t="n">
        <f aca="false">ROUND(E280*N280,2)</f>
        <v>0</v>
      </c>
      <c r="P280" s="222" t="n">
        <v>0</v>
      </c>
      <c r="Q280" s="222" t="n">
        <f aca="false">ROUND(E280*P280,2)</f>
        <v>0</v>
      </c>
      <c r="R280" s="222"/>
      <c r="S280" s="222" t="s">
        <v>119</v>
      </c>
      <c r="T280" s="223" t="s">
        <v>120</v>
      </c>
      <c r="U280" s="194" t="n">
        <v>0</v>
      </c>
      <c r="V280" s="194" t="n">
        <f aca="false">ROUND(E280*U280,2)</f>
        <v>0</v>
      </c>
      <c r="W280" s="194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 t="s">
        <v>152</v>
      </c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195"/>
      <c r="BE280" s="195"/>
      <c r="BF280" s="195"/>
      <c r="BG280" s="195"/>
      <c r="BH280" s="195"/>
    </row>
    <row r="281" customFormat="false" ht="20.4" hidden="false" customHeight="false" outlineLevel="1" collapsed="false">
      <c r="A281" s="216" t="n">
        <v>54</v>
      </c>
      <c r="B281" s="217" t="s">
        <v>392</v>
      </c>
      <c r="C281" s="218" t="s">
        <v>393</v>
      </c>
      <c r="D281" s="219" t="s">
        <v>354</v>
      </c>
      <c r="E281" s="220" t="n">
        <v>12</v>
      </c>
      <c r="F281" s="221"/>
      <c r="G281" s="222" t="n">
        <f aca="false">ROUND(E281*F281,2)</f>
        <v>0</v>
      </c>
      <c r="H281" s="221"/>
      <c r="I281" s="222" t="n">
        <f aca="false">ROUND(E281*H281,2)</f>
        <v>0</v>
      </c>
      <c r="J281" s="221"/>
      <c r="K281" s="222" t="n">
        <f aca="false">ROUND(E281*J281,2)</f>
        <v>0</v>
      </c>
      <c r="L281" s="222" t="n">
        <v>21</v>
      </c>
      <c r="M281" s="222" t="n">
        <f aca="false">G281*(1+L281/100)</f>
        <v>0</v>
      </c>
      <c r="N281" s="222" t="n">
        <v>0.16502</v>
      </c>
      <c r="O281" s="222" t="n">
        <f aca="false">ROUND(E281*N281,2)</f>
        <v>1.98</v>
      </c>
      <c r="P281" s="222" t="n">
        <v>0</v>
      </c>
      <c r="Q281" s="222" t="n">
        <f aca="false">ROUND(E281*P281,2)</f>
        <v>0</v>
      </c>
      <c r="R281" s="222"/>
      <c r="S281" s="222" t="s">
        <v>119</v>
      </c>
      <c r="T281" s="223" t="s">
        <v>120</v>
      </c>
      <c r="U281" s="194" t="n">
        <v>1.314</v>
      </c>
      <c r="V281" s="194" t="n">
        <f aca="false">ROUND(E281*U281,2)</f>
        <v>15.77</v>
      </c>
      <c r="W281" s="194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 t="s">
        <v>152</v>
      </c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195"/>
      <c r="BE281" s="195"/>
      <c r="BF281" s="195"/>
      <c r="BG281" s="195"/>
      <c r="BH281" s="195"/>
    </row>
    <row r="282" customFormat="false" ht="20.4" hidden="false" customHeight="false" outlineLevel="1" collapsed="false">
      <c r="A282" s="186" t="n">
        <v>55</v>
      </c>
      <c r="B282" s="187" t="s">
        <v>394</v>
      </c>
      <c r="C282" s="188" t="s">
        <v>395</v>
      </c>
      <c r="D282" s="189" t="s">
        <v>168</v>
      </c>
      <c r="E282" s="190" t="n">
        <v>72.5725</v>
      </c>
      <c r="F282" s="191"/>
      <c r="G282" s="192" t="n">
        <f aca="false">ROUND(E282*F282,2)</f>
        <v>0</v>
      </c>
      <c r="H282" s="191"/>
      <c r="I282" s="192" t="n">
        <f aca="false">ROUND(E282*H282,2)</f>
        <v>0</v>
      </c>
      <c r="J282" s="191"/>
      <c r="K282" s="192" t="n">
        <f aca="false">ROUND(E282*J282,2)</f>
        <v>0</v>
      </c>
      <c r="L282" s="192" t="n">
        <v>21</v>
      </c>
      <c r="M282" s="192" t="n">
        <f aca="false">G282*(1+L282/100)</f>
        <v>0</v>
      </c>
      <c r="N282" s="192" t="n">
        <v>0.00146</v>
      </c>
      <c r="O282" s="192" t="n">
        <f aca="false">ROUND(E282*N282,2)</f>
        <v>0.11</v>
      </c>
      <c r="P282" s="192" t="n">
        <v>0</v>
      </c>
      <c r="Q282" s="192" t="n">
        <f aca="false">ROUND(E282*P282,2)</f>
        <v>0</v>
      </c>
      <c r="R282" s="192" t="s">
        <v>309</v>
      </c>
      <c r="S282" s="192" t="s">
        <v>150</v>
      </c>
      <c r="T282" s="193" t="s">
        <v>150</v>
      </c>
      <c r="U282" s="194" t="n">
        <v>0</v>
      </c>
      <c r="V282" s="194" t="n">
        <f aca="false">ROUND(E282*U282,2)</f>
        <v>0</v>
      </c>
      <c r="W282" s="194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 t="s">
        <v>310</v>
      </c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195"/>
      <c r="BE282" s="195"/>
      <c r="BF282" s="195"/>
      <c r="BG282" s="195"/>
      <c r="BH282" s="195"/>
    </row>
    <row r="283" customFormat="false" ht="13.2" hidden="false" customHeight="false" outlineLevel="1" collapsed="false">
      <c r="A283" s="196"/>
      <c r="B283" s="197"/>
      <c r="C283" s="209" t="s">
        <v>396</v>
      </c>
      <c r="D283" s="210"/>
      <c r="E283" s="211" t="n">
        <v>72.5725</v>
      </c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 t="s">
        <v>154</v>
      </c>
      <c r="AH283" s="195" t="n">
        <v>0</v>
      </c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195"/>
      <c r="BE283" s="195"/>
      <c r="BF283" s="195"/>
      <c r="BG283" s="195"/>
      <c r="BH283" s="195"/>
    </row>
    <row r="284" customFormat="false" ht="13.2" hidden="false" customHeight="false" outlineLevel="1" collapsed="false">
      <c r="A284" s="186" t="n">
        <v>56</v>
      </c>
      <c r="B284" s="187" t="s">
        <v>397</v>
      </c>
      <c r="C284" s="188" t="s">
        <v>398</v>
      </c>
      <c r="D284" s="189" t="s">
        <v>391</v>
      </c>
      <c r="E284" s="190" t="n">
        <v>71.05</v>
      </c>
      <c r="F284" s="191"/>
      <c r="G284" s="192" t="n">
        <f aca="false">ROUND(E284*F284,2)</f>
        <v>0</v>
      </c>
      <c r="H284" s="191"/>
      <c r="I284" s="192" t="n">
        <f aca="false">ROUND(E284*H284,2)</f>
        <v>0</v>
      </c>
      <c r="J284" s="191"/>
      <c r="K284" s="192" t="n">
        <f aca="false">ROUND(E284*J284,2)</f>
        <v>0</v>
      </c>
      <c r="L284" s="192" t="n">
        <v>21</v>
      </c>
      <c r="M284" s="192" t="n">
        <f aca="false">G284*(1+L284/100)</f>
        <v>0</v>
      </c>
      <c r="N284" s="192" t="n">
        <v>0.0036</v>
      </c>
      <c r="O284" s="192" t="n">
        <f aca="false">ROUND(E284*N284,2)</f>
        <v>0.26</v>
      </c>
      <c r="P284" s="192" t="n">
        <v>0</v>
      </c>
      <c r="Q284" s="192" t="n">
        <f aca="false">ROUND(E284*P284,2)</f>
        <v>0</v>
      </c>
      <c r="R284" s="192"/>
      <c r="S284" s="192" t="s">
        <v>119</v>
      </c>
      <c r="T284" s="193" t="s">
        <v>150</v>
      </c>
      <c r="U284" s="194" t="n">
        <v>0</v>
      </c>
      <c r="V284" s="194" t="n">
        <f aca="false">ROUND(E284*U284,2)</f>
        <v>0</v>
      </c>
      <c r="W284" s="194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 t="s">
        <v>310</v>
      </c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195"/>
      <c r="BE284" s="195"/>
      <c r="BF284" s="195"/>
      <c r="BG284" s="195"/>
      <c r="BH284" s="195"/>
    </row>
    <row r="285" customFormat="false" ht="13.2" hidden="false" customHeight="false" outlineLevel="1" collapsed="false">
      <c r="A285" s="196"/>
      <c r="B285" s="197"/>
      <c r="C285" s="209" t="s">
        <v>399</v>
      </c>
      <c r="D285" s="210"/>
      <c r="E285" s="211" t="n">
        <v>71.05</v>
      </c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 t="s">
        <v>154</v>
      </c>
      <c r="AH285" s="195" t="n">
        <v>0</v>
      </c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195"/>
      <c r="BE285" s="195"/>
      <c r="BF285" s="195"/>
      <c r="BG285" s="195"/>
      <c r="BH285" s="195"/>
    </row>
    <row r="286" customFormat="false" ht="13.2" hidden="false" customHeight="false" outlineLevel="1" collapsed="false">
      <c r="A286" s="186" t="n">
        <v>57</v>
      </c>
      <c r="B286" s="187" t="s">
        <v>400</v>
      </c>
      <c r="C286" s="188" t="s">
        <v>401</v>
      </c>
      <c r="D286" s="189" t="s">
        <v>391</v>
      </c>
      <c r="E286" s="190" t="n">
        <v>1.5225</v>
      </c>
      <c r="F286" s="191"/>
      <c r="G286" s="192" t="n">
        <f aca="false">ROUND(E286*F286,2)</f>
        <v>0</v>
      </c>
      <c r="H286" s="191"/>
      <c r="I286" s="192" t="n">
        <f aca="false">ROUND(E286*H286,2)</f>
        <v>0</v>
      </c>
      <c r="J286" s="191"/>
      <c r="K286" s="192" t="n">
        <f aca="false">ROUND(E286*J286,2)</f>
        <v>0</v>
      </c>
      <c r="L286" s="192" t="n">
        <v>21</v>
      </c>
      <c r="M286" s="192" t="n">
        <f aca="false">G286*(1+L286/100)</f>
        <v>0</v>
      </c>
      <c r="N286" s="192" t="n">
        <v>0.0051</v>
      </c>
      <c r="O286" s="192" t="n">
        <f aca="false">ROUND(E286*N286,2)</f>
        <v>0.01</v>
      </c>
      <c r="P286" s="192" t="n">
        <v>0</v>
      </c>
      <c r="Q286" s="192" t="n">
        <f aca="false">ROUND(E286*P286,2)</f>
        <v>0</v>
      </c>
      <c r="R286" s="192"/>
      <c r="S286" s="192" t="s">
        <v>119</v>
      </c>
      <c r="T286" s="193" t="s">
        <v>150</v>
      </c>
      <c r="U286" s="194" t="n">
        <v>0</v>
      </c>
      <c r="V286" s="194" t="n">
        <f aca="false">ROUND(E286*U286,2)</f>
        <v>0</v>
      </c>
      <c r="W286" s="194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 t="s">
        <v>310</v>
      </c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  <c r="BA286" s="195"/>
      <c r="BB286" s="195"/>
      <c r="BC286" s="195"/>
      <c r="BD286" s="195"/>
      <c r="BE286" s="195"/>
      <c r="BF286" s="195"/>
      <c r="BG286" s="195"/>
      <c r="BH286" s="195"/>
    </row>
    <row r="287" customFormat="false" ht="13.2" hidden="false" customHeight="false" outlineLevel="1" collapsed="false">
      <c r="A287" s="196"/>
      <c r="B287" s="197"/>
      <c r="C287" s="209" t="s">
        <v>402</v>
      </c>
      <c r="D287" s="210"/>
      <c r="E287" s="211" t="n">
        <v>1.5225</v>
      </c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 t="s">
        <v>154</v>
      </c>
      <c r="AH287" s="195" t="n">
        <v>0</v>
      </c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  <c r="BA287" s="195"/>
      <c r="BB287" s="195"/>
      <c r="BC287" s="195"/>
      <c r="BD287" s="195"/>
      <c r="BE287" s="195"/>
      <c r="BF287" s="195"/>
      <c r="BG287" s="195"/>
      <c r="BH287" s="195"/>
    </row>
    <row r="288" customFormat="false" ht="13.2" hidden="false" customHeight="false" outlineLevel="1" collapsed="false">
      <c r="A288" s="186" t="n">
        <v>58</v>
      </c>
      <c r="B288" s="187" t="s">
        <v>403</v>
      </c>
      <c r="C288" s="188" t="s">
        <v>404</v>
      </c>
      <c r="D288" s="189" t="s">
        <v>391</v>
      </c>
      <c r="E288" s="190" t="n">
        <v>247.66</v>
      </c>
      <c r="F288" s="191"/>
      <c r="G288" s="192" t="n">
        <f aca="false">ROUND(E288*F288,2)</f>
        <v>0</v>
      </c>
      <c r="H288" s="191"/>
      <c r="I288" s="192" t="n">
        <f aca="false">ROUND(E288*H288,2)</f>
        <v>0</v>
      </c>
      <c r="J288" s="191"/>
      <c r="K288" s="192" t="n">
        <f aca="false">ROUND(E288*J288,2)</f>
        <v>0</v>
      </c>
      <c r="L288" s="192" t="n">
        <v>21</v>
      </c>
      <c r="M288" s="192" t="n">
        <f aca="false">G288*(1+L288/100)</f>
        <v>0</v>
      </c>
      <c r="N288" s="192" t="n">
        <v>0.008</v>
      </c>
      <c r="O288" s="192" t="n">
        <f aca="false">ROUND(E288*N288,2)</f>
        <v>1.98</v>
      </c>
      <c r="P288" s="192" t="n">
        <v>0</v>
      </c>
      <c r="Q288" s="192" t="n">
        <f aca="false">ROUND(E288*P288,2)</f>
        <v>0</v>
      </c>
      <c r="R288" s="192"/>
      <c r="S288" s="192" t="s">
        <v>119</v>
      </c>
      <c r="T288" s="193" t="s">
        <v>150</v>
      </c>
      <c r="U288" s="194" t="n">
        <v>0</v>
      </c>
      <c r="V288" s="194" t="n">
        <f aca="false">ROUND(E288*U288,2)</f>
        <v>0</v>
      </c>
      <c r="W288" s="194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 t="s">
        <v>310</v>
      </c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195"/>
      <c r="BE288" s="195"/>
      <c r="BF288" s="195"/>
      <c r="BG288" s="195"/>
      <c r="BH288" s="195"/>
    </row>
    <row r="289" customFormat="false" ht="13.2" hidden="false" customHeight="false" outlineLevel="1" collapsed="false">
      <c r="A289" s="196"/>
      <c r="B289" s="197"/>
      <c r="C289" s="209" t="s">
        <v>405</v>
      </c>
      <c r="D289" s="210"/>
      <c r="E289" s="211" t="n">
        <v>247.66</v>
      </c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 t="s">
        <v>154</v>
      </c>
      <c r="AH289" s="195" t="n">
        <v>0</v>
      </c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195"/>
      <c r="BE289" s="195"/>
      <c r="BF289" s="195"/>
      <c r="BG289" s="195"/>
      <c r="BH289" s="195"/>
    </row>
    <row r="290" customFormat="false" ht="13.2" hidden="false" customHeight="false" outlineLevel="1" collapsed="false">
      <c r="A290" s="216" t="n">
        <v>59</v>
      </c>
      <c r="B290" s="217" t="s">
        <v>406</v>
      </c>
      <c r="C290" s="218" t="s">
        <v>407</v>
      </c>
      <c r="D290" s="219" t="s">
        <v>354</v>
      </c>
      <c r="E290" s="220" t="n">
        <v>16</v>
      </c>
      <c r="F290" s="221"/>
      <c r="G290" s="222" t="n">
        <f aca="false">ROUND(E290*F290,2)</f>
        <v>0</v>
      </c>
      <c r="H290" s="221"/>
      <c r="I290" s="222" t="n">
        <f aca="false">ROUND(E290*H290,2)</f>
        <v>0</v>
      </c>
      <c r="J290" s="221"/>
      <c r="K290" s="222" t="n">
        <f aca="false">ROUND(E290*J290,2)</f>
        <v>0</v>
      </c>
      <c r="L290" s="222" t="n">
        <v>21</v>
      </c>
      <c r="M290" s="222" t="n">
        <f aca="false">G290*(1+L290/100)</f>
        <v>0</v>
      </c>
      <c r="N290" s="222" t="n">
        <v>0.00025</v>
      </c>
      <c r="O290" s="222" t="n">
        <f aca="false">ROUND(E290*N290,2)</f>
        <v>0</v>
      </c>
      <c r="P290" s="222" t="n">
        <v>0</v>
      </c>
      <c r="Q290" s="222" t="n">
        <f aca="false">ROUND(E290*P290,2)</f>
        <v>0</v>
      </c>
      <c r="R290" s="222" t="s">
        <v>309</v>
      </c>
      <c r="S290" s="222" t="s">
        <v>150</v>
      </c>
      <c r="T290" s="223" t="s">
        <v>150</v>
      </c>
      <c r="U290" s="194" t="n">
        <v>0</v>
      </c>
      <c r="V290" s="194" t="n">
        <f aca="false">ROUND(E290*U290,2)</f>
        <v>0</v>
      </c>
      <c r="W290" s="194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 t="s">
        <v>310</v>
      </c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  <c r="AW290" s="195"/>
      <c r="AX290" s="195"/>
      <c r="AY290" s="195"/>
      <c r="AZ290" s="195"/>
      <c r="BA290" s="195"/>
      <c r="BB290" s="195"/>
      <c r="BC290" s="195"/>
      <c r="BD290" s="195"/>
      <c r="BE290" s="195"/>
      <c r="BF290" s="195"/>
      <c r="BG290" s="195"/>
      <c r="BH290" s="195"/>
    </row>
    <row r="291" customFormat="false" ht="13.2" hidden="false" customHeight="false" outlineLevel="1" collapsed="false">
      <c r="A291" s="216" t="n">
        <v>60</v>
      </c>
      <c r="B291" s="217" t="s">
        <v>408</v>
      </c>
      <c r="C291" s="218" t="s">
        <v>409</v>
      </c>
      <c r="D291" s="219" t="s">
        <v>354</v>
      </c>
      <c r="E291" s="220" t="n">
        <v>2</v>
      </c>
      <c r="F291" s="221"/>
      <c r="G291" s="222" t="n">
        <f aca="false">ROUND(E291*F291,2)</f>
        <v>0</v>
      </c>
      <c r="H291" s="221"/>
      <c r="I291" s="222" t="n">
        <f aca="false">ROUND(E291*H291,2)</f>
        <v>0</v>
      </c>
      <c r="J291" s="221"/>
      <c r="K291" s="222" t="n">
        <f aca="false">ROUND(E291*J291,2)</f>
        <v>0</v>
      </c>
      <c r="L291" s="222" t="n">
        <v>21</v>
      </c>
      <c r="M291" s="222" t="n">
        <f aca="false">G291*(1+L291/100)</f>
        <v>0</v>
      </c>
      <c r="N291" s="222" t="n">
        <v>0.00062</v>
      </c>
      <c r="O291" s="222" t="n">
        <f aca="false">ROUND(E291*N291,2)</f>
        <v>0</v>
      </c>
      <c r="P291" s="222" t="n">
        <v>0</v>
      </c>
      <c r="Q291" s="222" t="n">
        <f aca="false">ROUND(E291*P291,2)</f>
        <v>0</v>
      </c>
      <c r="R291" s="222" t="s">
        <v>309</v>
      </c>
      <c r="S291" s="222" t="s">
        <v>150</v>
      </c>
      <c r="T291" s="223" t="s">
        <v>150</v>
      </c>
      <c r="U291" s="194" t="n">
        <v>0</v>
      </c>
      <c r="V291" s="194" t="n">
        <f aca="false">ROUND(E291*U291,2)</f>
        <v>0</v>
      </c>
      <c r="W291" s="194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 t="s">
        <v>310</v>
      </c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  <c r="AW291" s="195"/>
      <c r="AX291" s="195"/>
      <c r="AY291" s="195"/>
      <c r="AZ291" s="195"/>
      <c r="BA291" s="195"/>
      <c r="BB291" s="195"/>
      <c r="BC291" s="195"/>
      <c r="BD291" s="195"/>
      <c r="BE291" s="195"/>
      <c r="BF291" s="195"/>
      <c r="BG291" s="195"/>
      <c r="BH291" s="195"/>
    </row>
    <row r="292" customFormat="false" ht="20.4" hidden="false" customHeight="false" outlineLevel="1" collapsed="false">
      <c r="A292" s="216" t="n">
        <v>61</v>
      </c>
      <c r="B292" s="217" t="s">
        <v>410</v>
      </c>
      <c r="C292" s="218" t="s">
        <v>411</v>
      </c>
      <c r="D292" s="219" t="s">
        <v>354</v>
      </c>
      <c r="E292" s="220" t="n">
        <v>16</v>
      </c>
      <c r="F292" s="221"/>
      <c r="G292" s="222" t="n">
        <f aca="false">ROUND(E292*F292,2)</f>
        <v>0</v>
      </c>
      <c r="H292" s="221"/>
      <c r="I292" s="222" t="n">
        <f aca="false">ROUND(E292*H292,2)</f>
        <v>0</v>
      </c>
      <c r="J292" s="221"/>
      <c r="K292" s="222" t="n">
        <f aca="false">ROUND(E292*J292,2)</f>
        <v>0</v>
      </c>
      <c r="L292" s="222" t="n">
        <v>21</v>
      </c>
      <c r="M292" s="222" t="n">
        <f aca="false">G292*(1+L292/100)</f>
        <v>0</v>
      </c>
      <c r="N292" s="222" t="n">
        <v>0.005</v>
      </c>
      <c r="O292" s="222" t="n">
        <f aca="false">ROUND(E292*N292,2)</f>
        <v>0.08</v>
      </c>
      <c r="P292" s="222" t="n">
        <v>0</v>
      </c>
      <c r="Q292" s="222" t="n">
        <f aca="false">ROUND(E292*P292,2)</f>
        <v>0</v>
      </c>
      <c r="R292" s="222" t="s">
        <v>309</v>
      </c>
      <c r="S292" s="222" t="s">
        <v>150</v>
      </c>
      <c r="T292" s="223" t="s">
        <v>150</v>
      </c>
      <c r="U292" s="194" t="n">
        <v>0</v>
      </c>
      <c r="V292" s="194" t="n">
        <f aca="false">ROUND(E292*U292,2)</f>
        <v>0</v>
      </c>
      <c r="W292" s="194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 t="s">
        <v>310</v>
      </c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  <c r="AW292" s="195"/>
      <c r="AX292" s="195"/>
      <c r="AY292" s="195"/>
      <c r="AZ292" s="195"/>
      <c r="BA292" s="195"/>
      <c r="BB292" s="195"/>
      <c r="BC292" s="195"/>
      <c r="BD292" s="195"/>
      <c r="BE292" s="195"/>
      <c r="BF292" s="195"/>
      <c r="BG292" s="195"/>
      <c r="BH292" s="195"/>
    </row>
    <row r="293" customFormat="false" ht="20.4" hidden="false" customHeight="false" outlineLevel="1" collapsed="false">
      <c r="A293" s="216" t="n">
        <v>62</v>
      </c>
      <c r="B293" s="217" t="s">
        <v>412</v>
      </c>
      <c r="C293" s="218" t="s">
        <v>413</v>
      </c>
      <c r="D293" s="219" t="s">
        <v>354</v>
      </c>
      <c r="E293" s="220" t="n">
        <v>6</v>
      </c>
      <c r="F293" s="221"/>
      <c r="G293" s="222" t="n">
        <f aca="false">ROUND(E293*F293,2)</f>
        <v>0</v>
      </c>
      <c r="H293" s="221"/>
      <c r="I293" s="222" t="n">
        <f aca="false">ROUND(E293*H293,2)</f>
        <v>0</v>
      </c>
      <c r="J293" s="221"/>
      <c r="K293" s="222" t="n">
        <f aca="false">ROUND(E293*J293,2)</f>
        <v>0</v>
      </c>
      <c r="L293" s="222" t="n">
        <v>21</v>
      </c>
      <c r="M293" s="222" t="n">
        <f aca="false">G293*(1+L293/100)</f>
        <v>0</v>
      </c>
      <c r="N293" s="222" t="n">
        <v>0.25</v>
      </c>
      <c r="O293" s="222" t="n">
        <f aca="false">ROUND(E293*N293,2)</f>
        <v>1.5</v>
      </c>
      <c r="P293" s="222" t="n">
        <v>0</v>
      </c>
      <c r="Q293" s="222" t="n">
        <f aca="false">ROUND(E293*P293,2)</f>
        <v>0</v>
      </c>
      <c r="R293" s="222" t="s">
        <v>309</v>
      </c>
      <c r="S293" s="222" t="s">
        <v>150</v>
      </c>
      <c r="T293" s="223" t="s">
        <v>150</v>
      </c>
      <c r="U293" s="194" t="n">
        <v>0</v>
      </c>
      <c r="V293" s="194" t="n">
        <f aca="false">ROUND(E293*U293,2)</f>
        <v>0</v>
      </c>
      <c r="W293" s="194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 t="s">
        <v>310</v>
      </c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  <c r="BA293" s="195"/>
      <c r="BB293" s="195"/>
      <c r="BC293" s="195"/>
      <c r="BD293" s="195"/>
      <c r="BE293" s="195"/>
      <c r="BF293" s="195"/>
      <c r="BG293" s="195"/>
      <c r="BH293" s="195"/>
    </row>
    <row r="294" customFormat="false" ht="20.4" hidden="false" customHeight="false" outlineLevel="1" collapsed="false">
      <c r="A294" s="216" t="n">
        <v>63</v>
      </c>
      <c r="B294" s="217" t="s">
        <v>414</v>
      </c>
      <c r="C294" s="218" t="s">
        <v>415</v>
      </c>
      <c r="D294" s="219" t="s">
        <v>354</v>
      </c>
      <c r="E294" s="220" t="n">
        <v>5</v>
      </c>
      <c r="F294" s="221"/>
      <c r="G294" s="222" t="n">
        <f aca="false">ROUND(E294*F294,2)</f>
        <v>0</v>
      </c>
      <c r="H294" s="221"/>
      <c r="I294" s="222" t="n">
        <f aca="false">ROUND(E294*H294,2)</f>
        <v>0</v>
      </c>
      <c r="J294" s="221"/>
      <c r="K294" s="222" t="n">
        <f aca="false">ROUND(E294*J294,2)</f>
        <v>0</v>
      </c>
      <c r="L294" s="222" t="n">
        <v>21</v>
      </c>
      <c r="M294" s="222" t="n">
        <f aca="false">G294*(1+L294/100)</f>
        <v>0</v>
      </c>
      <c r="N294" s="222" t="n">
        <v>0.52</v>
      </c>
      <c r="O294" s="222" t="n">
        <f aca="false">ROUND(E294*N294,2)</f>
        <v>2.6</v>
      </c>
      <c r="P294" s="222" t="n">
        <v>0</v>
      </c>
      <c r="Q294" s="222" t="n">
        <f aca="false">ROUND(E294*P294,2)</f>
        <v>0</v>
      </c>
      <c r="R294" s="222" t="s">
        <v>309</v>
      </c>
      <c r="S294" s="222" t="s">
        <v>150</v>
      </c>
      <c r="T294" s="223" t="s">
        <v>150</v>
      </c>
      <c r="U294" s="194" t="n">
        <v>0</v>
      </c>
      <c r="V294" s="194" t="n">
        <f aca="false">ROUND(E294*U294,2)</f>
        <v>0</v>
      </c>
      <c r="W294" s="194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 t="s">
        <v>310</v>
      </c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  <c r="AW294" s="195"/>
      <c r="AX294" s="195"/>
      <c r="AY294" s="195"/>
      <c r="AZ294" s="195"/>
      <c r="BA294" s="195"/>
      <c r="BB294" s="195"/>
      <c r="BC294" s="195"/>
      <c r="BD294" s="195"/>
      <c r="BE294" s="195"/>
      <c r="BF294" s="195"/>
      <c r="BG294" s="195"/>
      <c r="BH294" s="195"/>
    </row>
    <row r="295" customFormat="false" ht="20.4" hidden="false" customHeight="false" outlineLevel="1" collapsed="false">
      <c r="A295" s="216" t="n">
        <v>64</v>
      </c>
      <c r="B295" s="217" t="s">
        <v>416</v>
      </c>
      <c r="C295" s="218" t="s">
        <v>417</v>
      </c>
      <c r="D295" s="219" t="s">
        <v>354</v>
      </c>
      <c r="E295" s="220" t="n">
        <v>10</v>
      </c>
      <c r="F295" s="221"/>
      <c r="G295" s="222" t="n">
        <f aca="false">ROUND(E295*F295,2)</f>
        <v>0</v>
      </c>
      <c r="H295" s="221"/>
      <c r="I295" s="222" t="n">
        <f aca="false">ROUND(E295*H295,2)</f>
        <v>0</v>
      </c>
      <c r="J295" s="221"/>
      <c r="K295" s="222" t="n">
        <f aca="false">ROUND(E295*J295,2)</f>
        <v>0</v>
      </c>
      <c r="L295" s="222" t="n">
        <v>21</v>
      </c>
      <c r="M295" s="222" t="n">
        <f aca="false">G295*(1+L295/100)</f>
        <v>0</v>
      </c>
      <c r="N295" s="222" t="n">
        <v>1.035</v>
      </c>
      <c r="O295" s="222" t="n">
        <f aca="false">ROUND(E295*N295,2)</f>
        <v>10.35</v>
      </c>
      <c r="P295" s="222" t="n">
        <v>0</v>
      </c>
      <c r="Q295" s="222" t="n">
        <f aca="false">ROUND(E295*P295,2)</f>
        <v>0</v>
      </c>
      <c r="R295" s="222" t="s">
        <v>309</v>
      </c>
      <c r="S295" s="222" t="s">
        <v>150</v>
      </c>
      <c r="T295" s="223" t="s">
        <v>150</v>
      </c>
      <c r="U295" s="194" t="n">
        <v>0</v>
      </c>
      <c r="V295" s="194" t="n">
        <f aca="false">ROUND(E295*U295,2)</f>
        <v>0</v>
      </c>
      <c r="W295" s="194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 t="s">
        <v>310</v>
      </c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  <c r="AW295" s="195"/>
      <c r="AX295" s="195"/>
      <c r="AY295" s="195"/>
      <c r="AZ295" s="195"/>
      <c r="BA295" s="195"/>
      <c r="BB295" s="195"/>
      <c r="BC295" s="195"/>
      <c r="BD295" s="195"/>
      <c r="BE295" s="195"/>
      <c r="BF295" s="195"/>
      <c r="BG295" s="195"/>
      <c r="BH295" s="195"/>
    </row>
    <row r="296" customFormat="false" ht="13.2" hidden="false" customHeight="false" outlineLevel="1" collapsed="false">
      <c r="A296" s="216" t="n">
        <v>65</v>
      </c>
      <c r="B296" s="217" t="s">
        <v>418</v>
      </c>
      <c r="C296" s="218" t="s">
        <v>419</v>
      </c>
      <c r="D296" s="219" t="s">
        <v>354</v>
      </c>
      <c r="E296" s="220" t="n">
        <v>2</v>
      </c>
      <c r="F296" s="221"/>
      <c r="G296" s="222" t="n">
        <f aca="false">ROUND(E296*F296,2)</f>
        <v>0</v>
      </c>
      <c r="H296" s="221"/>
      <c r="I296" s="222" t="n">
        <f aca="false">ROUND(E296*H296,2)</f>
        <v>0</v>
      </c>
      <c r="J296" s="221"/>
      <c r="K296" s="222" t="n">
        <f aca="false">ROUND(E296*J296,2)</f>
        <v>0</v>
      </c>
      <c r="L296" s="222" t="n">
        <v>21</v>
      </c>
      <c r="M296" s="222" t="n">
        <f aca="false">G296*(1+L296/100)</f>
        <v>0</v>
      </c>
      <c r="N296" s="222" t="n">
        <v>0.039</v>
      </c>
      <c r="O296" s="222" t="n">
        <f aca="false">ROUND(E296*N296,2)</f>
        <v>0.08</v>
      </c>
      <c r="P296" s="222" t="n">
        <v>0</v>
      </c>
      <c r="Q296" s="222" t="n">
        <f aca="false">ROUND(E296*P296,2)</f>
        <v>0</v>
      </c>
      <c r="R296" s="222" t="s">
        <v>309</v>
      </c>
      <c r="S296" s="222" t="s">
        <v>150</v>
      </c>
      <c r="T296" s="223" t="s">
        <v>150</v>
      </c>
      <c r="U296" s="194" t="n">
        <v>0</v>
      </c>
      <c r="V296" s="194" t="n">
        <f aca="false">ROUND(E296*U296,2)</f>
        <v>0</v>
      </c>
      <c r="W296" s="194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 t="s">
        <v>310</v>
      </c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  <c r="AW296" s="195"/>
      <c r="AX296" s="195"/>
      <c r="AY296" s="195"/>
      <c r="AZ296" s="195"/>
      <c r="BA296" s="195"/>
      <c r="BB296" s="195"/>
      <c r="BC296" s="195"/>
      <c r="BD296" s="195"/>
      <c r="BE296" s="195"/>
      <c r="BF296" s="195"/>
      <c r="BG296" s="195"/>
      <c r="BH296" s="195"/>
    </row>
    <row r="297" customFormat="false" ht="13.2" hidden="false" customHeight="false" outlineLevel="1" collapsed="false">
      <c r="A297" s="216" t="n">
        <v>66</v>
      </c>
      <c r="B297" s="217" t="s">
        <v>420</v>
      </c>
      <c r="C297" s="218" t="s">
        <v>421</v>
      </c>
      <c r="D297" s="219" t="s">
        <v>354</v>
      </c>
      <c r="E297" s="220" t="n">
        <v>5</v>
      </c>
      <c r="F297" s="221"/>
      <c r="G297" s="222" t="n">
        <f aca="false">ROUND(E297*F297,2)</f>
        <v>0</v>
      </c>
      <c r="H297" s="221"/>
      <c r="I297" s="222" t="n">
        <f aca="false">ROUND(E297*H297,2)</f>
        <v>0</v>
      </c>
      <c r="J297" s="221"/>
      <c r="K297" s="222" t="n">
        <f aca="false">ROUND(E297*J297,2)</f>
        <v>0</v>
      </c>
      <c r="L297" s="222" t="n">
        <v>21</v>
      </c>
      <c r="M297" s="222" t="n">
        <f aca="false">G297*(1+L297/100)</f>
        <v>0</v>
      </c>
      <c r="N297" s="222" t="n">
        <v>0.051</v>
      </c>
      <c r="O297" s="222" t="n">
        <f aca="false">ROUND(E297*N297,2)</f>
        <v>0.26</v>
      </c>
      <c r="P297" s="222" t="n">
        <v>0</v>
      </c>
      <c r="Q297" s="222" t="n">
        <f aca="false">ROUND(E297*P297,2)</f>
        <v>0</v>
      </c>
      <c r="R297" s="222" t="s">
        <v>309</v>
      </c>
      <c r="S297" s="222" t="s">
        <v>150</v>
      </c>
      <c r="T297" s="223" t="s">
        <v>150</v>
      </c>
      <c r="U297" s="194" t="n">
        <v>0</v>
      </c>
      <c r="V297" s="194" t="n">
        <f aca="false">ROUND(E297*U297,2)</f>
        <v>0</v>
      </c>
      <c r="W297" s="194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 t="s">
        <v>310</v>
      </c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  <c r="AW297" s="195"/>
      <c r="AX297" s="195"/>
      <c r="AY297" s="195"/>
      <c r="AZ297" s="195"/>
      <c r="BA297" s="195"/>
      <c r="BB297" s="195"/>
      <c r="BC297" s="195"/>
      <c r="BD297" s="195"/>
      <c r="BE297" s="195"/>
      <c r="BF297" s="195"/>
      <c r="BG297" s="195"/>
      <c r="BH297" s="195"/>
    </row>
    <row r="298" customFormat="false" ht="13.2" hidden="false" customHeight="false" outlineLevel="1" collapsed="false">
      <c r="A298" s="216" t="n">
        <v>67</v>
      </c>
      <c r="B298" s="217" t="s">
        <v>422</v>
      </c>
      <c r="C298" s="218" t="s">
        <v>423</v>
      </c>
      <c r="D298" s="219" t="s">
        <v>354</v>
      </c>
      <c r="E298" s="220" t="n">
        <v>1</v>
      </c>
      <c r="F298" s="221"/>
      <c r="G298" s="222" t="n">
        <f aca="false">ROUND(E298*F298,2)</f>
        <v>0</v>
      </c>
      <c r="H298" s="221"/>
      <c r="I298" s="222" t="n">
        <f aca="false">ROUND(E298*H298,2)</f>
        <v>0</v>
      </c>
      <c r="J298" s="221"/>
      <c r="K298" s="222" t="n">
        <f aca="false">ROUND(E298*J298,2)</f>
        <v>0</v>
      </c>
      <c r="L298" s="222" t="n">
        <v>21</v>
      </c>
      <c r="M298" s="222" t="n">
        <f aca="false">G298*(1+L298/100)</f>
        <v>0</v>
      </c>
      <c r="N298" s="222" t="n">
        <v>0.08</v>
      </c>
      <c r="O298" s="222" t="n">
        <f aca="false">ROUND(E298*N298,2)</f>
        <v>0.08</v>
      </c>
      <c r="P298" s="222" t="n">
        <v>0</v>
      </c>
      <c r="Q298" s="222" t="n">
        <f aca="false">ROUND(E298*P298,2)</f>
        <v>0</v>
      </c>
      <c r="R298" s="222" t="s">
        <v>309</v>
      </c>
      <c r="S298" s="222" t="s">
        <v>150</v>
      </c>
      <c r="T298" s="223" t="s">
        <v>150</v>
      </c>
      <c r="U298" s="194" t="n">
        <v>0</v>
      </c>
      <c r="V298" s="194" t="n">
        <f aca="false">ROUND(E298*U298,2)</f>
        <v>0</v>
      </c>
      <c r="W298" s="194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 t="s">
        <v>310</v>
      </c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E298" s="195"/>
      <c r="BF298" s="195"/>
      <c r="BG298" s="195"/>
      <c r="BH298" s="195"/>
    </row>
    <row r="299" customFormat="false" ht="13.2" hidden="false" customHeight="false" outlineLevel="1" collapsed="false">
      <c r="A299" s="216" t="n">
        <v>68</v>
      </c>
      <c r="B299" s="217" t="s">
        <v>424</v>
      </c>
      <c r="C299" s="218" t="s">
        <v>425</v>
      </c>
      <c r="D299" s="219" t="s">
        <v>354</v>
      </c>
      <c r="E299" s="220" t="n">
        <v>9</v>
      </c>
      <c r="F299" s="221"/>
      <c r="G299" s="222" t="n">
        <f aca="false">ROUND(E299*F299,2)</f>
        <v>0</v>
      </c>
      <c r="H299" s="221"/>
      <c r="I299" s="222" t="n">
        <f aca="false">ROUND(E299*H299,2)</f>
        <v>0</v>
      </c>
      <c r="J299" s="221"/>
      <c r="K299" s="222" t="n">
        <f aca="false">ROUND(E299*J299,2)</f>
        <v>0</v>
      </c>
      <c r="L299" s="222" t="n">
        <v>21</v>
      </c>
      <c r="M299" s="222" t="n">
        <f aca="false">G299*(1+L299/100)</f>
        <v>0</v>
      </c>
      <c r="N299" s="222" t="n">
        <v>0.068</v>
      </c>
      <c r="O299" s="222" t="n">
        <f aca="false">ROUND(E299*N299,2)</f>
        <v>0.61</v>
      </c>
      <c r="P299" s="222" t="n">
        <v>0</v>
      </c>
      <c r="Q299" s="222" t="n">
        <f aca="false">ROUND(E299*P299,2)</f>
        <v>0</v>
      </c>
      <c r="R299" s="222" t="s">
        <v>309</v>
      </c>
      <c r="S299" s="222" t="s">
        <v>150</v>
      </c>
      <c r="T299" s="223" t="s">
        <v>150</v>
      </c>
      <c r="U299" s="194" t="n">
        <v>0</v>
      </c>
      <c r="V299" s="194" t="n">
        <f aca="false">ROUND(E299*U299,2)</f>
        <v>0</v>
      </c>
      <c r="W299" s="194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 t="s">
        <v>310</v>
      </c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</row>
    <row r="300" customFormat="false" ht="20.4" hidden="false" customHeight="false" outlineLevel="1" collapsed="false">
      <c r="A300" s="216" t="n">
        <v>69</v>
      </c>
      <c r="B300" s="217" t="s">
        <v>426</v>
      </c>
      <c r="C300" s="218" t="s">
        <v>427</v>
      </c>
      <c r="D300" s="219" t="s">
        <v>354</v>
      </c>
      <c r="E300" s="220" t="n">
        <v>6</v>
      </c>
      <c r="F300" s="221"/>
      <c r="G300" s="222" t="n">
        <f aca="false">ROUND(E300*F300,2)</f>
        <v>0</v>
      </c>
      <c r="H300" s="221"/>
      <c r="I300" s="222" t="n">
        <f aca="false">ROUND(E300*H300,2)</f>
        <v>0</v>
      </c>
      <c r="J300" s="221"/>
      <c r="K300" s="222" t="n">
        <f aca="false">ROUND(E300*J300,2)</f>
        <v>0</v>
      </c>
      <c r="L300" s="222" t="n">
        <v>21</v>
      </c>
      <c r="M300" s="222" t="n">
        <f aca="false">G300*(1+L300/100)</f>
        <v>0</v>
      </c>
      <c r="N300" s="222" t="n">
        <v>0.585</v>
      </c>
      <c r="O300" s="222" t="n">
        <f aca="false">ROUND(E300*N300,2)</f>
        <v>3.51</v>
      </c>
      <c r="P300" s="222" t="n">
        <v>0</v>
      </c>
      <c r="Q300" s="222" t="n">
        <f aca="false">ROUND(E300*P300,2)</f>
        <v>0</v>
      </c>
      <c r="R300" s="222" t="s">
        <v>309</v>
      </c>
      <c r="S300" s="222" t="s">
        <v>150</v>
      </c>
      <c r="T300" s="223" t="s">
        <v>150</v>
      </c>
      <c r="U300" s="194" t="n">
        <v>0</v>
      </c>
      <c r="V300" s="194" t="n">
        <f aca="false">ROUND(E300*U300,2)</f>
        <v>0</v>
      </c>
      <c r="W300" s="194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 t="s">
        <v>310</v>
      </c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</row>
    <row r="301" customFormat="false" ht="20.4" hidden="false" customHeight="false" outlineLevel="1" collapsed="false">
      <c r="A301" s="216" t="n">
        <v>70</v>
      </c>
      <c r="B301" s="217" t="s">
        <v>428</v>
      </c>
      <c r="C301" s="218" t="s">
        <v>429</v>
      </c>
      <c r="D301" s="219" t="s">
        <v>354</v>
      </c>
      <c r="E301" s="220" t="n">
        <v>2</v>
      </c>
      <c r="F301" s="221"/>
      <c r="G301" s="222" t="n">
        <f aca="false">ROUND(E301*F301,2)</f>
        <v>0</v>
      </c>
      <c r="H301" s="221"/>
      <c r="I301" s="222" t="n">
        <f aca="false">ROUND(E301*H301,2)</f>
        <v>0</v>
      </c>
      <c r="J301" s="221"/>
      <c r="K301" s="222" t="n">
        <f aca="false">ROUND(E301*J301,2)</f>
        <v>0</v>
      </c>
      <c r="L301" s="222" t="n">
        <v>21</v>
      </c>
      <c r="M301" s="222" t="n">
        <f aca="false">G301*(1+L301/100)</f>
        <v>0</v>
      </c>
      <c r="N301" s="222" t="n">
        <v>0.7</v>
      </c>
      <c r="O301" s="222" t="n">
        <f aca="false">ROUND(E301*N301,2)</f>
        <v>1.4</v>
      </c>
      <c r="P301" s="222" t="n">
        <v>0</v>
      </c>
      <c r="Q301" s="222" t="n">
        <f aca="false">ROUND(E301*P301,2)</f>
        <v>0</v>
      </c>
      <c r="R301" s="222" t="s">
        <v>309</v>
      </c>
      <c r="S301" s="222" t="s">
        <v>150</v>
      </c>
      <c r="T301" s="223" t="s">
        <v>150</v>
      </c>
      <c r="U301" s="194" t="n">
        <v>0</v>
      </c>
      <c r="V301" s="194" t="n">
        <f aca="false">ROUND(E301*U301,2)</f>
        <v>0</v>
      </c>
      <c r="W301" s="194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 t="s">
        <v>310</v>
      </c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E301" s="195"/>
      <c r="BF301" s="195"/>
      <c r="BG301" s="195"/>
      <c r="BH301" s="195"/>
    </row>
    <row r="302" customFormat="false" ht="20.4" hidden="false" customHeight="false" outlineLevel="1" collapsed="false">
      <c r="A302" s="216" t="n">
        <v>71</v>
      </c>
      <c r="B302" s="217" t="s">
        <v>430</v>
      </c>
      <c r="C302" s="218" t="s">
        <v>431</v>
      </c>
      <c r="D302" s="219" t="s">
        <v>354</v>
      </c>
      <c r="E302" s="220" t="n">
        <v>4</v>
      </c>
      <c r="F302" s="221"/>
      <c r="G302" s="222" t="n">
        <f aca="false">ROUND(E302*F302,2)</f>
        <v>0</v>
      </c>
      <c r="H302" s="221"/>
      <c r="I302" s="222" t="n">
        <f aca="false">ROUND(E302*H302,2)</f>
        <v>0</v>
      </c>
      <c r="J302" s="221"/>
      <c r="K302" s="222" t="n">
        <f aca="false">ROUND(E302*J302,2)</f>
        <v>0</v>
      </c>
      <c r="L302" s="222" t="n">
        <v>21</v>
      </c>
      <c r="M302" s="222" t="n">
        <f aca="false">G302*(1+L302/100)</f>
        <v>0</v>
      </c>
      <c r="N302" s="222" t="n">
        <v>0.43</v>
      </c>
      <c r="O302" s="222" t="n">
        <f aca="false">ROUND(E302*N302,2)</f>
        <v>1.72</v>
      </c>
      <c r="P302" s="222" t="n">
        <v>0</v>
      </c>
      <c r="Q302" s="222" t="n">
        <f aca="false">ROUND(E302*P302,2)</f>
        <v>0</v>
      </c>
      <c r="R302" s="222" t="s">
        <v>309</v>
      </c>
      <c r="S302" s="222" t="s">
        <v>150</v>
      </c>
      <c r="T302" s="223" t="s">
        <v>150</v>
      </c>
      <c r="U302" s="194" t="n">
        <v>0</v>
      </c>
      <c r="V302" s="194" t="n">
        <f aca="false">ROUND(E302*U302,2)</f>
        <v>0</v>
      </c>
      <c r="W302" s="194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 t="s">
        <v>310</v>
      </c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E302" s="195"/>
      <c r="BF302" s="195"/>
      <c r="BG302" s="195"/>
      <c r="BH302" s="195"/>
    </row>
    <row r="303" customFormat="false" ht="20.4" hidden="false" customHeight="false" outlineLevel="1" collapsed="false">
      <c r="A303" s="216" t="n">
        <v>72</v>
      </c>
      <c r="B303" s="217" t="s">
        <v>432</v>
      </c>
      <c r="C303" s="218" t="s">
        <v>433</v>
      </c>
      <c r="D303" s="219" t="s">
        <v>354</v>
      </c>
      <c r="E303" s="220" t="n">
        <v>2</v>
      </c>
      <c r="F303" s="221"/>
      <c r="G303" s="222" t="n">
        <f aca="false">ROUND(E303*F303,2)</f>
        <v>0</v>
      </c>
      <c r="H303" s="221"/>
      <c r="I303" s="222" t="n">
        <f aca="false">ROUND(E303*H303,2)</f>
        <v>0</v>
      </c>
      <c r="J303" s="221"/>
      <c r="K303" s="222" t="n">
        <f aca="false">ROUND(E303*J303,2)</f>
        <v>0</v>
      </c>
      <c r="L303" s="222" t="n">
        <v>21</v>
      </c>
      <c r="M303" s="222" t="n">
        <f aca="false">G303*(1+L303/100)</f>
        <v>0</v>
      </c>
      <c r="N303" s="222" t="n">
        <v>0.7</v>
      </c>
      <c r="O303" s="222" t="n">
        <f aca="false">ROUND(E303*N303,2)</f>
        <v>1.4</v>
      </c>
      <c r="P303" s="222" t="n">
        <v>0</v>
      </c>
      <c r="Q303" s="222" t="n">
        <f aca="false">ROUND(E303*P303,2)</f>
        <v>0</v>
      </c>
      <c r="R303" s="222" t="s">
        <v>309</v>
      </c>
      <c r="S303" s="222" t="s">
        <v>150</v>
      </c>
      <c r="T303" s="223" t="s">
        <v>150</v>
      </c>
      <c r="U303" s="194" t="n">
        <v>0</v>
      </c>
      <c r="V303" s="194" t="n">
        <f aca="false">ROUND(E303*U303,2)</f>
        <v>0</v>
      </c>
      <c r="W303" s="194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 t="s">
        <v>310</v>
      </c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E303" s="195"/>
      <c r="BF303" s="195"/>
      <c r="BG303" s="195"/>
      <c r="BH303" s="195"/>
    </row>
    <row r="304" customFormat="false" ht="20.4" hidden="false" customHeight="false" outlineLevel="1" collapsed="false">
      <c r="A304" s="216" t="n">
        <v>73</v>
      </c>
      <c r="B304" s="217" t="s">
        <v>434</v>
      </c>
      <c r="C304" s="218" t="s">
        <v>435</v>
      </c>
      <c r="D304" s="219" t="s">
        <v>354</v>
      </c>
      <c r="E304" s="220" t="n">
        <v>3</v>
      </c>
      <c r="F304" s="221"/>
      <c r="G304" s="222" t="n">
        <f aca="false">ROUND(E304*F304,2)</f>
        <v>0</v>
      </c>
      <c r="H304" s="221"/>
      <c r="I304" s="222" t="n">
        <f aca="false">ROUND(E304*H304,2)</f>
        <v>0</v>
      </c>
      <c r="J304" s="221"/>
      <c r="K304" s="222" t="n">
        <f aca="false">ROUND(E304*J304,2)</f>
        <v>0</v>
      </c>
      <c r="L304" s="222" t="n">
        <v>21</v>
      </c>
      <c r="M304" s="222" t="n">
        <f aca="false">G304*(1+L304/100)</f>
        <v>0</v>
      </c>
      <c r="N304" s="222" t="n">
        <v>1.4</v>
      </c>
      <c r="O304" s="222" t="n">
        <f aca="false">ROUND(E304*N304,2)</f>
        <v>4.2</v>
      </c>
      <c r="P304" s="222" t="n">
        <v>0</v>
      </c>
      <c r="Q304" s="222" t="n">
        <f aca="false">ROUND(E304*P304,2)</f>
        <v>0</v>
      </c>
      <c r="R304" s="222" t="s">
        <v>309</v>
      </c>
      <c r="S304" s="222" t="s">
        <v>150</v>
      </c>
      <c r="T304" s="223" t="s">
        <v>150</v>
      </c>
      <c r="U304" s="194" t="n">
        <v>0</v>
      </c>
      <c r="V304" s="194" t="n">
        <f aca="false">ROUND(E304*U304,2)</f>
        <v>0</v>
      </c>
      <c r="W304" s="194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 t="s">
        <v>310</v>
      </c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</row>
    <row r="305" customFormat="false" ht="20.4" hidden="false" customHeight="false" outlineLevel="1" collapsed="false">
      <c r="A305" s="216" t="n">
        <v>74</v>
      </c>
      <c r="B305" s="217" t="s">
        <v>436</v>
      </c>
      <c r="C305" s="218" t="s">
        <v>437</v>
      </c>
      <c r="D305" s="219" t="s">
        <v>354</v>
      </c>
      <c r="E305" s="220" t="n">
        <v>9</v>
      </c>
      <c r="F305" s="221"/>
      <c r="G305" s="222" t="n">
        <f aca="false">ROUND(E305*F305,2)</f>
        <v>0</v>
      </c>
      <c r="H305" s="221"/>
      <c r="I305" s="222" t="n">
        <f aca="false">ROUND(E305*H305,2)</f>
        <v>0</v>
      </c>
      <c r="J305" s="221"/>
      <c r="K305" s="222" t="n">
        <f aca="false">ROUND(E305*J305,2)</f>
        <v>0</v>
      </c>
      <c r="L305" s="222" t="n">
        <v>21</v>
      </c>
      <c r="M305" s="222" t="n">
        <f aca="false">G305*(1+L305/100)</f>
        <v>0</v>
      </c>
      <c r="N305" s="222" t="n">
        <v>1.6</v>
      </c>
      <c r="O305" s="222" t="n">
        <f aca="false">ROUND(E305*N305,2)</f>
        <v>14.4</v>
      </c>
      <c r="P305" s="222" t="n">
        <v>0</v>
      </c>
      <c r="Q305" s="222" t="n">
        <f aca="false">ROUND(E305*P305,2)</f>
        <v>0</v>
      </c>
      <c r="R305" s="222" t="s">
        <v>309</v>
      </c>
      <c r="S305" s="222" t="s">
        <v>150</v>
      </c>
      <c r="T305" s="223" t="s">
        <v>150</v>
      </c>
      <c r="U305" s="194" t="n">
        <v>0</v>
      </c>
      <c r="V305" s="194" t="n">
        <f aca="false">ROUND(E305*U305,2)</f>
        <v>0</v>
      </c>
      <c r="W305" s="194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 t="s">
        <v>310</v>
      </c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  <c r="AW305" s="195"/>
      <c r="AX305" s="195"/>
      <c r="AY305" s="195"/>
      <c r="AZ305" s="195"/>
      <c r="BA305" s="195"/>
      <c r="BB305" s="195"/>
      <c r="BC305" s="195"/>
      <c r="BD305" s="195"/>
      <c r="BE305" s="195"/>
      <c r="BF305" s="195"/>
      <c r="BG305" s="195"/>
      <c r="BH305" s="195"/>
    </row>
    <row r="306" customFormat="false" ht="20.4" hidden="false" customHeight="false" outlineLevel="1" collapsed="false">
      <c r="A306" s="216" t="n">
        <v>75</v>
      </c>
      <c r="B306" s="217" t="s">
        <v>438</v>
      </c>
      <c r="C306" s="218" t="s">
        <v>439</v>
      </c>
      <c r="D306" s="219" t="s">
        <v>354</v>
      </c>
      <c r="E306" s="220" t="n">
        <v>1</v>
      </c>
      <c r="F306" s="221"/>
      <c r="G306" s="222" t="n">
        <f aca="false">ROUND(E306*F306,2)</f>
        <v>0</v>
      </c>
      <c r="H306" s="221"/>
      <c r="I306" s="222" t="n">
        <f aca="false">ROUND(E306*H306,2)</f>
        <v>0</v>
      </c>
      <c r="J306" s="221"/>
      <c r="K306" s="222" t="n">
        <f aca="false">ROUND(E306*J306,2)</f>
        <v>0</v>
      </c>
      <c r="L306" s="222" t="n">
        <v>21</v>
      </c>
      <c r="M306" s="222" t="n">
        <f aca="false">G306*(1+L306/100)</f>
        <v>0</v>
      </c>
      <c r="N306" s="222" t="n">
        <v>2.1</v>
      </c>
      <c r="O306" s="222" t="n">
        <f aca="false">ROUND(E306*N306,2)</f>
        <v>2.1</v>
      </c>
      <c r="P306" s="222" t="n">
        <v>0</v>
      </c>
      <c r="Q306" s="222" t="n">
        <f aca="false">ROUND(E306*P306,2)</f>
        <v>0</v>
      </c>
      <c r="R306" s="222" t="s">
        <v>309</v>
      </c>
      <c r="S306" s="222" t="s">
        <v>150</v>
      </c>
      <c r="T306" s="223" t="s">
        <v>150</v>
      </c>
      <c r="U306" s="194" t="n">
        <v>0</v>
      </c>
      <c r="V306" s="194" t="n">
        <f aca="false">ROUND(E306*U306,2)</f>
        <v>0</v>
      </c>
      <c r="W306" s="194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 t="s">
        <v>310</v>
      </c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  <c r="AW306" s="195"/>
      <c r="AX306" s="195"/>
      <c r="AY306" s="195"/>
      <c r="AZ306" s="195"/>
      <c r="BA306" s="195"/>
      <c r="BB306" s="195"/>
      <c r="BC306" s="195"/>
      <c r="BD306" s="195"/>
      <c r="BE306" s="195"/>
      <c r="BF306" s="195"/>
      <c r="BG306" s="195"/>
      <c r="BH306" s="195"/>
    </row>
    <row r="307" customFormat="false" ht="20.4" hidden="false" customHeight="false" outlineLevel="1" collapsed="false">
      <c r="A307" s="216" t="n">
        <v>76</v>
      </c>
      <c r="B307" s="217" t="s">
        <v>440</v>
      </c>
      <c r="C307" s="218" t="s">
        <v>441</v>
      </c>
      <c r="D307" s="219" t="s">
        <v>354</v>
      </c>
      <c r="E307" s="220" t="n">
        <v>2</v>
      </c>
      <c r="F307" s="221"/>
      <c r="G307" s="222" t="n">
        <f aca="false">ROUND(E307*F307,2)</f>
        <v>0</v>
      </c>
      <c r="H307" s="221"/>
      <c r="I307" s="222" t="n">
        <f aca="false">ROUND(E307*H307,2)</f>
        <v>0</v>
      </c>
      <c r="J307" s="221"/>
      <c r="K307" s="222" t="n">
        <f aca="false">ROUND(E307*J307,2)</f>
        <v>0</v>
      </c>
      <c r="L307" s="222" t="n">
        <v>21</v>
      </c>
      <c r="M307" s="222" t="n">
        <f aca="false">G307*(1+L307/100)</f>
        <v>0</v>
      </c>
      <c r="N307" s="222" t="n">
        <v>3.3</v>
      </c>
      <c r="O307" s="222" t="n">
        <f aca="false">ROUND(E307*N307,2)</f>
        <v>6.6</v>
      </c>
      <c r="P307" s="222" t="n">
        <v>0</v>
      </c>
      <c r="Q307" s="222" t="n">
        <f aca="false">ROUND(E307*P307,2)</f>
        <v>0</v>
      </c>
      <c r="R307" s="222" t="s">
        <v>309</v>
      </c>
      <c r="S307" s="222" t="s">
        <v>150</v>
      </c>
      <c r="T307" s="223" t="s">
        <v>150</v>
      </c>
      <c r="U307" s="194" t="n">
        <v>0</v>
      </c>
      <c r="V307" s="194" t="n">
        <f aca="false">ROUND(E307*U307,2)</f>
        <v>0</v>
      </c>
      <c r="W307" s="194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 t="s">
        <v>310</v>
      </c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195"/>
      <c r="BE307" s="195"/>
      <c r="BF307" s="195"/>
      <c r="BG307" s="195"/>
      <c r="BH307" s="195"/>
    </row>
    <row r="308" customFormat="false" ht="13.2" hidden="false" customHeight="false" outlineLevel="1" collapsed="false">
      <c r="A308" s="216" t="n">
        <v>77</v>
      </c>
      <c r="B308" s="217" t="s">
        <v>442</v>
      </c>
      <c r="C308" s="218" t="s">
        <v>443</v>
      </c>
      <c r="D308" s="219" t="s">
        <v>354</v>
      </c>
      <c r="E308" s="220" t="n">
        <v>31</v>
      </c>
      <c r="F308" s="221"/>
      <c r="G308" s="222" t="n">
        <f aca="false">ROUND(E308*F308,2)</f>
        <v>0</v>
      </c>
      <c r="H308" s="221"/>
      <c r="I308" s="222" t="n">
        <f aca="false">ROUND(E308*H308,2)</f>
        <v>0</v>
      </c>
      <c r="J308" s="221"/>
      <c r="K308" s="222" t="n">
        <f aca="false">ROUND(E308*J308,2)</f>
        <v>0</v>
      </c>
      <c r="L308" s="222" t="n">
        <v>21</v>
      </c>
      <c r="M308" s="222" t="n">
        <f aca="false">G308*(1+L308/100)</f>
        <v>0</v>
      </c>
      <c r="N308" s="222" t="n">
        <v>0.002</v>
      </c>
      <c r="O308" s="222" t="n">
        <f aca="false">ROUND(E308*N308,2)</f>
        <v>0.06</v>
      </c>
      <c r="P308" s="222" t="n">
        <v>0</v>
      </c>
      <c r="Q308" s="222" t="n">
        <f aca="false">ROUND(E308*P308,2)</f>
        <v>0</v>
      </c>
      <c r="R308" s="222" t="s">
        <v>309</v>
      </c>
      <c r="S308" s="222" t="s">
        <v>150</v>
      </c>
      <c r="T308" s="223" t="s">
        <v>150</v>
      </c>
      <c r="U308" s="194" t="n">
        <v>0</v>
      </c>
      <c r="V308" s="194" t="n">
        <f aca="false">ROUND(E308*U308,2)</f>
        <v>0</v>
      </c>
      <c r="W308" s="194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 t="s">
        <v>310</v>
      </c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E308" s="195"/>
      <c r="BF308" s="195"/>
      <c r="BG308" s="195"/>
      <c r="BH308" s="195"/>
    </row>
    <row r="309" customFormat="false" ht="13.2" hidden="false" customHeight="false" outlineLevel="1" collapsed="false">
      <c r="A309" s="216" t="n">
        <v>78</v>
      </c>
      <c r="B309" s="217" t="s">
        <v>444</v>
      </c>
      <c r="C309" s="218" t="s">
        <v>445</v>
      </c>
      <c r="D309" s="219" t="s">
        <v>354</v>
      </c>
      <c r="E309" s="220" t="n">
        <v>7</v>
      </c>
      <c r="F309" s="221"/>
      <c r="G309" s="222" t="n">
        <f aca="false">ROUND(E309*F309,2)</f>
        <v>0</v>
      </c>
      <c r="H309" s="221"/>
      <c r="I309" s="222" t="n">
        <f aca="false">ROUND(E309*H309,2)</f>
        <v>0</v>
      </c>
      <c r="J309" s="221"/>
      <c r="K309" s="222" t="n">
        <f aca="false">ROUND(E309*J309,2)</f>
        <v>0</v>
      </c>
      <c r="L309" s="222" t="n">
        <v>21</v>
      </c>
      <c r="M309" s="222" t="n">
        <f aca="false">G309*(1+L309/100)</f>
        <v>0</v>
      </c>
      <c r="N309" s="222" t="n">
        <v>0.003</v>
      </c>
      <c r="O309" s="222" t="n">
        <f aca="false">ROUND(E309*N309,2)</f>
        <v>0.02</v>
      </c>
      <c r="P309" s="222" t="n">
        <v>0</v>
      </c>
      <c r="Q309" s="222" t="n">
        <f aca="false">ROUND(E309*P309,2)</f>
        <v>0</v>
      </c>
      <c r="R309" s="222" t="s">
        <v>309</v>
      </c>
      <c r="S309" s="222" t="s">
        <v>150</v>
      </c>
      <c r="T309" s="223" t="s">
        <v>150</v>
      </c>
      <c r="U309" s="194" t="n">
        <v>0</v>
      </c>
      <c r="V309" s="194" t="n">
        <f aca="false">ROUND(E309*U309,2)</f>
        <v>0</v>
      </c>
      <c r="W309" s="194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 t="s">
        <v>310</v>
      </c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  <c r="AW309" s="195"/>
      <c r="AX309" s="195"/>
      <c r="AY309" s="195"/>
      <c r="AZ309" s="195"/>
      <c r="BA309" s="195"/>
      <c r="BB309" s="195"/>
      <c r="BC309" s="195"/>
      <c r="BD309" s="195"/>
      <c r="BE309" s="195"/>
      <c r="BF309" s="195"/>
      <c r="BG309" s="195"/>
      <c r="BH309" s="195"/>
    </row>
    <row r="310" customFormat="false" ht="13.2" hidden="false" customHeight="false" outlineLevel="0" collapsed="false">
      <c r="A310" s="178" t="s">
        <v>114</v>
      </c>
      <c r="B310" s="179" t="s">
        <v>71</v>
      </c>
      <c r="C310" s="180" t="s">
        <v>72</v>
      </c>
      <c r="D310" s="181"/>
      <c r="E310" s="182"/>
      <c r="F310" s="183"/>
      <c r="G310" s="183" t="n">
        <f aca="false">SUMIF(AG311:AG322,"&lt;&gt;NOR",G311:G322)</f>
        <v>0</v>
      </c>
      <c r="H310" s="183"/>
      <c r="I310" s="183" t="n">
        <f aca="false">SUM(I311:I322)</f>
        <v>0</v>
      </c>
      <c r="J310" s="183"/>
      <c r="K310" s="183" t="n">
        <f aca="false">SUM(K311:K322)</f>
        <v>0</v>
      </c>
      <c r="L310" s="183"/>
      <c r="M310" s="183" t="n">
        <f aca="false">SUM(M311:M322)</f>
        <v>0</v>
      </c>
      <c r="N310" s="183"/>
      <c r="O310" s="183" t="n">
        <f aca="false">SUM(O311:O322)</f>
        <v>6.47</v>
      </c>
      <c r="P310" s="183"/>
      <c r="Q310" s="183" t="n">
        <f aca="false">SUM(Q311:Q322)</f>
        <v>0</v>
      </c>
      <c r="R310" s="183"/>
      <c r="S310" s="183"/>
      <c r="T310" s="184"/>
      <c r="U310" s="185"/>
      <c r="V310" s="185" t="n">
        <f aca="false">SUM(V311:V322)</f>
        <v>21.23</v>
      </c>
      <c r="W310" s="185"/>
      <c r="AG310" s="0" t="s">
        <v>115</v>
      </c>
    </row>
    <row r="311" customFormat="false" ht="13.2" hidden="false" customHeight="false" outlineLevel="1" collapsed="false">
      <c r="A311" s="186" t="n">
        <v>79</v>
      </c>
      <c r="B311" s="187" t="s">
        <v>446</v>
      </c>
      <c r="C311" s="188" t="s">
        <v>447</v>
      </c>
      <c r="D311" s="189" t="s">
        <v>168</v>
      </c>
      <c r="E311" s="190" t="n">
        <v>343.8</v>
      </c>
      <c r="F311" s="191"/>
      <c r="G311" s="192" t="n">
        <f aca="false">ROUND(E311*F311,2)</f>
        <v>0</v>
      </c>
      <c r="H311" s="191"/>
      <c r="I311" s="192" t="n">
        <f aca="false">ROUND(E311*H311,2)</f>
        <v>0</v>
      </c>
      <c r="J311" s="191"/>
      <c r="K311" s="192" t="n">
        <f aca="false">ROUND(E311*J311,2)</f>
        <v>0</v>
      </c>
      <c r="L311" s="192" t="n">
        <v>21</v>
      </c>
      <c r="M311" s="192" t="n">
        <f aca="false">G311*(1+L311/100)</f>
        <v>0</v>
      </c>
      <c r="N311" s="192" t="n">
        <v>0</v>
      </c>
      <c r="O311" s="192" t="n">
        <f aca="false">ROUND(E311*N311,2)</f>
        <v>0</v>
      </c>
      <c r="P311" s="192" t="n">
        <v>0</v>
      </c>
      <c r="Q311" s="192" t="n">
        <f aca="false">ROUND(E311*P311,2)</f>
        <v>0</v>
      </c>
      <c r="R311" s="192" t="s">
        <v>149</v>
      </c>
      <c r="S311" s="192" t="s">
        <v>150</v>
      </c>
      <c r="T311" s="193" t="s">
        <v>151</v>
      </c>
      <c r="U311" s="194" t="n">
        <v>0.055</v>
      </c>
      <c r="V311" s="194" t="n">
        <f aca="false">ROUND(E311*U311,2)</f>
        <v>18.91</v>
      </c>
      <c r="W311" s="194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 t="s">
        <v>152</v>
      </c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</row>
    <row r="312" customFormat="false" ht="13.2" hidden="false" customHeight="true" outlineLevel="1" collapsed="false">
      <c r="A312" s="196"/>
      <c r="B312" s="197"/>
      <c r="C312" s="212" t="s">
        <v>448</v>
      </c>
      <c r="D312" s="212"/>
      <c r="E312" s="212"/>
      <c r="F312" s="212"/>
      <c r="G312" s="212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 t="s">
        <v>171</v>
      </c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195"/>
      <c r="BE312" s="195"/>
      <c r="BF312" s="195"/>
      <c r="BG312" s="195"/>
      <c r="BH312" s="195"/>
    </row>
    <row r="313" customFormat="false" ht="13.2" hidden="false" customHeight="false" outlineLevel="1" collapsed="false">
      <c r="A313" s="196"/>
      <c r="B313" s="197"/>
      <c r="C313" s="209" t="s">
        <v>153</v>
      </c>
      <c r="D313" s="210"/>
      <c r="E313" s="211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 t="s">
        <v>154</v>
      </c>
      <c r="AH313" s="195" t="n">
        <v>0</v>
      </c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E313" s="195"/>
      <c r="BF313" s="195"/>
      <c r="BG313" s="195"/>
      <c r="BH313" s="195"/>
    </row>
    <row r="314" customFormat="false" ht="13.2" hidden="false" customHeight="false" outlineLevel="1" collapsed="false">
      <c r="A314" s="196"/>
      <c r="B314" s="197"/>
      <c r="C314" s="209" t="s">
        <v>155</v>
      </c>
      <c r="D314" s="210"/>
      <c r="E314" s="211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 t="s">
        <v>154</v>
      </c>
      <c r="AH314" s="195" t="n">
        <v>0</v>
      </c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</row>
    <row r="315" customFormat="false" ht="13.2" hidden="false" customHeight="false" outlineLevel="1" collapsed="false">
      <c r="A315" s="196"/>
      <c r="B315" s="197"/>
      <c r="C315" s="209" t="s">
        <v>449</v>
      </c>
      <c r="D315" s="210"/>
      <c r="E315" s="211" t="n">
        <v>158</v>
      </c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 t="s">
        <v>154</v>
      </c>
      <c r="AH315" s="195" t="n">
        <v>0</v>
      </c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</row>
    <row r="316" customFormat="false" ht="13.2" hidden="false" customHeight="false" outlineLevel="1" collapsed="false">
      <c r="A316" s="196"/>
      <c r="B316" s="197"/>
      <c r="C316" s="209" t="s">
        <v>450</v>
      </c>
      <c r="D316" s="210"/>
      <c r="E316" s="211" t="n">
        <v>106.4</v>
      </c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 t="s">
        <v>154</v>
      </c>
      <c r="AH316" s="195" t="n">
        <v>0</v>
      </c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</row>
    <row r="317" customFormat="false" ht="13.2" hidden="false" customHeight="false" outlineLevel="1" collapsed="false">
      <c r="A317" s="196"/>
      <c r="B317" s="197"/>
      <c r="C317" s="209" t="s">
        <v>158</v>
      </c>
      <c r="D317" s="210"/>
      <c r="E317" s="211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 t="s">
        <v>154</v>
      </c>
      <c r="AH317" s="195" t="n">
        <v>0</v>
      </c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</row>
    <row r="318" customFormat="false" ht="13.2" hidden="false" customHeight="false" outlineLevel="1" collapsed="false">
      <c r="A318" s="196"/>
      <c r="B318" s="197"/>
      <c r="C318" s="209" t="s">
        <v>451</v>
      </c>
      <c r="D318" s="210"/>
      <c r="E318" s="211" t="n">
        <v>8</v>
      </c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 t="s">
        <v>154</v>
      </c>
      <c r="AH318" s="195" t="n">
        <v>0</v>
      </c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</row>
    <row r="319" customFormat="false" ht="13.2" hidden="false" customHeight="false" outlineLevel="1" collapsed="false">
      <c r="A319" s="196"/>
      <c r="B319" s="197"/>
      <c r="C319" s="209" t="s">
        <v>452</v>
      </c>
      <c r="D319" s="210"/>
      <c r="E319" s="211" t="n">
        <v>10.2</v>
      </c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 t="s">
        <v>154</v>
      </c>
      <c r="AH319" s="195" t="n">
        <v>0</v>
      </c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</row>
    <row r="320" customFormat="false" ht="13.2" hidden="false" customHeight="false" outlineLevel="1" collapsed="false">
      <c r="A320" s="196"/>
      <c r="B320" s="197"/>
      <c r="C320" s="209" t="s">
        <v>453</v>
      </c>
      <c r="D320" s="210"/>
      <c r="E320" s="211" t="n">
        <v>61.2</v>
      </c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 t="s">
        <v>154</v>
      </c>
      <c r="AH320" s="195" t="n">
        <v>0</v>
      </c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</row>
    <row r="321" customFormat="false" ht="13.2" hidden="false" customHeight="false" outlineLevel="1" collapsed="false">
      <c r="A321" s="186" t="n">
        <v>80</v>
      </c>
      <c r="B321" s="187" t="s">
        <v>454</v>
      </c>
      <c r="C321" s="188" t="s">
        <v>455</v>
      </c>
      <c r="D321" s="189" t="s">
        <v>354</v>
      </c>
      <c r="E321" s="190" t="n">
        <v>4</v>
      </c>
      <c r="F321" s="191"/>
      <c r="G321" s="192" t="n">
        <f aca="false">ROUND(E321*F321,2)</f>
        <v>0</v>
      </c>
      <c r="H321" s="191"/>
      <c r="I321" s="192" t="n">
        <f aca="false">ROUND(E321*H321,2)</f>
        <v>0</v>
      </c>
      <c r="J321" s="191"/>
      <c r="K321" s="192" t="n">
        <f aca="false">ROUND(E321*J321,2)</f>
        <v>0</v>
      </c>
      <c r="L321" s="192" t="n">
        <v>21</v>
      </c>
      <c r="M321" s="192" t="n">
        <f aca="false">G321*(1+L321/100)</f>
        <v>0</v>
      </c>
      <c r="N321" s="192" t="n">
        <v>1.61679</v>
      </c>
      <c r="O321" s="192" t="n">
        <f aca="false">ROUND(E321*N321,2)</f>
        <v>6.47</v>
      </c>
      <c r="P321" s="192" t="n">
        <v>0</v>
      </c>
      <c r="Q321" s="192" t="n">
        <f aca="false">ROUND(E321*P321,2)</f>
        <v>0</v>
      </c>
      <c r="R321" s="192" t="s">
        <v>149</v>
      </c>
      <c r="S321" s="192" t="s">
        <v>150</v>
      </c>
      <c r="T321" s="193" t="s">
        <v>120</v>
      </c>
      <c r="U321" s="194" t="n">
        <v>0.58</v>
      </c>
      <c r="V321" s="194" t="n">
        <f aca="false">ROUND(E321*U321,2)</f>
        <v>2.32</v>
      </c>
      <c r="W321" s="194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 t="s">
        <v>152</v>
      </c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</row>
    <row r="322" customFormat="false" ht="13.2" hidden="false" customHeight="true" outlineLevel="1" collapsed="false">
      <c r="A322" s="196"/>
      <c r="B322" s="197"/>
      <c r="C322" s="212" t="s">
        <v>456</v>
      </c>
      <c r="D322" s="212"/>
      <c r="E322" s="212"/>
      <c r="F322" s="212"/>
      <c r="G322" s="212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 t="s">
        <v>171</v>
      </c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  <c r="AW322" s="195"/>
      <c r="AX322" s="195"/>
      <c r="AY322" s="195"/>
      <c r="AZ322" s="195"/>
      <c r="BA322" s="195"/>
      <c r="BB322" s="195"/>
      <c r="BC322" s="195"/>
      <c r="BD322" s="195"/>
      <c r="BE322" s="195"/>
      <c r="BF322" s="195"/>
      <c r="BG322" s="195"/>
      <c r="BH322" s="195"/>
    </row>
    <row r="323" customFormat="false" ht="13.2" hidden="false" customHeight="false" outlineLevel="0" collapsed="false">
      <c r="A323" s="178" t="s">
        <v>114</v>
      </c>
      <c r="B323" s="179" t="s">
        <v>73</v>
      </c>
      <c r="C323" s="180" t="s">
        <v>74</v>
      </c>
      <c r="D323" s="181"/>
      <c r="E323" s="182"/>
      <c r="F323" s="183"/>
      <c r="G323" s="183" t="n">
        <f aca="false">SUMIF(AG324:AG329,"&lt;&gt;NOR",G324:G329)</f>
        <v>0</v>
      </c>
      <c r="H323" s="183"/>
      <c r="I323" s="183" t="n">
        <f aca="false">SUM(I324:I329)</f>
        <v>0</v>
      </c>
      <c r="J323" s="183"/>
      <c r="K323" s="183" t="n">
        <f aca="false">SUM(K324:K329)</f>
        <v>0</v>
      </c>
      <c r="L323" s="183"/>
      <c r="M323" s="183" t="n">
        <f aca="false">SUM(M324:M329)</f>
        <v>0</v>
      </c>
      <c r="N323" s="183"/>
      <c r="O323" s="183" t="n">
        <f aca="false">SUM(O324:O329)</f>
        <v>0</v>
      </c>
      <c r="P323" s="183"/>
      <c r="Q323" s="183" t="n">
        <f aca="false">SUM(Q324:Q329)</f>
        <v>0</v>
      </c>
      <c r="R323" s="183"/>
      <c r="S323" s="183"/>
      <c r="T323" s="184"/>
      <c r="U323" s="185"/>
      <c r="V323" s="185" t="n">
        <f aca="false">SUM(V324:V329)</f>
        <v>521.67</v>
      </c>
      <c r="W323" s="185"/>
      <c r="AG323" s="0" t="s">
        <v>115</v>
      </c>
    </row>
    <row r="324" customFormat="false" ht="13.2" hidden="false" customHeight="false" outlineLevel="1" collapsed="false">
      <c r="A324" s="186" t="n">
        <v>81</v>
      </c>
      <c r="B324" s="187" t="s">
        <v>457</v>
      </c>
      <c r="C324" s="188" t="s">
        <v>458</v>
      </c>
      <c r="D324" s="189" t="s">
        <v>297</v>
      </c>
      <c r="E324" s="190" t="n">
        <v>2466.51916</v>
      </c>
      <c r="F324" s="191"/>
      <c r="G324" s="192" t="n">
        <f aca="false">ROUND(E324*F324,2)</f>
        <v>0</v>
      </c>
      <c r="H324" s="191"/>
      <c r="I324" s="192" t="n">
        <f aca="false">ROUND(E324*H324,2)</f>
        <v>0</v>
      </c>
      <c r="J324" s="191"/>
      <c r="K324" s="192" t="n">
        <f aca="false">ROUND(E324*J324,2)</f>
        <v>0</v>
      </c>
      <c r="L324" s="192" t="n">
        <v>21</v>
      </c>
      <c r="M324" s="192" t="n">
        <f aca="false">G324*(1+L324/100)</f>
        <v>0</v>
      </c>
      <c r="N324" s="192" t="n">
        <v>0</v>
      </c>
      <c r="O324" s="192" t="n">
        <f aca="false">ROUND(E324*N324,2)</f>
        <v>0</v>
      </c>
      <c r="P324" s="192" t="n">
        <v>0</v>
      </c>
      <c r="Q324" s="192" t="n">
        <f aca="false">ROUND(E324*P324,2)</f>
        <v>0</v>
      </c>
      <c r="R324" s="192" t="s">
        <v>314</v>
      </c>
      <c r="S324" s="192" t="s">
        <v>150</v>
      </c>
      <c r="T324" s="193" t="s">
        <v>120</v>
      </c>
      <c r="U324" s="194" t="n">
        <v>0.2115</v>
      </c>
      <c r="V324" s="194" t="n">
        <f aca="false">ROUND(E324*U324,2)</f>
        <v>521.67</v>
      </c>
      <c r="W324" s="194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 t="s">
        <v>459</v>
      </c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</row>
    <row r="325" customFormat="false" ht="13.2" hidden="false" customHeight="true" outlineLevel="1" collapsed="false">
      <c r="A325" s="196"/>
      <c r="B325" s="197"/>
      <c r="C325" s="212" t="s">
        <v>460</v>
      </c>
      <c r="D325" s="212"/>
      <c r="E325" s="212"/>
      <c r="F325" s="212"/>
      <c r="G325" s="212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 t="s">
        <v>171</v>
      </c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  <c r="AW325" s="195"/>
      <c r="AX325" s="195"/>
      <c r="AY325" s="195"/>
      <c r="AZ325" s="195"/>
      <c r="BA325" s="195"/>
      <c r="BB325" s="195"/>
      <c r="BC325" s="195"/>
      <c r="BD325" s="195"/>
      <c r="BE325" s="195"/>
      <c r="BF325" s="195"/>
      <c r="BG325" s="195"/>
      <c r="BH325" s="195"/>
    </row>
    <row r="326" customFormat="false" ht="13.2" hidden="false" customHeight="false" outlineLevel="1" collapsed="false">
      <c r="A326" s="196"/>
      <c r="B326" s="197"/>
      <c r="C326" s="209" t="s">
        <v>461</v>
      </c>
      <c r="D326" s="210"/>
      <c r="E326" s="211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 t="s">
        <v>154</v>
      </c>
      <c r="AH326" s="195" t="n">
        <v>0</v>
      </c>
      <c r="AI326" s="195"/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  <c r="AW326" s="195"/>
      <c r="AX326" s="195"/>
      <c r="AY326" s="195"/>
      <c r="AZ326" s="195"/>
      <c r="BA326" s="195"/>
      <c r="BB326" s="195"/>
      <c r="BC326" s="195"/>
      <c r="BD326" s="195"/>
      <c r="BE326" s="195"/>
      <c r="BF326" s="195"/>
      <c r="BG326" s="195"/>
      <c r="BH326" s="195"/>
    </row>
    <row r="327" customFormat="false" ht="20.4" hidden="false" customHeight="false" outlineLevel="1" collapsed="false">
      <c r="A327" s="196"/>
      <c r="B327" s="197"/>
      <c r="C327" s="209" t="s">
        <v>462</v>
      </c>
      <c r="D327" s="210"/>
      <c r="E327" s="211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 t="s">
        <v>154</v>
      </c>
      <c r="AH327" s="195" t="n">
        <v>0</v>
      </c>
      <c r="AI327" s="195"/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  <c r="AW327" s="195"/>
      <c r="AX327" s="195"/>
      <c r="AY327" s="195"/>
      <c r="AZ327" s="195"/>
      <c r="BA327" s="195"/>
      <c r="BB327" s="195"/>
      <c r="BC327" s="195"/>
      <c r="BD327" s="195"/>
      <c r="BE327" s="195"/>
      <c r="BF327" s="195"/>
      <c r="BG327" s="195"/>
      <c r="BH327" s="195"/>
    </row>
    <row r="328" customFormat="false" ht="13.2" hidden="false" customHeight="false" outlineLevel="1" collapsed="false">
      <c r="A328" s="196"/>
      <c r="B328" s="197"/>
      <c r="C328" s="209" t="s">
        <v>463</v>
      </c>
      <c r="D328" s="210"/>
      <c r="E328" s="211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 t="s">
        <v>154</v>
      </c>
      <c r="AH328" s="195" t="n">
        <v>0</v>
      </c>
      <c r="AI328" s="195"/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  <c r="AW328" s="195"/>
      <c r="AX328" s="195"/>
      <c r="AY328" s="195"/>
      <c r="AZ328" s="195"/>
      <c r="BA328" s="195"/>
      <c r="BB328" s="195"/>
      <c r="BC328" s="195"/>
      <c r="BD328" s="195"/>
      <c r="BE328" s="195"/>
      <c r="BF328" s="195"/>
      <c r="BG328" s="195"/>
      <c r="BH328" s="195"/>
    </row>
    <row r="329" customFormat="false" ht="13.2" hidden="false" customHeight="false" outlineLevel="1" collapsed="false">
      <c r="A329" s="196"/>
      <c r="B329" s="197"/>
      <c r="C329" s="209" t="s">
        <v>464</v>
      </c>
      <c r="D329" s="210"/>
      <c r="E329" s="211" t="n">
        <v>2466.51916</v>
      </c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 t="s">
        <v>154</v>
      </c>
      <c r="AH329" s="195" t="n">
        <v>0</v>
      </c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  <c r="AW329" s="195"/>
      <c r="AX329" s="195"/>
      <c r="AY329" s="195"/>
      <c r="AZ329" s="195"/>
      <c r="BA329" s="195"/>
      <c r="BB329" s="195"/>
      <c r="BC329" s="195"/>
      <c r="BD329" s="195"/>
      <c r="BE329" s="195"/>
      <c r="BF329" s="195"/>
      <c r="BG329" s="195"/>
      <c r="BH329" s="195"/>
    </row>
    <row r="330" customFormat="false" ht="13.2" hidden="false" customHeight="false" outlineLevel="0" collapsed="false">
      <c r="A330" s="178" t="s">
        <v>114</v>
      </c>
      <c r="B330" s="179" t="s">
        <v>79</v>
      </c>
      <c r="C330" s="180" t="s">
        <v>80</v>
      </c>
      <c r="D330" s="181"/>
      <c r="E330" s="182"/>
      <c r="F330" s="183"/>
      <c r="G330" s="183" t="n">
        <f aca="false">SUMIF(AG331:AG347,"&lt;&gt;NOR",G331:G347)</f>
        <v>0</v>
      </c>
      <c r="H330" s="183"/>
      <c r="I330" s="183" t="n">
        <f aca="false">SUM(I331:I347)</f>
        <v>0</v>
      </c>
      <c r="J330" s="183"/>
      <c r="K330" s="183" t="n">
        <f aca="false">SUM(K331:K347)</f>
        <v>0</v>
      </c>
      <c r="L330" s="183"/>
      <c r="M330" s="183" t="n">
        <f aca="false">SUM(M331:M347)</f>
        <v>0</v>
      </c>
      <c r="N330" s="183"/>
      <c r="O330" s="183" t="n">
        <f aca="false">SUM(O331:O347)</f>
        <v>0</v>
      </c>
      <c r="P330" s="183"/>
      <c r="Q330" s="183" t="n">
        <f aca="false">SUM(Q331:Q347)</f>
        <v>0</v>
      </c>
      <c r="R330" s="183"/>
      <c r="S330" s="183"/>
      <c r="T330" s="184"/>
      <c r="U330" s="185"/>
      <c r="V330" s="185" t="n">
        <f aca="false">SUM(V331:V347)</f>
        <v>44.15</v>
      </c>
      <c r="W330" s="185"/>
      <c r="AG330" s="0" t="s">
        <v>115</v>
      </c>
    </row>
    <row r="331" customFormat="false" ht="20.4" hidden="false" customHeight="false" outlineLevel="1" collapsed="false">
      <c r="A331" s="186" t="n">
        <v>82</v>
      </c>
      <c r="B331" s="187" t="s">
        <v>465</v>
      </c>
      <c r="C331" s="188" t="s">
        <v>466</v>
      </c>
      <c r="D331" s="189" t="s">
        <v>297</v>
      </c>
      <c r="E331" s="190" t="n">
        <v>253.74846</v>
      </c>
      <c r="F331" s="191"/>
      <c r="G331" s="192" t="n">
        <f aca="false">ROUND(E331*F331,2)</f>
        <v>0</v>
      </c>
      <c r="H331" s="191"/>
      <c r="I331" s="192" t="n">
        <f aca="false">ROUND(E331*H331,2)</f>
        <v>0</v>
      </c>
      <c r="J331" s="191"/>
      <c r="K331" s="192" t="n">
        <f aca="false">ROUND(E331*J331,2)</f>
        <v>0</v>
      </c>
      <c r="L331" s="192" t="n">
        <v>21</v>
      </c>
      <c r="M331" s="192" t="n">
        <f aca="false">G331*(1+L331/100)</f>
        <v>0</v>
      </c>
      <c r="N331" s="192" t="n">
        <v>0</v>
      </c>
      <c r="O331" s="192" t="n">
        <f aca="false">ROUND(E331*N331,2)</f>
        <v>0</v>
      </c>
      <c r="P331" s="192" t="n">
        <v>0</v>
      </c>
      <c r="Q331" s="192" t="n">
        <f aca="false">ROUND(E331*P331,2)</f>
        <v>0</v>
      </c>
      <c r="R331" s="192" t="s">
        <v>149</v>
      </c>
      <c r="S331" s="192" t="s">
        <v>150</v>
      </c>
      <c r="T331" s="193" t="s">
        <v>151</v>
      </c>
      <c r="U331" s="194" t="n">
        <v>0.01</v>
      </c>
      <c r="V331" s="194" t="n">
        <f aca="false">ROUND(E331*U331,2)</f>
        <v>2.54</v>
      </c>
      <c r="W331" s="194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 t="s">
        <v>467</v>
      </c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</row>
    <row r="332" customFormat="false" ht="13.2" hidden="false" customHeight="false" outlineLevel="1" collapsed="false">
      <c r="A332" s="196"/>
      <c r="B332" s="197"/>
      <c r="C332" s="209" t="s">
        <v>468</v>
      </c>
      <c r="D332" s="210"/>
      <c r="E332" s="211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 t="s">
        <v>154</v>
      </c>
      <c r="AH332" s="195" t="n">
        <v>0</v>
      </c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</row>
    <row r="333" customFormat="false" ht="13.2" hidden="false" customHeight="false" outlineLevel="1" collapsed="false">
      <c r="A333" s="196"/>
      <c r="B333" s="197"/>
      <c r="C333" s="209" t="s">
        <v>469</v>
      </c>
      <c r="D333" s="210"/>
      <c r="E333" s="211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 t="s">
        <v>154</v>
      </c>
      <c r="AH333" s="195" t="n">
        <v>0</v>
      </c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</row>
    <row r="334" customFormat="false" ht="13.2" hidden="false" customHeight="false" outlineLevel="1" collapsed="false">
      <c r="A334" s="196"/>
      <c r="B334" s="197"/>
      <c r="C334" s="209" t="s">
        <v>470</v>
      </c>
      <c r="D334" s="210"/>
      <c r="E334" s="211" t="n">
        <v>253.74846</v>
      </c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 t="s">
        <v>154</v>
      </c>
      <c r="AH334" s="195" t="n">
        <v>0</v>
      </c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</row>
    <row r="335" customFormat="false" ht="13.2" hidden="false" customHeight="false" outlineLevel="1" collapsed="false">
      <c r="A335" s="186" t="n">
        <v>83</v>
      </c>
      <c r="B335" s="187" t="s">
        <v>471</v>
      </c>
      <c r="C335" s="188" t="s">
        <v>472</v>
      </c>
      <c r="D335" s="189" t="s">
        <v>297</v>
      </c>
      <c r="E335" s="190" t="n">
        <v>2283.73611</v>
      </c>
      <c r="F335" s="191"/>
      <c r="G335" s="192" t="n">
        <f aca="false">ROUND(E335*F335,2)</f>
        <v>0</v>
      </c>
      <c r="H335" s="191"/>
      <c r="I335" s="192" t="n">
        <f aca="false">ROUND(E335*H335,2)</f>
        <v>0</v>
      </c>
      <c r="J335" s="191"/>
      <c r="K335" s="192" t="n">
        <f aca="false">ROUND(E335*J335,2)</f>
        <v>0</v>
      </c>
      <c r="L335" s="192" t="n">
        <v>21</v>
      </c>
      <c r="M335" s="192" t="n">
        <f aca="false">G335*(1+L335/100)</f>
        <v>0</v>
      </c>
      <c r="N335" s="192" t="n">
        <v>0</v>
      </c>
      <c r="O335" s="192" t="n">
        <f aca="false">ROUND(E335*N335,2)</f>
        <v>0</v>
      </c>
      <c r="P335" s="192" t="n">
        <v>0</v>
      </c>
      <c r="Q335" s="192" t="n">
        <f aca="false">ROUND(E335*P335,2)</f>
        <v>0</v>
      </c>
      <c r="R335" s="192" t="s">
        <v>149</v>
      </c>
      <c r="S335" s="192" t="s">
        <v>150</v>
      </c>
      <c r="T335" s="193" t="s">
        <v>151</v>
      </c>
      <c r="U335" s="194" t="n">
        <v>0</v>
      </c>
      <c r="V335" s="194" t="n">
        <f aca="false">ROUND(E335*U335,2)</f>
        <v>0</v>
      </c>
      <c r="W335" s="194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 t="s">
        <v>467</v>
      </c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</row>
    <row r="336" customFormat="false" ht="13.2" hidden="false" customHeight="false" outlineLevel="1" collapsed="false">
      <c r="A336" s="196"/>
      <c r="B336" s="197"/>
      <c r="C336" s="209" t="s">
        <v>468</v>
      </c>
      <c r="D336" s="210"/>
      <c r="E336" s="211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 t="s">
        <v>154</v>
      </c>
      <c r="AH336" s="195" t="n">
        <v>0</v>
      </c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</row>
    <row r="337" customFormat="false" ht="13.2" hidden="false" customHeight="false" outlineLevel="1" collapsed="false">
      <c r="A337" s="196"/>
      <c r="B337" s="197"/>
      <c r="C337" s="209" t="s">
        <v>469</v>
      </c>
      <c r="D337" s="210"/>
      <c r="E337" s="211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 t="s">
        <v>154</v>
      </c>
      <c r="AH337" s="195" t="n">
        <v>0</v>
      </c>
      <c r="AI337" s="195"/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E337" s="195"/>
      <c r="BF337" s="195"/>
      <c r="BG337" s="195"/>
      <c r="BH337" s="195"/>
    </row>
    <row r="338" customFormat="false" ht="13.2" hidden="false" customHeight="false" outlineLevel="1" collapsed="false">
      <c r="A338" s="196"/>
      <c r="B338" s="197"/>
      <c r="C338" s="209" t="s">
        <v>473</v>
      </c>
      <c r="D338" s="210"/>
      <c r="E338" s="211" t="n">
        <v>2283.73611</v>
      </c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 t="s">
        <v>154</v>
      </c>
      <c r="AH338" s="195" t="n">
        <v>0</v>
      </c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</row>
    <row r="339" customFormat="false" ht="13.2" hidden="false" customHeight="false" outlineLevel="1" collapsed="false">
      <c r="A339" s="186" t="n">
        <v>84</v>
      </c>
      <c r="B339" s="187" t="s">
        <v>474</v>
      </c>
      <c r="C339" s="188" t="s">
        <v>475</v>
      </c>
      <c r="D339" s="189" t="s">
        <v>297</v>
      </c>
      <c r="E339" s="190" t="n">
        <v>253.74846</v>
      </c>
      <c r="F339" s="191"/>
      <c r="G339" s="192" t="n">
        <f aca="false">ROUND(E339*F339,2)</f>
        <v>0</v>
      </c>
      <c r="H339" s="191"/>
      <c r="I339" s="192" t="n">
        <f aca="false">ROUND(E339*H339,2)</f>
        <v>0</v>
      </c>
      <c r="J339" s="191"/>
      <c r="K339" s="192" t="n">
        <f aca="false">ROUND(E339*J339,2)</f>
        <v>0</v>
      </c>
      <c r="L339" s="192" t="n">
        <v>21</v>
      </c>
      <c r="M339" s="192" t="n">
        <f aca="false">G339*(1+L339/100)</f>
        <v>0</v>
      </c>
      <c r="N339" s="192" t="n">
        <v>0</v>
      </c>
      <c r="O339" s="192" t="n">
        <f aca="false">ROUND(E339*N339,2)</f>
        <v>0</v>
      </c>
      <c r="P339" s="192" t="n">
        <v>0</v>
      </c>
      <c r="Q339" s="192" t="n">
        <f aca="false">ROUND(E339*P339,2)</f>
        <v>0</v>
      </c>
      <c r="R339" s="192" t="s">
        <v>476</v>
      </c>
      <c r="S339" s="192" t="s">
        <v>150</v>
      </c>
      <c r="T339" s="193" t="s">
        <v>151</v>
      </c>
      <c r="U339" s="194" t="n">
        <v>0.164</v>
      </c>
      <c r="V339" s="194" t="n">
        <f aca="false">ROUND(E339*U339,2)</f>
        <v>41.61</v>
      </c>
      <c r="W339" s="194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 t="s">
        <v>467</v>
      </c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</row>
    <row r="340" customFormat="false" ht="21" hidden="false" customHeight="true" outlineLevel="1" collapsed="false">
      <c r="A340" s="196"/>
      <c r="B340" s="197"/>
      <c r="C340" s="212" t="s">
        <v>477</v>
      </c>
      <c r="D340" s="212"/>
      <c r="E340" s="212"/>
      <c r="F340" s="212"/>
      <c r="G340" s="212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 t="s">
        <v>171</v>
      </c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5"/>
      <c r="BA340" s="199" t="str">
        <f aca="false">C340</f>
        <v>se složením a hrubým urovnáním nebo s přeložením na jiný dopravní prostředek kromě lodi, vč. příplatku za každých dalších i započatých 1000 m přes 1000 m,</v>
      </c>
      <c r="BB340" s="195"/>
      <c r="BC340" s="195"/>
      <c r="BD340" s="195"/>
      <c r="BE340" s="195"/>
      <c r="BF340" s="195"/>
      <c r="BG340" s="195"/>
      <c r="BH340" s="195"/>
    </row>
    <row r="341" customFormat="false" ht="13.2" hidden="false" customHeight="false" outlineLevel="1" collapsed="false">
      <c r="A341" s="196"/>
      <c r="B341" s="197"/>
      <c r="C341" s="209" t="s">
        <v>468</v>
      </c>
      <c r="D341" s="210"/>
      <c r="E341" s="211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 t="s">
        <v>154</v>
      </c>
      <c r="AH341" s="195" t="n">
        <v>0</v>
      </c>
      <c r="AI341" s="195"/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E341" s="195"/>
      <c r="BF341" s="195"/>
      <c r="BG341" s="195"/>
      <c r="BH341" s="195"/>
    </row>
    <row r="342" customFormat="false" ht="13.2" hidden="false" customHeight="false" outlineLevel="1" collapsed="false">
      <c r="A342" s="196"/>
      <c r="B342" s="197"/>
      <c r="C342" s="209" t="s">
        <v>469</v>
      </c>
      <c r="D342" s="210"/>
      <c r="E342" s="211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 t="s">
        <v>154</v>
      </c>
      <c r="AH342" s="195" t="n">
        <v>0</v>
      </c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</row>
    <row r="343" customFormat="false" ht="13.2" hidden="false" customHeight="false" outlineLevel="1" collapsed="false">
      <c r="A343" s="196"/>
      <c r="B343" s="197"/>
      <c r="C343" s="209" t="s">
        <v>470</v>
      </c>
      <c r="D343" s="210"/>
      <c r="E343" s="211" t="n">
        <v>253.74846</v>
      </c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 t="s">
        <v>154</v>
      </c>
      <c r="AH343" s="195" t="n">
        <v>0</v>
      </c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</row>
    <row r="344" customFormat="false" ht="13.2" hidden="false" customHeight="false" outlineLevel="1" collapsed="false">
      <c r="A344" s="186" t="n">
        <v>85</v>
      </c>
      <c r="B344" s="187" t="s">
        <v>478</v>
      </c>
      <c r="C344" s="188" t="s">
        <v>479</v>
      </c>
      <c r="D344" s="189" t="s">
        <v>297</v>
      </c>
      <c r="E344" s="190" t="n">
        <v>253.74846</v>
      </c>
      <c r="F344" s="191"/>
      <c r="G344" s="192" t="n">
        <f aca="false">ROUND(E344*F344,2)</f>
        <v>0</v>
      </c>
      <c r="H344" s="191"/>
      <c r="I344" s="192" t="n">
        <f aca="false">ROUND(E344*H344,2)</f>
        <v>0</v>
      </c>
      <c r="J344" s="191"/>
      <c r="K344" s="192" t="n">
        <f aca="false">ROUND(E344*J344,2)</f>
        <v>0</v>
      </c>
      <c r="L344" s="192" t="n">
        <v>21</v>
      </c>
      <c r="M344" s="192" t="n">
        <f aca="false">G344*(1+L344/100)</f>
        <v>0</v>
      </c>
      <c r="N344" s="192" t="n">
        <v>0</v>
      </c>
      <c r="O344" s="192" t="n">
        <f aca="false">ROUND(E344*N344,2)</f>
        <v>0</v>
      </c>
      <c r="P344" s="192" t="n">
        <v>0</v>
      </c>
      <c r="Q344" s="192" t="n">
        <f aca="false">ROUND(E344*P344,2)</f>
        <v>0</v>
      </c>
      <c r="R344" s="192" t="s">
        <v>480</v>
      </c>
      <c r="S344" s="192" t="s">
        <v>150</v>
      </c>
      <c r="T344" s="193" t="s">
        <v>151</v>
      </c>
      <c r="U344" s="194" t="n">
        <v>0</v>
      </c>
      <c r="V344" s="194" t="n">
        <f aca="false">ROUND(E344*U344,2)</f>
        <v>0</v>
      </c>
      <c r="W344" s="194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 t="s">
        <v>467</v>
      </c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</row>
    <row r="345" customFormat="false" ht="13.2" hidden="false" customHeight="false" outlineLevel="1" collapsed="false">
      <c r="A345" s="196"/>
      <c r="B345" s="197"/>
      <c r="C345" s="209" t="s">
        <v>468</v>
      </c>
      <c r="D345" s="210"/>
      <c r="E345" s="211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 t="s">
        <v>154</v>
      </c>
      <c r="AH345" s="195" t="n">
        <v>0</v>
      </c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</row>
    <row r="346" customFormat="false" ht="13.2" hidden="false" customHeight="false" outlineLevel="1" collapsed="false">
      <c r="A346" s="196"/>
      <c r="B346" s="197"/>
      <c r="C346" s="209" t="s">
        <v>469</v>
      </c>
      <c r="D346" s="210"/>
      <c r="E346" s="211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 t="s">
        <v>154</v>
      </c>
      <c r="AH346" s="195" t="n">
        <v>0</v>
      </c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</row>
    <row r="347" customFormat="false" ht="13.2" hidden="false" customHeight="false" outlineLevel="1" collapsed="false">
      <c r="A347" s="196"/>
      <c r="B347" s="197"/>
      <c r="C347" s="209" t="s">
        <v>470</v>
      </c>
      <c r="D347" s="210"/>
      <c r="E347" s="211" t="n">
        <v>253.74846</v>
      </c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 t="s">
        <v>154</v>
      </c>
      <c r="AH347" s="195" t="n">
        <v>0</v>
      </c>
      <c r="AI347" s="195"/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E347" s="195"/>
      <c r="BF347" s="195"/>
      <c r="BG347" s="195"/>
      <c r="BH347" s="195"/>
    </row>
    <row r="348" customFormat="false" ht="13.2" hidden="false" customHeight="false" outlineLevel="0" collapsed="false">
      <c r="A348" s="155"/>
      <c r="B348" s="161"/>
      <c r="C348" s="201"/>
      <c r="D348" s="163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AE348" s="0" t="n">
        <v>15</v>
      </c>
      <c r="AF348" s="0" t="n">
        <v>21</v>
      </c>
    </row>
    <row r="349" customFormat="false" ht="13.2" hidden="false" customHeight="false" outlineLevel="0" collapsed="false">
      <c r="A349" s="202"/>
      <c r="B349" s="203" t="s">
        <v>14</v>
      </c>
      <c r="C349" s="204"/>
      <c r="D349" s="205"/>
      <c r="E349" s="206"/>
      <c r="F349" s="206"/>
      <c r="G349" s="207" t="n">
        <f aca="false">G8+G173+G186+G243+G310+G323+G330</f>
        <v>300000</v>
      </c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AE349" s="0" t="n">
        <f aca="false">SUMIF(L7:L347,AE348,G7:G347)</f>
        <v>0</v>
      </c>
      <c r="AF349" s="0" t="n">
        <f aca="false">SUMIF(L7:L347,AF348,G7:G347)</f>
        <v>300000</v>
      </c>
      <c r="AG349" s="0" t="s">
        <v>143</v>
      </c>
    </row>
    <row r="350" customFormat="false" ht="13.2" hidden="false" customHeight="false" outlineLevel="0" collapsed="false">
      <c r="C350" s="208"/>
      <c r="D350" s="170"/>
      <c r="AG350" s="0" t="s">
        <v>144</v>
      </c>
    </row>
    <row r="351" customFormat="false" ht="13.2" hidden="false" customHeight="false" outlineLevel="0" collapsed="false">
      <c r="D351" s="170"/>
    </row>
    <row r="352" customFormat="false" ht="13.2" hidden="false" customHeight="false" outlineLevel="0" collapsed="false">
      <c r="D352" s="170"/>
    </row>
    <row r="353" customFormat="false" ht="13.2" hidden="false" customHeight="false" outlineLevel="0" collapsed="false">
      <c r="D353" s="170"/>
    </row>
    <row r="354" customFormat="false" ht="13.2" hidden="false" customHeight="false" outlineLevel="0" collapsed="false">
      <c r="D354" s="170"/>
    </row>
    <row r="355" customFormat="false" ht="13.2" hidden="false" customHeight="false" outlineLevel="0" collapsed="false">
      <c r="D355" s="170"/>
    </row>
    <row r="356" customFormat="false" ht="13.2" hidden="false" customHeight="false" outlineLevel="0" collapsed="false">
      <c r="D356" s="170"/>
    </row>
    <row r="357" customFormat="false" ht="13.2" hidden="false" customHeight="false" outlineLevel="0" collapsed="false">
      <c r="D357" s="170"/>
    </row>
    <row r="358" customFormat="false" ht="13.2" hidden="false" customHeight="false" outlineLevel="0" collapsed="false">
      <c r="D358" s="170"/>
    </row>
    <row r="359" customFormat="false" ht="13.2" hidden="false" customHeight="false" outlineLevel="0" collapsed="false">
      <c r="D359" s="170"/>
    </row>
    <row r="360" customFormat="false" ht="13.2" hidden="false" customHeight="false" outlineLevel="0" collapsed="false">
      <c r="D360" s="170"/>
    </row>
    <row r="361" customFormat="false" ht="13.2" hidden="false" customHeight="false" outlineLevel="0" collapsed="false">
      <c r="D361" s="170"/>
    </row>
    <row r="362" customFormat="false" ht="13.2" hidden="false" customHeight="false" outlineLevel="0" collapsed="false">
      <c r="D362" s="170"/>
    </row>
    <row r="363" customFormat="false" ht="13.2" hidden="false" customHeight="false" outlineLevel="0" collapsed="false">
      <c r="D363" s="170"/>
    </row>
    <row r="364" customFormat="false" ht="13.2" hidden="false" customHeight="false" outlineLevel="0" collapsed="false">
      <c r="D364" s="170"/>
    </row>
    <row r="365" customFormat="false" ht="13.2" hidden="false" customHeight="false" outlineLevel="0" collapsed="false">
      <c r="D365" s="170"/>
    </row>
    <row r="366" customFormat="false" ht="13.2" hidden="false" customHeight="false" outlineLevel="0" collapsed="false">
      <c r="D366" s="170"/>
    </row>
    <row r="367" customFormat="false" ht="13.2" hidden="false" customHeight="false" outlineLevel="0" collapsed="false">
      <c r="D367" s="170"/>
    </row>
    <row r="368" customFormat="false" ht="13.2" hidden="false" customHeight="false" outlineLevel="0" collapsed="false">
      <c r="D368" s="170"/>
    </row>
    <row r="369" customFormat="false" ht="13.2" hidden="false" customHeight="false" outlineLevel="0" collapsed="false">
      <c r="D369" s="170"/>
    </row>
    <row r="370" customFormat="false" ht="13.2" hidden="false" customHeight="false" outlineLevel="0" collapsed="false">
      <c r="D370" s="170"/>
    </row>
    <row r="371" customFormat="false" ht="13.2" hidden="false" customHeight="false" outlineLevel="0" collapsed="false">
      <c r="D371" s="170"/>
    </row>
    <row r="372" customFormat="false" ht="13.2" hidden="false" customHeight="false" outlineLevel="0" collapsed="false">
      <c r="D372" s="170"/>
    </row>
    <row r="373" customFormat="false" ht="13.2" hidden="false" customHeight="false" outlineLevel="0" collapsed="false">
      <c r="D373" s="170"/>
    </row>
    <row r="374" customFormat="false" ht="13.2" hidden="false" customHeight="false" outlineLevel="0" collapsed="false">
      <c r="D374" s="170"/>
    </row>
    <row r="375" customFormat="false" ht="13.2" hidden="false" customHeight="false" outlineLevel="0" collapsed="false">
      <c r="D375" s="170"/>
    </row>
    <row r="376" customFormat="false" ht="13.2" hidden="false" customHeight="false" outlineLevel="0" collapsed="false">
      <c r="D376" s="170"/>
    </row>
    <row r="377" customFormat="false" ht="13.2" hidden="false" customHeight="false" outlineLevel="0" collapsed="false">
      <c r="D377" s="170"/>
    </row>
    <row r="378" customFormat="false" ht="13.2" hidden="false" customHeight="false" outlineLevel="0" collapsed="false">
      <c r="D378" s="170"/>
    </row>
    <row r="379" customFormat="false" ht="13.2" hidden="false" customHeight="false" outlineLevel="0" collapsed="false">
      <c r="D379" s="170"/>
    </row>
    <row r="380" customFormat="false" ht="13.2" hidden="false" customHeight="false" outlineLevel="0" collapsed="false">
      <c r="D380" s="170"/>
    </row>
    <row r="381" customFormat="false" ht="13.2" hidden="false" customHeight="false" outlineLevel="0" collapsed="false">
      <c r="D381" s="170"/>
    </row>
    <row r="382" customFormat="false" ht="13.2" hidden="false" customHeight="false" outlineLevel="0" collapsed="false">
      <c r="D382" s="170"/>
    </row>
    <row r="383" customFormat="false" ht="13.2" hidden="false" customHeight="false" outlineLevel="0" collapsed="false">
      <c r="D383" s="170"/>
    </row>
    <row r="384" customFormat="false" ht="13.2" hidden="false" customHeight="false" outlineLevel="0" collapsed="false">
      <c r="D384" s="170"/>
    </row>
    <row r="385" customFormat="false" ht="13.2" hidden="false" customHeight="false" outlineLevel="0" collapsed="false">
      <c r="D385" s="170"/>
    </row>
    <row r="386" customFormat="false" ht="13.2" hidden="false" customHeight="false" outlineLevel="0" collapsed="false">
      <c r="D386" s="170"/>
    </row>
    <row r="387" customFormat="false" ht="13.2" hidden="false" customHeight="false" outlineLevel="0" collapsed="false">
      <c r="D387" s="170"/>
    </row>
    <row r="388" customFormat="false" ht="13.2" hidden="false" customHeight="false" outlineLevel="0" collapsed="false">
      <c r="D388" s="170"/>
    </row>
    <row r="389" customFormat="false" ht="13.2" hidden="false" customHeight="false" outlineLevel="0" collapsed="false">
      <c r="D389" s="170"/>
    </row>
    <row r="390" customFormat="false" ht="13.2" hidden="false" customHeight="false" outlineLevel="0" collapsed="false">
      <c r="D390" s="170"/>
    </row>
    <row r="391" customFormat="false" ht="13.2" hidden="false" customHeight="false" outlineLevel="0" collapsed="false">
      <c r="D391" s="170"/>
    </row>
    <row r="392" customFormat="false" ht="13.2" hidden="false" customHeight="false" outlineLevel="0" collapsed="false">
      <c r="D392" s="170"/>
    </row>
    <row r="393" customFormat="false" ht="13.2" hidden="false" customHeight="false" outlineLevel="0" collapsed="false">
      <c r="D393" s="170"/>
    </row>
    <row r="394" customFormat="false" ht="13.2" hidden="false" customHeight="false" outlineLevel="0" collapsed="false">
      <c r="D394" s="170"/>
    </row>
    <row r="395" customFormat="false" ht="13.2" hidden="false" customHeight="false" outlineLevel="0" collapsed="false">
      <c r="D395" s="170"/>
    </row>
    <row r="396" customFormat="false" ht="13.2" hidden="false" customHeight="false" outlineLevel="0" collapsed="false">
      <c r="D396" s="170"/>
    </row>
    <row r="397" customFormat="false" ht="13.2" hidden="false" customHeight="false" outlineLevel="0" collapsed="false">
      <c r="D397" s="170"/>
    </row>
    <row r="398" customFormat="false" ht="13.2" hidden="false" customHeight="false" outlineLevel="0" collapsed="false">
      <c r="D398" s="170"/>
    </row>
    <row r="399" customFormat="false" ht="13.2" hidden="false" customHeight="false" outlineLevel="0" collapsed="false">
      <c r="D399" s="170"/>
    </row>
    <row r="400" customFormat="false" ht="13.2" hidden="false" customHeight="false" outlineLevel="0" collapsed="false">
      <c r="D400" s="170"/>
    </row>
    <row r="401" customFormat="false" ht="13.2" hidden="false" customHeight="false" outlineLevel="0" collapsed="false">
      <c r="D401" s="170"/>
    </row>
    <row r="402" customFormat="false" ht="13.2" hidden="false" customHeight="false" outlineLevel="0" collapsed="false">
      <c r="D402" s="170"/>
    </row>
    <row r="403" customFormat="false" ht="13.2" hidden="false" customHeight="false" outlineLevel="0" collapsed="false">
      <c r="D403" s="170"/>
    </row>
    <row r="404" customFormat="false" ht="13.2" hidden="false" customHeight="false" outlineLevel="0" collapsed="false">
      <c r="D404" s="170"/>
    </row>
    <row r="405" customFormat="false" ht="13.2" hidden="false" customHeight="false" outlineLevel="0" collapsed="false">
      <c r="D405" s="170"/>
    </row>
    <row r="406" customFormat="false" ht="13.2" hidden="false" customHeight="false" outlineLevel="0" collapsed="false">
      <c r="D406" s="170"/>
    </row>
    <row r="407" customFormat="false" ht="13.2" hidden="false" customHeight="false" outlineLevel="0" collapsed="false">
      <c r="D407" s="170"/>
    </row>
    <row r="408" customFormat="false" ht="13.2" hidden="false" customHeight="false" outlineLevel="0" collapsed="false">
      <c r="D408" s="170"/>
    </row>
    <row r="409" customFormat="false" ht="13.2" hidden="false" customHeight="false" outlineLevel="0" collapsed="false">
      <c r="D409" s="170"/>
    </row>
    <row r="410" customFormat="false" ht="13.2" hidden="false" customHeight="false" outlineLevel="0" collapsed="false">
      <c r="D410" s="170"/>
    </row>
    <row r="411" customFormat="false" ht="13.2" hidden="false" customHeight="false" outlineLevel="0" collapsed="false">
      <c r="D411" s="170"/>
    </row>
    <row r="412" customFormat="false" ht="13.2" hidden="false" customHeight="false" outlineLevel="0" collapsed="false">
      <c r="D412" s="170"/>
    </row>
    <row r="413" customFormat="false" ht="13.2" hidden="false" customHeight="false" outlineLevel="0" collapsed="false">
      <c r="D413" s="170"/>
    </row>
    <row r="414" customFormat="false" ht="13.2" hidden="false" customHeight="false" outlineLevel="0" collapsed="false">
      <c r="D414" s="170"/>
    </row>
    <row r="415" customFormat="false" ht="13.2" hidden="false" customHeight="false" outlineLevel="0" collapsed="false">
      <c r="D415" s="170"/>
    </row>
    <row r="416" customFormat="false" ht="13.2" hidden="false" customHeight="false" outlineLevel="0" collapsed="false">
      <c r="D416" s="170"/>
    </row>
    <row r="417" customFormat="false" ht="13.2" hidden="false" customHeight="false" outlineLevel="0" collapsed="false">
      <c r="D417" s="170"/>
    </row>
    <row r="418" customFormat="false" ht="13.2" hidden="false" customHeight="false" outlineLevel="0" collapsed="false">
      <c r="D418" s="170"/>
    </row>
    <row r="419" customFormat="false" ht="13.2" hidden="false" customHeight="false" outlineLevel="0" collapsed="false">
      <c r="D419" s="170"/>
    </row>
    <row r="420" customFormat="false" ht="13.2" hidden="false" customHeight="false" outlineLevel="0" collapsed="false">
      <c r="D420" s="170"/>
    </row>
    <row r="421" customFormat="false" ht="13.2" hidden="false" customHeight="false" outlineLevel="0" collapsed="false">
      <c r="D421" s="170"/>
    </row>
    <row r="422" customFormat="false" ht="13.2" hidden="false" customHeight="false" outlineLevel="0" collapsed="false">
      <c r="D422" s="170"/>
    </row>
    <row r="423" customFormat="false" ht="13.2" hidden="false" customHeight="false" outlineLevel="0" collapsed="false">
      <c r="D423" s="170"/>
    </row>
    <row r="424" customFormat="false" ht="13.2" hidden="false" customHeight="false" outlineLevel="0" collapsed="false">
      <c r="D424" s="170"/>
    </row>
    <row r="425" customFormat="false" ht="13.2" hidden="false" customHeight="false" outlineLevel="0" collapsed="false">
      <c r="D425" s="170"/>
    </row>
    <row r="426" customFormat="false" ht="13.2" hidden="false" customHeight="false" outlineLevel="0" collapsed="false">
      <c r="D426" s="170"/>
    </row>
    <row r="427" customFormat="false" ht="13.2" hidden="false" customHeight="false" outlineLevel="0" collapsed="false">
      <c r="D427" s="170"/>
    </row>
    <row r="428" customFormat="false" ht="13.2" hidden="false" customHeight="false" outlineLevel="0" collapsed="false">
      <c r="D428" s="170"/>
    </row>
    <row r="429" customFormat="false" ht="13.2" hidden="false" customHeight="false" outlineLevel="0" collapsed="false">
      <c r="D429" s="170"/>
    </row>
    <row r="430" customFormat="false" ht="13.2" hidden="false" customHeight="false" outlineLevel="0" collapsed="false">
      <c r="D430" s="170"/>
    </row>
    <row r="431" customFormat="false" ht="13.2" hidden="false" customHeight="false" outlineLevel="0" collapsed="false">
      <c r="D431" s="170"/>
    </row>
    <row r="432" customFormat="false" ht="13.2" hidden="false" customHeight="false" outlineLevel="0" collapsed="false">
      <c r="D432" s="170"/>
    </row>
    <row r="433" customFormat="false" ht="13.2" hidden="false" customHeight="false" outlineLevel="0" collapsed="false">
      <c r="D433" s="170"/>
    </row>
    <row r="434" customFormat="false" ht="13.2" hidden="false" customHeight="false" outlineLevel="0" collapsed="false">
      <c r="D434" s="170"/>
    </row>
    <row r="435" customFormat="false" ht="13.2" hidden="false" customHeight="false" outlineLevel="0" collapsed="false">
      <c r="D435" s="170"/>
    </row>
    <row r="436" customFormat="false" ht="13.2" hidden="false" customHeight="false" outlineLevel="0" collapsed="false">
      <c r="D436" s="170"/>
    </row>
    <row r="437" customFormat="false" ht="13.2" hidden="false" customHeight="false" outlineLevel="0" collapsed="false">
      <c r="D437" s="170"/>
    </row>
    <row r="438" customFormat="false" ht="13.2" hidden="false" customHeight="false" outlineLevel="0" collapsed="false">
      <c r="D438" s="170"/>
    </row>
    <row r="439" customFormat="false" ht="13.2" hidden="false" customHeight="false" outlineLevel="0" collapsed="false">
      <c r="D439" s="170"/>
    </row>
    <row r="440" customFormat="false" ht="13.2" hidden="false" customHeight="false" outlineLevel="0" collapsed="false">
      <c r="D440" s="170"/>
    </row>
    <row r="441" customFormat="false" ht="13.2" hidden="false" customHeight="false" outlineLevel="0" collapsed="false">
      <c r="D441" s="170"/>
    </row>
    <row r="442" customFormat="false" ht="13.2" hidden="false" customHeight="false" outlineLevel="0" collapsed="false">
      <c r="D442" s="170"/>
    </row>
    <row r="443" customFormat="false" ht="13.2" hidden="false" customHeight="false" outlineLevel="0" collapsed="false">
      <c r="D443" s="170"/>
    </row>
    <row r="444" customFormat="false" ht="13.2" hidden="false" customHeight="false" outlineLevel="0" collapsed="false">
      <c r="D444" s="170"/>
    </row>
    <row r="445" customFormat="false" ht="13.2" hidden="false" customHeight="false" outlineLevel="0" collapsed="false">
      <c r="D445" s="170"/>
    </row>
    <row r="446" customFormat="false" ht="13.2" hidden="false" customHeight="false" outlineLevel="0" collapsed="false">
      <c r="D446" s="170"/>
    </row>
    <row r="447" customFormat="false" ht="13.2" hidden="false" customHeight="false" outlineLevel="0" collapsed="false">
      <c r="D447" s="170"/>
    </row>
    <row r="448" customFormat="false" ht="13.2" hidden="false" customHeight="false" outlineLevel="0" collapsed="false">
      <c r="D448" s="170"/>
    </row>
    <row r="449" customFormat="false" ht="13.2" hidden="false" customHeight="false" outlineLevel="0" collapsed="false">
      <c r="D449" s="170"/>
    </row>
    <row r="450" customFormat="false" ht="13.2" hidden="false" customHeight="false" outlineLevel="0" collapsed="false">
      <c r="D450" s="170"/>
    </row>
    <row r="451" customFormat="false" ht="13.2" hidden="false" customHeight="false" outlineLevel="0" collapsed="false">
      <c r="D451" s="170"/>
    </row>
    <row r="452" customFormat="false" ht="13.2" hidden="false" customHeight="false" outlineLevel="0" collapsed="false">
      <c r="D452" s="170"/>
    </row>
    <row r="453" customFormat="false" ht="13.2" hidden="false" customHeight="false" outlineLevel="0" collapsed="false">
      <c r="D453" s="170"/>
    </row>
    <row r="454" customFormat="false" ht="13.2" hidden="false" customHeight="false" outlineLevel="0" collapsed="false">
      <c r="D454" s="170"/>
    </row>
    <row r="455" customFormat="false" ht="13.2" hidden="false" customHeight="false" outlineLevel="0" collapsed="false">
      <c r="D455" s="170"/>
    </row>
    <row r="456" customFormat="false" ht="13.2" hidden="false" customHeight="false" outlineLevel="0" collapsed="false">
      <c r="D456" s="170"/>
    </row>
    <row r="457" customFormat="false" ht="13.2" hidden="false" customHeight="false" outlineLevel="0" collapsed="false">
      <c r="D457" s="170"/>
    </row>
    <row r="458" customFormat="false" ht="13.2" hidden="false" customHeight="false" outlineLevel="0" collapsed="false">
      <c r="D458" s="170"/>
    </row>
    <row r="459" customFormat="false" ht="13.2" hidden="false" customHeight="false" outlineLevel="0" collapsed="false">
      <c r="D459" s="170"/>
    </row>
    <row r="460" customFormat="false" ht="13.2" hidden="false" customHeight="false" outlineLevel="0" collapsed="false">
      <c r="D460" s="170"/>
    </row>
    <row r="461" customFormat="false" ht="13.2" hidden="false" customHeight="false" outlineLevel="0" collapsed="false">
      <c r="D461" s="170"/>
    </row>
    <row r="462" customFormat="false" ht="13.2" hidden="false" customHeight="false" outlineLevel="0" collapsed="false">
      <c r="D462" s="170"/>
    </row>
    <row r="463" customFormat="false" ht="13.2" hidden="false" customHeight="false" outlineLevel="0" collapsed="false">
      <c r="D463" s="170"/>
    </row>
    <row r="464" customFormat="false" ht="13.2" hidden="false" customHeight="false" outlineLevel="0" collapsed="false">
      <c r="D464" s="170"/>
    </row>
    <row r="465" customFormat="false" ht="13.2" hidden="false" customHeight="false" outlineLevel="0" collapsed="false">
      <c r="D465" s="170"/>
    </row>
    <row r="466" customFormat="false" ht="13.2" hidden="false" customHeight="false" outlineLevel="0" collapsed="false">
      <c r="D466" s="170"/>
    </row>
    <row r="467" customFormat="false" ht="13.2" hidden="false" customHeight="false" outlineLevel="0" collapsed="false">
      <c r="D467" s="170"/>
    </row>
    <row r="468" customFormat="false" ht="13.2" hidden="false" customHeight="false" outlineLevel="0" collapsed="false">
      <c r="D468" s="170"/>
    </row>
    <row r="469" customFormat="false" ht="13.2" hidden="false" customHeight="false" outlineLevel="0" collapsed="false">
      <c r="D469" s="170"/>
    </row>
    <row r="470" customFormat="false" ht="13.2" hidden="false" customHeight="false" outlineLevel="0" collapsed="false">
      <c r="D470" s="170"/>
    </row>
    <row r="471" customFormat="false" ht="13.2" hidden="false" customHeight="false" outlineLevel="0" collapsed="false">
      <c r="D471" s="170"/>
    </row>
    <row r="472" customFormat="false" ht="13.2" hidden="false" customHeight="false" outlineLevel="0" collapsed="false">
      <c r="D472" s="170"/>
    </row>
    <row r="473" customFormat="false" ht="13.2" hidden="false" customHeight="false" outlineLevel="0" collapsed="false">
      <c r="D473" s="170"/>
    </row>
    <row r="474" customFormat="false" ht="13.2" hidden="false" customHeight="false" outlineLevel="0" collapsed="false">
      <c r="D474" s="170"/>
    </row>
    <row r="475" customFormat="false" ht="13.2" hidden="false" customHeight="false" outlineLevel="0" collapsed="false">
      <c r="D475" s="170"/>
    </row>
    <row r="476" customFormat="false" ht="13.2" hidden="false" customHeight="false" outlineLevel="0" collapsed="false">
      <c r="D476" s="170"/>
    </row>
    <row r="477" customFormat="false" ht="13.2" hidden="false" customHeight="false" outlineLevel="0" collapsed="false">
      <c r="D477" s="170"/>
    </row>
    <row r="478" customFormat="false" ht="13.2" hidden="false" customHeight="false" outlineLevel="0" collapsed="false">
      <c r="D478" s="170"/>
    </row>
    <row r="479" customFormat="false" ht="13.2" hidden="false" customHeight="false" outlineLevel="0" collapsed="false">
      <c r="D479" s="170"/>
    </row>
    <row r="480" customFormat="false" ht="13.2" hidden="false" customHeight="false" outlineLevel="0" collapsed="false">
      <c r="D480" s="170"/>
    </row>
    <row r="481" customFormat="false" ht="13.2" hidden="false" customHeight="false" outlineLevel="0" collapsed="false">
      <c r="D481" s="170"/>
    </row>
    <row r="482" customFormat="false" ht="13.2" hidden="false" customHeight="false" outlineLevel="0" collapsed="false">
      <c r="D482" s="170"/>
    </row>
    <row r="483" customFormat="false" ht="13.2" hidden="false" customHeight="false" outlineLevel="0" collapsed="false">
      <c r="D483" s="170"/>
    </row>
    <row r="484" customFormat="false" ht="13.2" hidden="false" customHeight="false" outlineLevel="0" collapsed="false">
      <c r="D484" s="170"/>
    </row>
    <row r="485" customFormat="false" ht="13.2" hidden="false" customHeight="false" outlineLevel="0" collapsed="false">
      <c r="D485" s="170"/>
    </row>
    <row r="486" customFormat="false" ht="13.2" hidden="false" customHeight="false" outlineLevel="0" collapsed="false">
      <c r="D486" s="170"/>
    </row>
    <row r="487" customFormat="false" ht="13.2" hidden="false" customHeight="false" outlineLevel="0" collapsed="false">
      <c r="D487" s="170"/>
    </row>
    <row r="488" customFormat="false" ht="13.2" hidden="false" customHeight="false" outlineLevel="0" collapsed="false">
      <c r="D488" s="170"/>
    </row>
    <row r="489" customFormat="false" ht="13.2" hidden="false" customHeight="false" outlineLevel="0" collapsed="false">
      <c r="D489" s="170"/>
    </row>
    <row r="490" customFormat="false" ht="13.2" hidden="false" customHeight="false" outlineLevel="0" collapsed="false">
      <c r="D490" s="170"/>
    </row>
    <row r="491" customFormat="false" ht="13.2" hidden="false" customHeight="false" outlineLevel="0" collapsed="false">
      <c r="D491" s="170"/>
    </row>
    <row r="492" customFormat="false" ht="13.2" hidden="false" customHeight="false" outlineLevel="0" collapsed="false">
      <c r="D492" s="170"/>
    </row>
    <row r="493" customFormat="false" ht="13.2" hidden="false" customHeight="false" outlineLevel="0" collapsed="false">
      <c r="D493" s="170"/>
    </row>
    <row r="494" customFormat="false" ht="13.2" hidden="false" customHeight="false" outlineLevel="0" collapsed="false">
      <c r="D494" s="170"/>
    </row>
    <row r="495" customFormat="false" ht="13.2" hidden="false" customHeight="false" outlineLevel="0" collapsed="false">
      <c r="D495" s="170"/>
    </row>
    <row r="496" customFormat="false" ht="13.2" hidden="false" customHeight="false" outlineLevel="0" collapsed="false">
      <c r="D496" s="170"/>
    </row>
    <row r="497" customFormat="false" ht="13.2" hidden="false" customHeight="false" outlineLevel="0" collapsed="false">
      <c r="D497" s="170"/>
    </row>
    <row r="498" customFormat="false" ht="13.2" hidden="false" customHeight="false" outlineLevel="0" collapsed="false">
      <c r="D498" s="170"/>
    </row>
    <row r="499" customFormat="false" ht="13.2" hidden="false" customHeight="false" outlineLevel="0" collapsed="false">
      <c r="D499" s="170"/>
    </row>
    <row r="500" customFormat="false" ht="13.2" hidden="false" customHeight="false" outlineLevel="0" collapsed="false">
      <c r="D500" s="170"/>
    </row>
    <row r="501" customFormat="false" ht="13.2" hidden="false" customHeight="false" outlineLevel="0" collapsed="false">
      <c r="D501" s="170"/>
    </row>
    <row r="502" customFormat="false" ht="13.2" hidden="false" customHeight="false" outlineLevel="0" collapsed="false">
      <c r="D502" s="170"/>
    </row>
    <row r="503" customFormat="false" ht="13.2" hidden="false" customHeight="false" outlineLevel="0" collapsed="false">
      <c r="D503" s="170"/>
    </row>
    <row r="504" customFormat="false" ht="13.2" hidden="false" customHeight="false" outlineLevel="0" collapsed="false">
      <c r="D504" s="170"/>
    </row>
    <row r="505" customFormat="false" ht="13.2" hidden="false" customHeight="false" outlineLevel="0" collapsed="false">
      <c r="D505" s="170"/>
    </row>
    <row r="506" customFormat="false" ht="13.2" hidden="false" customHeight="false" outlineLevel="0" collapsed="false">
      <c r="D506" s="170"/>
    </row>
    <row r="507" customFormat="false" ht="13.2" hidden="false" customHeight="false" outlineLevel="0" collapsed="false">
      <c r="D507" s="170"/>
    </row>
    <row r="508" customFormat="false" ht="13.2" hidden="false" customHeight="false" outlineLevel="0" collapsed="false">
      <c r="D508" s="170"/>
    </row>
    <row r="509" customFormat="false" ht="13.2" hidden="false" customHeight="false" outlineLevel="0" collapsed="false">
      <c r="D509" s="170"/>
    </row>
    <row r="510" customFormat="false" ht="13.2" hidden="false" customHeight="false" outlineLevel="0" collapsed="false">
      <c r="D510" s="170"/>
    </row>
    <row r="511" customFormat="false" ht="13.2" hidden="false" customHeight="false" outlineLevel="0" collapsed="false">
      <c r="D511" s="170"/>
    </row>
    <row r="512" customFormat="false" ht="13.2" hidden="false" customHeight="false" outlineLevel="0" collapsed="false">
      <c r="D512" s="170"/>
    </row>
    <row r="513" customFormat="false" ht="13.2" hidden="false" customHeight="false" outlineLevel="0" collapsed="false">
      <c r="D513" s="170"/>
    </row>
    <row r="514" customFormat="false" ht="13.2" hidden="false" customHeight="false" outlineLevel="0" collapsed="false">
      <c r="D514" s="170"/>
    </row>
    <row r="515" customFormat="false" ht="13.2" hidden="false" customHeight="false" outlineLevel="0" collapsed="false">
      <c r="D515" s="170"/>
    </row>
    <row r="516" customFormat="false" ht="13.2" hidden="false" customHeight="false" outlineLevel="0" collapsed="false">
      <c r="D516" s="170"/>
    </row>
    <row r="517" customFormat="false" ht="13.2" hidden="false" customHeight="false" outlineLevel="0" collapsed="false">
      <c r="D517" s="170"/>
    </row>
    <row r="518" customFormat="false" ht="13.2" hidden="false" customHeight="false" outlineLevel="0" collapsed="false">
      <c r="D518" s="170"/>
    </row>
    <row r="519" customFormat="false" ht="13.2" hidden="false" customHeight="false" outlineLevel="0" collapsed="false">
      <c r="D519" s="170"/>
    </row>
    <row r="520" customFormat="false" ht="13.2" hidden="false" customHeight="false" outlineLevel="0" collapsed="false">
      <c r="D520" s="170"/>
    </row>
    <row r="521" customFormat="false" ht="13.2" hidden="false" customHeight="false" outlineLevel="0" collapsed="false">
      <c r="D521" s="170"/>
    </row>
    <row r="522" customFormat="false" ht="13.2" hidden="false" customHeight="false" outlineLevel="0" collapsed="false">
      <c r="D522" s="170"/>
    </row>
    <row r="523" customFormat="false" ht="13.2" hidden="false" customHeight="false" outlineLevel="0" collapsed="false">
      <c r="D523" s="170"/>
    </row>
    <row r="524" customFormat="false" ht="13.2" hidden="false" customHeight="false" outlineLevel="0" collapsed="false">
      <c r="D524" s="170"/>
    </row>
    <row r="525" customFormat="false" ht="13.2" hidden="false" customHeight="false" outlineLevel="0" collapsed="false">
      <c r="D525" s="170"/>
    </row>
    <row r="526" customFormat="false" ht="13.2" hidden="false" customHeight="false" outlineLevel="0" collapsed="false">
      <c r="D526" s="170"/>
    </row>
    <row r="527" customFormat="false" ht="13.2" hidden="false" customHeight="false" outlineLevel="0" collapsed="false">
      <c r="D527" s="170"/>
    </row>
    <row r="528" customFormat="false" ht="13.2" hidden="false" customHeight="false" outlineLevel="0" collapsed="false">
      <c r="D528" s="170"/>
    </row>
    <row r="529" customFormat="false" ht="13.2" hidden="false" customHeight="false" outlineLevel="0" collapsed="false">
      <c r="D529" s="170"/>
    </row>
    <row r="530" customFormat="false" ht="13.2" hidden="false" customHeight="false" outlineLevel="0" collapsed="false">
      <c r="D530" s="170"/>
    </row>
    <row r="531" customFormat="false" ht="13.2" hidden="false" customHeight="false" outlineLevel="0" collapsed="false">
      <c r="D531" s="170"/>
    </row>
    <row r="532" customFormat="false" ht="13.2" hidden="false" customHeight="false" outlineLevel="0" collapsed="false">
      <c r="D532" s="170"/>
    </row>
    <row r="533" customFormat="false" ht="13.2" hidden="false" customHeight="false" outlineLevel="0" collapsed="false">
      <c r="D533" s="170"/>
    </row>
    <row r="534" customFormat="false" ht="13.2" hidden="false" customHeight="false" outlineLevel="0" collapsed="false">
      <c r="D534" s="170"/>
    </row>
    <row r="535" customFormat="false" ht="13.2" hidden="false" customHeight="false" outlineLevel="0" collapsed="false">
      <c r="D535" s="170"/>
    </row>
    <row r="536" customFormat="false" ht="13.2" hidden="false" customHeight="false" outlineLevel="0" collapsed="false">
      <c r="D536" s="170"/>
    </row>
    <row r="537" customFormat="false" ht="13.2" hidden="false" customHeight="false" outlineLevel="0" collapsed="false">
      <c r="D537" s="170"/>
    </row>
    <row r="538" customFormat="false" ht="13.2" hidden="false" customHeight="false" outlineLevel="0" collapsed="false">
      <c r="D538" s="170"/>
    </row>
    <row r="539" customFormat="false" ht="13.2" hidden="false" customHeight="false" outlineLevel="0" collapsed="false">
      <c r="D539" s="170"/>
    </row>
    <row r="540" customFormat="false" ht="13.2" hidden="false" customHeight="false" outlineLevel="0" collapsed="false">
      <c r="D540" s="170"/>
    </row>
    <row r="541" customFormat="false" ht="13.2" hidden="false" customHeight="false" outlineLevel="0" collapsed="false">
      <c r="D541" s="170"/>
    </row>
    <row r="542" customFormat="false" ht="13.2" hidden="false" customHeight="false" outlineLevel="0" collapsed="false">
      <c r="D542" s="170"/>
    </row>
    <row r="543" customFormat="false" ht="13.2" hidden="false" customHeight="false" outlineLevel="0" collapsed="false">
      <c r="D543" s="170"/>
    </row>
    <row r="544" customFormat="false" ht="13.2" hidden="false" customHeight="false" outlineLevel="0" collapsed="false">
      <c r="D544" s="170"/>
    </row>
    <row r="545" customFormat="false" ht="13.2" hidden="false" customHeight="false" outlineLevel="0" collapsed="false">
      <c r="D545" s="170"/>
    </row>
    <row r="546" customFormat="false" ht="13.2" hidden="false" customHeight="false" outlineLevel="0" collapsed="false">
      <c r="D546" s="170"/>
    </row>
    <row r="547" customFormat="false" ht="13.2" hidden="false" customHeight="false" outlineLevel="0" collapsed="false">
      <c r="D547" s="170"/>
    </row>
    <row r="548" customFormat="false" ht="13.2" hidden="false" customHeight="false" outlineLevel="0" collapsed="false">
      <c r="D548" s="170"/>
    </row>
    <row r="549" customFormat="false" ht="13.2" hidden="false" customHeight="false" outlineLevel="0" collapsed="false">
      <c r="D549" s="170"/>
    </row>
    <row r="550" customFormat="false" ht="13.2" hidden="false" customHeight="false" outlineLevel="0" collapsed="false">
      <c r="D550" s="170"/>
    </row>
    <row r="551" customFormat="false" ht="13.2" hidden="false" customHeight="false" outlineLevel="0" collapsed="false">
      <c r="D551" s="170"/>
    </row>
    <row r="552" customFormat="false" ht="13.2" hidden="false" customHeight="false" outlineLevel="0" collapsed="false">
      <c r="D552" s="170"/>
    </row>
    <row r="553" customFormat="false" ht="13.2" hidden="false" customHeight="false" outlineLevel="0" collapsed="false">
      <c r="D553" s="170"/>
    </row>
    <row r="554" customFormat="false" ht="13.2" hidden="false" customHeight="false" outlineLevel="0" collapsed="false">
      <c r="D554" s="170"/>
    </row>
    <row r="555" customFormat="false" ht="13.2" hidden="false" customHeight="false" outlineLevel="0" collapsed="false">
      <c r="D555" s="170"/>
    </row>
    <row r="556" customFormat="false" ht="13.2" hidden="false" customHeight="false" outlineLevel="0" collapsed="false">
      <c r="D556" s="170"/>
    </row>
    <row r="557" customFormat="false" ht="13.2" hidden="false" customHeight="false" outlineLevel="0" collapsed="false">
      <c r="D557" s="170"/>
    </row>
    <row r="558" customFormat="false" ht="13.2" hidden="false" customHeight="false" outlineLevel="0" collapsed="false">
      <c r="D558" s="170"/>
    </row>
    <row r="559" customFormat="false" ht="13.2" hidden="false" customHeight="false" outlineLevel="0" collapsed="false">
      <c r="D559" s="170"/>
    </row>
    <row r="560" customFormat="false" ht="13.2" hidden="false" customHeight="false" outlineLevel="0" collapsed="false">
      <c r="D560" s="170"/>
    </row>
    <row r="561" customFormat="false" ht="13.2" hidden="false" customHeight="false" outlineLevel="0" collapsed="false">
      <c r="D561" s="170"/>
    </row>
    <row r="562" customFormat="false" ht="13.2" hidden="false" customHeight="false" outlineLevel="0" collapsed="false">
      <c r="D562" s="170"/>
    </row>
    <row r="563" customFormat="false" ht="13.2" hidden="false" customHeight="false" outlineLevel="0" collapsed="false">
      <c r="D563" s="170"/>
    </row>
    <row r="564" customFormat="false" ht="13.2" hidden="false" customHeight="false" outlineLevel="0" collapsed="false">
      <c r="D564" s="170"/>
    </row>
    <row r="565" customFormat="false" ht="13.2" hidden="false" customHeight="false" outlineLevel="0" collapsed="false">
      <c r="D565" s="170"/>
    </row>
    <row r="566" customFormat="false" ht="13.2" hidden="false" customHeight="false" outlineLevel="0" collapsed="false">
      <c r="D566" s="170"/>
    </row>
    <row r="567" customFormat="false" ht="13.2" hidden="false" customHeight="false" outlineLevel="0" collapsed="false">
      <c r="D567" s="170"/>
    </row>
    <row r="568" customFormat="false" ht="13.2" hidden="false" customHeight="false" outlineLevel="0" collapsed="false">
      <c r="D568" s="170"/>
    </row>
    <row r="569" customFormat="false" ht="13.2" hidden="false" customHeight="false" outlineLevel="0" collapsed="false">
      <c r="D569" s="170"/>
    </row>
    <row r="570" customFormat="false" ht="13.2" hidden="false" customHeight="false" outlineLevel="0" collapsed="false">
      <c r="D570" s="170"/>
    </row>
    <row r="571" customFormat="false" ht="13.2" hidden="false" customHeight="false" outlineLevel="0" collapsed="false">
      <c r="D571" s="170"/>
    </row>
    <row r="572" customFormat="false" ht="13.2" hidden="false" customHeight="false" outlineLevel="0" collapsed="false">
      <c r="D572" s="170"/>
    </row>
    <row r="573" customFormat="false" ht="13.2" hidden="false" customHeight="false" outlineLevel="0" collapsed="false">
      <c r="D573" s="170"/>
    </row>
    <row r="574" customFormat="false" ht="13.2" hidden="false" customHeight="false" outlineLevel="0" collapsed="false">
      <c r="D574" s="170"/>
    </row>
    <row r="575" customFormat="false" ht="13.2" hidden="false" customHeight="false" outlineLevel="0" collapsed="false">
      <c r="D575" s="170"/>
    </row>
    <row r="576" customFormat="false" ht="13.2" hidden="false" customHeight="false" outlineLevel="0" collapsed="false">
      <c r="D576" s="170"/>
    </row>
    <row r="577" customFormat="false" ht="13.2" hidden="false" customHeight="false" outlineLevel="0" collapsed="false">
      <c r="D577" s="170"/>
    </row>
    <row r="578" customFormat="false" ht="13.2" hidden="false" customHeight="false" outlineLevel="0" collapsed="false">
      <c r="D578" s="170"/>
    </row>
    <row r="579" customFormat="false" ht="13.2" hidden="false" customHeight="false" outlineLevel="0" collapsed="false">
      <c r="D579" s="170"/>
    </row>
    <row r="580" customFormat="false" ht="13.2" hidden="false" customHeight="false" outlineLevel="0" collapsed="false">
      <c r="D580" s="170"/>
    </row>
    <row r="581" customFormat="false" ht="13.2" hidden="false" customHeight="false" outlineLevel="0" collapsed="false">
      <c r="D581" s="170"/>
    </row>
    <row r="582" customFormat="false" ht="13.2" hidden="false" customHeight="false" outlineLevel="0" collapsed="false">
      <c r="D582" s="170"/>
    </row>
    <row r="583" customFormat="false" ht="13.2" hidden="false" customHeight="false" outlineLevel="0" collapsed="false">
      <c r="D583" s="170"/>
    </row>
    <row r="584" customFormat="false" ht="13.2" hidden="false" customHeight="false" outlineLevel="0" collapsed="false">
      <c r="D584" s="170"/>
    </row>
    <row r="585" customFormat="false" ht="13.2" hidden="false" customHeight="false" outlineLevel="0" collapsed="false">
      <c r="D585" s="170"/>
    </row>
    <row r="586" customFormat="false" ht="13.2" hidden="false" customHeight="false" outlineLevel="0" collapsed="false">
      <c r="D586" s="170"/>
    </row>
    <row r="587" customFormat="false" ht="13.2" hidden="false" customHeight="false" outlineLevel="0" collapsed="false">
      <c r="D587" s="170"/>
    </row>
    <row r="588" customFormat="false" ht="13.2" hidden="false" customHeight="false" outlineLevel="0" collapsed="false">
      <c r="D588" s="170"/>
    </row>
    <row r="589" customFormat="false" ht="13.2" hidden="false" customHeight="false" outlineLevel="0" collapsed="false">
      <c r="D589" s="170"/>
    </row>
    <row r="590" customFormat="false" ht="13.2" hidden="false" customHeight="false" outlineLevel="0" collapsed="false">
      <c r="D590" s="170"/>
    </row>
    <row r="591" customFormat="false" ht="13.2" hidden="false" customHeight="false" outlineLevel="0" collapsed="false">
      <c r="D591" s="170"/>
    </row>
    <row r="592" customFormat="false" ht="13.2" hidden="false" customHeight="false" outlineLevel="0" collapsed="false">
      <c r="D592" s="170"/>
    </row>
    <row r="593" customFormat="false" ht="13.2" hidden="false" customHeight="false" outlineLevel="0" collapsed="false">
      <c r="D593" s="170"/>
    </row>
    <row r="594" customFormat="false" ht="13.2" hidden="false" customHeight="false" outlineLevel="0" collapsed="false">
      <c r="D594" s="170"/>
    </row>
    <row r="595" customFormat="false" ht="13.2" hidden="false" customHeight="false" outlineLevel="0" collapsed="false">
      <c r="D595" s="170"/>
    </row>
    <row r="596" customFormat="false" ht="13.2" hidden="false" customHeight="false" outlineLevel="0" collapsed="false">
      <c r="D596" s="170"/>
    </row>
    <row r="597" customFormat="false" ht="13.2" hidden="false" customHeight="false" outlineLevel="0" collapsed="false">
      <c r="D597" s="170"/>
    </row>
    <row r="598" customFormat="false" ht="13.2" hidden="false" customHeight="false" outlineLevel="0" collapsed="false">
      <c r="D598" s="170"/>
    </row>
    <row r="599" customFormat="false" ht="13.2" hidden="false" customHeight="false" outlineLevel="0" collapsed="false">
      <c r="D599" s="170"/>
    </row>
    <row r="600" customFormat="false" ht="13.2" hidden="false" customHeight="false" outlineLevel="0" collapsed="false">
      <c r="D600" s="170"/>
    </row>
    <row r="601" customFormat="false" ht="13.2" hidden="false" customHeight="false" outlineLevel="0" collapsed="false">
      <c r="D601" s="170"/>
    </row>
    <row r="602" customFormat="false" ht="13.2" hidden="false" customHeight="false" outlineLevel="0" collapsed="false">
      <c r="D602" s="170"/>
    </row>
    <row r="603" customFormat="false" ht="13.2" hidden="false" customHeight="false" outlineLevel="0" collapsed="false">
      <c r="D603" s="170"/>
    </row>
    <row r="604" customFormat="false" ht="13.2" hidden="false" customHeight="false" outlineLevel="0" collapsed="false">
      <c r="D604" s="170"/>
    </row>
    <row r="605" customFormat="false" ht="13.2" hidden="false" customHeight="false" outlineLevel="0" collapsed="false">
      <c r="D605" s="170"/>
    </row>
    <row r="606" customFormat="false" ht="13.2" hidden="false" customHeight="false" outlineLevel="0" collapsed="false">
      <c r="D606" s="170"/>
    </row>
    <row r="607" customFormat="false" ht="13.2" hidden="false" customHeight="false" outlineLevel="0" collapsed="false">
      <c r="D607" s="170"/>
    </row>
    <row r="608" customFormat="false" ht="13.2" hidden="false" customHeight="false" outlineLevel="0" collapsed="false">
      <c r="D608" s="170"/>
    </row>
    <row r="609" customFormat="false" ht="13.2" hidden="false" customHeight="false" outlineLevel="0" collapsed="false">
      <c r="D609" s="170"/>
    </row>
    <row r="610" customFormat="false" ht="13.2" hidden="false" customHeight="false" outlineLevel="0" collapsed="false">
      <c r="D610" s="170"/>
    </row>
    <row r="611" customFormat="false" ht="13.2" hidden="false" customHeight="false" outlineLevel="0" collapsed="false">
      <c r="D611" s="170"/>
    </row>
    <row r="612" customFormat="false" ht="13.2" hidden="false" customHeight="false" outlineLevel="0" collapsed="false">
      <c r="D612" s="170"/>
    </row>
    <row r="613" customFormat="false" ht="13.2" hidden="false" customHeight="false" outlineLevel="0" collapsed="false">
      <c r="D613" s="170"/>
    </row>
    <row r="614" customFormat="false" ht="13.2" hidden="false" customHeight="false" outlineLevel="0" collapsed="false">
      <c r="D614" s="170"/>
    </row>
    <row r="615" customFormat="false" ht="13.2" hidden="false" customHeight="false" outlineLevel="0" collapsed="false">
      <c r="D615" s="170"/>
    </row>
    <row r="616" customFormat="false" ht="13.2" hidden="false" customHeight="false" outlineLevel="0" collapsed="false">
      <c r="D616" s="170"/>
    </row>
    <row r="617" customFormat="false" ht="13.2" hidden="false" customHeight="false" outlineLevel="0" collapsed="false">
      <c r="D617" s="170"/>
    </row>
    <row r="618" customFormat="false" ht="13.2" hidden="false" customHeight="false" outlineLevel="0" collapsed="false">
      <c r="D618" s="170"/>
    </row>
    <row r="619" customFormat="false" ht="13.2" hidden="false" customHeight="false" outlineLevel="0" collapsed="false">
      <c r="D619" s="170"/>
    </row>
    <row r="620" customFormat="false" ht="13.2" hidden="false" customHeight="false" outlineLevel="0" collapsed="false">
      <c r="D620" s="170"/>
    </row>
    <row r="621" customFormat="false" ht="13.2" hidden="false" customHeight="false" outlineLevel="0" collapsed="false">
      <c r="D621" s="170"/>
    </row>
    <row r="622" customFormat="false" ht="13.2" hidden="false" customHeight="false" outlineLevel="0" collapsed="false">
      <c r="D622" s="170"/>
    </row>
    <row r="623" customFormat="false" ht="13.2" hidden="false" customHeight="false" outlineLevel="0" collapsed="false">
      <c r="D623" s="170"/>
    </row>
    <row r="624" customFormat="false" ht="13.2" hidden="false" customHeight="false" outlineLevel="0" collapsed="false">
      <c r="D624" s="170"/>
    </row>
    <row r="625" customFormat="false" ht="13.2" hidden="false" customHeight="false" outlineLevel="0" collapsed="false">
      <c r="D625" s="170"/>
    </row>
    <row r="626" customFormat="false" ht="13.2" hidden="false" customHeight="false" outlineLevel="0" collapsed="false">
      <c r="D626" s="170"/>
    </row>
    <row r="627" customFormat="false" ht="13.2" hidden="false" customHeight="false" outlineLevel="0" collapsed="false">
      <c r="D627" s="170"/>
    </row>
    <row r="628" customFormat="false" ht="13.2" hidden="false" customHeight="false" outlineLevel="0" collapsed="false">
      <c r="D628" s="170"/>
    </row>
    <row r="629" customFormat="false" ht="13.2" hidden="false" customHeight="false" outlineLevel="0" collapsed="false">
      <c r="D629" s="170"/>
    </row>
    <row r="630" customFormat="false" ht="13.2" hidden="false" customHeight="false" outlineLevel="0" collapsed="false">
      <c r="D630" s="170"/>
    </row>
    <row r="631" customFormat="false" ht="13.2" hidden="false" customHeight="false" outlineLevel="0" collapsed="false">
      <c r="D631" s="170"/>
    </row>
    <row r="632" customFormat="false" ht="13.2" hidden="false" customHeight="false" outlineLevel="0" collapsed="false">
      <c r="D632" s="170"/>
    </row>
    <row r="633" customFormat="false" ht="13.2" hidden="false" customHeight="false" outlineLevel="0" collapsed="false">
      <c r="D633" s="170"/>
    </row>
    <row r="634" customFormat="false" ht="13.2" hidden="false" customHeight="false" outlineLevel="0" collapsed="false">
      <c r="D634" s="170"/>
    </row>
    <row r="635" customFormat="false" ht="13.2" hidden="false" customHeight="false" outlineLevel="0" collapsed="false">
      <c r="D635" s="170"/>
    </row>
    <row r="636" customFormat="false" ht="13.2" hidden="false" customHeight="false" outlineLevel="0" collapsed="false">
      <c r="D636" s="170"/>
    </row>
    <row r="637" customFormat="false" ht="13.2" hidden="false" customHeight="false" outlineLevel="0" collapsed="false">
      <c r="D637" s="170"/>
    </row>
    <row r="638" customFormat="false" ht="13.2" hidden="false" customHeight="false" outlineLevel="0" collapsed="false">
      <c r="D638" s="170"/>
    </row>
    <row r="639" customFormat="false" ht="13.2" hidden="false" customHeight="false" outlineLevel="0" collapsed="false">
      <c r="D639" s="170"/>
    </row>
    <row r="640" customFormat="false" ht="13.2" hidden="false" customHeight="false" outlineLevel="0" collapsed="false">
      <c r="D640" s="170"/>
    </row>
    <row r="641" customFormat="false" ht="13.2" hidden="false" customHeight="false" outlineLevel="0" collapsed="false">
      <c r="D641" s="170"/>
    </row>
    <row r="642" customFormat="false" ht="13.2" hidden="false" customHeight="false" outlineLevel="0" collapsed="false">
      <c r="D642" s="170"/>
    </row>
    <row r="643" customFormat="false" ht="13.2" hidden="false" customHeight="false" outlineLevel="0" collapsed="false">
      <c r="D643" s="170"/>
    </row>
    <row r="644" customFormat="false" ht="13.2" hidden="false" customHeight="false" outlineLevel="0" collapsed="false">
      <c r="D644" s="170"/>
    </row>
    <row r="645" customFormat="false" ht="13.2" hidden="false" customHeight="false" outlineLevel="0" collapsed="false">
      <c r="D645" s="170"/>
    </row>
    <row r="646" customFormat="false" ht="13.2" hidden="false" customHeight="false" outlineLevel="0" collapsed="false">
      <c r="D646" s="170"/>
    </row>
    <row r="647" customFormat="false" ht="13.2" hidden="false" customHeight="false" outlineLevel="0" collapsed="false">
      <c r="D647" s="170"/>
    </row>
    <row r="648" customFormat="false" ht="13.2" hidden="false" customHeight="false" outlineLevel="0" collapsed="false">
      <c r="D648" s="170"/>
    </row>
    <row r="649" customFormat="false" ht="13.2" hidden="false" customHeight="false" outlineLevel="0" collapsed="false">
      <c r="D649" s="170"/>
    </row>
    <row r="650" customFormat="false" ht="13.2" hidden="false" customHeight="false" outlineLevel="0" collapsed="false">
      <c r="D650" s="170"/>
    </row>
    <row r="651" customFormat="false" ht="13.2" hidden="false" customHeight="false" outlineLevel="0" collapsed="false">
      <c r="D651" s="170"/>
    </row>
    <row r="652" customFormat="false" ht="13.2" hidden="false" customHeight="false" outlineLevel="0" collapsed="false">
      <c r="D652" s="170"/>
    </row>
    <row r="653" customFormat="false" ht="13.2" hidden="false" customHeight="false" outlineLevel="0" collapsed="false">
      <c r="D653" s="170"/>
    </row>
    <row r="654" customFormat="false" ht="13.2" hidden="false" customHeight="false" outlineLevel="0" collapsed="false">
      <c r="D654" s="170"/>
    </row>
    <row r="655" customFormat="false" ht="13.2" hidden="false" customHeight="false" outlineLevel="0" collapsed="false">
      <c r="D655" s="170"/>
    </row>
    <row r="656" customFormat="false" ht="13.2" hidden="false" customHeight="false" outlineLevel="0" collapsed="false">
      <c r="D656" s="170"/>
    </row>
    <row r="657" customFormat="false" ht="13.2" hidden="false" customHeight="false" outlineLevel="0" collapsed="false">
      <c r="D657" s="170"/>
    </row>
    <row r="658" customFormat="false" ht="13.2" hidden="false" customHeight="false" outlineLevel="0" collapsed="false">
      <c r="D658" s="170"/>
    </row>
    <row r="659" customFormat="false" ht="13.2" hidden="false" customHeight="false" outlineLevel="0" collapsed="false">
      <c r="D659" s="170"/>
    </row>
    <row r="660" customFormat="false" ht="13.2" hidden="false" customHeight="false" outlineLevel="0" collapsed="false">
      <c r="D660" s="170"/>
    </row>
    <row r="661" customFormat="false" ht="13.2" hidden="false" customHeight="false" outlineLevel="0" collapsed="false">
      <c r="D661" s="170"/>
    </row>
    <row r="662" customFormat="false" ht="13.2" hidden="false" customHeight="false" outlineLevel="0" collapsed="false">
      <c r="D662" s="170"/>
    </row>
    <row r="663" customFormat="false" ht="13.2" hidden="false" customHeight="false" outlineLevel="0" collapsed="false">
      <c r="D663" s="170"/>
    </row>
    <row r="664" customFormat="false" ht="13.2" hidden="false" customHeight="false" outlineLevel="0" collapsed="false">
      <c r="D664" s="170"/>
    </row>
    <row r="665" customFormat="false" ht="13.2" hidden="false" customHeight="false" outlineLevel="0" collapsed="false">
      <c r="D665" s="170"/>
    </row>
    <row r="666" customFormat="false" ht="13.2" hidden="false" customHeight="false" outlineLevel="0" collapsed="false">
      <c r="D666" s="170"/>
    </row>
    <row r="667" customFormat="false" ht="13.2" hidden="false" customHeight="false" outlineLevel="0" collapsed="false">
      <c r="D667" s="170"/>
    </row>
    <row r="668" customFormat="false" ht="13.2" hidden="false" customHeight="false" outlineLevel="0" collapsed="false">
      <c r="D668" s="170"/>
    </row>
    <row r="669" customFormat="false" ht="13.2" hidden="false" customHeight="false" outlineLevel="0" collapsed="false">
      <c r="D669" s="170"/>
    </row>
    <row r="670" customFormat="false" ht="13.2" hidden="false" customHeight="false" outlineLevel="0" collapsed="false">
      <c r="D670" s="170"/>
    </row>
    <row r="671" customFormat="false" ht="13.2" hidden="false" customHeight="false" outlineLevel="0" collapsed="false">
      <c r="D671" s="170"/>
    </row>
    <row r="672" customFormat="false" ht="13.2" hidden="false" customHeight="false" outlineLevel="0" collapsed="false">
      <c r="D672" s="170"/>
    </row>
    <row r="673" customFormat="false" ht="13.2" hidden="false" customHeight="false" outlineLevel="0" collapsed="false">
      <c r="D673" s="170"/>
    </row>
    <row r="674" customFormat="false" ht="13.2" hidden="false" customHeight="false" outlineLevel="0" collapsed="false">
      <c r="D674" s="170"/>
    </row>
    <row r="675" customFormat="false" ht="13.2" hidden="false" customHeight="false" outlineLevel="0" collapsed="false">
      <c r="D675" s="170"/>
    </row>
    <row r="676" customFormat="false" ht="13.2" hidden="false" customHeight="false" outlineLevel="0" collapsed="false">
      <c r="D676" s="170"/>
    </row>
    <row r="677" customFormat="false" ht="13.2" hidden="false" customHeight="false" outlineLevel="0" collapsed="false">
      <c r="D677" s="170"/>
    </row>
    <row r="678" customFormat="false" ht="13.2" hidden="false" customHeight="false" outlineLevel="0" collapsed="false">
      <c r="D678" s="170"/>
    </row>
    <row r="679" customFormat="false" ht="13.2" hidden="false" customHeight="false" outlineLevel="0" collapsed="false">
      <c r="D679" s="170"/>
    </row>
    <row r="680" customFormat="false" ht="13.2" hidden="false" customHeight="false" outlineLevel="0" collapsed="false">
      <c r="D680" s="170"/>
    </row>
    <row r="681" customFormat="false" ht="13.2" hidden="false" customHeight="false" outlineLevel="0" collapsed="false">
      <c r="D681" s="170"/>
    </row>
    <row r="682" customFormat="false" ht="13.2" hidden="false" customHeight="false" outlineLevel="0" collapsed="false">
      <c r="D682" s="170"/>
    </row>
    <row r="683" customFormat="false" ht="13.2" hidden="false" customHeight="false" outlineLevel="0" collapsed="false">
      <c r="D683" s="170"/>
    </row>
    <row r="684" customFormat="false" ht="13.2" hidden="false" customHeight="false" outlineLevel="0" collapsed="false">
      <c r="D684" s="170"/>
    </row>
    <row r="685" customFormat="false" ht="13.2" hidden="false" customHeight="false" outlineLevel="0" collapsed="false">
      <c r="D685" s="170"/>
    </row>
    <row r="686" customFormat="false" ht="13.2" hidden="false" customHeight="false" outlineLevel="0" collapsed="false">
      <c r="D686" s="170"/>
    </row>
    <row r="687" customFormat="false" ht="13.2" hidden="false" customHeight="false" outlineLevel="0" collapsed="false">
      <c r="D687" s="170"/>
    </row>
    <row r="688" customFormat="false" ht="13.2" hidden="false" customHeight="false" outlineLevel="0" collapsed="false">
      <c r="D688" s="170"/>
    </row>
    <row r="689" customFormat="false" ht="13.2" hidden="false" customHeight="false" outlineLevel="0" collapsed="false">
      <c r="D689" s="170"/>
    </row>
    <row r="690" customFormat="false" ht="13.2" hidden="false" customHeight="false" outlineLevel="0" collapsed="false">
      <c r="D690" s="170"/>
    </row>
    <row r="691" customFormat="false" ht="13.2" hidden="false" customHeight="false" outlineLevel="0" collapsed="false">
      <c r="D691" s="170"/>
    </row>
    <row r="692" customFormat="false" ht="13.2" hidden="false" customHeight="false" outlineLevel="0" collapsed="false">
      <c r="D692" s="170"/>
    </row>
    <row r="693" customFormat="false" ht="13.2" hidden="false" customHeight="false" outlineLevel="0" collapsed="false">
      <c r="D693" s="170"/>
    </row>
    <row r="694" customFormat="false" ht="13.2" hidden="false" customHeight="false" outlineLevel="0" collapsed="false">
      <c r="D694" s="170"/>
    </row>
    <row r="695" customFormat="false" ht="13.2" hidden="false" customHeight="false" outlineLevel="0" collapsed="false">
      <c r="D695" s="170"/>
    </row>
    <row r="696" customFormat="false" ht="13.2" hidden="false" customHeight="false" outlineLevel="0" collapsed="false">
      <c r="D696" s="170"/>
    </row>
    <row r="697" customFormat="false" ht="13.2" hidden="false" customHeight="false" outlineLevel="0" collapsed="false">
      <c r="D697" s="170"/>
    </row>
    <row r="698" customFormat="false" ht="13.2" hidden="false" customHeight="false" outlineLevel="0" collapsed="false">
      <c r="D698" s="170"/>
    </row>
    <row r="699" customFormat="false" ht="13.2" hidden="false" customHeight="false" outlineLevel="0" collapsed="false">
      <c r="D699" s="170"/>
    </row>
    <row r="700" customFormat="false" ht="13.2" hidden="false" customHeight="false" outlineLevel="0" collapsed="false">
      <c r="D700" s="170"/>
    </row>
    <row r="701" customFormat="false" ht="13.2" hidden="false" customHeight="false" outlineLevel="0" collapsed="false">
      <c r="D701" s="170"/>
    </row>
    <row r="702" customFormat="false" ht="13.2" hidden="false" customHeight="false" outlineLevel="0" collapsed="false">
      <c r="D702" s="170"/>
    </row>
    <row r="703" customFormat="false" ht="13.2" hidden="false" customHeight="false" outlineLevel="0" collapsed="false">
      <c r="D703" s="170"/>
    </row>
    <row r="704" customFormat="false" ht="13.2" hidden="false" customHeight="false" outlineLevel="0" collapsed="false">
      <c r="D704" s="170"/>
    </row>
    <row r="705" customFormat="false" ht="13.2" hidden="false" customHeight="false" outlineLevel="0" collapsed="false">
      <c r="D705" s="170"/>
    </row>
    <row r="706" customFormat="false" ht="13.2" hidden="false" customHeight="false" outlineLevel="0" collapsed="false">
      <c r="D706" s="170"/>
    </row>
    <row r="707" customFormat="false" ht="13.2" hidden="false" customHeight="false" outlineLevel="0" collapsed="false">
      <c r="D707" s="170"/>
    </row>
    <row r="708" customFormat="false" ht="13.2" hidden="false" customHeight="false" outlineLevel="0" collapsed="false">
      <c r="D708" s="170"/>
    </row>
    <row r="709" customFormat="false" ht="13.2" hidden="false" customHeight="false" outlineLevel="0" collapsed="false">
      <c r="D709" s="170"/>
    </row>
    <row r="710" customFormat="false" ht="13.2" hidden="false" customHeight="false" outlineLevel="0" collapsed="false">
      <c r="D710" s="170"/>
    </row>
    <row r="711" customFormat="false" ht="13.2" hidden="false" customHeight="false" outlineLevel="0" collapsed="false">
      <c r="D711" s="170"/>
    </row>
    <row r="712" customFormat="false" ht="13.2" hidden="false" customHeight="false" outlineLevel="0" collapsed="false">
      <c r="D712" s="170"/>
    </row>
    <row r="713" customFormat="false" ht="13.2" hidden="false" customHeight="false" outlineLevel="0" collapsed="false">
      <c r="D713" s="170"/>
    </row>
    <row r="714" customFormat="false" ht="13.2" hidden="false" customHeight="false" outlineLevel="0" collapsed="false">
      <c r="D714" s="170"/>
    </row>
    <row r="715" customFormat="false" ht="13.2" hidden="false" customHeight="false" outlineLevel="0" collapsed="false">
      <c r="D715" s="170"/>
    </row>
    <row r="716" customFormat="false" ht="13.2" hidden="false" customHeight="false" outlineLevel="0" collapsed="false">
      <c r="D716" s="170"/>
    </row>
    <row r="717" customFormat="false" ht="13.2" hidden="false" customHeight="false" outlineLevel="0" collapsed="false">
      <c r="D717" s="170"/>
    </row>
    <row r="718" customFormat="false" ht="13.2" hidden="false" customHeight="false" outlineLevel="0" collapsed="false">
      <c r="D718" s="170"/>
    </row>
    <row r="719" customFormat="false" ht="13.2" hidden="false" customHeight="false" outlineLevel="0" collapsed="false">
      <c r="D719" s="170"/>
    </row>
    <row r="720" customFormat="false" ht="13.2" hidden="false" customHeight="false" outlineLevel="0" collapsed="false">
      <c r="D720" s="170"/>
    </row>
    <row r="721" customFormat="false" ht="13.2" hidden="false" customHeight="false" outlineLevel="0" collapsed="false">
      <c r="D721" s="170"/>
    </row>
    <row r="722" customFormat="false" ht="13.2" hidden="false" customHeight="false" outlineLevel="0" collapsed="false">
      <c r="D722" s="170"/>
    </row>
    <row r="723" customFormat="false" ht="13.2" hidden="false" customHeight="false" outlineLevel="0" collapsed="false">
      <c r="D723" s="170"/>
    </row>
    <row r="724" customFormat="false" ht="13.2" hidden="false" customHeight="false" outlineLevel="0" collapsed="false">
      <c r="D724" s="170"/>
    </row>
    <row r="725" customFormat="false" ht="13.2" hidden="false" customHeight="false" outlineLevel="0" collapsed="false">
      <c r="D725" s="170"/>
    </row>
    <row r="726" customFormat="false" ht="13.2" hidden="false" customHeight="false" outlineLevel="0" collapsed="false">
      <c r="D726" s="170"/>
    </row>
    <row r="727" customFormat="false" ht="13.2" hidden="false" customHeight="false" outlineLevel="0" collapsed="false">
      <c r="D727" s="170"/>
    </row>
    <row r="728" customFormat="false" ht="13.2" hidden="false" customHeight="false" outlineLevel="0" collapsed="false">
      <c r="D728" s="170"/>
    </row>
    <row r="729" customFormat="false" ht="13.2" hidden="false" customHeight="false" outlineLevel="0" collapsed="false">
      <c r="D729" s="170"/>
    </row>
    <row r="730" customFormat="false" ht="13.2" hidden="false" customHeight="false" outlineLevel="0" collapsed="false">
      <c r="D730" s="170"/>
    </row>
    <row r="731" customFormat="false" ht="13.2" hidden="false" customHeight="false" outlineLevel="0" collapsed="false">
      <c r="D731" s="170"/>
    </row>
    <row r="732" customFormat="false" ht="13.2" hidden="false" customHeight="false" outlineLevel="0" collapsed="false">
      <c r="D732" s="170"/>
    </row>
    <row r="733" customFormat="false" ht="13.2" hidden="false" customHeight="false" outlineLevel="0" collapsed="false">
      <c r="D733" s="170"/>
    </row>
    <row r="734" customFormat="false" ht="13.2" hidden="false" customHeight="false" outlineLevel="0" collapsed="false">
      <c r="D734" s="170"/>
    </row>
    <row r="735" customFormat="false" ht="13.2" hidden="false" customHeight="false" outlineLevel="0" collapsed="false">
      <c r="D735" s="170"/>
    </row>
    <row r="736" customFormat="false" ht="13.2" hidden="false" customHeight="false" outlineLevel="0" collapsed="false">
      <c r="D736" s="170"/>
    </row>
    <row r="737" customFormat="false" ht="13.2" hidden="false" customHeight="false" outlineLevel="0" collapsed="false">
      <c r="D737" s="170"/>
    </row>
    <row r="738" customFormat="false" ht="13.2" hidden="false" customHeight="false" outlineLevel="0" collapsed="false">
      <c r="D738" s="170"/>
    </row>
    <row r="739" customFormat="false" ht="13.2" hidden="false" customHeight="false" outlineLevel="0" collapsed="false">
      <c r="D739" s="170"/>
    </row>
    <row r="740" customFormat="false" ht="13.2" hidden="false" customHeight="false" outlineLevel="0" collapsed="false">
      <c r="D740" s="170"/>
    </row>
    <row r="741" customFormat="false" ht="13.2" hidden="false" customHeight="false" outlineLevel="0" collapsed="false">
      <c r="D741" s="170"/>
    </row>
    <row r="742" customFormat="false" ht="13.2" hidden="false" customHeight="false" outlineLevel="0" collapsed="false">
      <c r="D742" s="170"/>
    </row>
    <row r="743" customFormat="false" ht="13.2" hidden="false" customHeight="false" outlineLevel="0" collapsed="false">
      <c r="D743" s="170"/>
    </row>
    <row r="744" customFormat="false" ht="13.2" hidden="false" customHeight="false" outlineLevel="0" collapsed="false">
      <c r="D744" s="170"/>
    </row>
    <row r="745" customFormat="false" ht="13.2" hidden="false" customHeight="false" outlineLevel="0" collapsed="false">
      <c r="D745" s="170"/>
    </row>
    <row r="746" customFormat="false" ht="13.2" hidden="false" customHeight="false" outlineLevel="0" collapsed="false">
      <c r="D746" s="170"/>
    </row>
    <row r="747" customFormat="false" ht="13.2" hidden="false" customHeight="false" outlineLevel="0" collapsed="false">
      <c r="D747" s="170"/>
    </row>
    <row r="748" customFormat="false" ht="13.2" hidden="false" customHeight="false" outlineLevel="0" collapsed="false">
      <c r="D748" s="170"/>
    </row>
    <row r="749" customFormat="false" ht="13.2" hidden="false" customHeight="false" outlineLevel="0" collapsed="false">
      <c r="D749" s="170"/>
    </row>
    <row r="750" customFormat="false" ht="13.2" hidden="false" customHeight="false" outlineLevel="0" collapsed="false">
      <c r="D750" s="170"/>
    </row>
    <row r="751" customFormat="false" ht="13.2" hidden="false" customHeight="false" outlineLevel="0" collapsed="false">
      <c r="D751" s="170"/>
    </row>
    <row r="752" customFormat="false" ht="13.2" hidden="false" customHeight="false" outlineLevel="0" collapsed="false">
      <c r="D752" s="170"/>
    </row>
    <row r="753" customFormat="false" ht="13.2" hidden="false" customHeight="false" outlineLevel="0" collapsed="false">
      <c r="D753" s="170"/>
    </row>
    <row r="754" customFormat="false" ht="13.2" hidden="false" customHeight="false" outlineLevel="0" collapsed="false">
      <c r="D754" s="170"/>
    </row>
    <row r="755" customFormat="false" ht="13.2" hidden="false" customHeight="false" outlineLevel="0" collapsed="false">
      <c r="D755" s="170"/>
    </row>
    <row r="756" customFormat="false" ht="13.2" hidden="false" customHeight="false" outlineLevel="0" collapsed="false">
      <c r="D756" s="170"/>
    </row>
    <row r="757" customFormat="false" ht="13.2" hidden="false" customHeight="false" outlineLevel="0" collapsed="false">
      <c r="D757" s="170"/>
    </row>
    <row r="758" customFormat="false" ht="13.2" hidden="false" customHeight="false" outlineLevel="0" collapsed="false">
      <c r="D758" s="170"/>
    </row>
    <row r="759" customFormat="false" ht="13.2" hidden="false" customHeight="false" outlineLevel="0" collapsed="false">
      <c r="D759" s="170"/>
    </row>
    <row r="760" customFormat="false" ht="13.2" hidden="false" customHeight="false" outlineLevel="0" collapsed="false">
      <c r="D760" s="170"/>
    </row>
    <row r="761" customFormat="false" ht="13.2" hidden="false" customHeight="false" outlineLevel="0" collapsed="false">
      <c r="D761" s="170"/>
    </row>
    <row r="762" customFormat="false" ht="13.2" hidden="false" customHeight="false" outlineLevel="0" collapsed="false">
      <c r="D762" s="170"/>
    </row>
    <row r="763" customFormat="false" ht="13.2" hidden="false" customHeight="false" outlineLevel="0" collapsed="false">
      <c r="D763" s="170"/>
    </row>
    <row r="764" customFormat="false" ht="13.2" hidden="false" customHeight="false" outlineLevel="0" collapsed="false">
      <c r="D764" s="170"/>
    </row>
    <row r="765" customFormat="false" ht="13.2" hidden="false" customHeight="false" outlineLevel="0" collapsed="false">
      <c r="D765" s="170"/>
    </row>
    <row r="766" customFormat="false" ht="13.2" hidden="false" customHeight="false" outlineLevel="0" collapsed="false">
      <c r="D766" s="170"/>
    </row>
    <row r="767" customFormat="false" ht="13.2" hidden="false" customHeight="false" outlineLevel="0" collapsed="false">
      <c r="D767" s="170"/>
    </row>
    <row r="768" customFormat="false" ht="13.2" hidden="false" customHeight="false" outlineLevel="0" collapsed="false">
      <c r="D768" s="170"/>
    </row>
    <row r="769" customFormat="false" ht="13.2" hidden="false" customHeight="false" outlineLevel="0" collapsed="false">
      <c r="D769" s="170"/>
    </row>
    <row r="770" customFormat="false" ht="13.2" hidden="false" customHeight="false" outlineLevel="0" collapsed="false">
      <c r="D770" s="170"/>
    </row>
    <row r="771" customFormat="false" ht="13.2" hidden="false" customHeight="false" outlineLevel="0" collapsed="false">
      <c r="D771" s="170"/>
    </row>
    <row r="772" customFormat="false" ht="13.2" hidden="false" customHeight="false" outlineLevel="0" collapsed="false">
      <c r="D772" s="170"/>
    </row>
    <row r="773" customFormat="false" ht="13.2" hidden="false" customHeight="false" outlineLevel="0" collapsed="false">
      <c r="D773" s="170"/>
    </row>
    <row r="774" customFormat="false" ht="13.2" hidden="false" customHeight="false" outlineLevel="0" collapsed="false">
      <c r="D774" s="170"/>
    </row>
    <row r="775" customFormat="false" ht="13.2" hidden="false" customHeight="false" outlineLevel="0" collapsed="false">
      <c r="D775" s="170"/>
    </row>
    <row r="776" customFormat="false" ht="13.2" hidden="false" customHeight="false" outlineLevel="0" collapsed="false">
      <c r="D776" s="170"/>
    </row>
    <row r="777" customFormat="false" ht="13.2" hidden="false" customHeight="false" outlineLevel="0" collapsed="false">
      <c r="D777" s="170"/>
    </row>
    <row r="778" customFormat="false" ht="13.2" hidden="false" customHeight="false" outlineLevel="0" collapsed="false">
      <c r="D778" s="170"/>
    </row>
    <row r="779" customFormat="false" ht="13.2" hidden="false" customHeight="false" outlineLevel="0" collapsed="false">
      <c r="D779" s="170"/>
    </row>
    <row r="780" customFormat="false" ht="13.2" hidden="false" customHeight="false" outlineLevel="0" collapsed="false">
      <c r="D780" s="170"/>
    </row>
    <row r="781" customFormat="false" ht="13.2" hidden="false" customHeight="false" outlineLevel="0" collapsed="false">
      <c r="D781" s="170"/>
    </row>
    <row r="782" customFormat="false" ht="13.2" hidden="false" customHeight="false" outlineLevel="0" collapsed="false">
      <c r="D782" s="170"/>
    </row>
    <row r="783" customFormat="false" ht="13.2" hidden="false" customHeight="false" outlineLevel="0" collapsed="false">
      <c r="D783" s="170"/>
    </row>
    <row r="784" customFormat="false" ht="13.2" hidden="false" customHeight="false" outlineLevel="0" collapsed="false">
      <c r="D784" s="170"/>
    </row>
    <row r="785" customFormat="false" ht="13.2" hidden="false" customHeight="false" outlineLevel="0" collapsed="false">
      <c r="D785" s="170"/>
    </row>
    <row r="786" customFormat="false" ht="13.2" hidden="false" customHeight="false" outlineLevel="0" collapsed="false">
      <c r="D786" s="170"/>
    </row>
    <row r="787" customFormat="false" ht="13.2" hidden="false" customHeight="false" outlineLevel="0" collapsed="false">
      <c r="D787" s="170"/>
    </row>
    <row r="788" customFormat="false" ht="13.2" hidden="false" customHeight="false" outlineLevel="0" collapsed="false">
      <c r="D788" s="170"/>
    </row>
    <row r="789" customFormat="false" ht="13.2" hidden="false" customHeight="false" outlineLevel="0" collapsed="false">
      <c r="D789" s="170"/>
    </row>
    <row r="790" customFormat="false" ht="13.2" hidden="false" customHeight="false" outlineLevel="0" collapsed="false">
      <c r="D790" s="170"/>
    </row>
    <row r="791" customFormat="false" ht="13.2" hidden="false" customHeight="false" outlineLevel="0" collapsed="false">
      <c r="D791" s="170"/>
    </row>
    <row r="792" customFormat="false" ht="13.2" hidden="false" customHeight="false" outlineLevel="0" collapsed="false">
      <c r="D792" s="170"/>
    </row>
    <row r="793" customFormat="false" ht="13.2" hidden="false" customHeight="false" outlineLevel="0" collapsed="false">
      <c r="D793" s="170"/>
    </row>
    <row r="794" customFormat="false" ht="13.2" hidden="false" customHeight="false" outlineLevel="0" collapsed="false">
      <c r="D794" s="170"/>
    </row>
    <row r="795" customFormat="false" ht="13.2" hidden="false" customHeight="false" outlineLevel="0" collapsed="false">
      <c r="D795" s="170"/>
    </row>
    <row r="796" customFormat="false" ht="13.2" hidden="false" customHeight="false" outlineLevel="0" collapsed="false">
      <c r="D796" s="170"/>
    </row>
    <row r="797" customFormat="false" ht="13.2" hidden="false" customHeight="false" outlineLevel="0" collapsed="false">
      <c r="D797" s="170"/>
    </row>
    <row r="798" customFormat="false" ht="13.2" hidden="false" customHeight="false" outlineLevel="0" collapsed="false">
      <c r="D798" s="170"/>
    </row>
    <row r="799" customFormat="false" ht="13.2" hidden="false" customHeight="false" outlineLevel="0" collapsed="false">
      <c r="D799" s="170"/>
    </row>
    <row r="800" customFormat="false" ht="13.2" hidden="false" customHeight="false" outlineLevel="0" collapsed="false">
      <c r="D800" s="170"/>
    </row>
    <row r="801" customFormat="false" ht="13.2" hidden="false" customHeight="false" outlineLevel="0" collapsed="false">
      <c r="D801" s="170"/>
    </row>
    <row r="802" customFormat="false" ht="13.2" hidden="false" customHeight="false" outlineLevel="0" collapsed="false">
      <c r="D802" s="170"/>
    </row>
    <row r="803" customFormat="false" ht="13.2" hidden="false" customHeight="false" outlineLevel="0" collapsed="false">
      <c r="D803" s="170"/>
    </row>
    <row r="804" customFormat="false" ht="13.2" hidden="false" customHeight="false" outlineLevel="0" collapsed="false">
      <c r="D804" s="170"/>
    </row>
    <row r="805" customFormat="false" ht="13.2" hidden="false" customHeight="false" outlineLevel="0" collapsed="false">
      <c r="D805" s="170"/>
    </row>
    <row r="806" customFormat="false" ht="13.2" hidden="false" customHeight="false" outlineLevel="0" collapsed="false">
      <c r="D806" s="170"/>
    </row>
    <row r="807" customFormat="false" ht="13.2" hidden="false" customHeight="false" outlineLevel="0" collapsed="false">
      <c r="D807" s="170"/>
    </row>
    <row r="808" customFormat="false" ht="13.2" hidden="false" customHeight="false" outlineLevel="0" collapsed="false">
      <c r="D808" s="170"/>
    </row>
    <row r="809" customFormat="false" ht="13.2" hidden="false" customHeight="false" outlineLevel="0" collapsed="false">
      <c r="D809" s="170"/>
    </row>
    <row r="810" customFormat="false" ht="13.2" hidden="false" customHeight="false" outlineLevel="0" collapsed="false">
      <c r="D810" s="170"/>
    </row>
    <row r="811" customFormat="false" ht="13.2" hidden="false" customHeight="false" outlineLevel="0" collapsed="false">
      <c r="D811" s="170"/>
    </row>
    <row r="812" customFormat="false" ht="13.2" hidden="false" customHeight="false" outlineLevel="0" collapsed="false">
      <c r="D812" s="170"/>
    </row>
    <row r="813" customFormat="false" ht="13.2" hidden="false" customHeight="false" outlineLevel="0" collapsed="false">
      <c r="D813" s="170"/>
    </row>
    <row r="814" customFormat="false" ht="13.2" hidden="false" customHeight="false" outlineLevel="0" collapsed="false">
      <c r="D814" s="170"/>
    </row>
    <row r="815" customFormat="false" ht="13.2" hidden="false" customHeight="false" outlineLevel="0" collapsed="false">
      <c r="D815" s="170"/>
    </row>
    <row r="816" customFormat="false" ht="13.2" hidden="false" customHeight="false" outlineLevel="0" collapsed="false">
      <c r="D816" s="170"/>
    </row>
    <row r="817" customFormat="false" ht="13.2" hidden="false" customHeight="false" outlineLevel="0" collapsed="false">
      <c r="D817" s="170"/>
    </row>
    <row r="818" customFormat="false" ht="13.2" hidden="false" customHeight="false" outlineLevel="0" collapsed="false">
      <c r="D818" s="170"/>
    </row>
    <row r="819" customFormat="false" ht="13.2" hidden="false" customHeight="false" outlineLevel="0" collapsed="false">
      <c r="D819" s="170"/>
    </row>
    <row r="820" customFormat="false" ht="13.2" hidden="false" customHeight="false" outlineLevel="0" collapsed="false">
      <c r="D820" s="170"/>
    </row>
    <row r="821" customFormat="false" ht="13.2" hidden="false" customHeight="false" outlineLevel="0" collapsed="false">
      <c r="D821" s="170"/>
    </row>
    <row r="822" customFormat="false" ht="13.2" hidden="false" customHeight="false" outlineLevel="0" collapsed="false">
      <c r="D822" s="170"/>
    </row>
    <row r="823" customFormat="false" ht="13.2" hidden="false" customHeight="false" outlineLevel="0" collapsed="false">
      <c r="D823" s="170"/>
    </row>
    <row r="824" customFormat="false" ht="13.2" hidden="false" customHeight="false" outlineLevel="0" collapsed="false">
      <c r="D824" s="170"/>
    </row>
    <row r="825" customFormat="false" ht="13.2" hidden="false" customHeight="false" outlineLevel="0" collapsed="false">
      <c r="D825" s="170"/>
    </row>
    <row r="826" customFormat="false" ht="13.2" hidden="false" customHeight="false" outlineLevel="0" collapsed="false">
      <c r="D826" s="170"/>
    </row>
    <row r="827" customFormat="false" ht="13.2" hidden="false" customHeight="false" outlineLevel="0" collapsed="false">
      <c r="D827" s="170"/>
    </row>
    <row r="828" customFormat="false" ht="13.2" hidden="false" customHeight="false" outlineLevel="0" collapsed="false">
      <c r="D828" s="170"/>
    </row>
    <row r="829" customFormat="false" ht="13.2" hidden="false" customHeight="false" outlineLevel="0" collapsed="false">
      <c r="D829" s="170"/>
    </row>
    <row r="830" customFormat="false" ht="13.2" hidden="false" customHeight="false" outlineLevel="0" collapsed="false">
      <c r="D830" s="170"/>
    </row>
    <row r="831" customFormat="false" ht="13.2" hidden="false" customHeight="false" outlineLevel="0" collapsed="false">
      <c r="D831" s="170"/>
    </row>
    <row r="832" customFormat="false" ht="13.2" hidden="false" customHeight="false" outlineLevel="0" collapsed="false">
      <c r="D832" s="170"/>
    </row>
    <row r="833" customFormat="false" ht="13.2" hidden="false" customHeight="false" outlineLevel="0" collapsed="false">
      <c r="D833" s="170"/>
    </row>
    <row r="834" customFormat="false" ht="13.2" hidden="false" customHeight="false" outlineLevel="0" collapsed="false">
      <c r="D834" s="170"/>
    </row>
    <row r="835" customFormat="false" ht="13.2" hidden="false" customHeight="false" outlineLevel="0" collapsed="false">
      <c r="D835" s="170"/>
    </row>
    <row r="836" customFormat="false" ht="13.2" hidden="false" customHeight="false" outlineLevel="0" collapsed="false">
      <c r="D836" s="170"/>
    </row>
    <row r="837" customFormat="false" ht="13.2" hidden="false" customHeight="false" outlineLevel="0" collapsed="false">
      <c r="D837" s="170"/>
    </row>
    <row r="838" customFormat="false" ht="13.2" hidden="false" customHeight="false" outlineLevel="0" collapsed="false">
      <c r="D838" s="170"/>
    </row>
    <row r="839" customFormat="false" ht="13.2" hidden="false" customHeight="false" outlineLevel="0" collapsed="false">
      <c r="D839" s="170"/>
    </row>
    <row r="840" customFormat="false" ht="13.2" hidden="false" customHeight="false" outlineLevel="0" collapsed="false">
      <c r="D840" s="170"/>
    </row>
    <row r="841" customFormat="false" ht="13.2" hidden="false" customHeight="false" outlineLevel="0" collapsed="false">
      <c r="D841" s="170"/>
    </row>
    <row r="842" customFormat="false" ht="13.2" hidden="false" customHeight="false" outlineLevel="0" collapsed="false">
      <c r="D842" s="170"/>
    </row>
    <row r="843" customFormat="false" ht="13.2" hidden="false" customHeight="false" outlineLevel="0" collapsed="false">
      <c r="D843" s="170"/>
    </row>
    <row r="844" customFormat="false" ht="13.2" hidden="false" customHeight="false" outlineLevel="0" collapsed="false">
      <c r="D844" s="170"/>
    </row>
    <row r="845" customFormat="false" ht="13.2" hidden="false" customHeight="false" outlineLevel="0" collapsed="false">
      <c r="D845" s="170"/>
    </row>
    <row r="846" customFormat="false" ht="13.2" hidden="false" customHeight="false" outlineLevel="0" collapsed="false">
      <c r="D846" s="170"/>
    </row>
    <row r="847" customFormat="false" ht="13.2" hidden="false" customHeight="false" outlineLevel="0" collapsed="false">
      <c r="D847" s="170"/>
    </row>
    <row r="848" customFormat="false" ht="13.2" hidden="false" customHeight="false" outlineLevel="0" collapsed="false">
      <c r="D848" s="170"/>
    </row>
    <row r="849" customFormat="false" ht="13.2" hidden="false" customHeight="false" outlineLevel="0" collapsed="false">
      <c r="D849" s="170"/>
    </row>
    <row r="850" customFormat="false" ht="13.2" hidden="false" customHeight="false" outlineLevel="0" collapsed="false">
      <c r="D850" s="170"/>
    </row>
    <row r="851" customFormat="false" ht="13.2" hidden="false" customHeight="false" outlineLevel="0" collapsed="false">
      <c r="D851" s="170"/>
    </row>
    <row r="852" customFormat="false" ht="13.2" hidden="false" customHeight="false" outlineLevel="0" collapsed="false">
      <c r="D852" s="170"/>
    </row>
    <row r="853" customFormat="false" ht="13.2" hidden="false" customHeight="false" outlineLevel="0" collapsed="false">
      <c r="D853" s="170"/>
    </row>
    <row r="854" customFormat="false" ht="13.2" hidden="false" customHeight="false" outlineLevel="0" collapsed="false">
      <c r="D854" s="170"/>
    </row>
    <row r="855" customFormat="false" ht="13.2" hidden="false" customHeight="false" outlineLevel="0" collapsed="false">
      <c r="D855" s="170"/>
    </row>
    <row r="856" customFormat="false" ht="13.2" hidden="false" customHeight="false" outlineLevel="0" collapsed="false">
      <c r="D856" s="170"/>
    </row>
    <row r="857" customFormat="false" ht="13.2" hidden="false" customHeight="false" outlineLevel="0" collapsed="false">
      <c r="D857" s="170"/>
    </row>
    <row r="858" customFormat="false" ht="13.2" hidden="false" customHeight="false" outlineLevel="0" collapsed="false">
      <c r="D858" s="170"/>
    </row>
    <row r="859" customFormat="false" ht="13.2" hidden="false" customHeight="false" outlineLevel="0" collapsed="false">
      <c r="D859" s="170"/>
    </row>
    <row r="860" customFormat="false" ht="13.2" hidden="false" customHeight="false" outlineLevel="0" collapsed="false">
      <c r="D860" s="170"/>
    </row>
    <row r="861" customFormat="false" ht="13.2" hidden="false" customHeight="false" outlineLevel="0" collapsed="false">
      <c r="D861" s="170"/>
    </row>
    <row r="862" customFormat="false" ht="13.2" hidden="false" customHeight="false" outlineLevel="0" collapsed="false">
      <c r="D862" s="170"/>
    </row>
    <row r="863" customFormat="false" ht="13.2" hidden="false" customHeight="false" outlineLevel="0" collapsed="false">
      <c r="D863" s="170"/>
    </row>
    <row r="864" customFormat="false" ht="13.2" hidden="false" customHeight="false" outlineLevel="0" collapsed="false">
      <c r="D864" s="170"/>
    </row>
    <row r="865" customFormat="false" ht="13.2" hidden="false" customHeight="false" outlineLevel="0" collapsed="false">
      <c r="D865" s="170"/>
    </row>
    <row r="866" customFormat="false" ht="13.2" hidden="false" customHeight="false" outlineLevel="0" collapsed="false">
      <c r="D866" s="170"/>
    </row>
    <row r="867" customFormat="false" ht="13.2" hidden="false" customHeight="false" outlineLevel="0" collapsed="false">
      <c r="D867" s="170"/>
    </row>
    <row r="868" customFormat="false" ht="13.2" hidden="false" customHeight="false" outlineLevel="0" collapsed="false">
      <c r="D868" s="170"/>
    </row>
    <row r="869" customFormat="false" ht="13.2" hidden="false" customHeight="false" outlineLevel="0" collapsed="false">
      <c r="D869" s="170"/>
    </row>
    <row r="870" customFormat="false" ht="13.2" hidden="false" customHeight="false" outlineLevel="0" collapsed="false">
      <c r="D870" s="170"/>
    </row>
    <row r="871" customFormat="false" ht="13.2" hidden="false" customHeight="false" outlineLevel="0" collapsed="false">
      <c r="D871" s="170"/>
    </row>
    <row r="872" customFormat="false" ht="13.2" hidden="false" customHeight="false" outlineLevel="0" collapsed="false">
      <c r="D872" s="170"/>
    </row>
    <row r="873" customFormat="false" ht="13.2" hidden="false" customHeight="false" outlineLevel="0" collapsed="false">
      <c r="D873" s="170"/>
    </row>
    <row r="874" customFormat="false" ht="13.2" hidden="false" customHeight="false" outlineLevel="0" collapsed="false">
      <c r="D874" s="170"/>
    </row>
    <row r="875" customFormat="false" ht="13.2" hidden="false" customHeight="false" outlineLevel="0" collapsed="false">
      <c r="D875" s="170"/>
    </row>
    <row r="876" customFormat="false" ht="13.2" hidden="false" customHeight="false" outlineLevel="0" collapsed="false">
      <c r="D876" s="170"/>
    </row>
    <row r="877" customFormat="false" ht="13.2" hidden="false" customHeight="false" outlineLevel="0" collapsed="false">
      <c r="D877" s="170"/>
    </row>
    <row r="878" customFormat="false" ht="13.2" hidden="false" customHeight="false" outlineLevel="0" collapsed="false">
      <c r="D878" s="170"/>
    </row>
    <row r="879" customFormat="false" ht="13.2" hidden="false" customHeight="false" outlineLevel="0" collapsed="false">
      <c r="D879" s="170"/>
    </row>
    <row r="880" customFormat="false" ht="13.2" hidden="false" customHeight="false" outlineLevel="0" collapsed="false">
      <c r="D880" s="170"/>
    </row>
    <row r="881" customFormat="false" ht="13.2" hidden="false" customHeight="false" outlineLevel="0" collapsed="false">
      <c r="D881" s="170"/>
    </row>
    <row r="882" customFormat="false" ht="13.2" hidden="false" customHeight="false" outlineLevel="0" collapsed="false">
      <c r="D882" s="170"/>
    </row>
    <row r="883" customFormat="false" ht="13.2" hidden="false" customHeight="false" outlineLevel="0" collapsed="false">
      <c r="D883" s="170"/>
    </row>
    <row r="884" customFormat="false" ht="13.2" hidden="false" customHeight="false" outlineLevel="0" collapsed="false">
      <c r="D884" s="170"/>
    </row>
    <row r="885" customFormat="false" ht="13.2" hidden="false" customHeight="false" outlineLevel="0" collapsed="false">
      <c r="D885" s="170"/>
    </row>
    <row r="886" customFormat="false" ht="13.2" hidden="false" customHeight="false" outlineLevel="0" collapsed="false">
      <c r="D886" s="170"/>
    </row>
    <row r="887" customFormat="false" ht="13.2" hidden="false" customHeight="false" outlineLevel="0" collapsed="false">
      <c r="D887" s="170"/>
    </row>
    <row r="888" customFormat="false" ht="13.2" hidden="false" customHeight="false" outlineLevel="0" collapsed="false">
      <c r="D888" s="170"/>
    </row>
    <row r="889" customFormat="false" ht="13.2" hidden="false" customHeight="false" outlineLevel="0" collapsed="false">
      <c r="D889" s="170"/>
    </row>
    <row r="890" customFormat="false" ht="13.2" hidden="false" customHeight="false" outlineLevel="0" collapsed="false">
      <c r="D890" s="170"/>
    </row>
    <row r="891" customFormat="false" ht="13.2" hidden="false" customHeight="false" outlineLevel="0" collapsed="false">
      <c r="D891" s="170"/>
    </row>
    <row r="892" customFormat="false" ht="13.2" hidden="false" customHeight="false" outlineLevel="0" collapsed="false">
      <c r="D892" s="170"/>
    </row>
    <row r="893" customFormat="false" ht="13.2" hidden="false" customHeight="false" outlineLevel="0" collapsed="false">
      <c r="D893" s="170"/>
    </row>
    <row r="894" customFormat="false" ht="13.2" hidden="false" customHeight="false" outlineLevel="0" collapsed="false">
      <c r="D894" s="170"/>
    </row>
    <row r="895" customFormat="false" ht="13.2" hidden="false" customHeight="false" outlineLevel="0" collapsed="false">
      <c r="D895" s="170"/>
    </row>
    <row r="896" customFormat="false" ht="13.2" hidden="false" customHeight="false" outlineLevel="0" collapsed="false">
      <c r="D896" s="170"/>
    </row>
    <row r="897" customFormat="false" ht="13.2" hidden="false" customHeight="false" outlineLevel="0" collapsed="false">
      <c r="D897" s="170"/>
    </row>
    <row r="898" customFormat="false" ht="13.2" hidden="false" customHeight="false" outlineLevel="0" collapsed="false">
      <c r="D898" s="170"/>
    </row>
    <row r="899" customFormat="false" ht="13.2" hidden="false" customHeight="false" outlineLevel="0" collapsed="false">
      <c r="D899" s="170"/>
    </row>
    <row r="900" customFormat="false" ht="13.2" hidden="false" customHeight="false" outlineLevel="0" collapsed="false">
      <c r="D900" s="170"/>
    </row>
    <row r="901" customFormat="false" ht="13.2" hidden="false" customHeight="false" outlineLevel="0" collapsed="false">
      <c r="D901" s="170"/>
    </row>
    <row r="902" customFormat="false" ht="13.2" hidden="false" customHeight="false" outlineLevel="0" collapsed="false">
      <c r="D902" s="170"/>
    </row>
    <row r="903" customFormat="false" ht="13.2" hidden="false" customHeight="false" outlineLevel="0" collapsed="false">
      <c r="D903" s="170"/>
    </row>
    <row r="904" customFormat="false" ht="13.2" hidden="false" customHeight="false" outlineLevel="0" collapsed="false">
      <c r="D904" s="170"/>
    </row>
    <row r="905" customFormat="false" ht="13.2" hidden="false" customHeight="false" outlineLevel="0" collapsed="false">
      <c r="D905" s="170"/>
    </row>
    <row r="906" customFormat="false" ht="13.2" hidden="false" customHeight="false" outlineLevel="0" collapsed="false">
      <c r="D906" s="170"/>
    </row>
    <row r="907" customFormat="false" ht="13.2" hidden="false" customHeight="false" outlineLevel="0" collapsed="false">
      <c r="D907" s="170"/>
    </row>
    <row r="908" customFormat="false" ht="13.2" hidden="false" customHeight="false" outlineLevel="0" collapsed="false">
      <c r="D908" s="170"/>
    </row>
    <row r="909" customFormat="false" ht="13.2" hidden="false" customHeight="false" outlineLevel="0" collapsed="false">
      <c r="D909" s="170"/>
    </row>
    <row r="910" customFormat="false" ht="13.2" hidden="false" customHeight="false" outlineLevel="0" collapsed="false">
      <c r="D910" s="170"/>
    </row>
    <row r="911" customFormat="false" ht="13.2" hidden="false" customHeight="false" outlineLevel="0" collapsed="false">
      <c r="D911" s="170"/>
    </row>
    <row r="912" customFormat="false" ht="13.2" hidden="false" customHeight="false" outlineLevel="0" collapsed="false">
      <c r="D912" s="170"/>
    </row>
    <row r="913" customFormat="false" ht="13.2" hidden="false" customHeight="false" outlineLevel="0" collapsed="false">
      <c r="D913" s="170"/>
    </row>
    <row r="914" customFormat="false" ht="13.2" hidden="false" customHeight="false" outlineLevel="0" collapsed="false">
      <c r="D914" s="170"/>
    </row>
    <row r="915" customFormat="false" ht="13.2" hidden="false" customHeight="false" outlineLevel="0" collapsed="false">
      <c r="D915" s="170"/>
    </row>
    <row r="916" customFormat="false" ht="13.2" hidden="false" customHeight="false" outlineLevel="0" collapsed="false">
      <c r="D916" s="170"/>
    </row>
    <row r="917" customFormat="false" ht="13.2" hidden="false" customHeight="false" outlineLevel="0" collapsed="false">
      <c r="D917" s="170"/>
    </row>
    <row r="918" customFormat="false" ht="13.2" hidden="false" customHeight="false" outlineLevel="0" collapsed="false">
      <c r="D918" s="170"/>
    </row>
    <row r="919" customFormat="false" ht="13.2" hidden="false" customHeight="false" outlineLevel="0" collapsed="false">
      <c r="D919" s="170"/>
    </row>
    <row r="920" customFormat="false" ht="13.2" hidden="false" customHeight="false" outlineLevel="0" collapsed="false">
      <c r="D920" s="170"/>
    </row>
    <row r="921" customFormat="false" ht="13.2" hidden="false" customHeight="false" outlineLevel="0" collapsed="false">
      <c r="D921" s="170"/>
    </row>
    <row r="922" customFormat="false" ht="13.2" hidden="false" customHeight="false" outlineLevel="0" collapsed="false">
      <c r="D922" s="170"/>
    </row>
    <row r="923" customFormat="false" ht="13.2" hidden="false" customHeight="false" outlineLevel="0" collapsed="false">
      <c r="D923" s="170"/>
    </row>
    <row r="924" customFormat="false" ht="13.2" hidden="false" customHeight="false" outlineLevel="0" collapsed="false">
      <c r="D924" s="170"/>
    </row>
    <row r="925" customFormat="false" ht="13.2" hidden="false" customHeight="false" outlineLevel="0" collapsed="false">
      <c r="D925" s="170"/>
    </row>
    <row r="926" customFormat="false" ht="13.2" hidden="false" customHeight="false" outlineLevel="0" collapsed="false">
      <c r="D926" s="170"/>
    </row>
    <row r="927" customFormat="false" ht="13.2" hidden="false" customHeight="false" outlineLevel="0" collapsed="false">
      <c r="D927" s="170"/>
    </row>
    <row r="928" customFormat="false" ht="13.2" hidden="false" customHeight="false" outlineLevel="0" collapsed="false">
      <c r="D928" s="170"/>
    </row>
    <row r="929" customFormat="false" ht="13.2" hidden="false" customHeight="false" outlineLevel="0" collapsed="false">
      <c r="D929" s="170"/>
    </row>
    <row r="930" customFormat="false" ht="13.2" hidden="false" customHeight="false" outlineLevel="0" collapsed="false">
      <c r="D930" s="170"/>
    </row>
    <row r="931" customFormat="false" ht="13.2" hidden="false" customHeight="false" outlineLevel="0" collapsed="false">
      <c r="D931" s="170"/>
    </row>
    <row r="932" customFormat="false" ht="13.2" hidden="false" customHeight="false" outlineLevel="0" collapsed="false">
      <c r="D932" s="170"/>
    </row>
    <row r="933" customFormat="false" ht="13.2" hidden="false" customHeight="false" outlineLevel="0" collapsed="false">
      <c r="D933" s="170"/>
    </row>
    <row r="934" customFormat="false" ht="13.2" hidden="false" customHeight="false" outlineLevel="0" collapsed="false">
      <c r="D934" s="170"/>
    </row>
    <row r="935" customFormat="false" ht="13.2" hidden="false" customHeight="false" outlineLevel="0" collapsed="false">
      <c r="D935" s="170"/>
    </row>
    <row r="936" customFormat="false" ht="13.2" hidden="false" customHeight="false" outlineLevel="0" collapsed="false">
      <c r="D936" s="170"/>
    </row>
    <row r="937" customFormat="false" ht="13.2" hidden="false" customHeight="false" outlineLevel="0" collapsed="false">
      <c r="D937" s="170"/>
    </row>
    <row r="938" customFormat="false" ht="13.2" hidden="false" customHeight="false" outlineLevel="0" collapsed="false">
      <c r="D938" s="170"/>
    </row>
    <row r="939" customFormat="false" ht="13.2" hidden="false" customHeight="false" outlineLevel="0" collapsed="false">
      <c r="D939" s="170"/>
    </row>
    <row r="940" customFormat="false" ht="13.2" hidden="false" customHeight="false" outlineLevel="0" collapsed="false">
      <c r="D940" s="170"/>
    </row>
    <row r="941" customFormat="false" ht="13.2" hidden="false" customHeight="false" outlineLevel="0" collapsed="false">
      <c r="D941" s="170"/>
    </row>
    <row r="942" customFormat="false" ht="13.2" hidden="false" customHeight="false" outlineLevel="0" collapsed="false">
      <c r="D942" s="170"/>
    </row>
    <row r="943" customFormat="false" ht="13.2" hidden="false" customHeight="false" outlineLevel="0" collapsed="false">
      <c r="D943" s="170"/>
    </row>
    <row r="944" customFormat="false" ht="13.2" hidden="false" customHeight="false" outlineLevel="0" collapsed="false">
      <c r="D944" s="170"/>
    </row>
    <row r="945" customFormat="false" ht="13.2" hidden="false" customHeight="false" outlineLevel="0" collapsed="false">
      <c r="D945" s="170"/>
    </row>
    <row r="946" customFormat="false" ht="13.2" hidden="false" customHeight="false" outlineLevel="0" collapsed="false">
      <c r="D946" s="170"/>
    </row>
    <row r="947" customFormat="false" ht="13.2" hidden="false" customHeight="false" outlineLevel="0" collapsed="false">
      <c r="D947" s="170"/>
    </row>
    <row r="948" customFormat="false" ht="13.2" hidden="false" customHeight="false" outlineLevel="0" collapsed="false">
      <c r="D948" s="170"/>
    </row>
    <row r="949" customFormat="false" ht="13.2" hidden="false" customHeight="false" outlineLevel="0" collapsed="false">
      <c r="D949" s="170"/>
    </row>
    <row r="950" customFormat="false" ht="13.2" hidden="false" customHeight="false" outlineLevel="0" collapsed="false">
      <c r="D950" s="170"/>
    </row>
    <row r="951" customFormat="false" ht="13.2" hidden="false" customHeight="false" outlineLevel="0" collapsed="false">
      <c r="D951" s="170"/>
    </row>
    <row r="952" customFormat="false" ht="13.2" hidden="false" customHeight="false" outlineLevel="0" collapsed="false">
      <c r="D952" s="170"/>
    </row>
    <row r="953" customFormat="false" ht="13.2" hidden="false" customHeight="false" outlineLevel="0" collapsed="false">
      <c r="D953" s="170"/>
    </row>
    <row r="954" customFormat="false" ht="13.2" hidden="false" customHeight="false" outlineLevel="0" collapsed="false">
      <c r="D954" s="170"/>
    </row>
    <row r="955" customFormat="false" ht="13.2" hidden="false" customHeight="false" outlineLevel="0" collapsed="false">
      <c r="D955" s="170"/>
    </row>
    <row r="956" customFormat="false" ht="13.2" hidden="false" customHeight="false" outlineLevel="0" collapsed="false">
      <c r="D956" s="170"/>
    </row>
    <row r="957" customFormat="false" ht="13.2" hidden="false" customHeight="false" outlineLevel="0" collapsed="false">
      <c r="D957" s="170"/>
    </row>
    <row r="958" customFormat="false" ht="13.2" hidden="false" customHeight="false" outlineLevel="0" collapsed="false">
      <c r="D958" s="170"/>
    </row>
    <row r="959" customFormat="false" ht="13.2" hidden="false" customHeight="false" outlineLevel="0" collapsed="false">
      <c r="D959" s="170"/>
    </row>
    <row r="960" customFormat="false" ht="13.2" hidden="false" customHeight="false" outlineLevel="0" collapsed="false">
      <c r="D960" s="170"/>
    </row>
    <row r="961" customFormat="false" ht="13.2" hidden="false" customHeight="false" outlineLevel="0" collapsed="false">
      <c r="D961" s="170"/>
    </row>
    <row r="962" customFormat="false" ht="13.2" hidden="false" customHeight="false" outlineLevel="0" collapsed="false">
      <c r="D962" s="170"/>
    </row>
    <row r="963" customFormat="false" ht="13.2" hidden="false" customHeight="false" outlineLevel="0" collapsed="false">
      <c r="D963" s="170"/>
    </row>
    <row r="964" customFormat="false" ht="13.2" hidden="false" customHeight="false" outlineLevel="0" collapsed="false">
      <c r="D964" s="170"/>
    </row>
    <row r="965" customFormat="false" ht="13.2" hidden="false" customHeight="false" outlineLevel="0" collapsed="false">
      <c r="D965" s="170"/>
    </row>
    <row r="966" customFormat="false" ht="13.2" hidden="false" customHeight="false" outlineLevel="0" collapsed="false">
      <c r="D966" s="170"/>
    </row>
    <row r="967" customFormat="false" ht="13.2" hidden="false" customHeight="false" outlineLevel="0" collapsed="false">
      <c r="D967" s="170"/>
    </row>
    <row r="968" customFormat="false" ht="13.2" hidden="false" customHeight="false" outlineLevel="0" collapsed="false">
      <c r="D968" s="170"/>
    </row>
    <row r="969" customFormat="false" ht="13.2" hidden="false" customHeight="false" outlineLevel="0" collapsed="false">
      <c r="D969" s="170"/>
    </row>
    <row r="970" customFormat="false" ht="13.2" hidden="false" customHeight="false" outlineLevel="0" collapsed="false">
      <c r="D970" s="170"/>
    </row>
    <row r="971" customFormat="false" ht="13.2" hidden="false" customHeight="false" outlineLevel="0" collapsed="false">
      <c r="D971" s="170"/>
    </row>
    <row r="972" customFormat="false" ht="13.2" hidden="false" customHeight="false" outlineLevel="0" collapsed="false">
      <c r="D972" s="170"/>
    </row>
    <row r="973" customFormat="false" ht="13.2" hidden="false" customHeight="false" outlineLevel="0" collapsed="false">
      <c r="D973" s="170"/>
    </row>
    <row r="974" customFormat="false" ht="13.2" hidden="false" customHeight="false" outlineLevel="0" collapsed="false">
      <c r="D974" s="170"/>
    </row>
    <row r="975" customFormat="false" ht="13.2" hidden="false" customHeight="false" outlineLevel="0" collapsed="false">
      <c r="D975" s="170"/>
    </row>
    <row r="976" customFormat="false" ht="13.2" hidden="false" customHeight="false" outlineLevel="0" collapsed="false">
      <c r="D976" s="170"/>
    </row>
    <row r="977" customFormat="false" ht="13.2" hidden="false" customHeight="false" outlineLevel="0" collapsed="false">
      <c r="D977" s="170"/>
    </row>
    <row r="978" customFormat="false" ht="13.2" hidden="false" customHeight="false" outlineLevel="0" collapsed="false">
      <c r="D978" s="170"/>
    </row>
    <row r="979" customFormat="false" ht="13.2" hidden="false" customHeight="false" outlineLevel="0" collapsed="false">
      <c r="D979" s="170"/>
    </row>
    <row r="980" customFormat="false" ht="13.2" hidden="false" customHeight="false" outlineLevel="0" collapsed="false">
      <c r="D980" s="170"/>
    </row>
    <row r="981" customFormat="false" ht="13.2" hidden="false" customHeight="false" outlineLevel="0" collapsed="false">
      <c r="D981" s="170"/>
    </row>
    <row r="982" customFormat="false" ht="13.2" hidden="false" customHeight="false" outlineLevel="0" collapsed="false">
      <c r="D982" s="170"/>
    </row>
    <row r="983" customFormat="false" ht="13.2" hidden="false" customHeight="false" outlineLevel="0" collapsed="false">
      <c r="D983" s="170"/>
    </row>
    <row r="984" customFormat="false" ht="13.2" hidden="false" customHeight="false" outlineLevel="0" collapsed="false">
      <c r="D984" s="170"/>
    </row>
    <row r="985" customFormat="false" ht="13.2" hidden="false" customHeight="false" outlineLevel="0" collapsed="false">
      <c r="D985" s="170"/>
    </row>
    <row r="986" customFormat="false" ht="13.2" hidden="false" customHeight="false" outlineLevel="0" collapsed="false">
      <c r="D986" s="170"/>
    </row>
    <row r="987" customFormat="false" ht="13.2" hidden="false" customHeight="false" outlineLevel="0" collapsed="false">
      <c r="D987" s="170"/>
    </row>
    <row r="988" customFormat="false" ht="13.2" hidden="false" customHeight="false" outlineLevel="0" collapsed="false">
      <c r="D988" s="170"/>
    </row>
    <row r="989" customFormat="false" ht="13.2" hidden="false" customHeight="false" outlineLevel="0" collapsed="false">
      <c r="D989" s="170"/>
    </row>
    <row r="990" customFormat="false" ht="13.2" hidden="false" customHeight="false" outlineLevel="0" collapsed="false">
      <c r="D990" s="170"/>
    </row>
    <row r="991" customFormat="false" ht="13.2" hidden="false" customHeight="false" outlineLevel="0" collapsed="false">
      <c r="D991" s="170"/>
    </row>
    <row r="992" customFormat="false" ht="13.2" hidden="false" customHeight="false" outlineLevel="0" collapsed="false">
      <c r="D992" s="170"/>
    </row>
    <row r="993" customFormat="false" ht="13.2" hidden="false" customHeight="false" outlineLevel="0" collapsed="false">
      <c r="D993" s="170"/>
    </row>
    <row r="994" customFormat="false" ht="13.2" hidden="false" customHeight="false" outlineLevel="0" collapsed="false">
      <c r="D994" s="170"/>
    </row>
    <row r="995" customFormat="false" ht="13.2" hidden="false" customHeight="false" outlineLevel="0" collapsed="false">
      <c r="D995" s="170"/>
    </row>
    <row r="996" customFormat="false" ht="13.2" hidden="false" customHeight="false" outlineLevel="0" collapsed="false">
      <c r="D996" s="170"/>
    </row>
    <row r="997" customFormat="false" ht="13.2" hidden="false" customHeight="false" outlineLevel="0" collapsed="false">
      <c r="D997" s="170"/>
    </row>
    <row r="998" customFormat="false" ht="13.2" hidden="false" customHeight="false" outlineLevel="0" collapsed="false">
      <c r="D998" s="170"/>
    </row>
    <row r="999" customFormat="false" ht="13.2" hidden="false" customHeight="false" outlineLevel="0" collapsed="false">
      <c r="D999" s="170"/>
    </row>
    <row r="1000" customFormat="false" ht="13.2" hidden="false" customHeight="false" outlineLevel="0" collapsed="false">
      <c r="D1000" s="170"/>
    </row>
    <row r="1001" customFormat="false" ht="13.2" hidden="false" customHeight="false" outlineLevel="0" collapsed="false">
      <c r="D1001" s="170"/>
    </row>
    <row r="1002" customFormat="false" ht="13.2" hidden="false" customHeight="false" outlineLevel="0" collapsed="false">
      <c r="D1002" s="170"/>
    </row>
    <row r="1003" customFormat="false" ht="13.2" hidden="false" customHeight="false" outlineLevel="0" collapsed="false">
      <c r="D1003" s="170"/>
    </row>
    <row r="1004" customFormat="false" ht="13.2" hidden="false" customHeight="false" outlineLevel="0" collapsed="false">
      <c r="D1004" s="170"/>
    </row>
    <row r="1005" customFormat="false" ht="13.2" hidden="false" customHeight="false" outlineLevel="0" collapsed="false">
      <c r="D1005" s="170"/>
    </row>
    <row r="1006" customFormat="false" ht="13.2" hidden="false" customHeight="false" outlineLevel="0" collapsed="false">
      <c r="D1006" s="170"/>
    </row>
    <row r="1007" customFormat="false" ht="13.2" hidden="false" customHeight="false" outlineLevel="0" collapsed="false">
      <c r="D1007" s="170"/>
    </row>
    <row r="1008" customFormat="false" ht="13.2" hidden="false" customHeight="false" outlineLevel="0" collapsed="false">
      <c r="D1008" s="170"/>
    </row>
    <row r="1009" customFormat="false" ht="13.2" hidden="false" customHeight="false" outlineLevel="0" collapsed="false">
      <c r="D1009" s="170"/>
    </row>
    <row r="1010" customFormat="false" ht="13.2" hidden="false" customHeight="false" outlineLevel="0" collapsed="false">
      <c r="D1010" s="170"/>
    </row>
    <row r="1011" customFormat="false" ht="13.2" hidden="false" customHeight="false" outlineLevel="0" collapsed="false">
      <c r="D1011" s="170"/>
    </row>
    <row r="1012" customFormat="false" ht="13.2" hidden="false" customHeight="false" outlineLevel="0" collapsed="false">
      <c r="D1012" s="170"/>
    </row>
    <row r="1013" customFormat="false" ht="13.2" hidden="false" customHeight="false" outlineLevel="0" collapsed="false">
      <c r="D1013" s="170"/>
    </row>
    <row r="1014" customFormat="false" ht="13.2" hidden="false" customHeight="false" outlineLevel="0" collapsed="false">
      <c r="D1014" s="170"/>
    </row>
    <row r="1015" customFormat="false" ht="13.2" hidden="false" customHeight="false" outlineLevel="0" collapsed="false">
      <c r="D1015" s="170"/>
    </row>
    <row r="1016" customFormat="false" ht="13.2" hidden="false" customHeight="false" outlineLevel="0" collapsed="false">
      <c r="D1016" s="170"/>
    </row>
    <row r="1017" customFormat="false" ht="13.2" hidden="false" customHeight="false" outlineLevel="0" collapsed="false">
      <c r="D1017" s="170"/>
    </row>
    <row r="1018" customFormat="false" ht="13.2" hidden="false" customHeight="false" outlineLevel="0" collapsed="false">
      <c r="D1018" s="170"/>
    </row>
    <row r="1019" customFormat="false" ht="13.2" hidden="false" customHeight="false" outlineLevel="0" collapsed="false">
      <c r="D1019" s="170"/>
    </row>
    <row r="1020" customFormat="false" ht="13.2" hidden="false" customHeight="false" outlineLevel="0" collapsed="false">
      <c r="D1020" s="170"/>
    </row>
    <row r="1021" customFormat="false" ht="13.2" hidden="false" customHeight="false" outlineLevel="0" collapsed="false">
      <c r="D1021" s="170"/>
    </row>
    <row r="1022" customFormat="false" ht="13.2" hidden="false" customHeight="false" outlineLevel="0" collapsed="false">
      <c r="D1022" s="170"/>
    </row>
    <row r="1023" customFormat="false" ht="13.2" hidden="false" customHeight="false" outlineLevel="0" collapsed="false">
      <c r="D1023" s="170"/>
    </row>
    <row r="1024" customFormat="false" ht="13.2" hidden="false" customHeight="false" outlineLevel="0" collapsed="false">
      <c r="D1024" s="170"/>
    </row>
    <row r="1025" customFormat="false" ht="13.2" hidden="false" customHeight="false" outlineLevel="0" collapsed="false">
      <c r="D1025" s="170"/>
    </row>
    <row r="1026" customFormat="false" ht="13.2" hidden="false" customHeight="false" outlineLevel="0" collapsed="false">
      <c r="D1026" s="170"/>
    </row>
    <row r="1027" customFormat="false" ht="13.2" hidden="false" customHeight="false" outlineLevel="0" collapsed="false">
      <c r="D1027" s="170"/>
    </row>
    <row r="1028" customFormat="false" ht="13.2" hidden="false" customHeight="false" outlineLevel="0" collapsed="false">
      <c r="D1028" s="170"/>
    </row>
    <row r="1029" customFormat="false" ht="13.2" hidden="false" customHeight="false" outlineLevel="0" collapsed="false">
      <c r="D1029" s="170"/>
    </row>
    <row r="1030" customFormat="false" ht="13.2" hidden="false" customHeight="false" outlineLevel="0" collapsed="false">
      <c r="D1030" s="170"/>
    </row>
    <row r="1031" customFormat="false" ht="13.2" hidden="false" customHeight="false" outlineLevel="0" collapsed="false">
      <c r="D1031" s="170"/>
    </row>
    <row r="1032" customFormat="false" ht="13.2" hidden="false" customHeight="false" outlineLevel="0" collapsed="false">
      <c r="D1032" s="170"/>
    </row>
    <row r="1033" customFormat="false" ht="13.2" hidden="false" customHeight="false" outlineLevel="0" collapsed="false">
      <c r="D1033" s="170"/>
    </row>
    <row r="1034" customFormat="false" ht="13.2" hidden="false" customHeight="false" outlineLevel="0" collapsed="false">
      <c r="D1034" s="170"/>
    </row>
    <row r="1035" customFormat="false" ht="13.2" hidden="false" customHeight="false" outlineLevel="0" collapsed="false">
      <c r="D1035" s="170"/>
    </row>
    <row r="1036" customFormat="false" ht="13.2" hidden="false" customHeight="false" outlineLevel="0" collapsed="false">
      <c r="D1036" s="170"/>
    </row>
    <row r="1037" customFormat="false" ht="13.2" hidden="false" customHeight="false" outlineLevel="0" collapsed="false">
      <c r="D1037" s="170"/>
    </row>
    <row r="1038" customFormat="false" ht="13.2" hidden="false" customHeight="false" outlineLevel="0" collapsed="false">
      <c r="D1038" s="170"/>
    </row>
    <row r="1039" customFormat="false" ht="13.2" hidden="false" customHeight="false" outlineLevel="0" collapsed="false">
      <c r="D1039" s="170"/>
    </row>
    <row r="1040" customFormat="false" ht="13.2" hidden="false" customHeight="false" outlineLevel="0" collapsed="false">
      <c r="D1040" s="170"/>
    </row>
    <row r="1041" customFormat="false" ht="13.2" hidden="false" customHeight="false" outlineLevel="0" collapsed="false">
      <c r="D1041" s="170"/>
    </row>
    <row r="1042" customFormat="false" ht="13.2" hidden="false" customHeight="false" outlineLevel="0" collapsed="false">
      <c r="D1042" s="170"/>
    </row>
    <row r="1043" customFormat="false" ht="13.2" hidden="false" customHeight="false" outlineLevel="0" collapsed="false">
      <c r="D1043" s="170"/>
    </row>
    <row r="1044" customFormat="false" ht="13.2" hidden="false" customHeight="false" outlineLevel="0" collapsed="false">
      <c r="D1044" s="170"/>
    </row>
    <row r="1045" customFormat="false" ht="13.2" hidden="false" customHeight="false" outlineLevel="0" collapsed="false">
      <c r="D1045" s="170"/>
    </row>
    <row r="1046" customFormat="false" ht="13.2" hidden="false" customHeight="false" outlineLevel="0" collapsed="false">
      <c r="D1046" s="170"/>
    </row>
    <row r="1047" customFormat="false" ht="13.2" hidden="false" customHeight="false" outlineLevel="0" collapsed="false">
      <c r="D1047" s="170"/>
    </row>
    <row r="1048" customFormat="false" ht="13.2" hidden="false" customHeight="false" outlineLevel="0" collapsed="false">
      <c r="D1048" s="170"/>
    </row>
    <row r="1049" customFormat="false" ht="13.2" hidden="false" customHeight="false" outlineLevel="0" collapsed="false">
      <c r="D1049" s="170"/>
    </row>
    <row r="1050" customFormat="false" ht="13.2" hidden="false" customHeight="false" outlineLevel="0" collapsed="false">
      <c r="D1050" s="170"/>
    </row>
    <row r="1051" customFormat="false" ht="13.2" hidden="false" customHeight="false" outlineLevel="0" collapsed="false">
      <c r="D1051" s="170"/>
    </row>
    <row r="1052" customFormat="false" ht="13.2" hidden="false" customHeight="false" outlineLevel="0" collapsed="false">
      <c r="D1052" s="170"/>
    </row>
    <row r="1053" customFormat="false" ht="13.2" hidden="false" customHeight="false" outlineLevel="0" collapsed="false">
      <c r="D1053" s="170"/>
    </row>
    <row r="1054" customFormat="false" ht="13.2" hidden="false" customHeight="false" outlineLevel="0" collapsed="false">
      <c r="D1054" s="170"/>
    </row>
    <row r="1055" customFormat="false" ht="13.2" hidden="false" customHeight="false" outlineLevel="0" collapsed="false">
      <c r="D1055" s="170"/>
    </row>
    <row r="1056" customFormat="false" ht="13.2" hidden="false" customHeight="false" outlineLevel="0" collapsed="false">
      <c r="D1056" s="170"/>
    </row>
    <row r="1057" customFormat="false" ht="13.2" hidden="false" customHeight="false" outlineLevel="0" collapsed="false">
      <c r="D1057" s="170"/>
    </row>
    <row r="1058" customFormat="false" ht="13.2" hidden="false" customHeight="false" outlineLevel="0" collapsed="false">
      <c r="D1058" s="170"/>
    </row>
    <row r="1059" customFormat="false" ht="13.2" hidden="false" customHeight="false" outlineLevel="0" collapsed="false">
      <c r="D1059" s="170"/>
    </row>
    <row r="1060" customFormat="false" ht="13.2" hidden="false" customHeight="false" outlineLevel="0" collapsed="false">
      <c r="D1060" s="170"/>
    </row>
    <row r="1061" customFormat="false" ht="13.2" hidden="false" customHeight="false" outlineLevel="0" collapsed="false">
      <c r="D1061" s="170"/>
    </row>
    <row r="1062" customFormat="false" ht="13.2" hidden="false" customHeight="false" outlineLevel="0" collapsed="false">
      <c r="D1062" s="170"/>
    </row>
    <row r="1063" customFormat="false" ht="13.2" hidden="false" customHeight="false" outlineLevel="0" collapsed="false">
      <c r="D1063" s="170"/>
    </row>
    <row r="1064" customFormat="false" ht="13.2" hidden="false" customHeight="false" outlineLevel="0" collapsed="false">
      <c r="D1064" s="170"/>
    </row>
    <row r="1065" customFormat="false" ht="13.2" hidden="false" customHeight="false" outlineLevel="0" collapsed="false">
      <c r="D1065" s="170"/>
    </row>
    <row r="1066" customFormat="false" ht="13.2" hidden="false" customHeight="false" outlineLevel="0" collapsed="false">
      <c r="D1066" s="170"/>
    </row>
    <row r="1067" customFormat="false" ht="13.2" hidden="false" customHeight="false" outlineLevel="0" collapsed="false">
      <c r="D1067" s="170"/>
    </row>
    <row r="1068" customFormat="false" ht="13.2" hidden="false" customHeight="false" outlineLevel="0" collapsed="false">
      <c r="D1068" s="170"/>
    </row>
    <row r="1069" customFormat="false" ht="13.2" hidden="false" customHeight="false" outlineLevel="0" collapsed="false">
      <c r="D1069" s="170"/>
    </row>
    <row r="1070" customFormat="false" ht="13.2" hidden="false" customHeight="false" outlineLevel="0" collapsed="false">
      <c r="D1070" s="170"/>
    </row>
    <row r="1071" customFormat="false" ht="13.2" hidden="false" customHeight="false" outlineLevel="0" collapsed="false">
      <c r="D1071" s="170"/>
    </row>
    <row r="1072" customFormat="false" ht="13.2" hidden="false" customHeight="false" outlineLevel="0" collapsed="false">
      <c r="D1072" s="170"/>
    </row>
    <row r="1073" customFormat="false" ht="13.2" hidden="false" customHeight="false" outlineLevel="0" collapsed="false">
      <c r="D1073" s="170"/>
    </row>
    <row r="1074" customFormat="false" ht="13.2" hidden="false" customHeight="false" outlineLevel="0" collapsed="false">
      <c r="D1074" s="170"/>
    </row>
    <row r="1075" customFormat="false" ht="13.2" hidden="false" customHeight="false" outlineLevel="0" collapsed="false">
      <c r="D1075" s="170"/>
    </row>
    <row r="1076" customFormat="false" ht="13.2" hidden="false" customHeight="false" outlineLevel="0" collapsed="false">
      <c r="D1076" s="170"/>
    </row>
    <row r="1077" customFormat="false" ht="13.2" hidden="false" customHeight="false" outlineLevel="0" collapsed="false">
      <c r="D1077" s="170"/>
    </row>
    <row r="1078" customFormat="false" ht="13.2" hidden="false" customHeight="false" outlineLevel="0" collapsed="false">
      <c r="D1078" s="170"/>
    </row>
    <row r="1079" customFormat="false" ht="13.2" hidden="false" customHeight="false" outlineLevel="0" collapsed="false">
      <c r="D1079" s="170"/>
    </row>
    <row r="1080" customFormat="false" ht="13.2" hidden="false" customHeight="false" outlineLevel="0" collapsed="false">
      <c r="D1080" s="170"/>
    </row>
    <row r="1081" customFormat="false" ht="13.2" hidden="false" customHeight="false" outlineLevel="0" collapsed="false">
      <c r="D1081" s="170"/>
    </row>
    <row r="1082" customFormat="false" ht="13.2" hidden="false" customHeight="false" outlineLevel="0" collapsed="false">
      <c r="D1082" s="170"/>
    </row>
    <row r="1083" customFormat="false" ht="13.2" hidden="false" customHeight="false" outlineLevel="0" collapsed="false">
      <c r="D1083" s="170"/>
    </row>
    <row r="1084" customFormat="false" ht="13.2" hidden="false" customHeight="false" outlineLevel="0" collapsed="false">
      <c r="D1084" s="170"/>
    </row>
    <row r="1085" customFormat="false" ht="13.2" hidden="false" customHeight="false" outlineLevel="0" collapsed="false">
      <c r="D1085" s="170"/>
    </row>
    <row r="1086" customFormat="false" ht="13.2" hidden="false" customHeight="false" outlineLevel="0" collapsed="false">
      <c r="D1086" s="170"/>
    </row>
    <row r="1087" customFormat="false" ht="13.2" hidden="false" customHeight="false" outlineLevel="0" collapsed="false">
      <c r="D1087" s="170"/>
    </row>
    <row r="1088" customFormat="false" ht="13.2" hidden="false" customHeight="false" outlineLevel="0" collapsed="false">
      <c r="D1088" s="170"/>
    </row>
    <row r="1089" customFormat="false" ht="13.2" hidden="false" customHeight="false" outlineLevel="0" collapsed="false">
      <c r="D1089" s="170"/>
    </row>
    <row r="1090" customFormat="false" ht="13.2" hidden="false" customHeight="false" outlineLevel="0" collapsed="false">
      <c r="D1090" s="170"/>
    </row>
    <row r="1091" customFormat="false" ht="13.2" hidden="false" customHeight="false" outlineLevel="0" collapsed="false">
      <c r="D1091" s="170"/>
    </row>
    <row r="1092" customFormat="false" ht="13.2" hidden="false" customHeight="false" outlineLevel="0" collapsed="false">
      <c r="D1092" s="170"/>
    </row>
    <row r="1093" customFormat="false" ht="13.2" hidden="false" customHeight="false" outlineLevel="0" collapsed="false">
      <c r="D1093" s="170"/>
    </row>
    <row r="1094" customFormat="false" ht="13.2" hidden="false" customHeight="false" outlineLevel="0" collapsed="false">
      <c r="D1094" s="170"/>
    </row>
    <row r="1095" customFormat="false" ht="13.2" hidden="false" customHeight="false" outlineLevel="0" collapsed="false">
      <c r="D1095" s="170"/>
    </row>
    <row r="1096" customFormat="false" ht="13.2" hidden="false" customHeight="false" outlineLevel="0" collapsed="false">
      <c r="D1096" s="170"/>
    </row>
    <row r="1097" customFormat="false" ht="13.2" hidden="false" customHeight="false" outlineLevel="0" collapsed="false">
      <c r="D1097" s="170"/>
    </row>
    <row r="1098" customFormat="false" ht="13.2" hidden="false" customHeight="false" outlineLevel="0" collapsed="false">
      <c r="D1098" s="170"/>
    </row>
    <row r="1099" customFormat="false" ht="13.2" hidden="false" customHeight="false" outlineLevel="0" collapsed="false">
      <c r="D1099" s="170"/>
    </row>
    <row r="1100" customFormat="false" ht="13.2" hidden="false" customHeight="false" outlineLevel="0" collapsed="false">
      <c r="D1100" s="170"/>
    </row>
    <row r="1101" customFormat="false" ht="13.2" hidden="false" customHeight="false" outlineLevel="0" collapsed="false">
      <c r="D1101" s="170"/>
    </row>
    <row r="1102" customFormat="false" ht="13.2" hidden="false" customHeight="false" outlineLevel="0" collapsed="false">
      <c r="D1102" s="170"/>
    </row>
    <row r="1103" customFormat="false" ht="13.2" hidden="false" customHeight="false" outlineLevel="0" collapsed="false">
      <c r="D1103" s="170"/>
    </row>
    <row r="1104" customFormat="false" ht="13.2" hidden="false" customHeight="false" outlineLevel="0" collapsed="false">
      <c r="D1104" s="170"/>
    </row>
    <row r="1105" customFormat="false" ht="13.2" hidden="false" customHeight="false" outlineLevel="0" collapsed="false">
      <c r="D1105" s="170"/>
    </row>
    <row r="1106" customFormat="false" ht="13.2" hidden="false" customHeight="false" outlineLevel="0" collapsed="false">
      <c r="D1106" s="170"/>
    </row>
    <row r="1107" customFormat="false" ht="13.2" hidden="false" customHeight="false" outlineLevel="0" collapsed="false">
      <c r="D1107" s="170"/>
    </row>
    <row r="1108" customFormat="false" ht="13.2" hidden="false" customHeight="false" outlineLevel="0" collapsed="false">
      <c r="D1108" s="170"/>
    </row>
    <row r="1109" customFormat="false" ht="13.2" hidden="false" customHeight="false" outlineLevel="0" collapsed="false">
      <c r="D1109" s="170"/>
    </row>
    <row r="1110" customFormat="false" ht="13.2" hidden="false" customHeight="false" outlineLevel="0" collapsed="false">
      <c r="D1110" s="170"/>
    </row>
    <row r="1111" customFormat="false" ht="13.2" hidden="false" customHeight="false" outlineLevel="0" collapsed="false">
      <c r="D1111" s="170"/>
    </row>
    <row r="1112" customFormat="false" ht="13.2" hidden="false" customHeight="false" outlineLevel="0" collapsed="false">
      <c r="D1112" s="170"/>
    </row>
    <row r="1113" customFormat="false" ht="13.2" hidden="false" customHeight="false" outlineLevel="0" collapsed="false">
      <c r="D1113" s="170"/>
    </row>
    <row r="1114" customFormat="false" ht="13.2" hidden="false" customHeight="false" outlineLevel="0" collapsed="false">
      <c r="D1114" s="170"/>
    </row>
    <row r="1115" customFormat="false" ht="13.2" hidden="false" customHeight="false" outlineLevel="0" collapsed="false">
      <c r="D1115" s="170"/>
    </row>
    <row r="1116" customFormat="false" ht="13.2" hidden="false" customHeight="false" outlineLevel="0" collapsed="false">
      <c r="D1116" s="170"/>
    </row>
    <row r="1117" customFormat="false" ht="13.2" hidden="false" customHeight="false" outlineLevel="0" collapsed="false">
      <c r="D1117" s="170"/>
    </row>
    <row r="1118" customFormat="false" ht="13.2" hidden="false" customHeight="false" outlineLevel="0" collapsed="false">
      <c r="D1118" s="170"/>
    </row>
    <row r="1119" customFormat="false" ht="13.2" hidden="false" customHeight="false" outlineLevel="0" collapsed="false">
      <c r="D1119" s="170"/>
    </row>
    <row r="1120" customFormat="false" ht="13.2" hidden="false" customHeight="false" outlineLevel="0" collapsed="false">
      <c r="D1120" s="170"/>
    </row>
    <row r="1121" customFormat="false" ht="13.2" hidden="false" customHeight="false" outlineLevel="0" collapsed="false">
      <c r="D1121" s="170"/>
    </row>
    <row r="1122" customFormat="false" ht="13.2" hidden="false" customHeight="false" outlineLevel="0" collapsed="false">
      <c r="D1122" s="170"/>
    </row>
    <row r="1123" customFormat="false" ht="13.2" hidden="false" customHeight="false" outlineLevel="0" collapsed="false">
      <c r="D1123" s="170"/>
    </row>
    <row r="1124" customFormat="false" ht="13.2" hidden="false" customHeight="false" outlineLevel="0" collapsed="false">
      <c r="D1124" s="170"/>
    </row>
    <row r="1125" customFormat="false" ht="13.2" hidden="false" customHeight="false" outlineLevel="0" collapsed="false">
      <c r="D1125" s="170"/>
    </row>
    <row r="1126" customFormat="false" ht="13.2" hidden="false" customHeight="false" outlineLevel="0" collapsed="false">
      <c r="D1126" s="170"/>
    </row>
    <row r="1127" customFormat="false" ht="13.2" hidden="false" customHeight="false" outlineLevel="0" collapsed="false">
      <c r="D1127" s="170"/>
    </row>
    <row r="1128" customFormat="false" ht="13.2" hidden="false" customHeight="false" outlineLevel="0" collapsed="false">
      <c r="D1128" s="170"/>
    </row>
    <row r="1129" customFormat="false" ht="13.2" hidden="false" customHeight="false" outlineLevel="0" collapsed="false">
      <c r="D1129" s="170"/>
    </row>
    <row r="1130" customFormat="false" ht="13.2" hidden="false" customHeight="false" outlineLevel="0" collapsed="false">
      <c r="D1130" s="170"/>
    </row>
    <row r="1131" customFormat="false" ht="13.2" hidden="false" customHeight="false" outlineLevel="0" collapsed="false">
      <c r="D1131" s="170"/>
    </row>
    <row r="1132" customFormat="false" ht="13.2" hidden="false" customHeight="false" outlineLevel="0" collapsed="false">
      <c r="D1132" s="170"/>
    </row>
    <row r="1133" customFormat="false" ht="13.2" hidden="false" customHeight="false" outlineLevel="0" collapsed="false">
      <c r="D1133" s="170"/>
    </row>
    <row r="1134" customFormat="false" ht="13.2" hidden="false" customHeight="false" outlineLevel="0" collapsed="false">
      <c r="D1134" s="170"/>
    </row>
    <row r="1135" customFormat="false" ht="13.2" hidden="false" customHeight="false" outlineLevel="0" collapsed="false">
      <c r="D1135" s="170"/>
    </row>
    <row r="1136" customFormat="false" ht="13.2" hidden="false" customHeight="false" outlineLevel="0" collapsed="false">
      <c r="D1136" s="170"/>
    </row>
    <row r="1137" customFormat="false" ht="13.2" hidden="false" customHeight="false" outlineLevel="0" collapsed="false">
      <c r="D1137" s="170"/>
    </row>
    <row r="1138" customFormat="false" ht="13.2" hidden="false" customHeight="false" outlineLevel="0" collapsed="false">
      <c r="D1138" s="170"/>
    </row>
    <row r="1139" customFormat="false" ht="13.2" hidden="false" customHeight="false" outlineLevel="0" collapsed="false">
      <c r="D1139" s="170"/>
    </row>
    <row r="1140" customFormat="false" ht="13.2" hidden="false" customHeight="false" outlineLevel="0" collapsed="false">
      <c r="D1140" s="170"/>
    </row>
    <row r="1141" customFormat="false" ht="13.2" hidden="false" customHeight="false" outlineLevel="0" collapsed="false">
      <c r="D1141" s="170"/>
    </row>
    <row r="1142" customFormat="false" ht="13.2" hidden="false" customHeight="false" outlineLevel="0" collapsed="false">
      <c r="D1142" s="170"/>
    </row>
    <row r="1143" customFormat="false" ht="13.2" hidden="false" customHeight="false" outlineLevel="0" collapsed="false">
      <c r="D1143" s="170"/>
    </row>
    <row r="1144" customFormat="false" ht="13.2" hidden="false" customHeight="false" outlineLevel="0" collapsed="false">
      <c r="D1144" s="170"/>
    </row>
    <row r="1145" customFormat="false" ht="13.2" hidden="false" customHeight="false" outlineLevel="0" collapsed="false">
      <c r="D1145" s="170"/>
    </row>
    <row r="1146" customFormat="false" ht="13.2" hidden="false" customHeight="false" outlineLevel="0" collapsed="false">
      <c r="D1146" s="170"/>
    </row>
    <row r="1147" customFormat="false" ht="13.2" hidden="false" customHeight="false" outlineLevel="0" collapsed="false">
      <c r="D1147" s="170"/>
    </row>
    <row r="1148" customFormat="false" ht="13.2" hidden="false" customHeight="false" outlineLevel="0" collapsed="false">
      <c r="D1148" s="170"/>
    </row>
    <row r="1149" customFormat="false" ht="13.2" hidden="false" customHeight="false" outlineLevel="0" collapsed="false">
      <c r="D1149" s="170"/>
    </row>
    <row r="1150" customFormat="false" ht="13.2" hidden="false" customHeight="false" outlineLevel="0" collapsed="false">
      <c r="D1150" s="170"/>
    </row>
    <row r="1151" customFormat="false" ht="13.2" hidden="false" customHeight="false" outlineLevel="0" collapsed="false">
      <c r="D1151" s="170"/>
    </row>
    <row r="1152" customFormat="false" ht="13.2" hidden="false" customHeight="false" outlineLevel="0" collapsed="false">
      <c r="D1152" s="170"/>
    </row>
    <row r="1153" customFormat="false" ht="13.2" hidden="false" customHeight="false" outlineLevel="0" collapsed="false">
      <c r="D1153" s="170"/>
    </row>
    <row r="1154" customFormat="false" ht="13.2" hidden="false" customHeight="false" outlineLevel="0" collapsed="false">
      <c r="D1154" s="170"/>
    </row>
    <row r="1155" customFormat="false" ht="13.2" hidden="false" customHeight="false" outlineLevel="0" collapsed="false">
      <c r="D1155" s="170"/>
    </row>
    <row r="1156" customFormat="false" ht="13.2" hidden="false" customHeight="false" outlineLevel="0" collapsed="false">
      <c r="D1156" s="170"/>
    </row>
    <row r="1157" customFormat="false" ht="13.2" hidden="false" customHeight="false" outlineLevel="0" collapsed="false">
      <c r="D1157" s="170"/>
    </row>
    <row r="1158" customFormat="false" ht="13.2" hidden="false" customHeight="false" outlineLevel="0" collapsed="false">
      <c r="D1158" s="170"/>
    </row>
    <row r="1159" customFormat="false" ht="13.2" hidden="false" customHeight="false" outlineLevel="0" collapsed="false">
      <c r="D1159" s="170"/>
    </row>
    <row r="1160" customFormat="false" ht="13.2" hidden="false" customHeight="false" outlineLevel="0" collapsed="false">
      <c r="D1160" s="170"/>
    </row>
    <row r="1161" customFormat="false" ht="13.2" hidden="false" customHeight="false" outlineLevel="0" collapsed="false">
      <c r="D1161" s="170"/>
    </row>
    <row r="1162" customFormat="false" ht="13.2" hidden="false" customHeight="false" outlineLevel="0" collapsed="false">
      <c r="D1162" s="170"/>
    </row>
    <row r="1163" customFormat="false" ht="13.2" hidden="false" customHeight="false" outlineLevel="0" collapsed="false">
      <c r="D1163" s="170"/>
    </row>
    <row r="1164" customFormat="false" ht="13.2" hidden="false" customHeight="false" outlineLevel="0" collapsed="false">
      <c r="D1164" s="170"/>
    </row>
    <row r="1165" customFormat="false" ht="13.2" hidden="false" customHeight="false" outlineLevel="0" collapsed="false">
      <c r="D1165" s="170"/>
    </row>
    <row r="1166" customFormat="false" ht="13.2" hidden="false" customHeight="false" outlineLevel="0" collapsed="false">
      <c r="D1166" s="170"/>
    </row>
    <row r="1167" customFormat="false" ht="13.2" hidden="false" customHeight="false" outlineLevel="0" collapsed="false">
      <c r="D1167" s="170"/>
    </row>
    <row r="1168" customFormat="false" ht="13.2" hidden="false" customHeight="false" outlineLevel="0" collapsed="false">
      <c r="D1168" s="170"/>
    </row>
    <row r="1169" customFormat="false" ht="13.2" hidden="false" customHeight="false" outlineLevel="0" collapsed="false">
      <c r="D1169" s="170"/>
    </row>
    <row r="1170" customFormat="false" ht="13.2" hidden="false" customHeight="false" outlineLevel="0" collapsed="false">
      <c r="D1170" s="170"/>
    </row>
    <row r="1171" customFormat="false" ht="13.2" hidden="false" customHeight="false" outlineLevel="0" collapsed="false">
      <c r="D1171" s="170"/>
    </row>
    <row r="1172" customFormat="false" ht="13.2" hidden="false" customHeight="false" outlineLevel="0" collapsed="false">
      <c r="D1172" s="170"/>
    </row>
    <row r="1173" customFormat="false" ht="13.2" hidden="false" customHeight="false" outlineLevel="0" collapsed="false">
      <c r="D1173" s="170"/>
    </row>
    <row r="1174" customFormat="false" ht="13.2" hidden="false" customHeight="false" outlineLevel="0" collapsed="false">
      <c r="D1174" s="170"/>
    </row>
    <row r="1175" customFormat="false" ht="13.2" hidden="false" customHeight="false" outlineLevel="0" collapsed="false">
      <c r="D1175" s="170"/>
    </row>
    <row r="1176" customFormat="false" ht="13.2" hidden="false" customHeight="false" outlineLevel="0" collapsed="false">
      <c r="D1176" s="170"/>
    </row>
    <row r="1177" customFormat="false" ht="13.2" hidden="false" customHeight="false" outlineLevel="0" collapsed="false">
      <c r="D1177" s="170"/>
    </row>
    <row r="1178" customFormat="false" ht="13.2" hidden="false" customHeight="false" outlineLevel="0" collapsed="false">
      <c r="D1178" s="170"/>
    </row>
    <row r="1179" customFormat="false" ht="13.2" hidden="false" customHeight="false" outlineLevel="0" collapsed="false">
      <c r="D1179" s="170"/>
    </row>
    <row r="1180" customFormat="false" ht="13.2" hidden="false" customHeight="false" outlineLevel="0" collapsed="false">
      <c r="D1180" s="170"/>
    </row>
    <row r="1181" customFormat="false" ht="13.2" hidden="false" customHeight="false" outlineLevel="0" collapsed="false">
      <c r="D1181" s="170"/>
    </row>
    <row r="1182" customFormat="false" ht="13.2" hidden="false" customHeight="false" outlineLevel="0" collapsed="false">
      <c r="D1182" s="170"/>
    </row>
    <row r="1183" customFormat="false" ht="13.2" hidden="false" customHeight="false" outlineLevel="0" collapsed="false">
      <c r="D1183" s="170"/>
    </row>
    <row r="1184" customFormat="false" ht="13.2" hidden="false" customHeight="false" outlineLevel="0" collapsed="false">
      <c r="D1184" s="170"/>
    </row>
    <row r="1185" customFormat="false" ht="13.2" hidden="false" customHeight="false" outlineLevel="0" collapsed="false">
      <c r="D1185" s="170"/>
    </row>
    <row r="1186" customFormat="false" ht="13.2" hidden="false" customHeight="false" outlineLevel="0" collapsed="false">
      <c r="D1186" s="170"/>
    </row>
    <row r="1187" customFormat="false" ht="13.2" hidden="false" customHeight="false" outlineLevel="0" collapsed="false">
      <c r="D1187" s="170"/>
    </row>
    <row r="1188" customFormat="false" ht="13.2" hidden="false" customHeight="false" outlineLevel="0" collapsed="false">
      <c r="D1188" s="170"/>
    </row>
    <row r="1189" customFormat="false" ht="13.2" hidden="false" customHeight="false" outlineLevel="0" collapsed="false">
      <c r="D1189" s="170"/>
    </row>
    <row r="1190" customFormat="false" ht="13.2" hidden="false" customHeight="false" outlineLevel="0" collapsed="false">
      <c r="D1190" s="170"/>
    </row>
    <row r="1191" customFormat="false" ht="13.2" hidden="false" customHeight="false" outlineLevel="0" collapsed="false">
      <c r="D1191" s="170"/>
    </row>
    <row r="1192" customFormat="false" ht="13.2" hidden="false" customHeight="false" outlineLevel="0" collapsed="false">
      <c r="D1192" s="170"/>
    </row>
    <row r="1193" customFormat="false" ht="13.2" hidden="false" customHeight="false" outlineLevel="0" collapsed="false">
      <c r="D1193" s="170"/>
    </row>
    <row r="1194" customFormat="false" ht="13.2" hidden="false" customHeight="false" outlineLevel="0" collapsed="false">
      <c r="D1194" s="170"/>
    </row>
    <row r="1195" customFormat="false" ht="13.2" hidden="false" customHeight="false" outlineLevel="0" collapsed="false">
      <c r="D1195" s="170"/>
    </row>
    <row r="1196" customFormat="false" ht="13.2" hidden="false" customHeight="false" outlineLevel="0" collapsed="false">
      <c r="D1196" s="170"/>
    </row>
    <row r="1197" customFormat="false" ht="13.2" hidden="false" customHeight="false" outlineLevel="0" collapsed="false">
      <c r="D1197" s="170"/>
    </row>
    <row r="1198" customFormat="false" ht="13.2" hidden="false" customHeight="false" outlineLevel="0" collapsed="false">
      <c r="D1198" s="170"/>
    </row>
    <row r="1199" customFormat="false" ht="13.2" hidden="false" customHeight="false" outlineLevel="0" collapsed="false">
      <c r="D1199" s="170"/>
    </row>
    <row r="1200" customFormat="false" ht="13.2" hidden="false" customHeight="false" outlineLevel="0" collapsed="false">
      <c r="D1200" s="170"/>
    </row>
    <row r="1201" customFormat="false" ht="13.2" hidden="false" customHeight="false" outlineLevel="0" collapsed="false">
      <c r="D1201" s="170"/>
    </row>
    <row r="1202" customFormat="false" ht="13.2" hidden="false" customHeight="false" outlineLevel="0" collapsed="false">
      <c r="D1202" s="170"/>
    </row>
    <row r="1203" customFormat="false" ht="13.2" hidden="false" customHeight="false" outlineLevel="0" collapsed="false">
      <c r="D1203" s="170"/>
    </row>
    <row r="1204" customFormat="false" ht="13.2" hidden="false" customHeight="false" outlineLevel="0" collapsed="false">
      <c r="D1204" s="170"/>
    </row>
    <row r="1205" customFormat="false" ht="13.2" hidden="false" customHeight="false" outlineLevel="0" collapsed="false">
      <c r="D1205" s="170"/>
    </row>
    <row r="1206" customFormat="false" ht="13.2" hidden="false" customHeight="false" outlineLevel="0" collapsed="false">
      <c r="D1206" s="170"/>
    </row>
    <row r="1207" customFormat="false" ht="13.2" hidden="false" customHeight="false" outlineLevel="0" collapsed="false">
      <c r="D1207" s="170"/>
    </row>
    <row r="1208" customFormat="false" ht="13.2" hidden="false" customHeight="false" outlineLevel="0" collapsed="false">
      <c r="D1208" s="170"/>
    </row>
    <row r="1209" customFormat="false" ht="13.2" hidden="false" customHeight="false" outlineLevel="0" collapsed="false">
      <c r="D1209" s="170"/>
    </row>
    <row r="1210" customFormat="false" ht="13.2" hidden="false" customHeight="false" outlineLevel="0" collapsed="false">
      <c r="D1210" s="170"/>
    </row>
    <row r="1211" customFormat="false" ht="13.2" hidden="false" customHeight="false" outlineLevel="0" collapsed="false">
      <c r="D1211" s="170"/>
    </row>
    <row r="1212" customFormat="false" ht="13.2" hidden="false" customHeight="false" outlineLevel="0" collapsed="false">
      <c r="D1212" s="170"/>
    </row>
    <row r="1213" customFormat="false" ht="13.2" hidden="false" customHeight="false" outlineLevel="0" collapsed="false">
      <c r="D1213" s="170"/>
    </row>
    <row r="1214" customFormat="false" ht="13.2" hidden="false" customHeight="false" outlineLevel="0" collapsed="false">
      <c r="D1214" s="170"/>
    </row>
    <row r="1215" customFormat="false" ht="13.2" hidden="false" customHeight="false" outlineLevel="0" collapsed="false">
      <c r="D1215" s="170"/>
    </row>
    <row r="1216" customFormat="false" ht="13.2" hidden="false" customHeight="false" outlineLevel="0" collapsed="false">
      <c r="D1216" s="170"/>
    </row>
    <row r="1217" customFormat="false" ht="13.2" hidden="false" customHeight="false" outlineLevel="0" collapsed="false">
      <c r="D1217" s="170"/>
    </row>
    <row r="1218" customFormat="false" ht="13.2" hidden="false" customHeight="false" outlineLevel="0" collapsed="false">
      <c r="D1218" s="170"/>
    </row>
    <row r="1219" customFormat="false" ht="13.2" hidden="false" customHeight="false" outlineLevel="0" collapsed="false">
      <c r="D1219" s="170"/>
    </row>
    <row r="1220" customFormat="false" ht="13.2" hidden="false" customHeight="false" outlineLevel="0" collapsed="false">
      <c r="D1220" s="170"/>
    </row>
    <row r="1221" customFormat="false" ht="13.2" hidden="false" customHeight="false" outlineLevel="0" collapsed="false">
      <c r="D1221" s="170"/>
    </row>
    <row r="1222" customFormat="false" ht="13.2" hidden="false" customHeight="false" outlineLevel="0" collapsed="false">
      <c r="D1222" s="170"/>
    </row>
    <row r="1223" customFormat="false" ht="13.2" hidden="false" customHeight="false" outlineLevel="0" collapsed="false">
      <c r="D1223" s="170"/>
    </row>
    <row r="1224" customFormat="false" ht="13.2" hidden="false" customHeight="false" outlineLevel="0" collapsed="false">
      <c r="D1224" s="170"/>
    </row>
    <row r="1225" customFormat="false" ht="13.2" hidden="false" customHeight="false" outlineLevel="0" collapsed="false">
      <c r="D1225" s="170"/>
    </row>
    <row r="1226" customFormat="false" ht="13.2" hidden="false" customHeight="false" outlineLevel="0" collapsed="false">
      <c r="D1226" s="170"/>
    </row>
    <row r="1227" customFormat="false" ht="13.2" hidden="false" customHeight="false" outlineLevel="0" collapsed="false">
      <c r="D1227" s="170"/>
    </row>
    <row r="1228" customFormat="false" ht="13.2" hidden="false" customHeight="false" outlineLevel="0" collapsed="false">
      <c r="D1228" s="170"/>
    </row>
    <row r="1229" customFormat="false" ht="13.2" hidden="false" customHeight="false" outlineLevel="0" collapsed="false">
      <c r="D1229" s="170"/>
    </row>
    <row r="1230" customFormat="false" ht="13.2" hidden="false" customHeight="false" outlineLevel="0" collapsed="false">
      <c r="D1230" s="170"/>
    </row>
    <row r="1231" customFormat="false" ht="13.2" hidden="false" customHeight="false" outlineLevel="0" collapsed="false">
      <c r="D1231" s="170"/>
    </row>
    <row r="1232" customFormat="false" ht="13.2" hidden="false" customHeight="false" outlineLevel="0" collapsed="false">
      <c r="D1232" s="170"/>
    </row>
    <row r="1233" customFormat="false" ht="13.2" hidden="false" customHeight="false" outlineLevel="0" collapsed="false">
      <c r="D1233" s="170"/>
    </row>
    <row r="1234" customFormat="false" ht="13.2" hidden="false" customHeight="false" outlineLevel="0" collapsed="false">
      <c r="D1234" s="170"/>
    </row>
    <row r="1235" customFormat="false" ht="13.2" hidden="false" customHeight="false" outlineLevel="0" collapsed="false">
      <c r="D1235" s="170"/>
    </row>
    <row r="1236" customFormat="false" ht="13.2" hidden="false" customHeight="false" outlineLevel="0" collapsed="false">
      <c r="D1236" s="170"/>
    </row>
    <row r="1237" customFormat="false" ht="13.2" hidden="false" customHeight="false" outlineLevel="0" collapsed="false">
      <c r="D1237" s="170"/>
    </row>
    <row r="1238" customFormat="false" ht="13.2" hidden="false" customHeight="false" outlineLevel="0" collapsed="false">
      <c r="D1238" s="170"/>
    </row>
    <row r="1239" customFormat="false" ht="13.2" hidden="false" customHeight="false" outlineLevel="0" collapsed="false">
      <c r="D1239" s="170"/>
    </row>
    <row r="1240" customFormat="false" ht="13.2" hidden="false" customHeight="false" outlineLevel="0" collapsed="false">
      <c r="D1240" s="170"/>
    </row>
    <row r="1241" customFormat="false" ht="13.2" hidden="false" customHeight="false" outlineLevel="0" collapsed="false">
      <c r="D1241" s="170"/>
    </row>
    <row r="1242" customFormat="false" ht="13.2" hidden="false" customHeight="false" outlineLevel="0" collapsed="false">
      <c r="D1242" s="170"/>
    </row>
    <row r="1243" customFormat="false" ht="13.2" hidden="false" customHeight="false" outlineLevel="0" collapsed="false">
      <c r="D1243" s="170"/>
    </row>
    <row r="1244" customFormat="false" ht="13.2" hidden="false" customHeight="false" outlineLevel="0" collapsed="false">
      <c r="D1244" s="170"/>
    </row>
    <row r="1245" customFormat="false" ht="13.2" hidden="false" customHeight="false" outlineLevel="0" collapsed="false">
      <c r="D1245" s="170"/>
    </row>
    <row r="1246" customFormat="false" ht="13.2" hidden="false" customHeight="false" outlineLevel="0" collapsed="false">
      <c r="D1246" s="170"/>
    </row>
    <row r="1247" customFormat="false" ht="13.2" hidden="false" customHeight="false" outlineLevel="0" collapsed="false">
      <c r="D1247" s="170"/>
    </row>
    <row r="1248" customFormat="false" ht="13.2" hidden="false" customHeight="false" outlineLevel="0" collapsed="false">
      <c r="D1248" s="170"/>
    </row>
    <row r="1249" customFormat="false" ht="13.2" hidden="false" customHeight="false" outlineLevel="0" collapsed="false">
      <c r="D1249" s="170"/>
    </row>
    <row r="1250" customFormat="false" ht="13.2" hidden="false" customHeight="false" outlineLevel="0" collapsed="false">
      <c r="D1250" s="170"/>
    </row>
    <row r="1251" customFormat="false" ht="13.2" hidden="false" customHeight="false" outlineLevel="0" collapsed="false">
      <c r="D1251" s="170"/>
    </row>
    <row r="1252" customFormat="false" ht="13.2" hidden="false" customHeight="false" outlineLevel="0" collapsed="false">
      <c r="D1252" s="170"/>
    </row>
    <row r="1253" customFormat="false" ht="13.2" hidden="false" customHeight="false" outlineLevel="0" collapsed="false">
      <c r="D1253" s="170"/>
    </row>
    <row r="1254" customFormat="false" ht="13.2" hidden="false" customHeight="false" outlineLevel="0" collapsed="false">
      <c r="D1254" s="170"/>
    </row>
    <row r="1255" customFormat="false" ht="13.2" hidden="false" customHeight="false" outlineLevel="0" collapsed="false">
      <c r="D1255" s="170"/>
    </row>
    <row r="1256" customFormat="false" ht="13.2" hidden="false" customHeight="false" outlineLevel="0" collapsed="false">
      <c r="D1256" s="170"/>
    </row>
    <row r="1257" customFormat="false" ht="13.2" hidden="false" customHeight="false" outlineLevel="0" collapsed="false">
      <c r="D1257" s="170"/>
    </row>
    <row r="1258" customFormat="false" ht="13.2" hidden="false" customHeight="false" outlineLevel="0" collapsed="false">
      <c r="D1258" s="170"/>
    </row>
    <row r="1259" customFormat="false" ht="13.2" hidden="false" customHeight="false" outlineLevel="0" collapsed="false">
      <c r="D1259" s="170"/>
    </row>
    <row r="1260" customFormat="false" ht="13.2" hidden="false" customHeight="false" outlineLevel="0" collapsed="false">
      <c r="D1260" s="170"/>
    </row>
    <row r="1261" customFormat="false" ht="13.2" hidden="false" customHeight="false" outlineLevel="0" collapsed="false">
      <c r="D1261" s="170"/>
    </row>
    <row r="1262" customFormat="false" ht="13.2" hidden="false" customHeight="false" outlineLevel="0" collapsed="false">
      <c r="D1262" s="170"/>
    </row>
    <row r="1263" customFormat="false" ht="13.2" hidden="false" customHeight="false" outlineLevel="0" collapsed="false">
      <c r="D1263" s="170"/>
    </row>
    <row r="1264" customFormat="false" ht="13.2" hidden="false" customHeight="false" outlineLevel="0" collapsed="false">
      <c r="D1264" s="170"/>
    </row>
    <row r="1265" customFormat="false" ht="13.2" hidden="false" customHeight="false" outlineLevel="0" collapsed="false">
      <c r="D1265" s="170"/>
    </row>
    <row r="1266" customFormat="false" ht="13.2" hidden="false" customHeight="false" outlineLevel="0" collapsed="false">
      <c r="D1266" s="170"/>
    </row>
    <row r="1267" customFormat="false" ht="13.2" hidden="false" customHeight="false" outlineLevel="0" collapsed="false">
      <c r="D1267" s="170"/>
    </row>
    <row r="1268" customFormat="false" ht="13.2" hidden="false" customHeight="false" outlineLevel="0" collapsed="false">
      <c r="D1268" s="170"/>
    </row>
    <row r="1269" customFormat="false" ht="13.2" hidden="false" customHeight="false" outlineLevel="0" collapsed="false">
      <c r="D1269" s="170"/>
    </row>
    <row r="1270" customFormat="false" ht="13.2" hidden="false" customHeight="false" outlineLevel="0" collapsed="false">
      <c r="D1270" s="170"/>
    </row>
    <row r="1271" customFormat="false" ht="13.2" hidden="false" customHeight="false" outlineLevel="0" collapsed="false">
      <c r="D1271" s="170"/>
    </row>
    <row r="1272" customFormat="false" ht="13.2" hidden="false" customHeight="false" outlineLevel="0" collapsed="false">
      <c r="D1272" s="170"/>
    </row>
    <row r="1273" customFormat="false" ht="13.2" hidden="false" customHeight="false" outlineLevel="0" collapsed="false">
      <c r="D1273" s="170"/>
    </row>
    <row r="1274" customFormat="false" ht="13.2" hidden="false" customHeight="false" outlineLevel="0" collapsed="false">
      <c r="D1274" s="170"/>
    </row>
    <row r="1275" customFormat="false" ht="13.2" hidden="false" customHeight="false" outlineLevel="0" collapsed="false">
      <c r="D1275" s="170"/>
    </row>
    <row r="1276" customFormat="false" ht="13.2" hidden="false" customHeight="false" outlineLevel="0" collapsed="false">
      <c r="D1276" s="170"/>
    </row>
    <row r="1277" customFormat="false" ht="13.2" hidden="false" customHeight="false" outlineLevel="0" collapsed="false">
      <c r="D1277" s="170"/>
    </row>
    <row r="1278" customFormat="false" ht="13.2" hidden="false" customHeight="false" outlineLevel="0" collapsed="false">
      <c r="D1278" s="170"/>
    </row>
    <row r="1279" customFormat="false" ht="13.2" hidden="false" customHeight="false" outlineLevel="0" collapsed="false">
      <c r="D1279" s="170"/>
    </row>
    <row r="1280" customFormat="false" ht="13.2" hidden="false" customHeight="false" outlineLevel="0" collapsed="false">
      <c r="D1280" s="170"/>
    </row>
    <row r="1281" customFormat="false" ht="13.2" hidden="false" customHeight="false" outlineLevel="0" collapsed="false">
      <c r="D1281" s="170"/>
    </row>
    <row r="1282" customFormat="false" ht="13.2" hidden="false" customHeight="false" outlineLevel="0" collapsed="false">
      <c r="D1282" s="170"/>
    </row>
    <row r="1283" customFormat="false" ht="13.2" hidden="false" customHeight="false" outlineLevel="0" collapsed="false">
      <c r="D1283" s="170"/>
    </row>
    <row r="1284" customFormat="false" ht="13.2" hidden="false" customHeight="false" outlineLevel="0" collapsed="false">
      <c r="D1284" s="170"/>
    </row>
    <row r="1285" customFormat="false" ht="13.2" hidden="false" customHeight="false" outlineLevel="0" collapsed="false">
      <c r="D1285" s="170"/>
    </row>
    <row r="1286" customFormat="false" ht="13.2" hidden="false" customHeight="false" outlineLevel="0" collapsed="false">
      <c r="D1286" s="170"/>
    </row>
    <row r="1287" customFormat="false" ht="13.2" hidden="false" customHeight="false" outlineLevel="0" collapsed="false">
      <c r="D1287" s="170"/>
    </row>
    <row r="1288" customFormat="false" ht="13.2" hidden="false" customHeight="false" outlineLevel="0" collapsed="false">
      <c r="D1288" s="170"/>
    </row>
    <row r="1289" customFormat="false" ht="13.2" hidden="false" customHeight="false" outlineLevel="0" collapsed="false">
      <c r="D1289" s="170"/>
    </row>
    <row r="1290" customFormat="false" ht="13.2" hidden="false" customHeight="false" outlineLevel="0" collapsed="false">
      <c r="D1290" s="170"/>
    </row>
    <row r="1291" customFormat="false" ht="13.2" hidden="false" customHeight="false" outlineLevel="0" collapsed="false">
      <c r="D1291" s="170"/>
    </row>
    <row r="1292" customFormat="false" ht="13.2" hidden="false" customHeight="false" outlineLevel="0" collapsed="false">
      <c r="D1292" s="170"/>
    </row>
    <row r="1293" customFormat="false" ht="13.2" hidden="false" customHeight="false" outlineLevel="0" collapsed="false">
      <c r="D1293" s="170"/>
    </row>
    <row r="1294" customFormat="false" ht="13.2" hidden="false" customHeight="false" outlineLevel="0" collapsed="false">
      <c r="D1294" s="170"/>
    </row>
    <row r="1295" customFormat="false" ht="13.2" hidden="false" customHeight="false" outlineLevel="0" collapsed="false">
      <c r="D1295" s="170"/>
    </row>
    <row r="1296" customFormat="false" ht="13.2" hidden="false" customHeight="false" outlineLevel="0" collapsed="false">
      <c r="D1296" s="170"/>
    </row>
    <row r="1297" customFormat="false" ht="13.2" hidden="false" customHeight="false" outlineLevel="0" collapsed="false">
      <c r="D1297" s="170"/>
    </row>
    <row r="1298" customFormat="false" ht="13.2" hidden="false" customHeight="false" outlineLevel="0" collapsed="false">
      <c r="D1298" s="170"/>
    </row>
    <row r="1299" customFormat="false" ht="13.2" hidden="false" customHeight="false" outlineLevel="0" collapsed="false">
      <c r="D1299" s="170"/>
    </row>
    <row r="1300" customFormat="false" ht="13.2" hidden="false" customHeight="false" outlineLevel="0" collapsed="false">
      <c r="D1300" s="170"/>
    </row>
    <row r="1301" customFormat="false" ht="13.2" hidden="false" customHeight="false" outlineLevel="0" collapsed="false">
      <c r="D1301" s="170"/>
    </row>
    <row r="1302" customFormat="false" ht="13.2" hidden="false" customHeight="false" outlineLevel="0" collapsed="false">
      <c r="D1302" s="170"/>
    </row>
    <row r="1303" customFormat="false" ht="13.2" hidden="false" customHeight="false" outlineLevel="0" collapsed="false">
      <c r="D1303" s="170"/>
    </row>
    <row r="1304" customFormat="false" ht="13.2" hidden="false" customHeight="false" outlineLevel="0" collapsed="false">
      <c r="D1304" s="170"/>
    </row>
    <row r="1305" customFormat="false" ht="13.2" hidden="false" customHeight="false" outlineLevel="0" collapsed="false">
      <c r="D1305" s="170"/>
    </row>
    <row r="1306" customFormat="false" ht="13.2" hidden="false" customHeight="false" outlineLevel="0" collapsed="false">
      <c r="D1306" s="170"/>
    </row>
    <row r="1307" customFormat="false" ht="13.2" hidden="false" customHeight="false" outlineLevel="0" collapsed="false">
      <c r="D1307" s="170"/>
    </row>
    <row r="1308" customFormat="false" ht="13.2" hidden="false" customHeight="false" outlineLevel="0" collapsed="false">
      <c r="D1308" s="170"/>
    </row>
    <row r="1309" customFormat="false" ht="13.2" hidden="false" customHeight="false" outlineLevel="0" collapsed="false">
      <c r="D1309" s="170"/>
    </row>
    <row r="1310" customFormat="false" ht="13.2" hidden="false" customHeight="false" outlineLevel="0" collapsed="false">
      <c r="D1310" s="170"/>
    </row>
    <row r="1311" customFormat="false" ht="13.2" hidden="false" customHeight="false" outlineLevel="0" collapsed="false">
      <c r="D1311" s="170"/>
    </row>
    <row r="1312" customFormat="false" ht="13.2" hidden="false" customHeight="false" outlineLevel="0" collapsed="false">
      <c r="D1312" s="170"/>
    </row>
    <row r="1313" customFormat="false" ht="13.2" hidden="false" customHeight="false" outlineLevel="0" collapsed="false">
      <c r="D1313" s="170"/>
    </row>
    <row r="1314" customFormat="false" ht="13.2" hidden="false" customHeight="false" outlineLevel="0" collapsed="false">
      <c r="D1314" s="170"/>
    </row>
    <row r="1315" customFormat="false" ht="13.2" hidden="false" customHeight="false" outlineLevel="0" collapsed="false">
      <c r="D1315" s="170"/>
    </row>
    <row r="1316" customFormat="false" ht="13.2" hidden="false" customHeight="false" outlineLevel="0" collapsed="false">
      <c r="D1316" s="170"/>
    </row>
    <row r="1317" customFormat="false" ht="13.2" hidden="false" customHeight="false" outlineLevel="0" collapsed="false">
      <c r="D1317" s="170"/>
    </row>
    <row r="1318" customFormat="false" ht="13.2" hidden="false" customHeight="false" outlineLevel="0" collapsed="false">
      <c r="D1318" s="170"/>
    </row>
    <row r="1319" customFormat="false" ht="13.2" hidden="false" customHeight="false" outlineLevel="0" collapsed="false">
      <c r="D1319" s="170"/>
    </row>
    <row r="1320" customFormat="false" ht="13.2" hidden="false" customHeight="false" outlineLevel="0" collapsed="false">
      <c r="D1320" s="170"/>
    </row>
    <row r="1321" customFormat="false" ht="13.2" hidden="false" customHeight="false" outlineLevel="0" collapsed="false">
      <c r="D1321" s="170"/>
    </row>
    <row r="1322" customFormat="false" ht="13.2" hidden="false" customHeight="false" outlineLevel="0" collapsed="false">
      <c r="D1322" s="170"/>
    </row>
    <row r="1323" customFormat="false" ht="13.2" hidden="false" customHeight="false" outlineLevel="0" collapsed="false">
      <c r="D1323" s="170"/>
    </row>
    <row r="1324" customFormat="false" ht="13.2" hidden="false" customHeight="false" outlineLevel="0" collapsed="false">
      <c r="D1324" s="170"/>
    </row>
    <row r="1325" customFormat="false" ht="13.2" hidden="false" customHeight="false" outlineLevel="0" collapsed="false">
      <c r="D1325" s="170"/>
    </row>
    <row r="1326" customFormat="false" ht="13.2" hidden="false" customHeight="false" outlineLevel="0" collapsed="false">
      <c r="D1326" s="170"/>
    </row>
    <row r="1327" customFormat="false" ht="13.2" hidden="false" customHeight="false" outlineLevel="0" collapsed="false">
      <c r="D1327" s="170"/>
    </row>
    <row r="1328" customFormat="false" ht="13.2" hidden="false" customHeight="false" outlineLevel="0" collapsed="false">
      <c r="D1328" s="170"/>
    </row>
    <row r="1329" customFormat="false" ht="13.2" hidden="false" customHeight="false" outlineLevel="0" collapsed="false">
      <c r="D1329" s="170"/>
    </row>
    <row r="1330" customFormat="false" ht="13.2" hidden="false" customHeight="false" outlineLevel="0" collapsed="false">
      <c r="D1330" s="170"/>
    </row>
    <row r="1331" customFormat="false" ht="13.2" hidden="false" customHeight="false" outlineLevel="0" collapsed="false">
      <c r="D1331" s="170"/>
    </row>
    <row r="1332" customFormat="false" ht="13.2" hidden="false" customHeight="false" outlineLevel="0" collapsed="false">
      <c r="D1332" s="170"/>
    </row>
    <row r="1333" customFormat="false" ht="13.2" hidden="false" customHeight="false" outlineLevel="0" collapsed="false">
      <c r="D1333" s="170"/>
    </row>
    <row r="1334" customFormat="false" ht="13.2" hidden="false" customHeight="false" outlineLevel="0" collapsed="false">
      <c r="D1334" s="170"/>
    </row>
    <row r="1335" customFormat="false" ht="13.2" hidden="false" customHeight="false" outlineLevel="0" collapsed="false">
      <c r="D1335" s="170"/>
    </row>
    <row r="1336" customFormat="false" ht="13.2" hidden="false" customHeight="false" outlineLevel="0" collapsed="false">
      <c r="D1336" s="170"/>
    </row>
    <row r="1337" customFormat="false" ht="13.2" hidden="false" customHeight="false" outlineLevel="0" collapsed="false">
      <c r="D1337" s="170"/>
    </row>
    <row r="1338" customFormat="false" ht="13.2" hidden="false" customHeight="false" outlineLevel="0" collapsed="false">
      <c r="D1338" s="170"/>
    </row>
    <row r="1339" customFormat="false" ht="13.2" hidden="false" customHeight="false" outlineLevel="0" collapsed="false">
      <c r="D1339" s="170"/>
    </row>
    <row r="1340" customFormat="false" ht="13.2" hidden="false" customHeight="false" outlineLevel="0" collapsed="false">
      <c r="D1340" s="170"/>
    </row>
    <row r="1341" customFormat="false" ht="13.2" hidden="false" customHeight="false" outlineLevel="0" collapsed="false">
      <c r="D1341" s="170"/>
    </row>
    <row r="1342" customFormat="false" ht="13.2" hidden="false" customHeight="false" outlineLevel="0" collapsed="false">
      <c r="D1342" s="170"/>
    </row>
    <row r="1343" customFormat="false" ht="13.2" hidden="false" customHeight="false" outlineLevel="0" collapsed="false">
      <c r="D1343" s="170"/>
    </row>
    <row r="1344" customFormat="false" ht="13.2" hidden="false" customHeight="false" outlineLevel="0" collapsed="false">
      <c r="D1344" s="170"/>
    </row>
    <row r="1345" customFormat="false" ht="13.2" hidden="false" customHeight="false" outlineLevel="0" collapsed="false">
      <c r="D1345" s="170"/>
    </row>
    <row r="1346" customFormat="false" ht="13.2" hidden="false" customHeight="false" outlineLevel="0" collapsed="false">
      <c r="D1346" s="170"/>
    </row>
    <row r="1347" customFormat="false" ht="13.2" hidden="false" customHeight="false" outlineLevel="0" collapsed="false">
      <c r="D1347" s="170"/>
    </row>
    <row r="1348" customFormat="false" ht="13.2" hidden="false" customHeight="false" outlineLevel="0" collapsed="false">
      <c r="D1348" s="170"/>
    </row>
    <row r="1349" customFormat="false" ht="13.2" hidden="false" customHeight="false" outlineLevel="0" collapsed="false">
      <c r="D1349" s="170"/>
    </row>
    <row r="1350" customFormat="false" ht="13.2" hidden="false" customHeight="false" outlineLevel="0" collapsed="false">
      <c r="D1350" s="170"/>
    </row>
  </sheetData>
  <sheetProtection sheet="true" password="dc0d"/>
  <mergeCells count="42">
    <mergeCell ref="A1:G1"/>
    <mergeCell ref="C2:G2"/>
    <mergeCell ref="C3:G3"/>
    <mergeCell ref="C4:G4"/>
    <mergeCell ref="C37:G37"/>
    <mergeCell ref="C42:G42"/>
    <mergeCell ref="C46:G46"/>
    <mergeCell ref="C49:G49"/>
    <mergeCell ref="C56:G56"/>
    <mergeCell ref="C71:G71"/>
    <mergeCell ref="C98:G98"/>
    <mergeCell ref="C101:G101"/>
    <mergeCell ref="C104:G104"/>
    <mergeCell ref="C113:G113"/>
    <mergeCell ref="C133:G133"/>
    <mergeCell ref="C135:G135"/>
    <mergeCell ref="C138:G138"/>
    <mergeCell ref="C143:G143"/>
    <mergeCell ref="C151:G151"/>
    <mergeCell ref="C156:G156"/>
    <mergeCell ref="C175:G175"/>
    <mergeCell ref="C181:G181"/>
    <mergeCell ref="C184:G184"/>
    <mergeCell ref="C197:G197"/>
    <mergeCell ref="C207:G207"/>
    <mergeCell ref="C245:G245"/>
    <mergeCell ref="C247:G247"/>
    <mergeCell ref="C251:G251"/>
    <mergeCell ref="C254:G254"/>
    <mergeCell ref="C257:G257"/>
    <mergeCell ref="C260:G260"/>
    <mergeCell ref="C262:G262"/>
    <mergeCell ref="C264:G264"/>
    <mergeCell ref="C266:G266"/>
    <mergeCell ref="C269:G269"/>
    <mergeCell ref="C271:G271"/>
    <mergeCell ref="C273:G273"/>
    <mergeCell ref="C276:G276"/>
    <mergeCell ref="C312:G312"/>
    <mergeCell ref="C322:G322"/>
    <mergeCell ref="C325:G325"/>
    <mergeCell ref="C340:G340"/>
  </mergeCells>
  <printOptions headings="false" gridLines="false" gridLinesSet="true" horizontalCentered="false" verticalCentered="false"/>
  <pageMargins left="0.590277777777778" right="0.196527777777778" top="0.7875" bottom="0.7875" header="0.511805555555555" footer="0.315277777777778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&amp;LZpracováno programem BUILDpower S,  © RTS, a.s.&amp;RStránka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H109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7" topLeftCell="A8" activePane="bottomLeft" state="frozen"/>
      <selection pane="topLeft" activeCell="A1" activeCellId="0" sqref="A1"/>
      <selection pane="bottomLeft" activeCell="A1" activeCellId="0" sqref="A1"/>
    </sheetView>
  </sheetViews>
  <sheetFormatPr defaultColWidth="8.5703125" defaultRowHeight="13.2" zeroHeight="false" outlineLevelRow="1" outlineLevelCol="0"/>
  <cols>
    <col collapsed="false" customWidth="true" hidden="false" outlineLevel="0" max="1" min="1" style="0" width="3.45"/>
    <col collapsed="false" customWidth="true" hidden="false" outlineLevel="0" max="2" min="2" style="164" width="12.56"/>
    <col collapsed="false" customWidth="true" hidden="false" outlineLevel="0" max="3" min="3" style="164" width="63.33"/>
    <col collapsed="false" customWidth="true" hidden="false" outlineLevel="0" max="4" min="4" style="0" width="4.89"/>
    <col collapsed="false" customWidth="true" hidden="false" outlineLevel="0" max="5" min="5" style="0" width="10.58"/>
    <col collapsed="false" customWidth="true" hidden="false" outlineLevel="0" max="6" min="6" style="0" width="9.89"/>
    <col collapsed="false" customWidth="true" hidden="false" outlineLevel="0" max="7" min="7" style="0" width="12.66"/>
    <col collapsed="false" customWidth="true" hidden="true" outlineLevel="0" max="13" min="8" style="0" width="11.52"/>
    <col collapsed="false" customWidth="true" hidden="true" outlineLevel="0" max="17" min="16" style="0" width="11.52"/>
    <col collapsed="false" customWidth="true" hidden="false" outlineLevel="0" max="18" min="18" style="0" width="6.88"/>
    <col collapsed="false" customWidth="true" hidden="false" outlineLevel="0" max="20" min="20" style="0" width="8.44"/>
    <col collapsed="false" customWidth="true" hidden="true" outlineLevel="0" max="23" min="21" style="0" width="11.52"/>
    <col collapsed="false" customWidth="true" hidden="true" outlineLevel="0" max="29" min="29" style="0" width="11.52"/>
    <col collapsed="false" customWidth="true" hidden="true" outlineLevel="0" max="41" min="31" style="0" width="11.52"/>
    <col collapsed="false" customWidth="true" hidden="false" outlineLevel="0" max="53" min="53" style="0" width="98.66"/>
  </cols>
  <sheetData>
    <row r="1" customFormat="false" ht="15.75" hidden="false" customHeight="true" outlineLevel="0" collapsed="false">
      <c r="A1" s="165" t="s">
        <v>145</v>
      </c>
      <c r="B1" s="165"/>
      <c r="C1" s="165"/>
      <c r="D1" s="165"/>
      <c r="E1" s="165"/>
      <c r="F1" s="165"/>
      <c r="G1" s="165"/>
      <c r="AG1" s="0" t="s">
        <v>87</v>
      </c>
    </row>
    <row r="2" customFormat="false" ht="24.9" hidden="false" customHeight="true" outlineLevel="0" collapsed="false">
      <c r="A2" s="158" t="s">
        <v>83</v>
      </c>
      <c r="B2" s="159" t="s">
        <v>5</v>
      </c>
      <c r="C2" s="166" t="s">
        <v>6</v>
      </c>
      <c r="D2" s="166"/>
      <c r="E2" s="166"/>
      <c r="F2" s="166"/>
      <c r="G2" s="166"/>
      <c r="AG2" s="0" t="s">
        <v>88</v>
      </c>
    </row>
    <row r="3" customFormat="false" ht="24.9" hidden="false" customHeight="true" outlineLevel="0" collapsed="false">
      <c r="A3" s="158" t="s">
        <v>84</v>
      </c>
      <c r="B3" s="159" t="s">
        <v>49</v>
      </c>
      <c r="C3" s="166" t="s">
        <v>50</v>
      </c>
      <c r="D3" s="166"/>
      <c r="E3" s="166"/>
      <c r="F3" s="166"/>
      <c r="G3" s="166"/>
      <c r="AC3" s="164" t="s">
        <v>88</v>
      </c>
      <c r="AG3" s="0" t="s">
        <v>90</v>
      </c>
    </row>
    <row r="4" customFormat="false" ht="24.9" hidden="false" customHeight="true" outlineLevel="0" collapsed="false">
      <c r="A4" s="167" t="s">
        <v>85</v>
      </c>
      <c r="B4" s="168" t="s">
        <v>51</v>
      </c>
      <c r="C4" s="169" t="s">
        <v>50</v>
      </c>
      <c r="D4" s="169"/>
      <c r="E4" s="169"/>
      <c r="F4" s="169"/>
      <c r="G4" s="169"/>
      <c r="AG4" s="0" t="s">
        <v>91</v>
      </c>
    </row>
    <row r="5" customFormat="false" ht="13.2" hidden="false" customHeight="false" outlineLevel="0" collapsed="false">
      <c r="D5" s="170"/>
    </row>
    <row r="6" customFormat="false" ht="39.6" hidden="false" customHeight="false" outlineLevel="0" collapsed="false">
      <c r="A6" s="171" t="s">
        <v>92</v>
      </c>
      <c r="B6" s="172" t="s">
        <v>93</v>
      </c>
      <c r="C6" s="172" t="s">
        <v>94</v>
      </c>
      <c r="D6" s="173" t="s">
        <v>95</v>
      </c>
      <c r="E6" s="171" t="s">
        <v>96</v>
      </c>
      <c r="F6" s="174" t="s">
        <v>97</v>
      </c>
      <c r="G6" s="171" t="s">
        <v>14</v>
      </c>
      <c r="H6" s="175" t="s">
        <v>98</v>
      </c>
      <c r="I6" s="175" t="s">
        <v>99</v>
      </c>
      <c r="J6" s="175" t="s">
        <v>100</v>
      </c>
      <c r="K6" s="175" t="s">
        <v>101</v>
      </c>
      <c r="L6" s="175" t="s">
        <v>102</v>
      </c>
      <c r="M6" s="175" t="s">
        <v>103</v>
      </c>
      <c r="N6" s="175" t="s">
        <v>104</v>
      </c>
      <c r="O6" s="175" t="s">
        <v>105</v>
      </c>
      <c r="P6" s="175" t="s">
        <v>106</v>
      </c>
      <c r="Q6" s="175" t="s">
        <v>107</v>
      </c>
      <c r="R6" s="175" t="s">
        <v>108</v>
      </c>
      <c r="S6" s="175" t="s">
        <v>109</v>
      </c>
      <c r="T6" s="175" t="s">
        <v>110</v>
      </c>
      <c r="U6" s="175" t="s">
        <v>111</v>
      </c>
      <c r="V6" s="175" t="s">
        <v>112</v>
      </c>
      <c r="W6" s="175" t="s">
        <v>113</v>
      </c>
    </row>
    <row r="7" customFormat="false" ht="13.2" hidden="true" customHeight="false" outlineLevel="0" collapsed="false">
      <c r="A7" s="155"/>
      <c r="B7" s="161"/>
      <c r="C7" s="161"/>
      <c r="D7" s="163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customFormat="false" ht="13.2" hidden="false" customHeight="false" outlineLevel="0" collapsed="false">
      <c r="A8" s="178" t="s">
        <v>114</v>
      </c>
      <c r="B8" s="179" t="s">
        <v>45</v>
      </c>
      <c r="C8" s="180" t="s">
        <v>64</v>
      </c>
      <c r="D8" s="181"/>
      <c r="E8" s="182"/>
      <c r="F8" s="183"/>
      <c r="G8" s="183" t="n">
        <f aca="false">SUMIF(AG9:AG64,"&lt;&gt;NOR",G9:G64)</f>
        <v>0</v>
      </c>
      <c r="H8" s="183"/>
      <c r="I8" s="183" t="n">
        <f aca="false">SUM(I9:I64)</f>
        <v>0</v>
      </c>
      <c r="J8" s="183"/>
      <c r="K8" s="183" t="n">
        <f aca="false">SUM(K9:K64)</f>
        <v>0</v>
      </c>
      <c r="L8" s="183"/>
      <c r="M8" s="183" t="n">
        <f aca="false">SUM(M9:M64)</f>
        <v>0</v>
      </c>
      <c r="N8" s="183"/>
      <c r="O8" s="183" t="n">
        <f aca="false">SUM(O9:O64)</f>
        <v>111.14</v>
      </c>
      <c r="P8" s="183"/>
      <c r="Q8" s="183" t="n">
        <f aca="false">SUM(Q9:Q64)</f>
        <v>0</v>
      </c>
      <c r="R8" s="183"/>
      <c r="S8" s="183"/>
      <c r="T8" s="184"/>
      <c r="U8" s="185"/>
      <c r="V8" s="185" t="n">
        <f aca="false">SUM(V9:V64)</f>
        <v>382.15</v>
      </c>
      <c r="W8" s="185"/>
      <c r="AG8" s="0" t="s">
        <v>115</v>
      </c>
    </row>
    <row r="9" customFormat="false" ht="13.2" hidden="false" customHeight="false" outlineLevel="1" collapsed="false">
      <c r="A9" s="186" t="n">
        <v>1</v>
      </c>
      <c r="B9" s="187" t="s">
        <v>191</v>
      </c>
      <c r="C9" s="188" t="s">
        <v>192</v>
      </c>
      <c r="D9" s="189" t="s">
        <v>184</v>
      </c>
      <c r="E9" s="190" t="n">
        <v>4.848</v>
      </c>
      <c r="F9" s="191"/>
      <c r="G9" s="192" t="n">
        <f aca="false">ROUND(E9*F9,2)</f>
        <v>0</v>
      </c>
      <c r="H9" s="191"/>
      <c r="I9" s="192" t="n">
        <f aca="false">ROUND(E9*H9,2)</f>
        <v>0</v>
      </c>
      <c r="J9" s="191"/>
      <c r="K9" s="192" t="n">
        <f aca="false">ROUND(E9*J9,2)</f>
        <v>0</v>
      </c>
      <c r="L9" s="192" t="n">
        <v>21</v>
      </c>
      <c r="M9" s="192" t="n">
        <f aca="false">G9*(1+L9/100)</f>
        <v>0</v>
      </c>
      <c r="N9" s="192" t="n">
        <v>0</v>
      </c>
      <c r="O9" s="192" t="n">
        <f aca="false">ROUND(E9*N9,2)</f>
        <v>0</v>
      </c>
      <c r="P9" s="192" t="n">
        <v>0</v>
      </c>
      <c r="Q9" s="192" t="n">
        <f aca="false">ROUND(E9*P9,2)</f>
        <v>0</v>
      </c>
      <c r="R9" s="192" t="s">
        <v>169</v>
      </c>
      <c r="S9" s="192" t="s">
        <v>150</v>
      </c>
      <c r="T9" s="193" t="s">
        <v>120</v>
      </c>
      <c r="U9" s="194" t="n">
        <v>0.0952</v>
      </c>
      <c r="V9" s="194" t="n">
        <f aca="false">ROUND(E9*U9,2)</f>
        <v>0.46</v>
      </c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 t="s">
        <v>152</v>
      </c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</row>
    <row r="10" customFormat="false" ht="13.2" hidden="false" customHeight="true" outlineLevel="1" collapsed="false">
      <c r="A10" s="196"/>
      <c r="B10" s="197"/>
      <c r="C10" s="212" t="s">
        <v>193</v>
      </c>
      <c r="D10" s="212"/>
      <c r="E10" s="212"/>
      <c r="F10" s="212"/>
      <c r="G10" s="212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5"/>
      <c r="Y10" s="195"/>
      <c r="Z10" s="195"/>
      <c r="AA10" s="195"/>
      <c r="AB10" s="195"/>
      <c r="AC10" s="195"/>
      <c r="AD10" s="195"/>
      <c r="AE10" s="195"/>
      <c r="AF10" s="195"/>
      <c r="AG10" s="195" t="s">
        <v>171</v>
      </c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</row>
    <row r="11" customFormat="false" ht="13.2" hidden="false" customHeight="false" outlineLevel="1" collapsed="false">
      <c r="A11" s="196"/>
      <c r="B11" s="197"/>
      <c r="C11" s="209" t="s">
        <v>481</v>
      </c>
      <c r="D11" s="210"/>
      <c r="E11" s="211" t="n">
        <v>4.848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5"/>
      <c r="Z11" s="195"/>
      <c r="AA11" s="195"/>
      <c r="AB11" s="195"/>
      <c r="AC11" s="195"/>
      <c r="AD11" s="195"/>
      <c r="AE11" s="195"/>
      <c r="AF11" s="195"/>
      <c r="AG11" s="195" t="s">
        <v>154</v>
      </c>
      <c r="AH11" s="195" t="n">
        <v>0</v>
      </c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</row>
    <row r="12" customFormat="false" ht="13.2" hidden="false" customHeight="false" outlineLevel="1" collapsed="false">
      <c r="A12" s="186" t="n">
        <v>2</v>
      </c>
      <c r="B12" s="187" t="s">
        <v>482</v>
      </c>
      <c r="C12" s="188" t="s">
        <v>483</v>
      </c>
      <c r="D12" s="189" t="s">
        <v>184</v>
      </c>
      <c r="E12" s="190" t="n">
        <v>24.3369</v>
      </c>
      <c r="F12" s="191"/>
      <c r="G12" s="192" t="n">
        <f aca="false">ROUND(E12*F12,2)</f>
        <v>0</v>
      </c>
      <c r="H12" s="191"/>
      <c r="I12" s="192" t="n">
        <f aca="false">ROUND(E12*H12,2)</f>
        <v>0</v>
      </c>
      <c r="J12" s="191"/>
      <c r="K12" s="192" t="n">
        <f aca="false">ROUND(E12*J12,2)</f>
        <v>0</v>
      </c>
      <c r="L12" s="192" t="n">
        <v>21</v>
      </c>
      <c r="M12" s="192" t="n">
        <f aca="false">G12*(1+L12/100)</f>
        <v>0</v>
      </c>
      <c r="N12" s="192" t="n">
        <v>0</v>
      </c>
      <c r="O12" s="192" t="n">
        <f aca="false">ROUND(E12*N12,2)</f>
        <v>0</v>
      </c>
      <c r="P12" s="192" t="n">
        <v>0</v>
      </c>
      <c r="Q12" s="192" t="n">
        <f aca="false">ROUND(E12*P12,2)</f>
        <v>0</v>
      </c>
      <c r="R12" s="192" t="s">
        <v>169</v>
      </c>
      <c r="S12" s="192" t="s">
        <v>150</v>
      </c>
      <c r="T12" s="193" t="s">
        <v>151</v>
      </c>
      <c r="U12" s="194" t="n">
        <v>1.022</v>
      </c>
      <c r="V12" s="194" t="n">
        <f aca="false">ROUND(E12*U12,2)</f>
        <v>24.87</v>
      </c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5" t="s">
        <v>152</v>
      </c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</row>
    <row r="13" customFormat="false" ht="21" hidden="false" customHeight="true" outlineLevel="1" collapsed="false">
      <c r="A13" s="196"/>
      <c r="B13" s="197"/>
      <c r="C13" s="212" t="s">
        <v>484</v>
      </c>
      <c r="D13" s="212"/>
      <c r="E13" s="212"/>
      <c r="F13" s="212"/>
      <c r="G13" s="212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5"/>
      <c r="Z13" s="195"/>
      <c r="AA13" s="195"/>
      <c r="AB13" s="195"/>
      <c r="AC13" s="195"/>
      <c r="AD13" s="195"/>
      <c r="AE13" s="195"/>
      <c r="AF13" s="195"/>
      <c r="AG13" s="195" t="s">
        <v>171</v>
      </c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9" t="str">
        <f aca="false">C13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3" s="195"/>
      <c r="BC13" s="195"/>
      <c r="BD13" s="195"/>
      <c r="BE13" s="195"/>
      <c r="BF13" s="195"/>
      <c r="BG13" s="195"/>
      <c r="BH13" s="195"/>
    </row>
    <row r="14" customFormat="false" ht="13.2" hidden="false" customHeight="false" outlineLevel="1" collapsed="false">
      <c r="A14" s="196"/>
      <c r="B14" s="197"/>
      <c r="C14" s="213" t="s">
        <v>194</v>
      </c>
      <c r="D14" s="214"/>
      <c r="E14" s="215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5" t="s">
        <v>154</v>
      </c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</row>
    <row r="15" customFormat="false" ht="13.2" hidden="false" customHeight="false" outlineLevel="1" collapsed="false">
      <c r="A15" s="196"/>
      <c r="B15" s="197"/>
      <c r="C15" s="213" t="s">
        <v>485</v>
      </c>
      <c r="D15" s="214"/>
      <c r="E15" s="215" t="n">
        <v>81.1232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5"/>
      <c r="Y15" s="195"/>
      <c r="Z15" s="195"/>
      <c r="AA15" s="195"/>
      <c r="AB15" s="195"/>
      <c r="AC15" s="195"/>
      <c r="AD15" s="195"/>
      <c r="AE15" s="195"/>
      <c r="AF15" s="195"/>
      <c r="AG15" s="195" t="s">
        <v>154</v>
      </c>
      <c r="AH15" s="195" t="n">
        <v>2</v>
      </c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</row>
    <row r="16" customFormat="false" ht="13.2" hidden="false" customHeight="false" outlineLevel="1" collapsed="false">
      <c r="A16" s="196"/>
      <c r="B16" s="197"/>
      <c r="C16" s="213" t="s">
        <v>205</v>
      </c>
      <c r="D16" s="214"/>
      <c r="E16" s="215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5"/>
      <c r="Y16" s="195"/>
      <c r="Z16" s="195"/>
      <c r="AA16" s="195"/>
      <c r="AB16" s="195"/>
      <c r="AC16" s="195"/>
      <c r="AD16" s="195"/>
      <c r="AE16" s="195"/>
      <c r="AF16" s="195"/>
      <c r="AG16" s="195" t="s">
        <v>154</v>
      </c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</row>
    <row r="17" customFormat="false" ht="13.2" hidden="false" customHeight="false" outlineLevel="1" collapsed="false">
      <c r="A17" s="196"/>
      <c r="B17" s="197"/>
      <c r="C17" s="209" t="s">
        <v>486</v>
      </c>
      <c r="D17" s="210"/>
      <c r="E17" s="211" t="n">
        <v>24.3369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  <c r="AF17" s="195"/>
      <c r="AG17" s="195" t="s">
        <v>154</v>
      </c>
      <c r="AH17" s="195" t="n">
        <v>0</v>
      </c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</row>
    <row r="18" customFormat="false" ht="13.2" hidden="false" customHeight="false" outlineLevel="1" collapsed="false">
      <c r="A18" s="186" t="n">
        <v>3</v>
      </c>
      <c r="B18" s="187" t="s">
        <v>487</v>
      </c>
      <c r="C18" s="188" t="s">
        <v>488</v>
      </c>
      <c r="D18" s="189" t="s">
        <v>184</v>
      </c>
      <c r="E18" s="190" t="n">
        <v>28.39305</v>
      </c>
      <c r="F18" s="191"/>
      <c r="G18" s="192" t="n">
        <f aca="false">ROUND(E18*F18,2)</f>
        <v>0</v>
      </c>
      <c r="H18" s="191"/>
      <c r="I18" s="192" t="n">
        <f aca="false">ROUND(E18*H18,2)</f>
        <v>0</v>
      </c>
      <c r="J18" s="191"/>
      <c r="K18" s="192" t="n">
        <f aca="false">ROUND(E18*J18,2)</f>
        <v>0</v>
      </c>
      <c r="L18" s="192" t="n">
        <v>21</v>
      </c>
      <c r="M18" s="192" t="n">
        <f aca="false">G18*(1+L18/100)</f>
        <v>0</v>
      </c>
      <c r="N18" s="192" t="n">
        <v>0</v>
      </c>
      <c r="O18" s="192" t="n">
        <f aca="false">ROUND(E18*N18,2)</f>
        <v>0</v>
      </c>
      <c r="P18" s="192" t="n">
        <v>0</v>
      </c>
      <c r="Q18" s="192" t="n">
        <f aca="false">ROUND(E18*P18,2)</f>
        <v>0</v>
      </c>
      <c r="R18" s="192" t="s">
        <v>169</v>
      </c>
      <c r="S18" s="192" t="s">
        <v>150</v>
      </c>
      <c r="T18" s="193" t="s">
        <v>151</v>
      </c>
      <c r="U18" s="194" t="n">
        <v>2.249</v>
      </c>
      <c r="V18" s="194" t="n">
        <f aca="false">ROUND(E18*U18,2)</f>
        <v>63.86</v>
      </c>
      <c r="W18" s="194"/>
      <c r="X18" s="195"/>
      <c r="Y18" s="195"/>
      <c r="Z18" s="195"/>
      <c r="AA18" s="195"/>
      <c r="AB18" s="195"/>
      <c r="AC18" s="195"/>
      <c r="AD18" s="195"/>
      <c r="AE18" s="195"/>
      <c r="AF18" s="195"/>
      <c r="AG18" s="195" t="s">
        <v>152</v>
      </c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</row>
    <row r="19" customFormat="false" ht="21" hidden="false" customHeight="true" outlineLevel="1" collapsed="false">
      <c r="A19" s="196"/>
      <c r="B19" s="197"/>
      <c r="C19" s="212" t="s">
        <v>484</v>
      </c>
      <c r="D19" s="212"/>
      <c r="E19" s="212"/>
      <c r="F19" s="212"/>
      <c r="G19" s="212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5"/>
      <c r="Y19" s="195"/>
      <c r="Z19" s="195"/>
      <c r="AA19" s="195"/>
      <c r="AB19" s="195"/>
      <c r="AC19" s="195"/>
      <c r="AD19" s="195"/>
      <c r="AE19" s="195"/>
      <c r="AF19" s="195"/>
      <c r="AG19" s="195" t="s">
        <v>171</v>
      </c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9" t="str">
        <f aca="false">C19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9" s="195"/>
      <c r="BC19" s="195"/>
      <c r="BD19" s="195"/>
      <c r="BE19" s="195"/>
      <c r="BF19" s="195"/>
      <c r="BG19" s="195"/>
      <c r="BH19" s="195"/>
    </row>
    <row r="20" customFormat="false" ht="13.2" hidden="false" customHeight="false" outlineLevel="1" collapsed="false">
      <c r="A20" s="196"/>
      <c r="B20" s="197"/>
      <c r="C20" s="213" t="s">
        <v>194</v>
      </c>
      <c r="D20" s="214"/>
      <c r="E20" s="215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  <c r="AF20" s="195"/>
      <c r="AG20" s="195" t="s">
        <v>154</v>
      </c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</row>
    <row r="21" customFormat="false" ht="13.2" hidden="false" customHeight="false" outlineLevel="1" collapsed="false">
      <c r="A21" s="196"/>
      <c r="B21" s="197"/>
      <c r="C21" s="213" t="s">
        <v>485</v>
      </c>
      <c r="D21" s="214"/>
      <c r="E21" s="215" t="n">
        <v>81.1232</v>
      </c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5"/>
      <c r="Y21" s="195"/>
      <c r="Z21" s="195"/>
      <c r="AA21" s="195"/>
      <c r="AB21" s="195"/>
      <c r="AC21" s="195"/>
      <c r="AD21" s="195"/>
      <c r="AE21" s="195"/>
      <c r="AF21" s="195"/>
      <c r="AG21" s="195" t="s">
        <v>154</v>
      </c>
      <c r="AH21" s="195" t="n">
        <v>2</v>
      </c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</row>
    <row r="22" customFormat="false" ht="13.2" hidden="false" customHeight="false" outlineLevel="1" collapsed="false">
      <c r="A22" s="196"/>
      <c r="B22" s="197"/>
      <c r="C22" s="213" t="s">
        <v>205</v>
      </c>
      <c r="D22" s="214"/>
      <c r="E22" s="215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  <c r="AF22" s="195"/>
      <c r="AG22" s="195" t="s">
        <v>154</v>
      </c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</row>
    <row r="23" customFormat="false" ht="13.2" hidden="false" customHeight="false" outlineLevel="1" collapsed="false">
      <c r="A23" s="196"/>
      <c r="B23" s="197"/>
      <c r="C23" s="209" t="s">
        <v>489</v>
      </c>
      <c r="D23" s="210"/>
      <c r="E23" s="211" t="n">
        <v>28.39305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5"/>
      <c r="Y23" s="195"/>
      <c r="Z23" s="195"/>
      <c r="AA23" s="195"/>
      <c r="AB23" s="195"/>
      <c r="AC23" s="195"/>
      <c r="AD23" s="195"/>
      <c r="AE23" s="195"/>
      <c r="AF23" s="195"/>
      <c r="AG23" s="195" t="s">
        <v>154</v>
      </c>
      <c r="AH23" s="195" t="n">
        <v>0</v>
      </c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</row>
    <row r="24" customFormat="false" ht="13.2" hidden="false" customHeight="false" outlineLevel="1" collapsed="false">
      <c r="A24" s="186" t="n">
        <v>4</v>
      </c>
      <c r="B24" s="187" t="s">
        <v>490</v>
      </c>
      <c r="C24" s="188" t="s">
        <v>491</v>
      </c>
      <c r="D24" s="189" t="s">
        <v>184</v>
      </c>
      <c r="E24" s="190" t="n">
        <v>28.39305</v>
      </c>
      <c r="F24" s="191"/>
      <c r="G24" s="192" t="n">
        <f aca="false">ROUND(E24*F24,2)</f>
        <v>0</v>
      </c>
      <c r="H24" s="191"/>
      <c r="I24" s="192" t="n">
        <f aca="false">ROUND(E24*H24,2)</f>
        <v>0</v>
      </c>
      <c r="J24" s="191"/>
      <c r="K24" s="192" t="n">
        <f aca="false">ROUND(E24*J24,2)</f>
        <v>0</v>
      </c>
      <c r="L24" s="192" t="n">
        <v>21</v>
      </c>
      <c r="M24" s="192" t="n">
        <f aca="false">G24*(1+L24/100)</f>
        <v>0</v>
      </c>
      <c r="N24" s="192" t="n">
        <v>0</v>
      </c>
      <c r="O24" s="192" t="n">
        <f aca="false">ROUND(E24*N24,2)</f>
        <v>0</v>
      </c>
      <c r="P24" s="192" t="n">
        <v>0</v>
      </c>
      <c r="Q24" s="192" t="n">
        <f aca="false">ROUND(E24*P24,2)</f>
        <v>0</v>
      </c>
      <c r="R24" s="192" t="s">
        <v>169</v>
      </c>
      <c r="S24" s="192" t="s">
        <v>150</v>
      </c>
      <c r="T24" s="193" t="s">
        <v>151</v>
      </c>
      <c r="U24" s="194" t="n">
        <v>2.965</v>
      </c>
      <c r="V24" s="194" t="n">
        <f aca="false">ROUND(E24*U24,2)</f>
        <v>84.19</v>
      </c>
      <c r="W24" s="194"/>
      <c r="X24" s="195"/>
      <c r="Y24" s="195"/>
      <c r="Z24" s="195"/>
      <c r="AA24" s="195"/>
      <c r="AB24" s="195"/>
      <c r="AC24" s="195"/>
      <c r="AD24" s="195"/>
      <c r="AE24" s="195"/>
      <c r="AF24" s="195"/>
      <c r="AG24" s="195" t="s">
        <v>152</v>
      </c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</row>
    <row r="25" customFormat="false" ht="21" hidden="false" customHeight="true" outlineLevel="1" collapsed="false">
      <c r="A25" s="196"/>
      <c r="B25" s="197"/>
      <c r="C25" s="212" t="s">
        <v>484</v>
      </c>
      <c r="D25" s="212"/>
      <c r="E25" s="212"/>
      <c r="F25" s="212"/>
      <c r="G25" s="212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  <c r="AF25" s="195"/>
      <c r="AG25" s="195" t="s">
        <v>171</v>
      </c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9" t="str">
        <f aca="false">C25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25" s="195"/>
      <c r="BC25" s="195"/>
      <c r="BD25" s="195"/>
      <c r="BE25" s="195"/>
      <c r="BF25" s="195"/>
      <c r="BG25" s="195"/>
      <c r="BH25" s="195"/>
    </row>
    <row r="26" customFormat="false" ht="13.2" hidden="false" customHeight="false" outlineLevel="1" collapsed="false">
      <c r="A26" s="196"/>
      <c r="B26" s="197"/>
      <c r="C26" s="213" t="s">
        <v>194</v>
      </c>
      <c r="D26" s="214"/>
      <c r="E26" s="215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5"/>
      <c r="Y26" s="195"/>
      <c r="Z26" s="195"/>
      <c r="AA26" s="195"/>
      <c r="AB26" s="195"/>
      <c r="AC26" s="195"/>
      <c r="AD26" s="195"/>
      <c r="AE26" s="195"/>
      <c r="AF26" s="195"/>
      <c r="AG26" s="195" t="s">
        <v>154</v>
      </c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</row>
    <row r="27" customFormat="false" ht="13.2" hidden="false" customHeight="false" outlineLevel="1" collapsed="false">
      <c r="A27" s="196"/>
      <c r="B27" s="197"/>
      <c r="C27" s="213" t="s">
        <v>485</v>
      </c>
      <c r="D27" s="214"/>
      <c r="E27" s="215" t="n">
        <v>81.1232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  <c r="AF27" s="195"/>
      <c r="AG27" s="195" t="s">
        <v>154</v>
      </c>
      <c r="AH27" s="195" t="n">
        <v>2</v>
      </c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</row>
    <row r="28" customFormat="false" ht="13.2" hidden="false" customHeight="false" outlineLevel="1" collapsed="false">
      <c r="A28" s="196"/>
      <c r="B28" s="197"/>
      <c r="C28" s="213" t="s">
        <v>205</v>
      </c>
      <c r="D28" s="214"/>
      <c r="E28" s="215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5"/>
      <c r="Y28" s="195"/>
      <c r="Z28" s="195"/>
      <c r="AA28" s="195"/>
      <c r="AB28" s="195"/>
      <c r="AC28" s="195"/>
      <c r="AD28" s="195"/>
      <c r="AE28" s="195"/>
      <c r="AF28" s="195"/>
      <c r="AG28" s="195" t="s">
        <v>154</v>
      </c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</row>
    <row r="29" customFormat="false" ht="13.2" hidden="false" customHeight="false" outlineLevel="1" collapsed="false">
      <c r="A29" s="196"/>
      <c r="B29" s="197"/>
      <c r="C29" s="209" t="s">
        <v>489</v>
      </c>
      <c r="D29" s="210"/>
      <c r="E29" s="211" t="n">
        <v>28.39305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5"/>
      <c r="Y29" s="195"/>
      <c r="Z29" s="195"/>
      <c r="AA29" s="195"/>
      <c r="AB29" s="195"/>
      <c r="AC29" s="195"/>
      <c r="AD29" s="195"/>
      <c r="AE29" s="195"/>
      <c r="AF29" s="195"/>
      <c r="AG29" s="195" t="s">
        <v>154</v>
      </c>
      <c r="AH29" s="195" t="n">
        <v>0</v>
      </c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</row>
    <row r="30" customFormat="false" ht="13.2" hidden="false" customHeight="false" outlineLevel="1" collapsed="false">
      <c r="A30" s="186" t="n">
        <v>5</v>
      </c>
      <c r="B30" s="187" t="s">
        <v>492</v>
      </c>
      <c r="C30" s="188" t="s">
        <v>493</v>
      </c>
      <c r="D30" s="189" t="s">
        <v>148</v>
      </c>
      <c r="E30" s="190" t="n">
        <v>128.64</v>
      </c>
      <c r="F30" s="191"/>
      <c r="G30" s="192" t="n">
        <f aca="false">ROUND(E30*F30,2)</f>
        <v>0</v>
      </c>
      <c r="H30" s="191"/>
      <c r="I30" s="192" t="n">
        <f aca="false">ROUND(E30*H30,2)</f>
        <v>0</v>
      </c>
      <c r="J30" s="191"/>
      <c r="K30" s="192" t="n">
        <f aca="false">ROUND(E30*J30,2)</f>
        <v>0</v>
      </c>
      <c r="L30" s="192" t="n">
        <v>21</v>
      </c>
      <c r="M30" s="192" t="n">
        <f aca="false">G30*(1+L30/100)</f>
        <v>0</v>
      </c>
      <c r="N30" s="192" t="n">
        <v>0.00117</v>
      </c>
      <c r="O30" s="192" t="n">
        <f aca="false">ROUND(E30*N30,2)</f>
        <v>0.15</v>
      </c>
      <c r="P30" s="192" t="n">
        <v>0</v>
      </c>
      <c r="Q30" s="192" t="n">
        <f aca="false">ROUND(E30*P30,2)</f>
        <v>0</v>
      </c>
      <c r="R30" s="192" t="s">
        <v>169</v>
      </c>
      <c r="S30" s="192" t="s">
        <v>150</v>
      </c>
      <c r="T30" s="193" t="s">
        <v>151</v>
      </c>
      <c r="U30" s="194" t="n">
        <v>0.326</v>
      </c>
      <c r="V30" s="194" t="n">
        <f aca="false">ROUND(E30*U30,2)</f>
        <v>41.94</v>
      </c>
      <c r="W30" s="194"/>
      <c r="X30" s="195"/>
      <c r="Y30" s="195"/>
      <c r="Z30" s="195"/>
      <c r="AA30" s="195"/>
      <c r="AB30" s="195"/>
      <c r="AC30" s="195"/>
      <c r="AD30" s="195"/>
      <c r="AE30" s="195"/>
      <c r="AF30" s="195"/>
      <c r="AG30" s="195" t="s">
        <v>152</v>
      </c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</row>
    <row r="31" customFormat="false" ht="13.2" hidden="false" customHeight="false" outlineLevel="1" collapsed="false">
      <c r="A31" s="196"/>
      <c r="B31" s="197"/>
      <c r="C31" s="209" t="s">
        <v>494</v>
      </c>
      <c r="D31" s="210"/>
      <c r="E31" s="211" t="n">
        <v>128.64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5"/>
      <c r="Z31" s="195"/>
      <c r="AA31" s="195"/>
      <c r="AB31" s="195"/>
      <c r="AC31" s="195"/>
      <c r="AD31" s="195"/>
      <c r="AE31" s="195"/>
      <c r="AF31" s="195"/>
      <c r="AG31" s="195" t="s">
        <v>154</v>
      </c>
      <c r="AH31" s="195" t="n">
        <v>0</v>
      </c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</row>
    <row r="32" customFormat="false" ht="13.2" hidden="false" customHeight="false" outlineLevel="1" collapsed="false">
      <c r="A32" s="186" t="n">
        <v>6</v>
      </c>
      <c r="B32" s="187" t="s">
        <v>495</v>
      </c>
      <c r="C32" s="188" t="s">
        <v>496</v>
      </c>
      <c r="D32" s="189" t="s">
        <v>148</v>
      </c>
      <c r="E32" s="190" t="n">
        <v>128.64</v>
      </c>
      <c r="F32" s="191"/>
      <c r="G32" s="192" t="n">
        <f aca="false">ROUND(E32*F32,2)</f>
        <v>0</v>
      </c>
      <c r="H32" s="191"/>
      <c r="I32" s="192" t="n">
        <f aca="false">ROUND(E32*H32,2)</f>
        <v>0</v>
      </c>
      <c r="J32" s="191"/>
      <c r="K32" s="192" t="n">
        <f aca="false">ROUND(E32*J32,2)</f>
        <v>0</v>
      </c>
      <c r="L32" s="192" t="n">
        <v>21</v>
      </c>
      <c r="M32" s="192" t="n">
        <f aca="false">G32*(1+L32/100)</f>
        <v>0</v>
      </c>
      <c r="N32" s="192" t="n">
        <v>0</v>
      </c>
      <c r="O32" s="192" t="n">
        <f aca="false">ROUND(E32*N32,2)</f>
        <v>0</v>
      </c>
      <c r="P32" s="192" t="n">
        <v>0</v>
      </c>
      <c r="Q32" s="192" t="n">
        <f aca="false">ROUND(E32*P32,2)</f>
        <v>0</v>
      </c>
      <c r="R32" s="192" t="s">
        <v>169</v>
      </c>
      <c r="S32" s="192" t="s">
        <v>150</v>
      </c>
      <c r="T32" s="193" t="s">
        <v>151</v>
      </c>
      <c r="U32" s="194" t="n">
        <v>0.194</v>
      </c>
      <c r="V32" s="194" t="n">
        <f aca="false">ROUND(E32*U32,2)</f>
        <v>24.96</v>
      </c>
      <c r="W32" s="194"/>
      <c r="X32" s="195"/>
      <c r="Y32" s="195"/>
      <c r="Z32" s="195"/>
      <c r="AA32" s="195"/>
      <c r="AB32" s="195"/>
      <c r="AC32" s="195"/>
      <c r="AD32" s="195"/>
      <c r="AE32" s="195"/>
      <c r="AF32" s="195"/>
      <c r="AG32" s="195" t="s">
        <v>152</v>
      </c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</row>
    <row r="33" customFormat="false" ht="13.2" hidden="false" customHeight="true" outlineLevel="1" collapsed="false">
      <c r="A33" s="196"/>
      <c r="B33" s="197"/>
      <c r="C33" s="212" t="s">
        <v>258</v>
      </c>
      <c r="D33" s="212"/>
      <c r="E33" s="212"/>
      <c r="F33" s="212"/>
      <c r="G33" s="212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5"/>
      <c r="Y33" s="195"/>
      <c r="Z33" s="195"/>
      <c r="AA33" s="195"/>
      <c r="AB33" s="195"/>
      <c r="AC33" s="195"/>
      <c r="AD33" s="195"/>
      <c r="AE33" s="195"/>
      <c r="AF33" s="195"/>
      <c r="AG33" s="195" t="s">
        <v>171</v>
      </c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</row>
    <row r="34" customFormat="false" ht="13.2" hidden="false" customHeight="false" outlineLevel="1" collapsed="false">
      <c r="A34" s="196"/>
      <c r="B34" s="197"/>
      <c r="C34" s="209" t="s">
        <v>494</v>
      </c>
      <c r="D34" s="210"/>
      <c r="E34" s="211" t="n">
        <v>128.64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5"/>
      <c r="Y34" s="195"/>
      <c r="Z34" s="195"/>
      <c r="AA34" s="195"/>
      <c r="AB34" s="195"/>
      <c r="AC34" s="195"/>
      <c r="AD34" s="195"/>
      <c r="AE34" s="195"/>
      <c r="AF34" s="195"/>
      <c r="AG34" s="195" t="s">
        <v>154</v>
      </c>
      <c r="AH34" s="195" t="n">
        <v>0</v>
      </c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</row>
    <row r="35" customFormat="false" ht="13.2" hidden="false" customHeight="false" outlineLevel="1" collapsed="false">
      <c r="A35" s="186" t="n">
        <v>7</v>
      </c>
      <c r="B35" s="187" t="s">
        <v>497</v>
      </c>
      <c r="C35" s="188" t="s">
        <v>498</v>
      </c>
      <c r="D35" s="189" t="s">
        <v>184</v>
      </c>
      <c r="E35" s="190" t="n">
        <v>81.1232</v>
      </c>
      <c r="F35" s="191"/>
      <c r="G35" s="192" t="n">
        <f aca="false">ROUND(E35*F35,2)</f>
        <v>0</v>
      </c>
      <c r="H35" s="191"/>
      <c r="I35" s="192" t="n">
        <f aca="false">ROUND(E35*H35,2)</f>
        <v>0</v>
      </c>
      <c r="J35" s="191"/>
      <c r="K35" s="192" t="n">
        <f aca="false">ROUND(E35*J35,2)</f>
        <v>0</v>
      </c>
      <c r="L35" s="192" t="n">
        <v>21</v>
      </c>
      <c r="M35" s="192" t="n">
        <f aca="false">G35*(1+L35/100)</f>
        <v>0</v>
      </c>
      <c r="N35" s="192" t="n">
        <v>0.00139</v>
      </c>
      <c r="O35" s="192" t="n">
        <f aca="false">ROUND(E35*N35,2)</f>
        <v>0.11</v>
      </c>
      <c r="P35" s="192" t="n">
        <v>0</v>
      </c>
      <c r="Q35" s="192" t="n">
        <f aca="false">ROUND(E35*P35,2)</f>
        <v>0</v>
      </c>
      <c r="R35" s="192" t="s">
        <v>169</v>
      </c>
      <c r="S35" s="192" t="s">
        <v>150</v>
      </c>
      <c r="T35" s="193" t="s">
        <v>151</v>
      </c>
      <c r="U35" s="194" t="n">
        <v>0.168</v>
      </c>
      <c r="V35" s="194" t="n">
        <f aca="false">ROUND(E35*U35,2)</f>
        <v>13.63</v>
      </c>
      <c r="W35" s="194"/>
      <c r="X35" s="195"/>
      <c r="Y35" s="195"/>
      <c r="Z35" s="195"/>
      <c r="AA35" s="195"/>
      <c r="AB35" s="195"/>
      <c r="AC35" s="195"/>
      <c r="AD35" s="195"/>
      <c r="AE35" s="195"/>
      <c r="AF35" s="195"/>
      <c r="AG35" s="195" t="s">
        <v>152</v>
      </c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</row>
    <row r="36" customFormat="false" ht="13.2" hidden="false" customHeight="true" outlineLevel="1" collapsed="false">
      <c r="A36" s="196"/>
      <c r="B36" s="197"/>
      <c r="C36" s="212" t="s">
        <v>499</v>
      </c>
      <c r="D36" s="212"/>
      <c r="E36" s="212"/>
      <c r="F36" s="212"/>
      <c r="G36" s="212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5"/>
      <c r="Y36" s="195"/>
      <c r="Z36" s="195"/>
      <c r="AA36" s="195"/>
      <c r="AB36" s="195"/>
      <c r="AC36" s="195"/>
      <c r="AD36" s="195"/>
      <c r="AE36" s="195"/>
      <c r="AF36" s="195"/>
      <c r="AG36" s="195" t="s">
        <v>171</v>
      </c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</row>
    <row r="37" customFormat="false" ht="13.2" hidden="false" customHeight="false" outlineLevel="1" collapsed="false">
      <c r="A37" s="196"/>
      <c r="B37" s="197"/>
      <c r="C37" s="209" t="s">
        <v>500</v>
      </c>
      <c r="D37" s="210"/>
      <c r="E37" s="211" t="n">
        <v>81.1232</v>
      </c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5"/>
      <c r="Y37" s="195"/>
      <c r="Z37" s="195"/>
      <c r="AA37" s="195"/>
      <c r="AB37" s="195"/>
      <c r="AC37" s="195"/>
      <c r="AD37" s="195"/>
      <c r="AE37" s="195"/>
      <c r="AF37" s="195"/>
      <c r="AG37" s="195" t="s">
        <v>154</v>
      </c>
      <c r="AH37" s="195" t="n">
        <v>0</v>
      </c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</row>
    <row r="38" customFormat="false" ht="13.2" hidden="false" customHeight="false" outlineLevel="1" collapsed="false">
      <c r="A38" s="186" t="n">
        <v>8</v>
      </c>
      <c r="B38" s="187" t="s">
        <v>501</v>
      </c>
      <c r="C38" s="188" t="s">
        <v>502</v>
      </c>
      <c r="D38" s="189" t="s">
        <v>184</v>
      </c>
      <c r="E38" s="190" t="n">
        <v>81.123</v>
      </c>
      <c r="F38" s="191"/>
      <c r="G38" s="192" t="n">
        <f aca="false">ROUND(E38*F38,2)</f>
        <v>0</v>
      </c>
      <c r="H38" s="191"/>
      <c r="I38" s="192" t="n">
        <f aca="false">ROUND(E38*H38,2)</f>
        <v>0</v>
      </c>
      <c r="J38" s="191"/>
      <c r="K38" s="192" t="n">
        <f aca="false">ROUND(E38*J38,2)</f>
        <v>0</v>
      </c>
      <c r="L38" s="192" t="n">
        <v>21</v>
      </c>
      <c r="M38" s="192" t="n">
        <f aca="false">G38*(1+L38/100)</f>
        <v>0</v>
      </c>
      <c r="N38" s="192" t="n">
        <v>0</v>
      </c>
      <c r="O38" s="192" t="n">
        <f aca="false">ROUND(E38*N38,2)</f>
        <v>0</v>
      </c>
      <c r="P38" s="192" t="n">
        <v>0</v>
      </c>
      <c r="Q38" s="192" t="n">
        <f aca="false">ROUND(E38*P38,2)</f>
        <v>0</v>
      </c>
      <c r="R38" s="192" t="s">
        <v>169</v>
      </c>
      <c r="S38" s="192" t="s">
        <v>150</v>
      </c>
      <c r="T38" s="193" t="s">
        <v>151</v>
      </c>
      <c r="U38" s="194" t="n">
        <v>0.059</v>
      </c>
      <c r="V38" s="194" t="n">
        <f aca="false">ROUND(E38*U38,2)</f>
        <v>4.79</v>
      </c>
      <c r="W38" s="194"/>
      <c r="X38" s="195"/>
      <c r="Y38" s="195"/>
      <c r="Z38" s="195"/>
      <c r="AA38" s="195"/>
      <c r="AB38" s="195"/>
      <c r="AC38" s="195"/>
      <c r="AD38" s="195"/>
      <c r="AE38" s="195"/>
      <c r="AF38" s="195"/>
      <c r="AG38" s="195" t="s">
        <v>152</v>
      </c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</row>
    <row r="39" customFormat="false" ht="13.2" hidden="false" customHeight="true" outlineLevel="1" collapsed="false">
      <c r="A39" s="196"/>
      <c r="B39" s="197"/>
      <c r="C39" s="212" t="s">
        <v>503</v>
      </c>
      <c r="D39" s="212"/>
      <c r="E39" s="212"/>
      <c r="F39" s="212"/>
      <c r="G39" s="212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5"/>
      <c r="AB39" s="195"/>
      <c r="AC39" s="195"/>
      <c r="AD39" s="195"/>
      <c r="AE39" s="195"/>
      <c r="AF39" s="195"/>
      <c r="AG39" s="195" t="s">
        <v>171</v>
      </c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</row>
    <row r="40" customFormat="false" ht="13.2" hidden="false" customHeight="false" outlineLevel="1" collapsed="false">
      <c r="A40" s="186" t="n">
        <v>9</v>
      </c>
      <c r="B40" s="187" t="s">
        <v>504</v>
      </c>
      <c r="C40" s="188" t="s">
        <v>505</v>
      </c>
      <c r="D40" s="189" t="s">
        <v>184</v>
      </c>
      <c r="E40" s="190" t="n">
        <v>81.123</v>
      </c>
      <c r="F40" s="191"/>
      <c r="G40" s="192" t="n">
        <f aca="false">ROUND(E40*F40,2)</f>
        <v>0</v>
      </c>
      <c r="H40" s="191"/>
      <c r="I40" s="192" t="n">
        <f aca="false">ROUND(E40*H40,2)</f>
        <v>0</v>
      </c>
      <c r="J40" s="191"/>
      <c r="K40" s="192" t="n">
        <f aca="false">ROUND(E40*J40,2)</f>
        <v>0</v>
      </c>
      <c r="L40" s="192" t="n">
        <v>21</v>
      </c>
      <c r="M40" s="192" t="n">
        <f aca="false">G40*(1+L40/100)</f>
        <v>0</v>
      </c>
      <c r="N40" s="192" t="n">
        <v>0</v>
      </c>
      <c r="O40" s="192" t="n">
        <f aca="false">ROUND(E40*N40,2)</f>
        <v>0</v>
      </c>
      <c r="P40" s="192" t="n">
        <v>0</v>
      </c>
      <c r="Q40" s="192" t="n">
        <f aca="false">ROUND(E40*P40,2)</f>
        <v>0</v>
      </c>
      <c r="R40" s="192" t="s">
        <v>169</v>
      </c>
      <c r="S40" s="192" t="s">
        <v>150</v>
      </c>
      <c r="T40" s="193" t="s">
        <v>151</v>
      </c>
      <c r="U40" s="194" t="n">
        <v>0.626</v>
      </c>
      <c r="V40" s="194" t="n">
        <f aca="false">ROUND(E40*U40,2)</f>
        <v>50.78</v>
      </c>
      <c r="W40" s="194"/>
      <c r="X40" s="195"/>
      <c r="Y40" s="195"/>
      <c r="Z40" s="195"/>
      <c r="AA40" s="195"/>
      <c r="AB40" s="195"/>
      <c r="AC40" s="195"/>
      <c r="AD40" s="195"/>
      <c r="AE40" s="195"/>
      <c r="AF40" s="195"/>
      <c r="AG40" s="195" t="s">
        <v>152</v>
      </c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</row>
    <row r="41" customFormat="false" ht="13.2" hidden="false" customHeight="true" outlineLevel="1" collapsed="false">
      <c r="A41" s="196"/>
      <c r="B41" s="197"/>
      <c r="C41" s="212" t="s">
        <v>261</v>
      </c>
      <c r="D41" s="212"/>
      <c r="E41" s="212"/>
      <c r="F41" s="212"/>
      <c r="G41" s="212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5"/>
      <c r="Y41" s="195"/>
      <c r="Z41" s="195"/>
      <c r="AA41" s="195"/>
      <c r="AB41" s="195"/>
      <c r="AC41" s="195"/>
      <c r="AD41" s="195"/>
      <c r="AE41" s="195"/>
      <c r="AF41" s="195"/>
      <c r="AG41" s="195" t="s">
        <v>171</v>
      </c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</row>
    <row r="42" customFormat="false" ht="13.2" hidden="false" customHeight="false" outlineLevel="1" collapsed="false">
      <c r="A42" s="186" t="n">
        <v>10</v>
      </c>
      <c r="B42" s="187" t="s">
        <v>263</v>
      </c>
      <c r="C42" s="188" t="s">
        <v>264</v>
      </c>
      <c r="D42" s="189" t="s">
        <v>184</v>
      </c>
      <c r="E42" s="190" t="n">
        <v>81.123</v>
      </c>
      <c r="F42" s="191"/>
      <c r="G42" s="192" t="n">
        <f aca="false">ROUND(E42*F42,2)</f>
        <v>0</v>
      </c>
      <c r="H42" s="191"/>
      <c r="I42" s="192" t="n">
        <f aca="false">ROUND(E42*H42,2)</f>
        <v>0</v>
      </c>
      <c r="J42" s="191"/>
      <c r="K42" s="192" t="n">
        <f aca="false">ROUND(E42*J42,2)</f>
        <v>0</v>
      </c>
      <c r="L42" s="192" t="n">
        <v>21</v>
      </c>
      <c r="M42" s="192" t="n">
        <f aca="false">G42*(1+L42/100)</f>
        <v>0</v>
      </c>
      <c r="N42" s="192" t="n">
        <v>0</v>
      </c>
      <c r="O42" s="192" t="n">
        <f aca="false">ROUND(E42*N42,2)</f>
        <v>0</v>
      </c>
      <c r="P42" s="192" t="n">
        <v>0</v>
      </c>
      <c r="Q42" s="192" t="n">
        <f aca="false">ROUND(E42*P42,2)</f>
        <v>0</v>
      </c>
      <c r="R42" s="192" t="s">
        <v>169</v>
      </c>
      <c r="S42" s="192" t="s">
        <v>150</v>
      </c>
      <c r="T42" s="193" t="s">
        <v>120</v>
      </c>
      <c r="U42" s="194" t="n">
        <v>0.011</v>
      </c>
      <c r="V42" s="194" t="n">
        <f aca="false">ROUND(E42*U42,2)</f>
        <v>0.89</v>
      </c>
      <c r="W42" s="194"/>
      <c r="X42" s="195"/>
      <c r="Y42" s="195"/>
      <c r="Z42" s="195"/>
      <c r="AA42" s="195"/>
      <c r="AB42" s="195"/>
      <c r="AC42" s="195"/>
      <c r="AD42" s="195"/>
      <c r="AE42" s="195"/>
      <c r="AF42" s="195"/>
      <c r="AG42" s="195" t="s">
        <v>152</v>
      </c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</row>
    <row r="43" customFormat="false" ht="13.2" hidden="false" customHeight="true" outlineLevel="1" collapsed="false">
      <c r="A43" s="196"/>
      <c r="B43" s="197"/>
      <c r="C43" s="212" t="s">
        <v>265</v>
      </c>
      <c r="D43" s="212"/>
      <c r="E43" s="212"/>
      <c r="F43" s="212"/>
      <c r="G43" s="212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5"/>
      <c r="Y43" s="195"/>
      <c r="Z43" s="195"/>
      <c r="AA43" s="195"/>
      <c r="AB43" s="195"/>
      <c r="AC43" s="195"/>
      <c r="AD43" s="195"/>
      <c r="AE43" s="195"/>
      <c r="AF43" s="195"/>
      <c r="AG43" s="195" t="s">
        <v>171</v>
      </c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</row>
    <row r="44" customFormat="false" ht="20.4" hidden="false" customHeight="false" outlineLevel="1" collapsed="false">
      <c r="A44" s="216" t="n">
        <v>11</v>
      </c>
      <c r="B44" s="217" t="s">
        <v>506</v>
      </c>
      <c r="C44" s="218" t="s">
        <v>507</v>
      </c>
      <c r="D44" s="219" t="s">
        <v>184</v>
      </c>
      <c r="E44" s="220" t="n">
        <v>81.123</v>
      </c>
      <c r="F44" s="221"/>
      <c r="G44" s="222" t="n">
        <f aca="false">ROUND(E44*F44,2)</f>
        <v>0</v>
      </c>
      <c r="H44" s="221"/>
      <c r="I44" s="222" t="n">
        <f aca="false">ROUND(E44*H44,2)</f>
        <v>0</v>
      </c>
      <c r="J44" s="221"/>
      <c r="K44" s="222" t="n">
        <f aca="false">ROUND(E44*J44,2)</f>
        <v>0</v>
      </c>
      <c r="L44" s="222" t="n">
        <v>21</v>
      </c>
      <c r="M44" s="222" t="n">
        <f aca="false">G44*(1+L44/100)</f>
        <v>0</v>
      </c>
      <c r="N44" s="222" t="n">
        <v>0</v>
      </c>
      <c r="O44" s="222" t="n">
        <f aca="false">ROUND(E44*N44,2)</f>
        <v>0</v>
      </c>
      <c r="P44" s="222" t="n">
        <v>0</v>
      </c>
      <c r="Q44" s="222" t="n">
        <f aca="false">ROUND(E44*P44,2)</f>
        <v>0</v>
      </c>
      <c r="R44" s="222" t="s">
        <v>169</v>
      </c>
      <c r="S44" s="222" t="s">
        <v>150</v>
      </c>
      <c r="T44" s="223" t="s">
        <v>151</v>
      </c>
      <c r="U44" s="194" t="n">
        <v>0.652</v>
      </c>
      <c r="V44" s="194" t="n">
        <f aca="false">ROUND(E44*U44,2)</f>
        <v>52.89</v>
      </c>
      <c r="W44" s="194"/>
      <c r="X44" s="195"/>
      <c r="Y44" s="195"/>
      <c r="Z44" s="195"/>
      <c r="AA44" s="195"/>
      <c r="AB44" s="195"/>
      <c r="AC44" s="195"/>
      <c r="AD44" s="195"/>
      <c r="AE44" s="195"/>
      <c r="AF44" s="195"/>
      <c r="AG44" s="195" t="s">
        <v>152</v>
      </c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</row>
    <row r="45" customFormat="false" ht="20.4" hidden="false" customHeight="false" outlineLevel="1" collapsed="false">
      <c r="A45" s="186" t="n">
        <v>12</v>
      </c>
      <c r="B45" s="187" t="s">
        <v>269</v>
      </c>
      <c r="C45" s="188" t="s">
        <v>270</v>
      </c>
      <c r="D45" s="189" t="s">
        <v>184</v>
      </c>
      <c r="E45" s="190" t="n">
        <v>81.123</v>
      </c>
      <c r="F45" s="191"/>
      <c r="G45" s="192" t="n">
        <f aca="false">ROUND(E45*F45,2)</f>
        <v>0</v>
      </c>
      <c r="H45" s="191"/>
      <c r="I45" s="192" t="n">
        <f aca="false">ROUND(E45*H45,2)</f>
        <v>0</v>
      </c>
      <c r="J45" s="191"/>
      <c r="K45" s="192" t="n">
        <f aca="false">ROUND(E45*J45,2)</f>
        <v>0</v>
      </c>
      <c r="L45" s="192" t="n">
        <v>21</v>
      </c>
      <c r="M45" s="192" t="n">
        <f aca="false">G45*(1+L45/100)</f>
        <v>0</v>
      </c>
      <c r="N45" s="192" t="n">
        <v>0</v>
      </c>
      <c r="O45" s="192" t="n">
        <f aca="false">ROUND(E45*N45,2)</f>
        <v>0</v>
      </c>
      <c r="P45" s="192" t="n">
        <v>0</v>
      </c>
      <c r="Q45" s="192" t="n">
        <f aca="false">ROUND(E45*P45,2)</f>
        <v>0</v>
      </c>
      <c r="R45" s="192" t="s">
        <v>169</v>
      </c>
      <c r="S45" s="192" t="s">
        <v>150</v>
      </c>
      <c r="T45" s="193" t="s">
        <v>120</v>
      </c>
      <c r="U45" s="194" t="n">
        <v>0.009</v>
      </c>
      <c r="V45" s="194" t="n">
        <f aca="false">ROUND(E45*U45,2)</f>
        <v>0.73</v>
      </c>
      <c r="W45" s="194"/>
      <c r="X45" s="195"/>
      <c r="Y45" s="195"/>
      <c r="Z45" s="195"/>
      <c r="AA45" s="195"/>
      <c r="AB45" s="195"/>
      <c r="AC45" s="195"/>
      <c r="AD45" s="195"/>
      <c r="AE45" s="195"/>
      <c r="AF45" s="195"/>
      <c r="AG45" s="195" t="s">
        <v>152</v>
      </c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</row>
    <row r="46" customFormat="false" ht="13.2" hidden="false" customHeight="false" outlineLevel="1" collapsed="false">
      <c r="A46" s="196"/>
      <c r="B46" s="197"/>
      <c r="C46" s="209" t="s">
        <v>508</v>
      </c>
      <c r="D46" s="210"/>
      <c r="E46" s="211" t="n">
        <v>81.123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5"/>
      <c r="Y46" s="195"/>
      <c r="Z46" s="195"/>
      <c r="AA46" s="195"/>
      <c r="AB46" s="195"/>
      <c r="AC46" s="195"/>
      <c r="AD46" s="195"/>
      <c r="AE46" s="195"/>
      <c r="AF46" s="195"/>
      <c r="AG46" s="195" t="s">
        <v>154</v>
      </c>
      <c r="AH46" s="195" t="n">
        <v>0</v>
      </c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</row>
    <row r="47" customFormat="false" ht="13.2" hidden="false" customHeight="false" outlineLevel="1" collapsed="false">
      <c r="A47" s="186" t="n">
        <v>13</v>
      </c>
      <c r="B47" s="187" t="s">
        <v>271</v>
      </c>
      <c r="C47" s="188" t="s">
        <v>272</v>
      </c>
      <c r="D47" s="189" t="s">
        <v>184</v>
      </c>
      <c r="E47" s="190" t="n">
        <v>58.59876</v>
      </c>
      <c r="F47" s="191"/>
      <c r="G47" s="192" t="n">
        <f aca="false">ROUND(E47*F47,2)</f>
        <v>0</v>
      </c>
      <c r="H47" s="191"/>
      <c r="I47" s="192" t="n">
        <f aca="false">ROUND(E47*H47,2)</f>
        <v>0</v>
      </c>
      <c r="J47" s="191"/>
      <c r="K47" s="192" t="n">
        <f aca="false">ROUND(E47*J47,2)</f>
        <v>0</v>
      </c>
      <c r="L47" s="192" t="n">
        <v>21</v>
      </c>
      <c r="M47" s="192" t="n">
        <f aca="false">G47*(1+L47/100)</f>
        <v>0</v>
      </c>
      <c r="N47" s="192" t="n">
        <v>0</v>
      </c>
      <c r="O47" s="192" t="n">
        <f aca="false">ROUND(E47*N47,2)</f>
        <v>0</v>
      </c>
      <c r="P47" s="192" t="n">
        <v>0</v>
      </c>
      <c r="Q47" s="192" t="n">
        <f aca="false">ROUND(E47*P47,2)</f>
        <v>0</v>
      </c>
      <c r="R47" s="192" t="s">
        <v>169</v>
      </c>
      <c r="S47" s="192" t="s">
        <v>150</v>
      </c>
      <c r="T47" s="193" t="s">
        <v>120</v>
      </c>
      <c r="U47" s="194" t="n">
        <v>0.202</v>
      </c>
      <c r="V47" s="194" t="n">
        <f aca="false">ROUND(E47*U47,2)</f>
        <v>11.84</v>
      </c>
      <c r="W47" s="194"/>
      <c r="X47" s="195"/>
      <c r="Y47" s="195"/>
      <c r="Z47" s="195"/>
      <c r="AA47" s="195"/>
      <c r="AB47" s="195"/>
      <c r="AC47" s="195"/>
      <c r="AD47" s="195"/>
      <c r="AE47" s="195"/>
      <c r="AF47" s="195"/>
      <c r="AG47" s="195" t="s">
        <v>152</v>
      </c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</row>
    <row r="48" customFormat="false" ht="13.2" hidden="false" customHeight="true" outlineLevel="1" collapsed="false">
      <c r="A48" s="196"/>
      <c r="B48" s="197"/>
      <c r="C48" s="212" t="s">
        <v>273</v>
      </c>
      <c r="D48" s="212"/>
      <c r="E48" s="212"/>
      <c r="F48" s="212"/>
      <c r="G48" s="212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5"/>
      <c r="Y48" s="195"/>
      <c r="Z48" s="195"/>
      <c r="AA48" s="195"/>
      <c r="AB48" s="195"/>
      <c r="AC48" s="195"/>
      <c r="AD48" s="195"/>
      <c r="AE48" s="195"/>
      <c r="AF48" s="195"/>
      <c r="AG48" s="195" t="s">
        <v>171</v>
      </c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</row>
    <row r="49" customFormat="false" ht="13.2" hidden="false" customHeight="false" outlineLevel="1" collapsed="false">
      <c r="A49" s="196"/>
      <c r="B49" s="197"/>
      <c r="C49" s="209" t="s">
        <v>509</v>
      </c>
      <c r="D49" s="210"/>
      <c r="E49" s="211" t="n">
        <v>81.123</v>
      </c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5"/>
      <c r="Y49" s="195"/>
      <c r="Z49" s="195"/>
      <c r="AA49" s="195"/>
      <c r="AB49" s="195"/>
      <c r="AC49" s="195"/>
      <c r="AD49" s="195"/>
      <c r="AE49" s="195"/>
      <c r="AF49" s="195"/>
      <c r="AG49" s="195" t="s">
        <v>154</v>
      </c>
      <c r="AH49" s="195" t="n">
        <v>0</v>
      </c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</row>
    <row r="50" customFormat="false" ht="13.2" hidden="false" customHeight="false" outlineLevel="1" collapsed="false">
      <c r="A50" s="196"/>
      <c r="B50" s="197"/>
      <c r="C50" s="209" t="s">
        <v>510</v>
      </c>
      <c r="D50" s="210"/>
      <c r="E50" s="211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5"/>
      <c r="Y50" s="195"/>
      <c r="Z50" s="195"/>
      <c r="AA50" s="195"/>
      <c r="AB50" s="195"/>
      <c r="AC50" s="195"/>
      <c r="AD50" s="195"/>
      <c r="AE50" s="195"/>
      <c r="AF50" s="195"/>
      <c r="AG50" s="195" t="s">
        <v>154</v>
      </c>
      <c r="AH50" s="195" t="n">
        <v>0</v>
      </c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</row>
    <row r="51" customFormat="false" ht="13.2" hidden="false" customHeight="false" outlineLevel="1" collapsed="false">
      <c r="A51" s="196"/>
      <c r="B51" s="197"/>
      <c r="C51" s="209" t="s">
        <v>511</v>
      </c>
      <c r="D51" s="210"/>
      <c r="E51" s="211" t="n">
        <v>-1.57464</v>
      </c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5"/>
      <c r="Y51" s="195"/>
      <c r="Z51" s="195"/>
      <c r="AA51" s="195"/>
      <c r="AB51" s="195"/>
      <c r="AC51" s="195"/>
      <c r="AD51" s="195"/>
      <c r="AE51" s="195"/>
      <c r="AF51" s="195"/>
      <c r="AG51" s="195" t="s">
        <v>154</v>
      </c>
      <c r="AH51" s="195" t="n">
        <v>0</v>
      </c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</row>
    <row r="52" customFormat="false" ht="13.2" hidden="false" customHeight="false" outlineLevel="1" collapsed="false">
      <c r="A52" s="196"/>
      <c r="B52" s="197"/>
      <c r="C52" s="209" t="s">
        <v>512</v>
      </c>
      <c r="D52" s="210"/>
      <c r="E52" s="211" t="n">
        <v>-1.176</v>
      </c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5"/>
      <c r="Y52" s="195"/>
      <c r="Z52" s="195"/>
      <c r="AA52" s="195"/>
      <c r="AB52" s="195"/>
      <c r="AC52" s="195"/>
      <c r="AD52" s="195"/>
      <c r="AE52" s="195"/>
      <c r="AF52" s="195"/>
      <c r="AG52" s="195" t="s">
        <v>154</v>
      </c>
      <c r="AH52" s="195" t="n">
        <v>0</v>
      </c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</row>
    <row r="53" customFormat="false" ht="13.2" hidden="false" customHeight="false" outlineLevel="1" collapsed="false">
      <c r="A53" s="196"/>
      <c r="B53" s="197"/>
      <c r="C53" s="209" t="s">
        <v>513</v>
      </c>
      <c r="D53" s="210"/>
      <c r="E53" s="211" t="n">
        <v>-0.79599</v>
      </c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5"/>
      <c r="Y53" s="195"/>
      <c r="Z53" s="195"/>
      <c r="AA53" s="195"/>
      <c r="AB53" s="195"/>
      <c r="AC53" s="195"/>
      <c r="AD53" s="195"/>
      <c r="AE53" s="195"/>
      <c r="AF53" s="195"/>
      <c r="AG53" s="195" t="s">
        <v>154</v>
      </c>
      <c r="AH53" s="195" t="n">
        <v>0</v>
      </c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</row>
    <row r="54" customFormat="false" ht="13.2" hidden="false" customHeight="false" outlineLevel="1" collapsed="false">
      <c r="A54" s="196"/>
      <c r="B54" s="197"/>
      <c r="C54" s="209" t="s">
        <v>514</v>
      </c>
      <c r="D54" s="210"/>
      <c r="E54" s="211" t="n">
        <v>-18.97761</v>
      </c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5"/>
      <c r="Y54" s="195"/>
      <c r="Z54" s="195"/>
      <c r="AA54" s="195"/>
      <c r="AB54" s="195"/>
      <c r="AC54" s="195"/>
      <c r="AD54" s="195"/>
      <c r="AE54" s="195"/>
      <c r="AF54" s="195"/>
      <c r="AG54" s="195" t="s">
        <v>154</v>
      </c>
      <c r="AH54" s="195" t="n">
        <v>0</v>
      </c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</row>
    <row r="55" customFormat="false" ht="20.4" hidden="false" customHeight="false" outlineLevel="1" collapsed="false">
      <c r="A55" s="186" t="n">
        <v>14</v>
      </c>
      <c r="B55" s="187" t="s">
        <v>286</v>
      </c>
      <c r="C55" s="188" t="s">
        <v>287</v>
      </c>
      <c r="D55" s="189" t="s">
        <v>148</v>
      </c>
      <c r="E55" s="190" t="n">
        <v>14.47</v>
      </c>
      <c r="F55" s="191"/>
      <c r="G55" s="192" t="n">
        <f aca="false">ROUND(E55*F55,2)</f>
        <v>0</v>
      </c>
      <c r="H55" s="191"/>
      <c r="I55" s="192" t="n">
        <f aca="false">ROUND(E55*H55,2)</f>
        <v>0</v>
      </c>
      <c r="J55" s="191"/>
      <c r="K55" s="192" t="n">
        <f aca="false">ROUND(E55*J55,2)</f>
        <v>0</v>
      </c>
      <c r="L55" s="192" t="n">
        <v>21</v>
      </c>
      <c r="M55" s="192" t="n">
        <f aca="false">G55*(1+L55/100)</f>
        <v>0</v>
      </c>
      <c r="N55" s="192" t="n">
        <v>0</v>
      </c>
      <c r="O55" s="192" t="n">
        <f aca="false">ROUND(E55*N55,2)</f>
        <v>0</v>
      </c>
      <c r="P55" s="192" t="n">
        <v>0</v>
      </c>
      <c r="Q55" s="192" t="n">
        <f aca="false">ROUND(E55*P55,2)</f>
        <v>0</v>
      </c>
      <c r="R55" s="192" t="s">
        <v>169</v>
      </c>
      <c r="S55" s="192" t="s">
        <v>150</v>
      </c>
      <c r="T55" s="193" t="s">
        <v>120</v>
      </c>
      <c r="U55" s="194" t="n">
        <v>0.416</v>
      </c>
      <c r="V55" s="194" t="n">
        <f aca="false">ROUND(E55*U55,2)</f>
        <v>6.02</v>
      </c>
      <c r="W55" s="194"/>
      <c r="X55" s="195"/>
      <c r="Y55" s="195"/>
      <c r="Z55" s="195"/>
      <c r="AA55" s="195"/>
      <c r="AB55" s="195"/>
      <c r="AC55" s="195"/>
      <c r="AD55" s="195"/>
      <c r="AE55" s="195"/>
      <c r="AF55" s="195"/>
      <c r="AG55" s="195" t="s">
        <v>152</v>
      </c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</row>
    <row r="56" customFormat="false" ht="13.2" hidden="false" customHeight="true" outlineLevel="1" collapsed="false">
      <c r="A56" s="196"/>
      <c r="B56" s="197"/>
      <c r="C56" s="212" t="s">
        <v>288</v>
      </c>
      <c r="D56" s="212"/>
      <c r="E56" s="212"/>
      <c r="F56" s="212"/>
      <c r="G56" s="212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5"/>
      <c r="Y56" s="195"/>
      <c r="Z56" s="195"/>
      <c r="AA56" s="195"/>
      <c r="AB56" s="195"/>
      <c r="AC56" s="195"/>
      <c r="AD56" s="195"/>
      <c r="AE56" s="195"/>
      <c r="AF56" s="195"/>
      <c r="AG56" s="195" t="s">
        <v>171</v>
      </c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</row>
    <row r="57" customFormat="false" ht="13.2" hidden="false" customHeight="false" outlineLevel="1" collapsed="false">
      <c r="A57" s="196"/>
      <c r="B57" s="197"/>
      <c r="C57" s="209" t="s">
        <v>515</v>
      </c>
      <c r="D57" s="210"/>
      <c r="E57" s="211" t="n">
        <v>14.47</v>
      </c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5"/>
      <c r="Y57" s="195"/>
      <c r="Z57" s="195"/>
      <c r="AA57" s="195"/>
      <c r="AB57" s="195"/>
      <c r="AC57" s="195"/>
      <c r="AD57" s="195"/>
      <c r="AE57" s="195"/>
      <c r="AF57" s="195"/>
      <c r="AG57" s="195" t="s">
        <v>154</v>
      </c>
      <c r="AH57" s="195" t="n">
        <v>0</v>
      </c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</row>
    <row r="58" customFormat="false" ht="13.2" hidden="false" customHeight="false" outlineLevel="1" collapsed="false">
      <c r="A58" s="186" t="n">
        <v>15</v>
      </c>
      <c r="B58" s="187" t="s">
        <v>295</v>
      </c>
      <c r="C58" s="188" t="s">
        <v>296</v>
      </c>
      <c r="D58" s="189" t="s">
        <v>297</v>
      </c>
      <c r="E58" s="190" t="n">
        <v>146.0214</v>
      </c>
      <c r="F58" s="191"/>
      <c r="G58" s="192" t="n">
        <f aca="false">ROUND(E58*F58,2)</f>
        <v>0</v>
      </c>
      <c r="H58" s="191"/>
      <c r="I58" s="192" t="n">
        <f aca="false">ROUND(E58*H58,2)</f>
        <v>0</v>
      </c>
      <c r="J58" s="191"/>
      <c r="K58" s="192" t="n">
        <f aca="false">ROUND(E58*J58,2)</f>
        <v>0</v>
      </c>
      <c r="L58" s="192" t="n">
        <v>21</v>
      </c>
      <c r="M58" s="192" t="n">
        <f aca="false">G58*(1+L58/100)</f>
        <v>0</v>
      </c>
      <c r="N58" s="192" t="n">
        <v>0</v>
      </c>
      <c r="O58" s="192" t="n">
        <f aca="false">ROUND(E58*N58,2)</f>
        <v>0</v>
      </c>
      <c r="P58" s="192" t="n">
        <v>0</v>
      </c>
      <c r="Q58" s="192" t="n">
        <f aca="false">ROUND(E58*P58,2)</f>
        <v>0</v>
      </c>
      <c r="R58" s="192" t="s">
        <v>169</v>
      </c>
      <c r="S58" s="192" t="s">
        <v>150</v>
      </c>
      <c r="T58" s="193" t="s">
        <v>120</v>
      </c>
      <c r="U58" s="194" t="n">
        <v>0</v>
      </c>
      <c r="V58" s="194" t="n">
        <f aca="false">ROUND(E58*U58,2)</f>
        <v>0</v>
      </c>
      <c r="W58" s="194"/>
      <c r="X58" s="195"/>
      <c r="Y58" s="195"/>
      <c r="Z58" s="195"/>
      <c r="AA58" s="195"/>
      <c r="AB58" s="195"/>
      <c r="AC58" s="195"/>
      <c r="AD58" s="195"/>
      <c r="AE58" s="195"/>
      <c r="AF58" s="195"/>
      <c r="AG58" s="195" t="s">
        <v>152</v>
      </c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</row>
    <row r="59" customFormat="false" ht="13.2" hidden="false" customHeight="false" outlineLevel="1" collapsed="false">
      <c r="A59" s="196"/>
      <c r="B59" s="197"/>
      <c r="C59" s="209" t="s">
        <v>516</v>
      </c>
      <c r="D59" s="210"/>
      <c r="E59" s="211" t="n">
        <v>146.0214</v>
      </c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5"/>
      <c r="Y59" s="195"/>
      <c r="Z59" s="195"/>
      <c r="AA59" s="195"/>
      <c r="AB59" s="195"/>
      <c r="AC59" s="195"/>
      <c r="AD59" s="195"/>
      <c r="AE59" s="195"/>
      <c r="AF59" s="195"/>
      <c r="AG59" s="195" t="s">
        <v>154</v>
      </c>
      <c r="AH59" s="195" t="n">
        <v>0</v>
      </c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</row>
    <row r="60" customFormat="false" ht="13.2" hidden="false" customHeight="false" outlineLevel="1" collapsed="false">
      <c r="A60" s="216" t="n">
        <v>16</v>
      </c>
      <c r="B60" s="217" t="s">
        <v>299</v>
      </c>
      <c r="C60" s="218" t="s">
        <v>300</v>
      </c>
      <c r="D60" s="219" t="s">
        <v>301</v>
      </c>
      <c r="E60" s="220" t="n">
        <v>1</v>
      </c>
      <c r="F60" s="221"/>
      <c r="G60" s="222" t="n">
        <f aca="false">ROUND(E60*F60,2)</f>
        <v>0</v>
      </c>
      <c r="H60" s="221"/>
      <c r="I60" s="222" t="n">
        <f aca="false">ROUND(E60*H60,2)</f>
        <v>0</v>
      </c>
      <c r="J60" s="221"/>
      <c r="K60" s="222" t="n">
        <f aca="false">ROUND(E60*J60,2)</f>
        <v>0</v>
      </c>
      <c r="L60" s="222" t="n">
        <v>21</v>
      </c>
      <c r="M60" s="222" t="n">
        <f aca="false">G60*(1+L60/100)</f>
        <v>0</v>
      </c>
      <c r="N60" s="222" t="n">
        <v>4E-005</v>
      </c>
      <c r="O60" s="222" t="n">
        <f aca="false">ROUND(E60*N60,2)</f>
        <v>0</v>
      </c>
      <c r="P60" s="222" t="n">
        <v>0</v>
      </c>
      <c r="Q60" s="222" t="n">
        <f aca="false">ROUND(E60*P60,2)</f>
        <v>0</v>
      </c>
      <c r="R60" s="222"/>
      <c r="S60" s="222" t="s">
        <v>119</v>
      </c>
      <c r="T60" s="223" t="s">
        <v>120</v>
      </c>
      <c r="U60" s="194" t="n">
        <v>0.303</v>
      </c>
      <c r="V60" s="194" t="n">
        <f aca="false">ROUND(E60*U60,2)</f>
        <v>0.3</v>
      </c>
      <c r="W60" s="194"/>
      <c r="X60" s="195"/>
      <c r="Y60" s="195"/>
      <c r="Z60" s="195"/>
      <c r="AA60" s="195"/>
      <c r="AB60" s="195"/>
      <c r="AC60" s="195"/>
      <c r="AD60" s="195"/>
      <c r="AE60" s="195"/>
      <c r="AF60" s="195"/>
      <c r="AG60" s="195" t="s">
        <v>152</v>
      </c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</row>
    <row r="61" customFormat="false" ht="13.2" hidden="false" customHeight="false" outlineLevel="1" collapsed="false">
      <c r="A61" s="186" t="n">
        <v>17</v>
      </c>
      <c r="B61" s="187" t="s">
        <v>302</v>
      </c>
      <c r="C61" s="188" t="s">
        <v>303</v>
      </c>
      <c r="D61" s="189" t="s">
        <v>148</v>
      </c>
      <c r="E61" s="190" t="n">
        <v>14.47</v>
      </c>
      <c r="F61" s="191"/>
      <c r="G61" s="192" t="n">
        <f aca="false">ROUND(E61*F61,2)</f>
        <v>0</v>
      </c>
      <c r="H61" s="191"/>
      <c r="I61" s="192" t="n">
        <f aca="false">ROUND(E61*H61,2)</f>
        <v>0</v>
      </c>
      <c r="J61" s="191"/>
      <c r="K61" s="192" t="n">
        <f aca="false">ROUND(E61*J61,2)</f>
        <v>0</v>
      </c>
      <c r="L61" s="192" t="n">
        <v>21</v>
      </c>
      <c r="M61" s="192" t="n">
        <f aca="false">G61*(1+L61/100)</f>
        <v>0</v>
      </c>
      <c r="N61" s="192" t="n">
        <v>3E-005</v>
      </c>
      <c r="O61" s="192" t="n">
        <f aca="false">ROUND(E61*N61,2)</f>
        <v>0</v>
      </c>
      <c r="P61" s="192" t="n">
        <v>0</v>
      </c>
      <c r="Q61" s="192" t="n">
        <f aca="false">ROUND(E61*P61,2)</f>
        <v>0</v>
      </c>
      <c r="R61" s="192" t="s">
        <v>304</v>
      </c>
      <c r="S61" s="192" t="s">
        <v>150</v>
      </c>
      <c r="T61" s="193" t="s">
        <v>305</v>
      </c>
      <c r="U61" s="194" t="n">
        <v>0</v>
      </c>
      <c r="V61" s="194" t="n">
        <f aca="false">ROUND(E61*U61,2)</f>
        <v>0</v>
      </c>
      <c r="W61" s="194"/>
      <c r="X61" s="195"/>
      <c r="Y61" s="195"/>
      <c r="Z61" s="195"/>
      <c r="AA61" s="195"/>
      <c r="AB61" s="195"/>
      <c r="AC61" s="195"/>
      <c r="AD61" s="195"/>
      <c r="AE61" s="195"/>
      <c r="AF61" s="195"/>
      <c r="AG61" s="195" t="s">
        <v>306</v>
      </c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</row>
    <row r="62" customFormat="false" ht="13.2" hidden="false" customHeight="false" outlineLevel="1" collapsed="false">
      <c r="A62" s="196"/>
      <c r="B62" s="197"/>
      <c r="C62" s="209" t="s">
        <v>515</v>
      </c>
      <c r="D62" s="210"/>
      <c r="E62" s="211" t="n">
        <v>14.47</v>
      </c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5"/>
      <c r="Y62" s="195"/>
      <c r="Z62" s="195"/>
      <c r="AA62" s="195"/>
      <c r="AB62" s="195"/>
      <c r="AC62" s="195"/>
      <c r="AD62" s="195"/>
      <c r="AE62" s="195"/>
      <c r="AF62" s="195"/>
      <c r="AG62" s="195" t="s">
        <v>154</v>
      </c>
      <c r="AH62" s="195" t="n">
        <v>0</v>
      </c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</row>
    <row r="63" customFormat="false" ht="13.2" hidden="false" customHeight="false" outlineLevel="1" collapsed="false">
      <c r="A63" s="186" t="n">
        <v>18</v>
      </c>
      <c r="B63" s="187" t="s">
        <v>307</v>
      </c>
      <c r="C63" s="188" t="s">
        <v>308</v>
      </c>
      <c r="D63" s="189" t="s">
        <v>184</v>
      </c>
      <c r="E63" s="190" t="n">
        <v>66.3938</v>
      </c>
      <c r="F63" s="191"/>
      <c r="G63" s="192" t="n">
        <f aca="false">ROUND(E63*F63,2)</f>
        <v>0</v>
      </c>
      <c r="H63" s="191"/>
      <c r="I63" s="192" t="n">
        <f aca="false">ROUND(E63*H63,2)</f>
        <v>0</v>
      </c>
      <c r="J63" s="191"/>
      <c r="K63" s="192" t="n">
        <f aca="false">ROUND(E63*J63,2)</f>
        <v>0</v>
      </c>
      <c r="L63" s="192" t="n">
        <v>21</v>
      </c>
      <c r="M63" s="192" t="n">
        <f aca="false">G63*(1+L63/100)</f>
        <v>0</v>
      </c>
      <c r="N63" s="192" t="n">
        <v>1.67</v>
      </c>
      <c r="O63" s="192" t="n">
        <f aca="false">ROUND(E63*N63,2)</f>
        <v>110.88</v>
      </c>
      <c r="P63" s="192" t="n">
        <v>0</v>
      </c>
      <c r="Q63" s="192" t="n">
        <f aca="false">ROUND(E63*P63,2)</f>
        <v>0</v>
      </c>
      <c r="R63" s="192" t="s">
        <v>309</v>
      </c>
      <c r="S63" s="192" t="s">
        <v>150</v>
      </c>
      <c r="T63" s="193" t="s">
        <v>150</v>
      </c>
      <c r="U63" s="194" t="n">
        <v>0</v>
      </c>
      <c r="V63" s="194" t="n">
        <f aca="false">ROUND(E63*U63,2)</f>
        <v>0</v>
      </c>
      <c r="W63" s="194"/>
      <c r="X63" s="195"/>
      <c r="Y63" s="195"/>
      <c r="Z63" s="195"/>
      <c r="AA63" s="195"/>
      <c r="AB63" s="195"/>
      <c r="AC63" s="195"/>
      <c r="AD63" s="195"/>
      <c r="AE63" s="195"/>
      <c r="AF63" s="195"/>
      <c r="AG63" s="195" t="s">
        <v>310</v>
      </c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</row>
    <row r="64" customFormat="false" ht="13.2" hidden="false" customHeight="false" outlineLevel="1" collapsed="false">
      <c r="A64" s="196"/>
      <c r="B64" s="197"/>
      <c r="C64" s="209" t="s">
        <v>517</v>
      </c>
      <c r="D64" s="210"/>
      <c r="E64" s="211" t="n">
        <v>66.3938</v>
      </c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5"/>
      <c r="Y64" s="195"/>
      <c r="Z64" s="195"/>
      <c r="AA64" s="195"/>
      <c r="AB64" s="195"/>
      <c r="AC64" s="195"/>
      <c r="AD64" s="195"/>
      <c r="AE64" s="195"/>
      <c r="AF64" s="195"/>
      <c r="AG64" s="195" t="s">
        <v>154</v>
      </c>
      <c r="AH64" s="195" t="n">
        <v>0</v>
      </c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</row>
    <row r="65" customFormat="false" ht="13.2" hidden="false" customHeight="false" outlineLevel="0" collapsed="false">
      <c r="A65" s="178" t="s">
        <v>114</v>
      </c>
      <c r="B65" s="179" t="s">
        <v>65</v>
      </c>
      <c r="C65" s="180" t="s">
        <v>66</v>
      </c>
      <c r="D65" s="181"/>
      <c r="E65" s="182"/>
      <c r="F65" s="183"/>
      <c r="G65" s="183" t="n">
        <f aca="false">SUMIF(AG66:AG77,"&lt;&gt;NOR",G66:G77)</f>
        <v>0</v>
      </c>
      <c r="H65" s="183"/>
      <c r="I65" s="183" t="n">
        <f aca="false">SUM(I66:I77)</f>
        <v>0</v>
      </c>
      <c r="J65" s="183"/>
      <c r="K65" s="183" t="n">
        <f aca="false">SUM(K66:K77)</f>
        <v>0</v>
      </c>
      <c r="L65" s="183"/>
      <c r="M65" s="183" t="n">
        <f aca="false">SUM(M66:M77)</f>
        <v>0</v>
      </c>
      <c r="N65" s="183"/>
      <c r="O65" s="183" t="n">
        <f aca="false">SUM(O66:O77)</f>
        <v>5.98</v>
      </c>
      <c r="P65" s="183"/>
      <c r="Q65" s="183" t="n">
        <f aca="false">SUM(Q66:Q77)</f>
        <v>0</v>
      </c>
      <c r="R65" s="183"/>
      <c r="S65" s="183"/>
      <c r="T65" s="184"/>
      <c r="U65" s="185"/>
      <c r="V65" s="185" t="n">
        <f aca="false">SUM(V66:V77)</f>
        <v>5.81</v>
      </c>
      <c r="W65" s="185"/>
      <c r="AG65" s="0" t="s">
        <v>115</v>
      </c>
    </row>
    <row r="66" customFormat="false" ht="13.2" hidden="false" customHeight="false" outlineLevel="1" collapsed="false">
      <c r="A66" s="186" t="n">
        <v>19</v>
      </c>
      <c r="B66" s="187" t="s">
        <v>518</v>
      </c>
      <c r="C66" s="188" t="s">
        <v>519</v>
      </c>
      <c r="D66" s="189" t="s">
        <v>297</v>
      </c>
      <c r="E66" s="190" t="n">
        <v>0.04312</v>
      </c>
      <c r="F66" s="191"/>
      <c r="G66" s="192" t="n">
        <f aca="false">ROUND(E66*F66,2)</f>
        <v>0</v>
      </c>
      <c r="H66" s="191"/>
      <c r="I66" s="192" t="n">
        <f aca="false">ROUND(E66*H66,2)</f>
        <v>0</v>
      </c>
      <c r="J66" s="191"/>
      <c r="K66" s="192" t="n">
        <f aca="false">ROUND(E66*J66,2)</f>
        <v>0</v>
      </c>
      <c r="L66" s="192" t="n">
        <v>21</v>
      </c>
      <c r="M66" s="192" t="n">
        <f aca="false">G66*(1+L66/100)</f>
        <v>0</v>
      </c>
      <c r="N66" s="192" t="n">
        <v>1.04548</v>
      </c>
      <c r="O66" s="192" t="n">
        <f aca="false">ROUND(E66*N66,2)</f>
        <v>0.05</v>
      </c>
      <c r="P66" s="192" t="n">
        <v>0</v>
      </c>
      <c r="Q66" s="192" t="n">
        <f aca="false">ROUND(E66*P66,2)</f>
        <v>0</v>
      </c>
      <c r="R66" s="192" t="s">
        <v>520</v>
      </c>
      <c r="S66" s="192" t="s">
        <v>150</v>
      </c>
      <c r="T66" s="193" t="s">
        <v>151</v>
      </c>
      <c r="U66" s="194" t="n">
        <v>15.231</v>
      </c>
      <c r="V66" s="194" t="n">
        <f aca="false">ROUND(E66*U66,2)</f>
        <v>0.66</v>
      </c>
      <c r="W66" s="194"/>
      <c r="X66" s="195"/>
      <c r="Y66" s="195"/>
      <c r="Z66" s="195"/>
      <c r="AA66" s="195"/>
      <c r="AB66" s="195"/>
      <c r="AC66" s="195"/>
      <c r="AD66" s="195"/>
      <c r="AE66" s="195"/>
      <c r="AF66" s="195"/>
      <c r="AG66" s="195" t="s">
        <v>152</v>
      </c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</row>
    <row r="67" customFormat="false" ht="13.2" hidden="false" customHeight="true" outlineLevel="1" collapsed="false">
      <c r="A67" s="196"/>
      <c r="B67" s="197"/>
      <c r="C67" s="212" t="s">
        <v>521</v>
      </c>
      <c r="D67" s="212"/>
      <c r="E67" s="212"/>
      <c r="F67" s="212"/>
      <c r="G67" s="212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5"/>
      <c r="Y67" s="195"/>
      <c r="Z67" s="195"/>
      <c r="AA67" s="195"/>
      <c r="AB67" s="195"/>
      <c r="AC67" s="195"/>
      <c r="AD67" s="195"/>
      <c r="AE67" s="195"/>
      <c r="AF67" s="195"/>
      <c r="AG67" s="195" t="s">
        <v>171</v>
      </c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</row>
    <row r="68" customFormat="false" ht="13.2" hidden="false" customHeight="false" outlineLevel="1" collapsed="false">
      <c r="A68" s="196"/>
      <c r="B68" s="197"/>
      <c r="C68" s="209" t="s">
        <v>522</v>
      </c>
      <c r="D68" s="210"/>
      <c r="E68" s="211" t="n">
        <v>0.04312</v>
      </c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5"/>
      <c r="Y68" s="195"/>
      <c r="Z68" s="195"/>
      <c r="AA68" s="195"/>
      <c r="AB68" s="195"/>
      <c r="AC68" s="195"/>
      <c r="AD68" s="195"/>
      <c r="AE68" s="195"/>
      <c r="AF68" s="195"/>
      <c r="AG68" s="195" t="s">
        <v>154</v>
      </c>
      <c r="AH68" s="195" t="n">
        <v>0</v>
      </c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</row>
    <row r="69" customFormat="false" ht="13.2" hidden="false" customHeight="false" outlineLevel="1" collapsed="false">
      <c r="A69" s="186" t="n">
        <v>20</v>
      </c>
      <c r="B69" s="187" t="s">
        <v>523</v>
      </c>
      <c r="C69" s="188" t="s">
        <v>524</v>
      </c>
      <c r="D69" s="189" t="s">
        <v>184</v>
      </c>
      <c r="E69" s="190" t="n">
        <v>1.57464</v>
      </c>
      <c r="F69" s="191"/>
      <c r="G69" s="192" t="n">
        <f aca="false">ROUND(E69*F69,2)</f>
        <v>0</v>
      </c>
      <c r="H69" s="191"/>
      <c r="I69" s="192" t="n">
        <f aca="false">ROUND(E69*H69,2)</f>
        <v>0</v>
      </c>
      <c r="J69" s="191"/>
      <c r="K69" s="192" t="n">
        <f aca="false">ROUND(E69*J69,2)</f>
        <v>0</v>
      </c>
      <c r="L69" s="192" t="n">
        <v>21</v>
      </c>
      <c r="M69" s="192" t="n">
        <f aca="false">G69*(1+L69/100)</f>
        <v>0</v>
      </c>
      <c r="N69" s="192" t="n">
        <v>1.89077</v>
      </c>
      <c r="O69" s="192" t="n">
        <f aca="false">ROUND(E69*N69,2)</f>
        <v>2.98</v>
      </c>
      <c r="P69" s="192" t="n">
        <v>0</v>
      </c>
      <c r="Q69" s="192" t="n">
        <f aca="false">ROUND(E69*P69,2)</f>
        <v>0</v>
      </c>
      <c r="R69" s="192" t="s">
        <v>314</v>
      </c>
      <c r="S69" s="192" t="s">
        <v>150</v>
      </c>
      <c r="T69" s="193" t="s">
        <v>151</v>
      </c>
      <c r="U69" s="194" t="n">
        <v>1.317</v>
      </c>
      <c r="V69" s="194" t="n">
        <f aca="false">ROUND(E69*U69,2)</f>
        <v>2.07</v>
      </c>
      <c r="W69" s="194"/>
      <c r="X69" s="195"/>
      <c r="Y69" s="195"/>
      <c r="Z69" s="195"/>
      <c r="AA69" s="195"/>
      <c r="AB69" s="195"/>
      <c r="AC69" s="195"/>
      <c r="AD69" s="195"/>
      <c r="AE69" s="195"/>
      <c r="AF69" s="195"/>
      <c r="AG69" s="195" t="s">
        <v>152</v>
      </c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</row>
    <row r="70" customFormat="false" ht="13.2" hidden="false" customHeight="true" outlineLevel="1" collapsed="false">
      <c r="A70" s="196"/>
      <c r="B70" s="197"/>
      <c r="C70" s="212" t="s">
        <v>315</v>
      </c>
      <c r="D70" s="212"/>
      <c r="E70" s="212"/>
      <c r="F70" s="212"/>
      <c r="G70" s="212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5"/>
      <c r="Y70" s="195"/>
      <c r="Z70" s="195"/>
      <c r="AA70" s="195"/>
      <c r="AB70" s="195"/>
      <c r="AC70" s="195"/>
      <c r="AD70" s="195"/>
      <c r="AE70" s="195"/>
      <c r="AF70" s="195"/>
      <c r="AG70" s="195" t="s">
        <v>171</v>
      </c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</row>
    <row r="71" customFormat="false" ht="13.2" hidden="false" customHeight="false" outlineLevel="1" collapsed="false">
      <c r="A71" s="196"/>
      <c r="B71" s="197"/>
      <c r="C71" s="209" t="s">
        <v>525</v>
      </c>
      <c r="D71" s="210"/>
      <c r="E71" s="211" t="n">
        <v>1.57464</v>
      </c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5"/>
      <c r="Y71" s="195"/>
      <c r="Z71" s="195"/>
      <c r="AA71" s="195"/>
      <c r="AB71" s="195"/>
      <c r="AC71" s="195"/>
      <c r="AD71" s="195"/>
      <c r="AE71" s="195"/>
      <c r="AF71" s="195"/>
      <c r="AG71" s="195" t="s">
        <v>154</v>
      </c>
      <c r="AH71" s="195" t="n">
        <v>0</v>
      </c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</row>
    <row r="72" customFormat="false" ht="20.4" hidden="false" customHeight="false" outlineLevel="1" collapsed="false">
      <c r="A72" s="186" t="n">
        <v>21</v>
      </c>
      <c r="B72" s="187" t="s">
        <v>526</v>
      </c>
      <c r="C72" s="188" t="s">
        <v>527</v>
      </c>
      <c r="D72" s="189" t="s">
        <v>184</v>
      </c>
      <c r="E72" s="190" t="n">
        <v>1.176</v>
      </c>
      <c r="F72" s="191"/>
      <c r="G72" s="192" t="n">
        <f aca="false">ROUND(E72*F72,2)</f>
        <v>0</v>
      </c>
      <c r="H72" s="191"/>
      <c r="I72" s="192" t="n">
        <f aca="false">ROUND(E72*H72,2)</f>
        <v>0</v>
      </c>
      <c r="J72" s="191"/>
      <c r="K72" s="192" t="n">
        <f aca="false">ROUND(E72*J72,2)</f>
        <v>0</v>
      </c>
      <c r="L72" s="192" t="n">
        <v>21</v>
      </c>
      <c r="M72" s="192" t="n">
        <f aca="false">G72*(1+L72/100)</f>
        <v>0</v>
      </c>
      <c r="N72" s="192" t="n">
        <v>2.5</v>
      </c>
      <c r="O72" s="192" t="n">
        <f aca="false">ROUND(E72*N72,2)</f>
        <v>2.94</v>
      </c>
      <c r="P72" s="192" t="n">
        <v>0</v>
      </c>
      <c r="Q72" s="192" t="n">
        <f aca="false">ROUND(E72*P72,2)</f>
        <v>0</v>
      </c>
      <c r="R72" s="192" t="s">
        <v>314</v>
      </c>
      <c r="S72" s="192" t="s">
        <v>150</v>
      </c>
      <c r="T72" s="193" t="s">
        <v>151</v>
      </c>
      <c r="U72" s="194" t="n">
        <v>1.449</v>
      </c>
      <c r="V72" s="194" t="n">
        <f aca="false">ROUND(E72*U72,2)</f>
        <v>1.7</v>
      </c>
      <c r="W72" s="194"/>
      <c r="X72" s="195"/>
      <c r="Y72" s="195"/>
      <c r="Z72" s="195"/>
      <c r="AA72" s="195"/>
      <c r="AB72" s="195"/>
      <c r="AC72" s="195"/>
      <c r="AD72" s="195"/>
      <c r="AE72" s="195"/>
      <c r="AF72" s="195"/>
      <c r="AG72" s="195" t="s">
        <v>152</v>
      </c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</row>
    <row r="73" customFormat="false" ht="13.2" hidden="false" customHeight="true" outlineLevel="1" collapsed="false">
      <c r="A73" s="196"/>
      <c r="B73" s="197"/>
      <c r="C73" s="212" t="s">
        <v>322</v>
      </c>
      <c r="D73" s="212"/>
      <c r="E73" s="212"/>
      <c r="F73" s="212"/>
      <c r="G73" s="212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5"/>
      <c r="Y73" s="195"/>
      <c r="Z73" s="195"/>
      <c r="AA73" s="195"/>
      <c r="AB73" s="195"/>
      <c r="AC73" s="195"/>
      <c r="AD73" s="195"/>
      <c r="AE73" s="195"/>
      <c r="AF73" s="195"/>
      <c r="AG73" s="195" t="s">
        <v>171</v>
      </c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</row>
    <row r="74" customFormat="false" ht="13.2" hidden="false" customHeight="false" outlineLevel="1" collapsed="false">
      <c r="A74" s="196"/>
      <c r="B74" s="197"/>
      <c r="C74" s="209" t="s">
        <v>528</v>
      </c>
      <c r="D74" s="210"/>
      <c r="E74" s="211" t="n">
        <v>1.176</v>
      </c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5"/>
      <c r="Y74" s="195"/>
      <c r="Z74" s="195"/>
      <c r="AA74" s="195"/>
      <c r="AB74" s="195"/>
      <c r="AC74" s="195"/>
      <c r="AD74" s="195"/>
      <c r="AE74" s="195"/>
      <c r="AF74" s="195"/>
      <c r="AG74" s="195" t="s">
        <v>154</v>
      </c>
      <c r="AH74" s="195" t="n">
        <v>0</v>
      </c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</row>
    <row r="75" customFormat="false" ht="20.4" hidden="false" customHeight="false" outlineLevel="1" collapsed="false">
      <c r="A75" s="186" t="n">
        <v>22</v>
      </c>
      <c r="B75" s="187" t="s">
        <v>324</v>
      </c>
      <c r="C75" s="188" t="s">
        <v>325</v>
      </c>
      <c r="D75" s="189" t="s">
        <v>148</v>
      </c>
      <c r="E75" s="190" t="n">
        <v>1.68</v>
      </c>
      <c r="F75" s="191"/>
      <c r="G75" s="192" t="n">
        <f aca="false">ROUND(E75*F75,2)</f>
        <v>0</v>
      </c>
      <c r="H75" s="191"/>
      <c r="I75" s="192" t="n">
        <f aca="false">ROUND(E75*H75,2)</f>
        <v>0</v>
      </c>
      <c r="J75" s="191"/>
      <c r="K75" s="192" t="n">
        <f aca="false">ROUND(E75*J75,2)</f>
        <v>0</v>
      </c>
      <c r="L75" s="192" t="n">
        <v>21</v>
      </c>
      <c r="M75" s="192" t="n">
        <f aca="false">G75*(1+L75/100)</f>
        <v>0</v>
      </c>
      <c r="N75" s="192" t="n">
        <v>0.00441</v>
      </c>
      <c r="O75" s="192" t="n">
        <f aca="false">ROUND(E75*N75,2)</f>
        <v>0.01</v>
      </c>
      <c r="P75" s="192" t="n">
        <v>0</v>
      </c>
      <c r="Q75" s="192" t="n">
        <f aca="false">ROUND(E75*P75,2)</f>
        <v>0</v>
      </c>
      <c r="R75" s="192" t="s">
        <v>314</v>
      </c>
      <c r="S75" s="192" t="s">
        <v>150</v>
      </c>
      <c r="T75" s="193" t="s">
        <v>120</v>
      </c>
      <c r="U75" s="194" t="n">
        <v>0.821</v>
      </c>
      <c r="V75" s="194" t="n">
        <f aca="false">ROUND(E75*U75,2)</f>
        <v>1.38</v>
      </c>
      <c r="W75" s="194"/>
      <c r="X75" s="195"/>
      <c r="Y75" s="195"/>
      <c r="Z75" s="195"/>
      <c r="AA75" s="195"/>
      <c r="AB75" s="195"/>
      <c r="AC75" s="195"/>
      <c r="AD75" s="195"/>
      <c r="AE75" s="195"/>
      <c r="AF75" s="195"/>
      <c r="AG75" s="195" t="s">
        <v>152</v>
      </c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</row>
    <row r="76" customFormat="false" ht="13.2" hidden="false" customHeight="true" outlineLevel="1" collapsed="false">
      <c r="A76" s="196"/>
      <c r="B76" s="197"/>
      <c r="C76" s="212" t="s">
        <v>315</v>
      </c>
      <c r="D76" s="212"/>
      <c r="E76" s="212"/>
      <c r="F76" s="212"/>
      <c r="G76" s="212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5"/>
      <c r="Y76" s="195"/>
      <c r="Z76" s="195"/>
      <c r="AA76" s="195"/>
      <c r="AB76" s="195"/>
      <c r="AC76" s="195"/>
      <c r="AD76" s="195"/>
      <c r="AE76" s="195"/>
      <c r="AF76" s="195"/>
      <c r="AG76" s="195" t="s">
        <v>171</v>
      </c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</row>
    <row r="77" customFormat="false" ht="13.2" hidden="false" customHeight="false" outlineLevel="1" collapsed="false">
      <c r="A77" s="196"/>
      <c r="B77" s="197"/>
      <c r="C77" s="209" t="s">
        <v>529</v>
      </c>
      <c r="D77" s="210"/>
      <c r="E77" s="211" t="n">
        <v>1.68</v>
      </c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5"/>
      <c r="Y77" s="195"/>
      <c r="Z77" s="195"/>
      <c r="AA77" s="195"/>
      <c r="AB77" s="195"/>
      <c r="AC77" s="195"/>
      <c r="AD77" s="195"/>
      <c r="AE77" s="195"/>
      <c r="AF77" s="195"/>
      <c r="AG77" s="195" t="s">
        <v>154</v>
      </c>
      <c r="AH77" s="195" t="n">
        <v>0</v>
      </c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</row>
    <row r="78" customFormat="false" ht="13.2" hidden="false" customHeight="false" outlineLevel="0" collapsed="false">
      <c r="A78" s="178" t="s">
        <v>114</v>
      </c>
      <c r="B78" s="179" t="s">
        <v>69</v>
      </c>
      <c r="C78" s="180" t="s">
        <v>70</v>
      </c>
      <c r="D78" s="181"/>
      <c r="E78" s="182"/>
      <c r="F78" s="183"/>
      <c r="G78" s="183" t="n">
        <f aca="false">SUMIF(AG79:AG88,"&lt;&gt;NOR",G79:G88)</f>
        <v>0</v>
      </c>
      <c r="H78" s="183"/>
      <c r="I78" s="183" t="n">
        <f aca="false">SUM(I79:I88)</f>
        <v>0</v>
      </c>
      <c r="J78" s="183"/>
      <c r="K78" s="183" t="n">
        <f aca="false">SUM(K79:K88)</f>
        <v>0</v>
      </c>
      <c r="L78" s="183"/>
      <c r="M78" s="183" t="n">
        <f aca="false">SUM(M79:M88)</f>
        <v>0</v>
      </c>
      <c r="N78" s="183"/>
      <c r="O78" s="183" t="n">
        <f aca="false">SUM(O79:O88)</f>
        <v>3.04</v>
      </c>
      <c r="P78" s="183"/>
      <c r="Q78" s="183" t="n">
        <f aca="false">SUM(Q79:Q88)</f>
        <v>0</v>
      </c>
      <c r="R78" s="183"/>
      <c r="S78" s="183"/>
      <c r="T78" s="184"/>
      <c r="U78" s="185"/>
      <c r="V78" s="185" t="n">
        <f aca="false">SUM(V79:V88)</f>
        <v>5.61</v>
      </c>
      <c r="W78" s="185"/>
      <c r="AG78" s="0" t="s">
        <v>115</v>
      </c>
    </row>
    <row r="79" customFormat="false" ht="20.4" hidden="false" customHeight="false" outlineLevel="1" collapsed="false">
      <c r="A79" s="186" t="n">
        <v>23</v>
      </c>
      <c r="B79" s="187" t="s">
        <v>530</v>
      </c>
      <c r="C79" s="188" t="s">
        <v>531</v>
      </c>
      <c r="D79" s="189" t="s">
        <v>184</v>
      </c>
      <c r="E79" s="190" t="n">
        <v>0.86546</v>
      </c>
      <c r="F79" s="191"/>
      <c r="G79" s="192" t="n">
        <f aca="false">ROUND(E79*F79,2)</f>
        <v>0</v>
      </c>
      <c r="H79" s="191"/>
      <c r="I79" s="192" t="n">
        <f aca="false">ROUND(E79*H79,2)</f>
        <v>0</v>
      </c>
      <c r="J79" s="191"/>
      <c r="K79" s="192" t="n">
        <f aca="false">ROUND(E79*J79,2)</f>
        <v>0</v>
      </c>
      <c r="L79" s="192" t="n">
        <v>21</v>
      </c>
      <c r="M79" s="192" t="n">
        <f aca="false">G79*(1+L79/100)</f>
        <v>0</v>
      </c>
      <c r="N79" s="192" t="n">
        <v>2.55</v>
      </c>
      <c r="O79" s="192" t="n">
        <f aca="false">ROUND(E79*N79,2)</f>
        <v>2.21</v>
      </c>
      <c r="P79" s="192" t="n">
        <v>0</v>
      </c>
      <c r="Q79" s="192" t="n">
        <f aca="false">ROUND(E79*P79,2)</f>
        <v>0</v>
      </c>
      <c r="R79" s="192" t="s">
        <v>314</v>
      </c>
      <c r="S79" s="192" t="s">
        <v>150</v>
      </c>
      <c r="T79" s="193" t="s">
        <v>151</v>
      </c>
      <c r="U79" s="194" t="n">
        <v>2.919</v>
      </c>
      <c r="V79" s="194" t="n">
        <f aca="false">ROUND(E79*U79,2)</f>
        <v>2.53</v>
      </c>
      <c r="W79" s="194"/>
      <c r="X79" s="195"/>
      <c r="Y79" s="195"/>
      <c r="Z79" s="195"/>
      <c r="AA79" s="195"/>
      <c r="AB79" s="195"/>
      <c r="AC79" s="195"/>
      <c r="AD79" s="195"/>
      <c r="AE79" s="195"/>
      <c r="AF79" s="195"/>
      <c r="AG79" s="195" t="s">
        <v>152</v>
      </c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</row>
    <row r="80" customFormat="false" ht="13.2" hidden="false" customHeight="true" outlineLevel="1" collapsed="false">
      <c r="A80" s="196"/>
      <c r="B80" s="197"/>
      <c r="C80" s="212" t="s">
        <v>532</v>
      </c>
      <c r="D80" s="212"/>
      <c r="E80" s="212"/>
      <c r="F80" s="212"/>
      <c r="G80" s="212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5"/>
      <c r="Y80" s="195"/>
      <c r="Z80" s="195"/>
      <c r="AA80" s="195"/>
      <c r="AB80" s="195"/>
      <c r="AC80" s="195"/>
      <c r="AD80" s="195"/>
      <c r="AE80" s="195"/>
      <c r="AF80" s="195"/>
      <c r="AG80" s="195" t="s">
        <v>171</v>
      </c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</row>
    <row r="81" customFormat="false" ht="13.2" hidden="false" customHeight="false" outlineLevel="1" collapsed="false">
      <c r="A81" s="196"/>
      <c r="B81" s="197"/>
      <c r="C81" s="209" t="s">
        <v>533</v>
      </c>
      <c r="D81" s="210"/>
      <c r="E81" s="211" t="n">
        <v>0.86546</v>
      </c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5"/>
      <c r="Y81" s="195"/>
      <c r="Z81" s="195"/>
      <c r="AA81" s="195"/>
      <c r="AB81" s="195"/>
      <c r="AC81" s="195"/>
      <c r="AD81" s="195"/>
      <c r="AE81" s="195"/>
      <c r="AF81" s="195"/>
      <c r="AG81" s="195" t="s">
        <v>154</v>
      </c>
      <c r="AH81" s="195" t="n">
        <v>0</v>
      </c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</row>
    <row r="82" customFormat="false" ht="20.4" hidden="false" customHeight="false" outlineLevel="1" collapsed="false">
      <c r="A82" s="186" t="n">
        <v>24</v>
      </c>
      <c r="B82" s="187" t="s">
        <v>534</v>
      </c>
      <c r="C82" s="188" t="s">
        <v>535</v>
      </c>
      <c r="D82" s="189" t="s">
        <v>184</v>
      </c>
      <c r="E82" s="190" t="n">
        <v>0.315</v>
      </c>
      <c r="F82" s="191"/>
      <c r="G82" s="192" t="n">
        <f aca="false">ROUND(E82*F82,2)</f>
        <v>0</v>
      </c>
      <c r="H82" s="191"/>
      <c r="I82" s="192" t="n">
        <f aca="false">ROUND(E82*H82,2)</f>
        <v>0</v>
      </c>
      <c r="J82" s="191"/>
      <c r="K82" s="192" t="n">
        <f aca="false">ROUND(E82*J82,2)</f>
        <v>0</v>
      </c>
      <c r="L82" s="192" t="n">
        <v>21</v>
      </c>
      <c r="M82" s="192" t="n">
        <f aca="false">G82*(1+L82/100)</f>
        <v>0</v>
      </c>
      <c r="N82" s="192" t="n">
        <v>2.5511</v>
      </c>
      <c r="O82" s="192" t="n">
        <f aca="false">ROUND(E82*N82,2)</f>
        <v>0.8</v>
      </c>
      <c r="P82" s="192" t="n">
        <v>0</v>
      </c>
      <c r="Q82" s="192" t="n">
        <f aca="false">ROUND(E82*P82,2)</f>
        <v>0</v>
      </c>
      <c r="R82" s="192" t="s">
        <v>314</v>
      </c>
      <c r="S82" s="192" t="s">
        <v>150</v>
      </c>
      <c r="T82" s="193" t="s">
        <v>151</v>
      </c>
      <c r="U82" s="194" t="n">
        <v>2.559</v>
      </c>
      <c r="V82" s="194" t="n">
        <f aca="false">ROUND(E82*U82,2)</f>
        <v>0.81</v>
      </c>
      <c r="W82" s="194"/>
      <c r="X82" s="195"/>
      <c r="Y82" s="195"/>
      <c r="Z82" s="195"/>
      <c r="AA82" s="195"/>
      <c r="AB82" s="195"/>
      <c r="AC82" s="195"/>
      <c r="AD82" s="195"/>
      <c r="AE82" s="195"/>
      <c r="AF82" s="195"/>
      <c r="AG82" s="195" t="s">
        <v>152</v>
      </c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</row>
    <row r="83" customFormat="false" ht="13.2" hidden="false" customHeight="true" outlineLevel="1" collapsed="false">
      <c r="A83" s="196"/>
      <c r="B83" s="197"/>
      <c r="C83" s="212" t="s">
        <v>532</v>
      </c>
      <c r="D83" s="212"/>
      <c r="E83" s="212"/>
      <c r="F83" s="212"/>
      <c r="G83" s="212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5"/>
      <c r="Y83" s="195"/>
      <c r="Z83" s="195"/>
      <c r="AA83" s="195"/>
      <c r="AB83" s="195"/>
      <c r="AC83" s="195"/>
      <c r="AD83" s="195"/>
      <c r="AE83" s="195"/>
      <c r="AF83" s="195"/>
      <c r="AG83" s="195" t="s">
        <v>171</v>
      </c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</row>
    <row r="84" customFormat="false" ht="13.2" hidden="false" customHeight="false" outlineLevel="1" collapsed="false">
      <c r="A84" s="196"/>
      <c r="B84" s="197"/>
      <c r="C84" s="209" t="s">
        <v>536</v>
      </c>
      <c r="D84" s="210"/>
      <c r="E84" s="211" t="n">
        <v>0.315</v>
      </c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5"/>
      <c r="Y84" s="195"/>
      <c r="Z84" s="195"/>
      <c r="AA84" s="195"/>
      <c r="AB84" s="195"/>
      <c r="AC84" s="195"/>
      <c r="AD84" s="195"/>
      <c r="AE84" s="195"/>
      <c r="AF84" s="195"/>
      <c r="AG84" s="195" t="s">
        <v>154</v>
      </c>
      <c r="AH84" s="195" t="n">
        <v>0</v>
      </c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</row>
    <row r="85" customFormat="false" ht="20.4" hidden="false" customHeight="false" outlineLevel="1" collapsed="false">
      <c r="A85" s="186" t="n">
        <v>25</v>
      </c>
      <c r="B85" s="187" t="s">
        <v>537</v>
      </c>
      <c r="C85" s="188" t="s">
        <v>538</v>
      </c>
      <c r="D85" s="189" t="s">
        <v>148</v>
      </c>
      <c r="E85" s="190" t="n">
        <v>2.52</v>
      </c>
      <c r="F85" s="191"/>
      <c r="G85" s="192" t="n">
        <f aca="false">ROUND(E85*F85,2)</f>
        <v>0</v>
      </c>
      <c r="H85" s="191"/>
      <c r="I85" s="192" t="n">
        <f aca="false">ROUND(E85*H85,2)</f>
        <v>0</v>
      </c>
      <c r="J85" s="191"/>
      <c r="K85" s="192" t="n">
        <f aca="false">ROUND(E85*J85,2)</f>
        <v>0</v>
      </c>
      <c r="L85" s="192" t="n">
        <v>21</v>
      </c>
      <c r="M85" s="192" t="n">
        <f aca="false">G85*(1+L85/100)</f>
        <v>0</v>
      </c>
      <c r="N85" s="192" t="n">
        <v>0.01296</v>
      </c>
      <c r="O85" s="192" t="n">
        <f aca="false">ROUND(E85*N85,2)</f>
        <v>0.03</v>
      </c>
      <c r="P85" s="192" t="n">
        <v>0</v>
      </c>
      <c r="Q85" s="192" t="n">
        <f aca="false">ROUND(E85*P85,2)</f>
        <v>0</v>
      </c>
      <c r="R85" s="192" t="s">
        <v>314</v>
      </c>
      <c r="S85" s="192" t="s">
        <v>150</v>
      </c>
      <c r="T85" s="193" t="s">
        <v>151</v>
      </c>
      <c r="U85" s="194" t="n">
        <v>0.9</v>
      </c>
      <c r="V85" s="194" t="n">
        <f aca="false">ROUND(E85*U85,2)</f>
        <v>2.27</v>
      </c>
      <c r="W85" s="194"/>
      <c r="X85" s="195"/>
      <c r="Y85" s="195"/>
      <c r="Z85" s="195"/>
      <c r="AA85" s="195"/>
      <c r="AB85" s="195"/>
      <c r="AC85" s="195"/>
      <c r="AD85" s="195"/>
      <c r="AE85" s="195"/>
      <c r="AF85" s="195"/>
      <c r="AG85" s="195" t="s">
        <v>152</v>
      </c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</row>
    <row r="86" customFormat="false" ht="13.2" hidden="false" customHeight="false" outlineLevel="1" collapsed="false">
      <c r="A86" s="196"/>
      <c r="B86" s="197"/>
      <c r="C86" s="209" t="s">
        <v>539</v>
      </c>
      <c r="D86" s="210"/>
      <c r="E86" s="211" t="n">
        <v>1.56</v>
      </c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5"/>
      <c r="Y86" s="195"/>
      <c r="Z86" s="195"/>
      <c r="AA86" s="195"/>
      <c r="AB86" s="195"/>
      <c r="AC86" s="195"/>
      <c r="AD86" s="195"/>
      <c r="AE86" s="195"/>
      <c r="AF86" s="195"/>
      <c r="AG86" s="195" t="s">
        <v>154</v>
      </c>
      <c r="AH86" s="195" t="n">
        <v>0</v>
      </c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</row>
    <row r="87" customFormat="false" ht="13.2" hidden="false" customHeight="false" outlineLevel="1" collapsed="false">
      <c r="A87" s="196"/>
      <c r="B87" s="197"/>
      <c r="C87" s="209" t="s">
        <v>540</v>
      </c>
      <c r="D87" s="210"/>
      <c r="E87" s="211" t="n">
        <v>0.96</v>
      </c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5"/>
      <c r="Y87" s="195"/>
      <c r="Z87" s="195"/>
      <c r="AA87" s="195"/>
      <c r="AB87" s="195"/>
      <c r="AC87" s="195"/>
      <c r="AD87" s="195"/>
      <c r="AE87" s="195"/>
      <c r="AF87" s="195"/>
      <c r="AG87" s="195" t="s">
        <v>154</v>
      </c>
      <c r="AH87" s="195" t="n">
        <v>0</v>
      </c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</row>
    <row r="88" customFormat="false" ht="20.4" hidden="false" customHeight="false" outlineLevel="1" collapsed="false">
      <c r="A88" s="216" t="n">
        <v>26</v>
      </c>
      <c r="B88" s="217" t="s">
        <v>387</v>
      </c>
      <c r="C88" s="218" t="s">
        <v>541</v>
      </c>
      <c r="D88" s="219" t="s">
        <v>301</v>
      </c>
      <c r="E88" s="220" t="n">
        <v>1</v>
      </c>
      <c r="F88" s="221"/>
      <c r="G88" s="222" t="n">
        <f aca="false">ROUND(E88*F88,2)</f>
        <v>0</v>
      </c>
      <c r="H88" s="221"/>
      <c r="I88" s="222" t="n">
        <f aca="false">ROUND(E88*H88,2)</f>
        <v>0</v>
      </c>
      <c r="J88" s="221"/>
      <c r="K88" s="222" t="n">
        <f aca="false">ROUND(E88*J88,2)</f>
        <v>0</v>
      </c>
      <c r="L88" s="222" t="n">
        <v>21</v>
      </c>
      <c r="M88" s="222" t="n">
        <f aca="false">G88*(1+L88/100)</f>
        <v>0</v>
      </c>
      <c r="N88" s="222" t="n">
        <v>0</v>
      </c>
      <c r="O88" s="222" t="n">
        <f aca="false">ROUND(E88*N88,2)</f>
        <v>0</v>
      </c>
      <c r="P88" s="222" t="n">
        <v>0</v>
      </c>
      <c r="Q88" s="222" t="n">
        <f aca="false">ROUND(E88*P88,2)</f>
        <v>0</v>
      </c>
      <c r="R88" s="222"/>
      <c r="S88" s="222" t="s">
        <v>119</v>
      </c>
      <c r="T88" s="223" t="s">
        <v>120</v>
      </c>
      <c r="U88" s="194" t="n">
        <v>0</v>
      </c>
      <c r="V88" s="194" t="n">
        <f aca="false">ROUND(E88*U88,2)</f>
        <v>0</v>
      </c>
      <c r="W88" s="194"/>
      <c r="X88" s="195"/>
      <c r="Y88" s="195"/>
      <c r="Z88" s="195"/>
      <c r="AA88" s="195"/>
      <c r="AB88" s="195"/>
      <c r="AC88" s="195"/>
      <c r="AD88" s="195"/>
      <c r="AE88" s="195"/>
      <c r="AF88" s="195"/>
      <c r="AG88" s="195" t="s">
        <v>152</v>
      </c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</row>
    <row r="89" customFormat="false" ht="13.2" hidden="false" customHeight="false" outlineLevel="0" collapsed="false">
      <c r="A89" s="178" t="s">
        <v>114</v>
      </c>
      <c r="B89" s="179" t="s">
        <v>73</v>
      </c>
      <c r="C89" s="180" t="s">
        <v>74</v>
      </c>
      <c r="D89" s="181"/>
      <c r="E89" s="182"/>
      <c r="F89" s="183"/>
      <c r="G89" s="183" t="n">
        <f aca="false">SUMIF(AG90:AG94,"&lt;&gt;NOR",G90:G94)</f>
        <v>0</v>
      </c>
      <c r="H89" s="183"/>
      <c r="I89" s="183" t="n">
        <f aca="false">SUM(I90:I94)</f>
        <v>0</v>
      </c>
      <c r="J89" s="183"/>
      <c r="K89" s="183" t="n">
        <f aca="false">SUM(K90:K94)</f>
        <v>0</v>
      </c>
      <c r="L89" s="183"/>
      <c r="M89" s="183" t="n">
        <f aca="false">SUM(M90:M94)</f>
        <v>0</v>
      </c>
      <c r="N89" s="183"/>
      <c r="O89" s="183" t="n">
        <f aca="false">SUM(O90:O94)</f>
        <v>0</v>
      </c>
      <c r="P89" s="183"/>
      <c r="Q89" s="183" t="n">
        <f aca="false">SUM(Q90:Q94)</f>
        <v>0</v>
      </c>
      <c r="R89" s="183"/>
      <c r="S89" s="183"/>
      <c r="T89" s="184"/>
      <c r="U89" s="185"/>
      <c r="V89" s="185" t="n">
        <f aca="false">SUM(V90:V94)</f>
        <v>25.41</v>
      </c>
      <c r="W89" s="185"/>
      <c r="AG89" s="0" t="s">
        <v>115</v>
      </c>
    </row>
    <row r="90" customFormat="false" ht="13.2" hidden="false" customHeight="false" outlineLevel="1" collapsed="false">
      <c r="A90" s="186" t="n">
        <v>27</v>
      </c>
      <c r="B90" s="187" t="s">
        <v>457</v>
      </c>
      <c r="C90" s="188" t="s">
        <v>458</v>
      </c>
      <c r="D90" s="189" t="s">
        <v>297</v>
      </c>
      <c r="E90" s="190" t="n">
        <v>120.15391</v>
      </c>
      <c r="F90" s="191"/>
      <c r="G90" s="192" t="n">
        <f aca="false">ROUND(E90*F90,2)</f>
        <v>0</v>
      </c>
      <c r="H90" s="191"/>
      <c r="I90" s="192" t="n">
        <f aca="false">ROUND(E90*H90,2)</f>
        <v>0</v>
      </c>
      <c r="J90" s="191"/>
      <c r="K90" s="192" t="n">
        <f aca="false">ROUND(E90*J90,2)</f>
        <v>0</v>
      </c>
      <c r="L90" s="192" t="n">
        <v>21</v>
      </c>
      <c r="M90" s="192" t="n">
        <f aca="false">G90*(1+L90/100)</f>
        <v>0</v>
      </c>
      <c r="N90" s="192" t="n">
        <v>0</v>
      </c>
      <c r="O90" s="192" t="n">
        <f aca="false">ROUND(E90*N90,2)</f>
        <v>0</v>
      </c>
      <c r="P90" s="192" t="n">
        <v>0</v>
      </c>
      <c r="Q90" s="192" t="n">
        <f aca="false">ROUND(E90*P90,2)</f>
        <v>0</v>
      </c>
      <c r="R90" s="192" t="s">
        <v>314</v>
      </c>
      <c r="S90" s="192" t="s">
        <v>150</v>
      </c>
      <c r="T90" s="193" t="s">
        <v>120</v>
      </c>
      <c r="U90" s="194" t="n">
        <v>0.2115</v>
      </c>
      <c r="V90" s="194" t="n">
        <f aca="false">ROUND(E90*U90,2)</f>
        <v>25.41</v>
      </c>
      <c r="W90" s="194"/>
      <c r="X90" s="195"/>
      <c r="Y90" s="195"/>
      <c r="Z90" s="195"/>
      <c r="AA90" s="195"/>
      <c r="AB90" s="195"/>
      <c r="AC90" s="195"/>
      <c r="AD90" s="195"/>
      <c r="AE90" s="195"/>
      <c r="AF90" s="195"/>
      <c r="AG90" s="195" t="s">
        <v>459</v>
      </c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</row>
    <row r="91" customFormat="false" ht="13.2" hidden="false" customHeight="true" outlineLevel="1" collapsed="false">
      <c r="A91" s="196"/>
      <c r="B91" s="197"/>
      <c r="C91" s="212" t="s">
        <v>460</v>
      </c>
      <c r="D91" s="212"/>
      <c r="E91" s="212"/>
      <c r="F91" s="212"/>
      <c r="G91" s="212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5"/>
      <c r="Y91" s="195"/>
      <c r="Z91" s="195"/>
      <c r="AA91" s="195"/>
      <c r="AB91" s="195"/>
      <c r="AC91" s="195"/>
      <c r="AD91" s="195"/>
      <c r="AE91" s="195"/>
      <c r="AF91" s="195"/>
      <c r="AG91" s="195" t="s">
        <v>171</v>
      </c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</row>
    <row r="92" customFormat="false" ht="13.2" hidden="false" customHeight="false" outlineLevel="1" collapsed="false">
      <c r="A92" s="196"/>
      <c r="B92" s="197"/>
      <c r="C92" s="209" t="s">
        <v>461</v>
      </c>
      <c r="D92" s="210"/>
      <c r="E92" s="211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5"/>
      <c r="Y92" s="195"/>
      <c r="Z92" s="195"/>
      <c r="AA92" s="195"/>
      <c r="AB92" s="195"/>
      <c r="AC92" s="195"/>
      <c r="AD92" s="195"/>
      <c r="AE92" s="195"/>
      <c r="AF92" s="195"/>
      <c r="AG92" s="195" t="s">
        <v>154</v>
      </c>
      <c r="AH92" s="195" t="n">
        <v>0</v>
      </c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</row>
    <row r="93" customFormat="false" ht="13.2" hidden="false" customHeight="false" outlineLevel="1" collapsed="false">
      <c r="A93" s="196"/>
      <c r="B93" s="197"/>
      <c r="C93" s="209" t="s">
        <v>542</v>
      </c>
      <c r="D93" s="210"/>
      <c r="E93" s="211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5"/>
      <c r="Y93" s="195"/>
      <c r="Z93" s="195"/>
      <c r="AA93" s="195"/>
      <c r="AB93" s="195"/>
      <c r="AC93" s="195"/>
      <c r="AD93" s="195"/>
      <c r="AE93" s="195"/>
      <c r="AF93" s="195"/>
      <c r="AG93" s="195" t="s">
        <v>154</v>
      </c>
      <c r="AH93" s="195" t="n">
        <v>0</v>
      </c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</row>
    <row r="94" customFormat="false" ht="13.2" hidden="false" customHeight="false" outlineLevel="1" collapsed="false">
      <c r="A94" s="196"/>
      <c r="B94" s="197"/>
      <c r="C94" s="209" t="s">
        <v>543</v>
      </c>
      <c r="D94" s="210"/>
      <c r="E94" s="211" t="n">
        <v>120.15391</v>
      </c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5"/>
      <c r="Y94" s="195"/>
      <c r="Z94" s="195"/>
      <c r="AA94" s="195"/>
      <c r="AB94" s="195"/>
      <c r="AC94" s="195"/>
      <c r="AD94" s="195"/>
      <c r="AE94" s="195"/>
      <c r="AF94" s="195"/>
      <c r="AG94" s="195" t="s">
        <v>154</v>
      </c>
      <c r="AH94" s="195" t="n">
        <v>0</v>
      </c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</row>
    <row r="95" customFormat="false" ht="13.2" hidden="false" customHeight="false" outlineLevel="0" collapsed="false">
      <c r="A95" s="155"/>
      <c r="B95" s="161"/>
      <c r="C95" s="201"/>
      <c r="D95" s="163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AE95" s="0" t="n">
        <v>15</v>
      </c>
      <c r="AF95" s="0" t="n">
        <v>21</v>
      </c>
    </row>
    <row r="96" customFormat="false" ht="13.2" hidden="false" customHeight="false" outlineLevel="0" collapsed="false">
      <c r="A96" s="202"/>
      <c r="B96" s="203" t="s">
        <v>14</v>
      </c>
      <c r="C96" s="204"/>
      <c r="D96" s="205"/>
      <c r="E96" s="206"/>
      <c r="F96" s="206"/>
      <c r="G96" s="207" t="n">
        <f aca="false">G8+G65+G78+G89</f>
        <v>0</v>
      </c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AE96" s="0" t="n">
        <f aca="false">SUMIF(L7:L94,AE95,G7:G94)</f>
        <v>0</v>
      </c>
      <c r="AF96" s="0" t="n">
        <f aca="false">SUMIF(L7:L94,AF95,G7:G94)</f>
        <v>0</v>
      </c>
      <c r="AG96" s="0" t="s">
        <v>143</v>
      </c>
    </row>
    <row r="97" customFormat="false" ht="13.2" hidden="false" customHeight="false" outlineLevel="0" collapsed="false">
      <c r="C97" s="208"/>
      <c r="D97" s="170"/>
      <c r="AG97" s="0" t="s">
        <v>144</v>
      </c>
    </row>
    <row r="98" customFormat="false" ht="13.2" hidden="false" customHeight="false" outlineLevel="0" collapsed="false">
      <c r="D98" s="170"/>
    </row>
    <row r="99" customFormat="false" ht="13.2" hidden="false" customHeight="false" outlineLevel="0" collapsed="false">
      <c r="D99" s="170"/>
    </row>
    <row r="100" customFormat="false" ht="13.2" hidden="false" customHeight="false" outlineLevel="0" collapsed="false">
      <c r="D100" s="170"/>
    </row>
    <row r="101" customFormat="false" ht="13.2" hidden="false" customHeight="false" outlineLevel="0" collapsed="false">
      <c r="D101" s="170"/>
    </row>
    <row r="102" customFormat="false" ht="13.2" hidden="false" customHeight="false" outlineLevel="0" collapsed="false">
      <c r="D102" s="170"/>
    </row>
    <row r="103" customFormat="false" ht="13.2" hidden="false" customHeight="false" outlineLevel="0" collapsed="false">
      <c r="D103" s="170"/>
    </row>
    <row r="104" customFormat="false" ht="13.2" hidden="false" customHeight="false" outlineLevel="0" collapsed="false">
      <c r="D104" s="170"/>
    </row>
    <row r="105" customFormat="false" ht="13.2" hidden="false" customHeight="false" outlineLevel="0" collapsed="false">
      <c r="D105" s="170"/>
    </row>
    <row r="106" customFormat="false" ht="13.2" hidden="false" customHeight="false" outlineLevel="0" collapsed="false">
      <c r="D106" s="170"/>
    </row>
    <row r="107" customFormat="false" ht="13.2" hidden="false" customHeight="false" outlineLevel="0" collapsed="false">
      <c r="D107" s="170"/>
    </row>
    <row r="108" customFormat="false" ht="13.2" hidden="false" customHeight="false" outlineLevel="0" collapsed="false">
      <c r="D108" s="170"/>
    </row>
    <row r="109" customFormat="false" ht="13.2" hidden="false" customHeight="false" outlineLevel="0" collapsed="false">
      <c r="D109" s="170"/>
    </row>
    <row r="110" customFormat="false" ht="13.2" hidden="false" customHeight="false" outlineLevel="0" collapsed="false">
      <c r="D110" s="170"/>
    </row>
    <row r="111" customFormat="false" ht="13.2" hidden="false" customHeight="false" outlineLevel="0" collapsed="false">
      <c r="D111" s="170"/>
    </row>
    <row r="112" customFormat="false" ht="13.2" hidden="false" customHeight="false" outlineLevel="0" collapsed="false">
      <c r="D112" s="170"/>
    </row>
    <row r="113" customFormat="false" ht="13.2" hidden="false" customHeight="false" outlineLevel="0" collapsed="false">
      <c r="D113" s="170"/>
    </row>
    <row r="114" customFormat="false" ht="13.2" hidden="false" customHeight="false" outlineLevel="0" collapsed="false">
      <c r="D114" s="170"/>
    </row>
    <row r="115" customFormat="false" ht="13.2" hidden="false" customHeight="false" outlineLevel="0" collapsed="false">
      <c r="D115" s="170"/>
    </row>
    <row r="116" customFormat="false" ht="13.2" hidden="false" customHeight="false" outlineLevel="0" collapsed="false">
      <c r="D116" s="170"/>
    </row>
    <row r="117" customFormat="false" ht="13.2" hidden="false" customHeight="false" outlineLevel="0" collapsed="false">
      <c r="D117" s="170"/>
    </row>
    <row r="118" customFormat="false" ht="13.2" hidden="false" customHeight="false" outlineLevel="0" collapsed="false">
      <c r="D118" s="170"/>
    </row>
    <row r="119" customFormat="false" ht="13.2" hidden="false" customHeight="false" outlineLevel="0" collapsed="false">
      <c r="D119" s="170"/>
    </row>
    <row r="120" customFormat="false" ht="13.2" hidden="false" customHeight="false" outlineLevel="0" collapsed="false">
      <c r="D120" s="170"/>
    </row>
    <row r="121" customFormat="false" ht="13.2" hidden="false" customHeight="false" outlineLevel="0" collapsed="false">
      <c r="D121" s="170"/>
    </row>
    <row r="122" customFormat="false" ht="13.2" hidden="false" customHeight="false" outlineLevel="0" collapsed="false">
      <c r="D122" s="170"/>
    </row>
    <row r="123" customFormat="false" ht="13.2" hidden="false" customHeight="false" outlineLevel="0" collapsed="false">
      <c r="D123" s="170"/>
    </row>
    <row r="124" customFormat="false" ht="13.2" hidden="false" customHeight="false" outlineLevel="0" collapsed="false">
      <c r="D124" s="170"/>
    </row>
    <row r="125" customFormat="false" ht="13.2" hidden="false" customHeight="false" outlineLevel="0" collapsed="false">
      <c r="D125" s="170"/>
    </row>
    <row r="126" customFormat="false" ht="13.2" hidden="false" customHeight="false" outlineLevel="0" collapsed="false">
      <c r="D126" s="170"/>
    </row>
    <row r="127" customFormat="false" ht="13.2" hidden="false" customHeight="false" outlineLevel="0" collapsed="false">
      <c r="D127" s="170"/>
    </row>
    <row r="128" customFormat="false" ht="13.2" hidden="false" customHeight="false" outlineLevel="0" collapsed="false">
      <c r="D128" s="170"/>
    </row>
    <row r="129" customFormat="false" ht="13.2" hidden="false" customHeight="false" outlineLevel="0" collapsed="false">
      <c r="D129" s="170"/>
    </row>
    <row r="130" customFormat="false" ht="13.2" hidden="false" customHeight="false" outlineLevel="0" collapsed="false">
      <c r="D130" s="170"/>
    </row>
    <row r="131" customFormat="false" ht="13.2" hidden="false" customHeight="false" outlineLevel="0" collapsed="false">
      <c r="D131" s="170"/>
    </row>
    <row r="132" customFormat="false" ht="13.2" hidden="false" customHeight="false" outlineLevel="0" collapsed="false">
      <c r="D132" s="170"/>
    </row>
    <row r="133" customFormat="false" ht="13.2" hidden="false" customHeight="false" outlineLevel="0" collapsed="false">
      <c r="D133" s="170"/>
    </row>
    <row r="134" customFormat="false" ht="13.2" hidden="false" customHeight="false" outlineLevel="0" collapsed="false">
      <c r="D134" s="170"/>
    </row>
    <row r="135" customFormat="false" ht="13.2" hidden="false" customHeight="false" outlineLevel="0" collapsed="false">
      <c r="D135" s="170"/>
    </row>
    <row r="136" customFormat="false" ht="13.2" hidden="false" customHeight="false" outlineLevel="0" collapsed="false">
      <c r="D136" s="170"/>
    </row>
    <row r="137" customFormat="false" ht="13.2" hidden="false" customHeight="false" outlineLevel="0" collapsed="false">
      <c r="D137" s="170"/>
    </row>
    <row r="138" customFormat="false" ht="13.2" hidden="false" customHeight="false" outlineLevel="0" collapsed="false">
      <c r="D138" s="170"/>
    </row>
    <row r="139" customFormat="false" ht="13.2" hidden="false" customHeight="false" outlineLevel="0" collapsed="false">
      <c r="D139" s="170"/>
    </row>
    <row r="140" customFormat="false" ht="13.2" hidden="false" customHeight="false" outlineLevel="0" collapsed="false">
      <c r="D140" s="170"/>
    </row>
    <row r="141" customFormat="false" ht="13.2" hidden="false" customHeight="false" outlineLevel="0" collapsed="false">
      <c r="D141" s="170"/>
    </row>
    <row r="142" customFormat="false" ht="13.2" hidden="false" customHeight="false" outlineLevel="0" collapsed="false">
      <c r="D142" s="170"/>
    </row>
    <row r="143" customFormat="false" ht="13.2" hidden="false" customHeight="false" outlineLevel="0" collapsed="false">
      <c r="D143" s="170"/>
    </row>
    <row r="144" customFormat="false" ht="13.2" hidden="false" customHeight="false" outlineLevel="0" collapsed="false">
      <c r="D144" s="170"/>
    </row>
    <row r="145" customFormat="false" ht="13.2" hidden="false" customHeight="false" outlineLevel="0" collapsed="false">
      <c r="D145" s="170"/>
    </row>
    <row r="146" customFormat="false" ht="13.2" hidden="false" customHeight="false" outlineLevel="0" collapsed="false">
      <c r="D146" s="170"/>
    </row>
    <row r="147" customFormat="false" ht="13.2" hidden="false" customHeight="false" outlineLevel="0" collapsed="false">
      <c r="D147" s="170"/>
    </row>
    <row r="148" customFormat="false" ht="13.2" hidden="false" customHeight="false" outlineLevel="0" collapsed="false">
      <c r="D148" s="170"/>
    </row>
    <row r="149" customFormat="false" ht="13.2" hidden="false" customHeight="false" outlineLevel="0" collapsed="false">
      <c r="D149" s="170"/>
    </row>
    <row r="150" customFormat="false" ht="13.2" hidden="false" customHeight="false" outlineLevel="0" collapsed="false">
      <c r="D150" s="170"/>
    </row>
    <row r="151" customFormat="false" ht="13.2" hidden="false" customHeight="false" outlineLevel="0" collapsed="false">
      <c r="D151" s="170"/>
    </row>
    <row r="152" customFormat="false" ht="13.2" hidden="false" customHeight="false" outlineLevel="0" collapsed="false">
      <c r="D152" s="170"/>
    </row>
    <row r="153" customFormat="false" ht="13.2" hidden="false" customHeight="false" outlineLevel="0" collapsed="false">
      <c r="D153" s="170"/>
    </row>
    <row r="154" customFormat="false" ht="13.2" hidden="false" customHeight="false" outlineLevel="0" collapsed="false">
      <c r="D154" s="170"/>
    </row>
    <row r="155" customFormat="false" ht="13.2" hidden="false" customHeight="false" outlineLevel="0" collapsed="false">
      <c r="D155" s="170"/>
    </row>
    <row r="156" customFormat="false" ht="13.2" hidden="false" customHeight="false" outlineLevel="0" collapsed="false">
      <c r="D156" s="170"/>
    </row>
    <row r="157" customFormat="false" ht="13.2" hidden="false" customHeight="false" outlineLevel="0" collapsed="false">
      <c r="D157" s="170"/>
    </row>
    <row r="158" customFormat="false" ht="13.2" hidden="false" customHeight="false" outlineLevel="0" collapsed="false">
      <c r="D158" s="170"/>
    </row>
    <row r="159" customFormat="false" ht="13.2" hidden="false" customHeight="false" outlineLevel="0" collapsed="false">
      <c r="D159" s="170"/>
    </row>
    <row r="160" customFormat="false" ht="13.2" hidden="false" customHeight="false" outlineLevel="0" collapsed="false">
      <c r="D160" s="170"/>
    </row>
    <row r="161" customFormat="false" ht="13.2" hidden="false" customHeight="false" outlineLevel="0" collapsed="false">
      <c r="D161" s="170"/>
    </row>
    <row r="162" customFormat="false" ht="13.2" hidden="false" customHeight="false" outlineLevel="0" collapsed="false">
      <c r="D162" s="170"/>
    </row>
    <row r="163" customFormat="false" ht="13.2" hidden="false" customHeight="false" outlineLevel="0" collapsed="false">
      <c r="D163" s="170"/>
    </row>
    <row r="164" customFormat="false" ht="13.2" hidden="false" customHeight="false" outlineLevel="0" collapsed="false">
      <c r="D164" s="170"/>
    </row>
    <row r="165" customFormat="false" ht="13.2" hidden="false" customHeight="false" outlineLevel="0" collapsed="false">
      <c r="D165" s="170"/>
    </row>
    <row r="166" customFormat="false" ht="13.2" hidden="false" customHeight="false" outlineLevel="0" collapsed="false">
      <c r="D166" s="170"/>
    </row>
    <row r="167" customFormat="false" ht="13.2" hidden="false" customHeight="false" outlineLevel="0" collapsed="false">
      <c r="D167" s="170"/>
    </row>
    <row r="168" customFormat="false" ht="13.2" hidden="false" customHeight="false" outlineLevel="0" collapsed="false">
      <c r="D168" s="170"/>
    </row>
    <row r="169" customFormat="false" ht="13.2" hidden="false" customHeight="false" outlineLevel="0" collapsed="false">
      <c r="D169" s="170"/>
    </row>
    <row r="170" customFormat="false" ht="13.2" hidden="false" customHeight="false" outlineLevel="0" collapsed="false">
      <c r="D170" s="170"/>
    </row>
    <row r="171" customFormat="false" ht="13.2" hidden="false" customHeight="false" outlineLevel="0" collapsed="false">
      <c r="D171" s="170"/>
    </row>
    <row r="172" customFormat="false" ht="13.2" hidden="false" customHeight="false" outlineLevel="0" collapsed="false">
      <c r="D172" s="170"/>
    </row>
    <row r="173" customFormat="false" ht="13.2" hidden="false" customHeight="false" outlineLevel="0" collapsed="false">
      <c r="D173" s="170"/>
    </row>
    <row r="174" customFormat="false" ht="13.2" hidden="false" customHeight="false" outlineLevel="0" collapsed="false">
      <c r="D174" s="170"/>
    </row>
    <row r="175" customFormat="false" ht="13.2" hidden="false" customHeight="false" outlineLevel="0" collapsed="false">
      <c r="D175" s="170"/>
    </row>
    <row r="176" customFormat="false" ht="13.2" hidden="false" customHeight="false" outlineLevel="0" collapsed="false">
      <c r="D176" s="170"/>
    </row>
    <row r="177" customFormat="false" ht="13.2" hidden="false" customHeight="false" outlineLevel="0" collapsed="false">
      <c r="D177" s="170"/>
    </row>
    <row r="178" customFormat="false" ht="13.2" hidden="false" customHeight="false" outlineLevel="0" collapsed="false">
      <c r="D178" s="170"/>
    </row>
    <row r="179" customFormat="false" ht="13.2" hidden="false" customHeight="false" outlineLevel="0" collapsed="false">
      <c r="D179" s="170"/>
    </row>
    <row r="180" customFormat="false" ht="13.2" hidden="false" customHeight="false" outlineLevel="0" collapsed="false">
      <c r="D180" s="170"/>
    </row>
    <row r="181" customFormat="false" ht="13.2" hidden="false" customHeight="false" outlineLevel="0" collapsed="false">
      <c r="D181" s="170"/>
    </row>
    <row r="182" customFormat="false" ht="13.2" hidden="false" customHeight="false" outlineLevel="0" collapsed="false">
      <c r="D182" s="170"/>
    </row>
    <row r="183" customFormat="false" ht="13.2" hidden="false" customHeight="false" outlineLevel="0" collapsed="false">
      <c r="D183" s="170"/>
    </row>
    <row r="184" customFormat="false" ht="13.2" hidden="false" customHeight="false" outlineLevel="0" collapsed="false">
      <c r="D184" s="170"/>
    </row>
    <row r="185" customFormat="false" ht="13.2" hidden="false" customHeight="false" outlineLevel="0" collapsed="false">
      <c r="D185" s="170"/>
    </row>
    <row r="186" customFormat="false" ht="13.2" hidden="false" customHeight="false" outlineLevel="0" collapsed="false">
      <c r="D186" s="170"/>
    </row>
    <row r="187" customFormat="false" ht="13.2" hidden="false" customHeight="false" outlineLevel="0" collapsed="false">
      <c r="D187" s="170"/>
    </row>
    <row r="188" customFormat="false" ht="13.2" hidden="false" customHeight="false" outlineLevel="0" collapsed="false">
      <c r="D188" s="170"/>
    </row>
    <row r="189" customFormat="false" ht="13.2" hidden="false" customHeight="false" outlineLevel="0" collapsed="false">
      <c r="D189" s="170"/>
    </row>
    <row r="190" customFormat="false" ht="13.2" hidden="false" customHeight="false" outlineLevel="0" collapsed="false">
      <c r="D190" s="170"/>
    </row>
    <row r="191" customFormat="false" ht="13.2" hidden="false" customHeight="false" outlineLevel="0" collapsed="false">
      <c r="D191" s="170"/>
    </row>
    <row r="192" customFormat="false" ht="13.2" hidden="false" customHeight="false" outlineLevel="0" collapsed="false">
      <c r="D192" s="170"/>
    </row>
    <row r="193" customFormat="false" ht="13.2" hidden="false" customHeight="false" outlineLevel="0" collapsed="false">
      <c r="D193" s="170"/>
    </row>
    <row r="194" customFormat="false" ht="13.2" hidden="false" customHeight="false" outlineLevel="0" collapsed="false">
      <c r="D194" s="170"/>
    </row>
    <row r="195" customFormat="false" ht="13.2" hidden="false" customHeight="false" outlineLevel="0" collapsed="false">
      <c r="D195" s="170"/>
    </row>
    <row r="196" customFormat="false" ht="13.2" hidden="false" customHeight="false" outlineLevel="0" collapsed="false">
      <c r="D196" s="170"/>
    </row>
    <row r="197" customFormat="false" ht="13.2" hidden="false" customHeight="false" outlineLevel="0" collapsed="false">
      <c r="D197" s="170"/>
    </row>
    <row r="198" customFormat="false" ht="13.2" hidden="false" customHeight="false" outlineLevel="0" collapsed="false">
      <c r="D198" s="170"/>
    </row>
    <row r="199" customFormat="false" ht="13.2" hidden="false" customHeight="false" outlineLevel="0" collapsed="false">
      <c r="D199" s="170"/>
    </row>
    <row r="200" customFormat="false" ht="13.2" hidden="false" customHeight="false" outlineLevel="0" collapsed="false">
      <c r="D200" s="170"/>
    </row>
    <row r="201" customFormat="false" ht="13.2" hidden="false" customHeight="false" outlineLevel="0" collapsed="false">
      <c r="D201" s="170"/>
    </row>
    <row r="202" customFormat="false" ht="13.2" hidden="false" customHeight="false" outlineLevel="0" collapsed="false">
      <c r="D202" s="170"/>
    </row>
    <row r="203" customFormat="false" ht="13.2" hidden="false" customHeight="false" outlineLevel="0" collapsed="false">
      <c r="D203" s="170"/>
    </row>
    <row r="204" customFormat="false" ht="13.2" hidden="false" customHeight="false" outlineLevel="0" collapsed="false">
      <c r="D204" s="170"/>
    </row>
    <row r="205" customFormat="false" ht="13.2" hidden="false" customHeight="false" outlineLevel="0" collapsed="false">
      <c r="D205" s="170"/>
    </row>
    <row r="206" customFormat="false" ht="13.2" hidden="false" customHeight="false" outlineLevel="0" collapsed="false">
      <c r="D206" s="170"/>
    </row>
    <row r="207" customFormat="false" ht="13.2" hidden="false" customHeight="false" outlineLevel="0" collapsed="false">
      <c r="D207" s="170"/>
    </row>
    <row r="208" customFormat="false" ht="13.2" hidden="false" customHeight="false" outlineLevel="0" collapsed="false">
      <c r="D208" s="170"/>
    </row>
    <row r="209" customFormat="false" ht="13.2" hidden="false" customHeight="false" outlineLevel="0" collapsed="false">
      <c r="D209" s="170"/>
    </row>
    <row r="210" customFormat="false" ht="13.2" hidden="false" customHeight="false" outlineLevel="0" collapsed="false">
      <c r="D210" s="170"/>
    </row>
    <row r="211" customFormat="false" ht="13.2" hidden="false" customHeight="false" outlineLevel="0" collapsed="false">
      <c r="D211" s="170"/>
    </row>
    <row r="212" customFormat="false" ht="13.2" hidden="false" customHeight="false" outlineLevel="0" collapsed="false">
      <c r="D212" s="170"/>
    </row>
    <row r="213" customFormat="false" ht="13.2" hidden="false" customHeight="false" outlineLevel="0" collapsed="false">
      <c r="D213" s="170"/>
    </row>
    <row r="214" customFormat="false" ht="13.2" hidden="false" customHeight="false" outlineLevel="0" collapsed="false">
      <c r="D214" s="170"/>
    </row>
    <row r="215" customFormat="false" ht="13.2" hidden="false" customHeight="false" outlineLevel="0" collapsed="false">
      <c r="D215" s="170"/>
    </row>
    <row r="216" customFormat="false" ht="13.2" hidden="false" customHeight="false" outlineLevel="0" collapsed="false">
      <c r="D216" s="170"/>
    </row>
    <row r="217" customFormat="false" ht="13.2" hidden="false" customHeight="false" outlineLevel="0" collapsed="false">
      <c r="D217" s="170"/>
    </row>
    <row r="218" customFormat="false" ht="13.2" hidden="false" customHeight="false" outlineLevel="0" collapsed="false">
      <c r="D218" s="170"/>
    </row>
    <row r="219" customFormat="false" ht="13.2" hidden="false" customHeight="false" outlineLevel="0" collapsed="false">
      <c r="D219" s="170"/>
    </row>
    <row r="220" customFormat="false" ht="13.2" hidden="false" customHeight="false" outlineLevel="0" collapsed="false">
      <c r="D220" s="170"/>
    </row>
    <row r="221" customFormat="false" ht="13.2" hidden="false" customHeight="false" outlineLevel="0" collapsed="false">
      <c r="D221" s="170"/>
    </row>
    <row r="222" customFormat="false" ht="13.2" hidden="false" customHeight="false" outlineLevel="0" collapsed="false">
      <c r="D222" s="170"/>
    </row>
    <row r="223" customFormat="false" ht="13.2" hidden="false" customHeight="false" outlineLevel="0" collapsed="false">
      <c r="D223" s="170"/>
    </row>
    <row r="224" customFormat="false" ht="13.2" hidden="false" customHeight="false" outlineLevel="0" collapsed="false">
      <c r="D224" s="170"/>
    </row>
    <row r="225" customFormat="false" ht="13.2" hidden="false" customHeight="false" outlineLevel="0" collapsed="false">
      <c r="D225" s="170"/>
    </row>
    <row r="226" customFormat="false" ht="13.2" hidden="false" customHeight="false" outlineLevel="0" collapsed="false">
      <c r="D226" s="170"/>
    </row>
    <row r="227" customFormat="false" ht="13.2" hidden="false" customHeight="false" outlineLevel="0" collapsed="false">
      <c r="D227" s="170"/>
    </row>
    <row r="228" customFormat="false" ht="13.2" hidden="false" customHeight="false" outlineLevel="0" collapsed="false">
      <c r="D228" s="170"/>
    </row>
    <row r="229" customFormat="false" ht="13.2" hidden="false" customHeight="false" outlineLevel="0" collapsed="false">
      <c r="D229" s="170"/>
    </row>
    <row r="230" customFormat="false" ht="13.2" hidden="false" customHeight="false" outlineLevel="0" collapsed="false">
      <c r="D230" s="170"/>
    </row>
    <row r="231" customFormat="false" ht="13.2" hidden="false" customHeight="false" outlineLevel="0" collapsed="false">
      <c r="D231" s="170"/>
    </row>
    <row r="232" customFormat="false" ht="13.2" hidden="false" customHeight="false" outlineLevel="0" collapsed="false">
      <c r="D232" s="170"/>
    </row>
    <row r="233" customFormat="false" ht="13.2" hidden="false" customHeight="false" outlineLevel="0" collapsed="false">
      <c r="D233" s="170"/>
    </row>
    <row r="234" customFormat="false" ht="13.2" hidden="false" customHeight="false" outlineLevel="0" collapsed="false">
      <c r="D234" s="170"/>
    </row>
    <row r="235" customFormat="false" ht="13.2" hidden="false" customHeight="false" outlineLevel="0" collapsed="false">
      <c r="D235" s="170"/>
    </row>
    <row r="236" customFormat="false" ht="13.2" hidden="false" customHeight="false" outlineLevel="0" collapsed="false">
      <c r="D236" s="170"/>
    </row>
    <row r="237" customFormat="false" ht="13.2" hidden="false" customHeight="false" outlineLevel="0" collapsed="false">
      <c r="D237" s="170"/>
    </row>
    <row r="238" customFormat="false" ht="13.2" hidden="false" customHeight="false" outlineLevel="0" collapsed="false">
      <c r="D238" s="170"/>
    </row>
    <row r="239" customFormat="false" ht="13.2" hidden="false" customHeight="false" outlineLevel="0" collapsed="false">
      <c r="D239" s="170"/>
    </row>
    <row r="240" customFormat="false" ht="13.2" hidden="false" customHeight="false" outlineLevel="0" collapsed="false">
      <c r="D240" s="170"/>
    </row>
    <row r="241" customFormat="false" ht="13.2" hidden="false" customHeight="false" outlineLevel="0" collapsed="false">
      <c r="D241" s="170"/>
    </row>
    <row r="242" customFormat="false" ht="13.2" hidden="false" customHeight="false" outlineLevel="0" collapsed="false">
      <c r="D242" s="170"/>
    </row>
    <row r="243" customFormat="false" ht="13.2" hidden="false" customHeight="false" outlineLevel="0" collapsed="false">
      <c r="D243" s="170"/>
    </row>
    <row r="244" customFormat="false" ht="13.2" hidden="false" customHeight="false" outlineLevel="0" collapsed="false">
      <c r="D244" s="170"/>
    </row>
    <row r="245" customFormat="false" ht="13.2" hidden="false" customHeight="false" outlineLevel="0" collapsed="false">
      <c r="D245" s="170"/>
    </row>
    <row r="246" customFormat="false" ht="13.2" hidden="false" customHeight="false" outlineLevel="0" collapsed="false">
      <c r="D246" s="170"/>
    </row>
    <row r="247" customFormat="false" ht="13.2" hidden="false" customHeight="false" outlineLevel="0" collapsed="false">
      <c r="D247" s="170"/>
    </row>
    <row r="248" customFormat="false" ht="13.2" hidden="false" customHeight="false" outlineLevel="0" collapsed="false">
      <c r="D248" s="170"/>
    </row>
    <row r="249" customFormat="false" ht="13.2" hidden="false" customHeight="false" outlineLevel="0" collapsed="false">
      <c r="D249" s="170"/>
    </row>
    <row r="250" customFormat="false" ht="13.2" hidden="false" customHeight="false" outlineLevel="0" collapsed="false">
      <c r="D250" s="170"/>
    </row>
    <row r="251" customFormat="false" ht="13.2" hidden="false" customHeight="false" outlineLevel="0" collapsed="false">
      <c r="D251" s="170"/>
    </row>
    <row r="252" customFormat="false" ht="13.2" hidden="false" customHeight="false" outlineLevel="0" collapsed="false">
      <c r="D252" s="170"/>
    </row>
    <row r="253" customFormat="false" ht="13.2" hidden="false" customHeight="false" outlineLevel="0" collapsed="false">
      <c r="D253" s="170"/>
    </row>
    <row r="254" customFormat="false" ht="13.2" hidden="false" customHeight="false" outlineLevel="0" collapsed="false">
      <c r="D254" s="170"/>
    </row>
    <row r="255" customFormat="false" ht="13.2" hidden="false" customHeight="false" outlineLevel="0" collapsed="false">
      <c r="D255" s="170"/>
    </row>
    <row r="256" customFormat="false" ht="13.2" hidden="false" customHeight="false" outlineLevel="0" collapsed="false">
      <c r="D256" s="170"/>
    </row>
    <row r="257" customFormat="false" ht="13.2" hidden="false" customHeight="false" outlineLevel="0" collapsed="false">
      <c r="D257" s="170"/>
    </row>
    <row r="258" customFormat="false" ht="13.2" hidden="false" customHeight="false" outlineLevel="0" collapsed="false">
      <c r="D258" s="170"/>
    </row>
    <row r="259" customFormat="false" ht="13.2" hidden="false" customHeight="false" outlineLevel="0" collapsed="false">
      <c r="D259" s="170"/>
    </row>
    <row r="260" customFormat="false" ht="13.2" hidden="false" customHeight="false" outlineLevel="0" collapsed="false">
      <c r="D260" s="170"/>
    </row>
    <row r="261" customFormat="false" ht="13.2" hidden="false" customHeight="false" outlineLevel="0" collapsed="false">
      <c r="D261" s="170"/>
    </row>
    <row r="262" customFormat="false" ht="13.2" hidden="false" customHeight="false" outlineLevel="0" collapsed="false">
      <c r="D262" s="170"/>
    </row>
    <row r="263" customFormat="false" ht="13.2" hidden="false" customHeight="false" outlineLevel="0" collapsed="false">
      <c r="D263" s="170"/>
    </row>
    <row r="264" customFormat="false" ht="13.2" hidden="false" customHeight="false" outlineLevel="0" collapsed="false">
      <c r="D264" s="170"/>
    </row>
    <row r="265" customFormat="false" ht="13.2" hidden="false" customHeight="false" outlineLevel="0" collapsed="false">
      <c r="D265" s="170"/>
    </row>
    <row r="266" customFormat="false" ht="13.2" hidden="false" customHeight="false" outlineLevel="0" collapsed="false">
      <c r="D266" s="170"/>
    </row>
    <row r="267" customFormat="false" ht="13.2" hidden="false" customHeight="false" outlineLevel="0" collapsed="false">
      <c r="D267" s="170"/>
    </row>
    <row r="268" customFormat="false" ht="13.2" hidden="false" customHeight="false" outlineLevel="0" collapsed="false">
      <c r="D268" s="170"/>
    </row>
    <row r="269" customFormat="false" ht="13.2" hidden="false" customHeight="false" outlineLevel="0" collapsed="false">
      <c r="D269" s="170"/>
    </row>
    <row r="270" customFormat="false" ht="13.2" hidden="false" customHeight="false" outlineLevel="0" collapsed="false">
      <c r="D270" s="170"/>
    </row>
    <row r="271" customFormat="false" ht="13.2" hidden="false" customHeight="false" outlineLevel="0" collapsed="false">
      <c r="D271" s="170"/>
    </row>
    <row r="272" customFormat="false" ht="13.2" hidden="false" customHeight="false" outlineLevel="0" collapsed="false">
      <c r="D272" s="170"/>
    </row>
    <row r="273" customFormat="false" ht="13.2" hidden="false" customHeight="false" outlineLevel="0" collapsed="false">
      <c r="D273" s="170"/>
    </row>
    <row r="274" customFormat="false" ht="13.2" hidden="false" customHeight="false" outlineLevel="0" collapsed="false">
      <c r="D274" s="170"/>
    </row>
    <row r="275" customFormat="false" ht="13.2" hidden="false" customHeight="false" outlineLevel="0" collapsed="false">
      <c r="D275" s="170"/>
    </row>
    <row r="276" customFormat="false" ht="13.2" hidden="false" customHeight="false" outlineLevel="0" collapsed="false">
      <c r="D276" s="170"/>
    </row>
    <row r="277" customFormat="false" ht="13.2" hidden="false" customHeight="false" outlineLevel="0" collapsed="false">
      <c r="D277" s="170"/>
    </row>
    <row r="278" customFormat="false" ht="13.2" hidden="false" customHeight="false" outlineLevel="0" collapsed="false">
      <c r="D278" s="170"/>
    </row>
    <row r="279" customFormat="false" ht="13.2" hidden="false" customHeight="false" outlineLevel="0" collapsed="false">
      <c r="D279" s="170"/>
    </row>
    <row r="280" customFormat="false" ht="13.2" hidden="false" customHeight="false" outlineLevel="0" collapsed="false">
      <c r="D280" s="170"/>
    </row>
    <row r="281" customFormat="false" ht="13.2" hidden="false" customHeight="false" outlineLevel="0" collapsed="false">
      <c r="D281" s="170"/>
    </row>
    <row r="282" customFormat="false" ht="13.2" hidden="false" customHeight="false" outlineLevel="0" collapsed="false">
      <c r="D282" s="170"/>
    </row>
    <row r="283" customFormat="false" ht="13.2" hidden="false" customHeight="false" outlineLevel="0" collapsed="false">
      <c r="D283" s="170"/>
    </row>
    <row r="284" customFormat="false" ht="13.2" hidden="false" customHeight="false" outlineLevel="0" collapsed="false">
      <c r="D284" s="170"/>
    </row>
    <row r="285" customFormat="false" ht="13.2" hidden="false" customHeight="false" outlineLevel="0" collapsed="false">
      <c r="D285" s="170"/>
    </row>
    <row r="286" customFormat="false" ht="13.2" hidden="false" customHeight="false" outlineLevel="0" collapsed="false">
      <c r="D286" s="170"/>
    </row>
    <row r="287" customFormat="false" ht="13.2" hidden="false" customHeight="false" outlineLevel="0" collapsed="false">
      <c r="D287" s="170"/>
    </row>
    <row r="288" customFormat="false" ht="13.2" hidden="false" customHeight="false" outlineLevel="0" collapsed="false">
      <c r="D288" s="170"/>
    </row>
    <row r="289" customFormat="false" ht="13.2" hidden="false" customHeight="false" outlineLevel="0" collapsed="false">
      <c r="D289" s="170"/>
    </row>
    <row r="290" customFormat="false" ht="13.2" hidden="false" customHeight="false" outlineLevel="0" collapsed="false">
      <c r="D290" s="170"/>
    </row>
    <row r="291" customFormat="false" ht="13.2" hidden="false" customHeight="false" outlineLevel="0" collapsed="false">
      <c r="D291" s="170"/>
    </row>
    <row r="292" customFormat="false" ht="13.2" hidden="false" customHeight="false" outlineLevel="0" collapsed="false">
      <c r="D292" s="170"/>
    </row>
    <row r="293" customFormat="false" ht="13.2" hidden="false" customHeight="false" outlineLevel="0" collapsed="false">
      <c r="D293" s="170"/>
    </row>
    <row r="294" customFormat="false" ht="13.2" hidden="false" customHeight="false" outlineLevel="0" collapsed="false">
      <c r="D294" s="170"/>
    </row>
    <row r="295" customFormat="false" ht="13.2" hidden="false" customHeight="false" outlineLevel="0" collapsed="false">
      <c r="D295" s="170"/>
    </row>
    <row r="296" customFormat="false" ht="13.2" hidden="false" customHeight="false" outlineLevel="0" collapsed="false">
      <c r="D296" s="170"/>
    </row>
    <row r="297" customFormat="false" ht="13.2" hidden="false" customHeight="false" outlineLevel="0" collapsed="false">
      <c r="D297" s="170"/>
    </row>
    <row r="298" customFormat="false" ht="13.2" hidden="false" customHeight="false" outlineLevel="0" collapsed="false">
      <c r="D298" s="170"/>
    </row>
    <row r="299" customFormat="false" ht="13.2" hidden="false" customHeight="false" outlineLevel="0" collapsed="false">
      <c r="D299" s="170"/>
    </row>
    <row r="300" customFormat="false" ht="13.2" hidden="false" customHeight="false" outlineLevel="0" collapsed="false">
      <c r="D300" s="170"/>
    </row>
    <row r="301" customFormat="false" ht="13.2" hidden="false" customHeight="false" outlineLevel="0" collapsed="false">
      <c r="D301" s="170"/>
    </row>
    <row r="302" customFormat="false" ht="13.2" hidden="false" customHeight="false" outlineLevel="0" collapsed="false">
      <c r="D302" s="170"/>
    </row>
    <row r="303" customFormat="false" ht="13.2" hidden="false" customHeight="false" outlineLevel="0" collapsed="false">
      <c r="D303" s="170"/>
    </row>
    <row r="304" customFormat="false" ht="13.2" hidden="false" customHeight="false" outlineLevel="0" collapsed="false">
      <c r="D304" s="170"/>
    </row>
    <row r="305" customFormat="false" ht="13.2" hidden="false" customHeight="false" outlineLevel="0" collapsed="false">
      <c r="D305" s="170"/>
    </row>
    <row r="306" customFormat="false" ht="13.2" hidden="false" customHeight="false" outlineLevel="0" collapsed="false">
      <c r="D306" s="170"/>
    </row>
    <row r="307" customFormat="false" ht="13.2" hidden="false" customHeight="false" outlineLevel="0" collapsed="false">
      <c r="D307" s="170"/>
    </row>
    <row r="308" customFormat="false" ht="13.2" hidden="false" customHeight="false" outlineLevel="0" collapsed="false">
      <c r="D308" s="170"/>
    </row>
    <row r="309" customFormat="false" ht="13.2" hidden="false" customHeight="false" outlineLevel="0" collapsed="false">
      <c r="D309" s="170"/>
    </row>
    <row r="310" customFormat="false" ht="13.2" hidden="false" customHeight="false" outlineLevel="0" collapsed="false">
      <c r="D310" s="170"/>
    </row>
    <row r="311" customFormat="false" ht="13.2" hidden="false" customHeight="false" outlineLevel="0" collapsed="false">
      <c r="D311" s="170"/>
    </row>
    <row r="312" customFormat="false" ht="13.2" hidden="false" customHeight="false" outlineLevel="0" collapsed="false">
      <c r="D312" s="170"/>
    </row>
    <row r="313" customFormat="false" ht="13.2" hidden="false" customHeight="false" outlineLevel="0" collapsed="false">
      <c r="D313" s="170"/>
    </row>
    <row r="314" customFormat="false" ht="13.2" hidden="false" customHeight="false" outlineLevel="0" collapsed="false">
      <c r="D314" s="170"/>
    </row>
    <row r="315" customFormat="false" ht="13.2" hidden="false" customHeight="false" outlineLevel="0" collapsed="false">
      <c r="D315" s="170"/>
    </row>
    <row r="316" customFormat="false" ht="13.2" hidden="false" customHeight="false" outlineLevel="0" collapsed="false">
      <c r="D316" s="170"/>
    </row>
    <row r="317" customFormat="false" ht="13.2" hidden="false" customHeight="false" outlineLevel="0" collapsed="false">
      <c r="D317" s="170"/>
    </row>
    <row r="318" customFormat="false" ht="13.2" hidden="false" customHeight="false" outlineLevel="0" collapsed="false">
      <c r="D318" s="170"/>
    </row>
    <row r="319" customFormat="false" ht="13.2" hidden="false" customHeight="false" outlineLevel="0" collapsed="false">
      <c r="D319" s="170"/>
    </row>
    <row r="320" customFormat="false" ht="13.2" hidden="false" customHeight="false" outlineLevel="0" collapsed="false">
      <c r="D320" s="170"/>
    </row>
    <row r="321" customFormat="false" ht="13.2" hidden="false" customHeight="false" outlineLevel="0" collapsed="false">
      <c r="D321" s="170"/>
    </row>
    <row r="322" customFormat="false" ht="13.2" hidden="false" customHeight="false" outlineLevel="0" collapsed="false">
      <c r="D322" s="170"/>
    </row>
    <row r="323" customFormat="false" ht="13.2" hidden="false" customHeight="false" outlineLevel="0" collapsed="false">
      <c r="D323" s="170"/>
    </row>
    <row r="324" customFormat="false" ht="13.2" hidden="false" customHeight="false" outlineLevel="0" collapsed="false">
      <c r="D324" s="170"/>
    </row>
    <row r="325" customFormat="false" ht="13.2" hidden="false" customHeight="false" outlineLevel="0" collapsed="false">
      <c r="D325" s="170"/>
    </row>
    <row r="326" customFormat="false" ht="13.2" hidden="false" customHeight="false" outlineLevel="0" collapsed="false">
      <c r="D326" s="170"/>
    </row>
    <row r="327" customFormat="false" ht="13.2" hidden="false" customHeight="false" outlineLevel="0" collapsed="false">
      <c r="D327" s="170"/>
    </row>
    <row r="328" customFormat="false" ht="13.2" hidden="false" customHeight="false" outlineLevel="0" collapsed="false">
      <c r="D328" s="170"/>
    </row>
    <row r="329" customFormat="false" ht="13.2" hidden="false" customHeight="false" outlineLevel="0" collapsed="false">
      <c r="D329" s="170"/>
    </row>
    <row r="330" customFormat="false" ht="13.2" hidden="false" customHeight="false" outlineLevel="0" collapsed="false">
      <c r="D330" s="170"/>
    </row>
    <row r="331" customFormat="false" ht="13.2" hidden="false" customHeight="false" outlineLevel="0" collapsed="false">
      <c r="D331" s="170"/>
    </row>
    <row r="332" customFormat="false" ht="13.2" hidden="false" customHeight="false" outlineLevel="0" collapsed="false">
      <c r="D332" s="170"/>
    </row>
    <row r="333" customFormat="false" ht="13.2" hidden="false" customHeight="false" outlineLevel="0" collapsed="false">
      <c r="D333" s="170"/>
    </row>
    <row r="334" customFormat="false" ht="13.2" hidden="false" customHeight="false" outlineLevel="0" collapsed="false">
      <c r="D334" s="170"/>
    </row>
    <row r="335" customFormat="false" ht="13.2" hidden="false" customHeight="false" outlineLevel="0" collapsed="false">
      <c r="D335" s="170"/>
    </row>
    <row r="336" customFormat="false" ht="13.2" hidden="false" customHeight="false" outlineLevel="0" collapsed="false">
      <c r="D336" s="170"/>
    </row>
    <row r="337" customFormat="false" ht="13.2" hidden="false" customHeight="false" outlineLevel="0" collapsed="false">
      <c r="D337" s="170"/>
    </row>
    <row r="338" customFormat="false" ht="13.2" hidden="false" customHeight="false" outlineLevel="0" collapsed="false">
      <c r="D338" s="170"/>
    </row>
    <row r="339" customFormat="false" ht="13.2" hidden="false" customHeight="false" outlineLevel="0" collapsed="false">
      <c r="D339" s="170"/>
    </row>
    <row r="340" customFormat="false" ht="13.2" hidden="false" customHeight="false" outlineLevel="0" collapsed="false">
      <c r="D340" s="170"/>
    </row>
    <row r="341" customFormat="false" ht="13.2" hidden="false" customHeight="false" outlineLevel="0" collapsed="false">
      <c r="D341" s="170"/>
    </row>
    <row r="342" customFormat="false" ht="13.2" hidden="false" customHeight="false" outlineLevel="0" collapsed="false">
      <c r="D342" s="170"/>
    </row>
    <row r="343" customFormat="false" ht="13.2" hidden="false" customHeight="false" outlineLevel="0" collapsed="false">
      <c r="D343" s="170"/>
    </row>
    <row r="344" customFormat="false" ht="13.2" hidden="false" customHeight="false" outlineLevel="0" collapsed="false">
      <c r="D344" s="170"/>
    </row>
    <row r="345" customFormat="false" ht="13.2" hidden="false" customHeight="false" outlineLevel="0" collapsed="false">
      <c r="D345" s="170"/>
    </row>
    <row r="346" customFormat="false" ht="13.2" hidden="false" customHeight="false" outlineLevel="0" collapsed="false">
      <c r="D346" s="170"/>
    </row>
    <row r="347" customFormat="false" ht="13.2" hidden="false" customHeight="false" outlineLevel="0" collapsed="false">
      <c r="D347" s="170"/>
    </row>
    <row r="348" customFormat="false" ht="13.2" hidden="false" customHeight="false" outlineLevel="0" collapsed="false">
      <c r="D348" s="170"/>
    </row>
    <row r="349" customFormat="false" ht="13.2" hidden="false" customHeight="false" outlineLevel="0" collapsed="false">
      <c r="D349" s="170"/>
    </row>
    <row r="350" customFormat="false" ht="13.2" hidden="false" customHeight="false" outlineLevel="0" collapsed="false">
      <c r="D350" s="170"/>
    </row>
    <row r="351" customFormat="false" ht="13.2" hidden="false" customHeight="false" outlineLevel="0" collapsed="false">
      <c r="D351" s="170"/>
    </row>
    <row r="352" customFormat="false" ht="13.2" hidden="false" customHeight="false" outlineLevel="0" collapsed="false">
      <c r="D352" s="170"/>
    </row>
    <row r="353" customFormat="false" ht="13.2" hidden="false" customHeight="false" outlineLevel="0" collapsed="false">
      <c r="D353" s="170"/>
    </row>
    <row r="354" customFormat="false" ht="13.2" hidden="false" customHeight="false" outlineLevel="0" collapsed="false">
      <c r="D354" s="170"/>
    </row>
    <row r="355" customFormat="false" ht="13.2" hidden="false" customHeight="false" outlineLevel="0" collapsed="false">
      <c r="D355" s="170"/>
    </row>
    <row r="356" customFormat="false" ht="13.2" hidden="false" customHeight="false" outlineLevel="0" collapsed="false">
      <c r="D356" s="170"/>
    </row>
    <row r="357" customFormat="false" ht="13.2" hidden="false" customHeight="false" outlineLevel="0" collapsed="false">
      <c r="D357" s="170"/>
    </row>
    <row r="358" customFormat="false" ht="13.2" hidden="false" customHeight="false" outlineLevel="0" collapsed="false">
      <c r="D358" s="170"/>
    </row>
    <row r="359" customFormat="false" ht="13.2" hidden="false" customHeight="false" outlineLevel="0" collapsed="false">
      <c r="D359" s="170"/>
    </row>
    <row r="360" customFormat="false" ht="13.2" hidden="false" customHeight="false" outlineLevel="0" collapsed="false">
      <c r="D360" s="170"/>
    </row>
    <row r="361" customFormat="false" ht="13.2" hidden="false" customHeight="false" outlineLevel="0" collapsed="false">
      <c r="D361" s="170"/>
    </row>
    <row r="362" customFormat="false" ht="13.2" hidden="false" customHeight="false" outlineLevel="0" collapsed="false">
      <c r="D362" s="170"/>
    </row>
    <row r="363" customFormat="false" ht="13.2" hidden="false" customHeight="false" outlineLevel="0" collapsed="false">
      <c r="D363" s="170"/>
    </row>
    <row r="364" customFormat="false" ht="13.2" hidden="false" customHeight="false" outlineLevel="0" collapsed="false">
      <c r="D364" s="170"/>
    </row>
    <row r="365" customFormat="false" ht="13.2" hidden="false" customHeight="false" outlineLevel="0" collapsed="false">
      <c r="D365" s="170"/>
    </row>
    <row r="366" customFormat="false" ht="13.2" hidden="false" customHeight="false" outlineLevel="0" collapsed="false">
      <c r="D366" s="170"/>
    </row>
    <row r="367" customFormat="false" ht="13.2" hidden="false" customHeight="false" outlineLevel="0" collapsed="false">
      <c r="D367" s="170"/>
    </row>
    <row r="368" customFormat="false" ht="13.2" hidden="false" customHeight="false" outlineLevel="0" collapsed="false">
      <c r="D368" s="170"/>
    </row>
    <row r="369" customFormat="false" ht="13.2" hidden="false" customHeight="false" outlineLevel="0" collapsed="false">
      <c r="D369" s="170"/>
    </row>
    <row r="370" customFormat="false" ht="13.2" hidden="false" customHeight="false" outlineLevel="0" collapsed="false">
      <c r="D370" s="170"/>
    </row>
    <row r="371" customFormat="false" ht="13.2" hidden="false" customHeight="false" outlineLevel="0" collapsed="false">
      <c r="D371" s="170"/>
    </row>
    <row r="372" customFormat="false" ht="13.2" hidden="false" customHeight="false" outlineLevel="0" collapsed="false">
      <c r="D372" s="170"/>
    </row>
    <row r="373" customFormat="false" ht="13.2" hidden="false" customHeight="false" outlineLevel="0" collapsed="false">
      <c r="D373" s="170"/>
    </row>
    <row r="374" customFormat="false" ht="13.2" hidden="false" customHeight="false" outlineLevel="0" collapsed="false">
      <c r="D374" s="170"/>
    </row>
    <row r="375" customFormat="false" ht="13.2" hidden="false" customHeight="false" outlineLevel="0" collapsed="false">
      <c r="D375" s="170"/>
    </row>
    <row r="376" customFormat="false" ht="13.2" hidden="false" customHeight="false" outlineLevel="0" collapsed="false">
      <c r="D376" s="170"/>
    </row>
    <row r="377" customFormat="false" ht="13.2" hidden="false" customHeight="false" outlineLevel="0" collapsed="false">
      <c r="D377" s="170"/>
    </row>
    <row r="378" customFormat="false" ht="13.2" hidden="false" customHeight="false" outlineLevel="0" collapsed="false">
      <c r="D378" s="170"/>
    </row>
    <row r="379" customFormat="false" ht="13.2" hidden="false" customHeight="false" outlineLevel="0" collapsed="false">
      <c r="D379" s="170"/>
    </row>
    <row r="380" customFormat="false" ht="13.2" hidden="false" customHeight="false" outlineLevel="0" collapsed="false">
      <c r="D380" s="170"/>
    </row>
    <row r="381" customFormat="false" ht="13.2" hidden="false" customHeight="false" outlineLevel="0" collapsed="false">
      <c r="D381" s="170"/>
    </row>
    <row r="382" customFormat="false" ht="13.2" hidden="false" customHeight="false" outlineLevel="0" collapsed="false">
      <c r="D382" s="170"/>
    </row>
    <row r="383" customFormat="false" ht="13.2" hidden="false" customHeight="false" outlineLevel="0" collapsed="false">
      <c r="D383" s="170"/>
    </row>
    <row r="384" customFormat="false" ht="13.2" hidden="false" customHeight="false" outlineLevel="0" collapsed="false">
      <c r="D384" s="170"/>
    </row>
    <row r="385" customFormat="false" ht="13.2" hidden="false" customHeight="false" outlineLevel="0" collapsed="false">
      <c r="D385" s="170"/>
    </row>
    <row r="386" customFormat="false" ht="13.2" hidden="false" customHeight="false" outlineLevel="0" collapsed="false">
      <c r="D386" s="170"/>
    </row>
    <row r="387" customFormat="false" ht="13.2" hidden="false" customHeight="false" outlineLevel="0" collapsed="false">
      <c r="D387" s="170"/>
    </row>
    <row r="388" customFormat="false" ht="13.2" hidden="false" customHeight="false" outlineLevel="0" collapsed="false">
      <c r="D388" s="170"/>
    </row>
    <row r="389" customFormat="false" ht="13.2" hidden="false" customHeight="false" outlineLevel="0" collapsed="false">
      <c r="D389" s="170"/>
    </row>
    <row r="390" customFormat="false" ht="13.2" hidden="false" customHeight="false" outlineLevel="0" collapsed="false">
      <c r="D390" s="170"/>
    </row>
    <row r="391" customFormat="false" ht="13.2" hidden="false" customHeight="false" outlineLevel="0" collapsed="false">
      <c r="D391" s="170"/>
    </row>
    <row r="392" customFormat="false" ht="13.2" hidden="false" customHeight="false" outlineLevel="0" collapsed="false">
      <c r="D392" s="170"/>
    </row>
    <row r="393" customFormat="false" ht="13.2" hidden="false" customHeight="false" outlineLevel="0" collapsed="false">
      <c r="D393" s="170"/>
    </row>
    <row r="394" customFormat="false" ht="13.2" hidden="false" customHeight="false" outlineLevel="0" collapsed="false">
      <c r="D394" s="170"/>
    </row>
    <row r="395" customFormat="false" ht="13.2" hidden="false" customHeight="false" outlineLevel="0" collapsed="false">
      <c r="D395" s="170"/>
    </row>
    <row r="396" customFormat="false" ht="13.2" hidden="false" customHeight="false" outlineLevel="0" collapsed="false">
      <c r="D396" s="170"/>
    </row>
    <row r="397" customFormat="false" ht="13.2" hidden="false" customHeight="false" outlineLevel="0" collapsed="false">
      <c r="D397" s="170"/>
    </row>
    <row r="398" customFormat="false" ht="13.2" hidden="false" customHeight="false" outlineLevel="0" collapsed="false">
      <c r="D398" s="170"/>
    </row>
    <row r="399" customFormat="false" ht="13.2" hidden="false" customHeight="false" outlineLevel="0" collapsed="false">
      <c r="D399" s="170"/>
    </row>
    <row r="400" customFormat="false" ht="13.2" hidden="false" customHeight="false" outlineLevel="0" collapsed="false">
      <c r="D400" s="170"/>
    </row>
    <row r="401" customFormat="false" ht="13.2" hidden="false" customHeight="false" outlineLevel="0" collapsed="false">
      <c r="D401" s="170"/>
    </row>
    <row r="402" customFormat="false" ht="13.2" hidden="false" customHeight="false" outlineLevel="0" collapsed="false">
      <c r="D402" s="170"/>
    </row>
    <row r="403" customFormat="false" ht="13.2" hidden="false" customHeight="false" outlineLevel="0" collapsed="false">
      <c r="D403" s="170"/>
    </row>
    <row r="404" customFormat="false" ht="13.2" hidden="false" customHeight="false" outlineLevel="0" collapsed="false">
      <c r="D404" s="170"/>
    </row>
    <row r="405" customFormat="false" ht="13.2" hidden="false" customHeight="false" outlineLevel="0" collapsed="false">
      <c r="D405" s="170"/>
    </row>
    <row r="406" customFormat="false" ht="13.2" hidden="false" customHeight="false" outlineLevel="0" collapsed="false">
      <c r="D406" s="170"/>
    </row>
    <row r="407" customFormat="false" ht="13.2" hidden="false" customHeight="false" outlineLevel="0" collapsed="false">
      <c r="D407" s="170"/>
    </row>
    <row r="408" customFormat="false" ht="13.2" hidden="false" customHeight="false" outlineLevel="0" collapsed="false">
      <c r="D408" s="170"/>
    </row>
    <row r="409" customFormat="false" ht="13.2" hidden="false" customHeight="false" outlineLevel="0" collapsed="false">
      <c r="D409" s="170"/>
    </row>
    <row r="410" customFormat="false" ht="13.2" hidden="false" customHeight="false" outlineLevel="0" collapsed="false">
      <c r="D410" s="170"/>
    </row>
    <row r="411" customFormat="false" ht="13.2" hidden="false" customHeight="false" outlineLevel="0" collapsed="false">
      <c r="D411" s="170"/>
    </row>
    <row r="412" customFormat="false" ht="13.2" hidden="false" customHeight="false" outlineLevel="0" collapsed="false">
      <c r="D412" s="170"/>
    </row>
    <row r="413" customFormat="false" ht="13.2" hidden="false" customHeight="false" outlineLevel="0" collapsed="false">
      <c r="D413" s="170"/>
    </row>
    <row r="414" customFormat="false" ht="13.2" hidden="false" customHeight="false" outlineLevel="0" collapsed="false">
      <c r="D414" s="170"/>
    </row>
    <row r="415" customFormat="false" ht="13.2" hidden="false" customHeight="false" outlineLevel="0" collapsed="false">
      <c r="D415" s="170"/>
    </row>
    <row r="416" customFormat="false" ht="13.2" hidden="false" customHeight="false" outlineLevel="0" collapsed="false">
      <c r="D416" s="170"/>
    </row>
    <row r="417" customFormat="false" ht="13.2" hidden="false" customHeight="false" outlineLevel="0" collapsed="false">
      <c r="D417" s="170"/>
    </row>
    <row r="418" customFormat="false" ht="13.2" hidden="false" customHeight="false" outlineLevel="0" collapsed="false">
      <c r="D418" s="170"/>
    </row>
    <row r="419" customFormat="false" ht="13.2" hidden="false" customHeight="false" outlineLevel="0" collapsed="false">
      <c r="D419" s="170"/>
    </row>
    <row r="420" customFormat="false" ht="13.2" hidden="false" customHeight="false" outlineLevel="0" collapsed="false">
      <c r="D420" s="170"/>
    </row>
    <row r="421" customFormat="false" ht="13.2" hidden="false" customHeight="false" outlineLevel="0" collapsed="false">
      <c r="D421" s="170"/>
    </row>
    <row r="422" customFormat="false" ht="13.2" hidden="false" customHeight="false" outlineLevel="0" collapsed="false">
      <c r="D422" s="170"/>
    </row>
    <row r="423" customFormat="false" ht="13.2" hidden="false" customHeight="false" outlineLevel="0" collapsed="false">
      <c r="D423" s="170"/>
    </row>
    <row r="424" customFormat="false" ht="13.2" hidden="false" customHeight="false" outlineLevel="0" collapsed="false">
      <c r="D424" s="170"/>
    </row>
    <row r="425" customFormat="false" ht="13.2" hidden="false" customHeight="false" outlineLevel="0" collapsed="false">
      <c r="D425" s="170"/>
    </row>
    <row r="426" customFormat="false" ht="13.2" hidden="false" customHeight="false" outlineLevel="0" collapsed="false">
      <c r="D426" s="170"/>
    </row>
    <row r="427" customFormat="false" ht="13.2" hidden="false" customHeight="false" outlineLevel="0" collapsed="false">
      <c r="D427" s="170"/>
    </row>
    <row r="428" customFormat="false" ht="13.2" hidden="false" customHeight="false" outlineLevel="0" collapsed="false">
      <c r="D428" s="170"/>
    </row>
    <row r="429" customFormat="false" ht="13.2" hidden="false" customHeight="false" outlineLevel="0" collapsed="false">
      <c r="D429" s="170"/>
    </row>
    <row r="430" customFormat="false" ht="13.2" hidden="false" customHeight="false" outlineLevel="0" collapsed="false">
      <c r="D430" s="170"/>
    </row>
    <row r="431" customFormat="false" ht="13.2" hidden="false" customHeight="false" outlineLevel="0" collapsed="false">
      <c r="D431" s="170"/>
    </row>
    <row r="432" customFormat="false" ht="13.2" hidden="false" customHeight="false" outlineLevel="0" collapsed="false">
      <c r="D432" s="170"/>
    </row>
    <row r="433" customFormat="false" ht="13.2" hidden="false" customHeight="false" outlineLevel="0" collapsed="false">
      <c r="D433" s="170"/>
    </row>
    <row r="434" customFormat="false" ht="13.2" hidden="false" customHeight="false" outlineLevel="0" collapsed="false">
      <c r="D434" s="170"/>
    </row>
    <row r="435" customFormat="false" ht="13.2" hidden="false" customHeight="false" outlineLevel="0" collapsed="false">
      <c r="D435" s="170"/>
    </row>
    <row r="436" customFormat="false" ht="13.2" hidden="false" customHeight="false" outlineLevel="0" collapsed="false">
      <c r="D436" s="170"/>
    </row>
    <row r="437" customFormat="false" ht="13.2" hidden="false" customHeight="false" outlineLevel="0" collapsed="false">
      <c r="D437" s="170"/>
    </row>
    <row r="438" customFormat="false" ht="13.2" hidden="false" customHeight="false" outlineLevel="0" collapsed="false">
      <c r="D438" s="170"/>
    </row>
    <row r="439" customFormat="false" ht="13.2" hidden="false" customHeight="false" outlineLevel="0" collapsed="false">
      <c r="D439" s="170"/>
    </row>
    <row r="440" customFormat="false" ht="13.2" hidden="false" customHeight="false" outlineLevel="0" collapsed="false">
      <c r="D440" s="170"/>
    </row>
    <row r="441" customFormat="false" ht="13.2" hidden="false" customHeight="false" outlineLevel="0" collapsed="false">
      <c r="D441" s="170"/>
    </row>
    <row r="442" customFormat="false" ht="13.2" hidden="false" customHeight="false" outlineLevel="0" collapsed="false">
      <c r="D442" s="170"/>
    </row>
    <row r="443" customFormat="false" ht="13.2" hidden="false" customHeight="false" outlineLevel="0" collapsed="false">
      <c r="D443" s="170"/>
    </row>
    <row r="444" customFormat="false" ht="13.2" hidden="false" customHeight="false" outlineLevel="0" collapsed="false">
      <c r="D444" s="170"/>
    </row>
    <row r="445" customFormat="false" ht="13.2" hidden="false" customHeight="false" outlineLevel="0" collapsed="false">
      <c r="D445" s="170"/>
    </row>
    <row r="446" customFormat="false" ht="13.2" hidden="false" customHeight="false" outlineLevel="0" collapsed="false">
      <c r="D446" s="170"/>
    </row>
    <row r="447" customFormat="false" ht="13.2" hidden="false" customHeight="false" outlineLevel="0" collapsed="false">
      <c r="D447" s="170"/>
    </row>
    <row r="448" customFormat="false" ht="13.2" hidden="false" customHeight="false" outlineLevel="0" collapsed="false">
      <c r="D448" s="170"/>
    </row>
    <row r="449" customFormat="false" ht="13.2" hidden="false" customHeight="false" outlineLevel="0" collapsed="false">
      <c r="D449" s="170"/>
    </row>
    <row r="450" customFormat="false" ht="13.2" hidden="false" customHeight="false" outlineLevel="0" collapsed="false">
      <c r="D450" s="170"/>
    </row>
    <row r="451" customFormat="false" ht="13.2" hidden="false" customHeight="false" outlineLevel="0" collapsed="false">
      <c r="D451" s="170"/>
    </row>
    <row r="452" customFormat="false" ht="13.2" hidden="false" customHeight="false" outlineLevel="0" collapsed="false">
      <c r="D452" s="170"/>
    </row>
    <row r="453" customFormat="false" ht="13.2" hidden="false" customHeight="false" outlineLevel="0" collapsed="false">
      <c r="D453" s="170"/>
    </row>
    <row r="454" customFormat="false" ht="13.2" hidden="false" customHeight="false" outlineLevel="0" collapsed="false">
      <c r="D454" s="170"/>
    </row>
    <row r="455" customFormat="false" ht="13.2" hidden="false" customHeight="false" outlineLevel="0" collapsed="false">
      <c r="D455" s="170"/>
    </row>
    <row r="456" customFormat="false" ht="13.2" hidden="false" customHeight="false" outlineLevel="0" collapsed="false">
      <c r="D456" s="170"/>
    </row>
    <row r="457" customFormat="false" ht="13.2" hidden="false" customHeight="false" outlineLevel="0" collapsed="false">
      <c r="D457" s="170"/>
    </row>
    <row r="458" customFormat="false" ht="13.2" hidden="false" customHeight="false" outlineLevel="0" collapsed="false">
      <c r="D458" s="170"/>
    </row>
    <row r="459" customFormat="false" ht="13.2" hidden="false" customHeight="false" outlineLevel="0" collapsed="false">
      <c r="D459" s="170"/>
    </row>
    <row r="460" customFormat="false" ht="13.2" hidden="false" customHeight="false" outlineLevel="0" collapsed="false">
      <c r="D460" s="170"/>
    </row>
    <row r="461" customFormat="false" ht="13.2" hidden="false" customHeight="false" outlineLevel="0" collapsed="false">
      <c r="D461" s="170"/>
    </row>
    <row r="462" customFormat="false" ht="13.2" hidden="false" customHeight="false" outlineLevel="0" collapsed="false">
      <c r="D462" s="170"/>
    </row>
    <row r="463" customFormat="false" ht="13.2" hidden="false" customHeight="false" outlineLevel="0" collapsed="false">
      <c r="D463" s="170"/>
    </row>
    <row r="464" customFormat="false" ht="13.2" hidden="false" customHeight="false" outlineLevel="0" collapsed="false">
      <c r="D464" s="170"/>
    </row>
    <row r="465" customFormat="false" ht="13.2" hidden="false" customHeight="false" outlineLevel="0" collapsed="false">
      <c r="D465" s="170"/>
    </row>
    <row r="466" customFormat="false" ht="13.2" hidden="false" customHeight="false" outlineLevel="0" collapsed="false">
      <c r="D466" s="170"/>
    </row>
    <row r="467" customFormat="false" ht="13.2" hidden="false" customHeight="false" outlineLevel="0" collapsed="false">
      <c r="D467" s="170"/>
    </row>
    <row r="468" customFormat="false" ht="13.2" hidden="false" customHeight="false" outlineLevel="0" collapsed="false">
      <c r="D468" s="170"/>
    </row>
    <row r="469" customFormat="false" ht="13.2" hidden="false" customHeight="false" outlineLevel="0" collapsed="false">
      <c r="D469" s="170"/>
    </row>
    <row r="470" customFormat="false" ht="13.2" hidden="false" customHeight="false" outlineLevel="0" collapsed="false">
      <c r="D470" s="170"/>
    </row>
    <row r="471" customFormat="false" ht="13.2" hidden="false" customHeight="false" outlineLevel="0" collapsed="false">
      <c r="D471" s="170"/>
    </row>
    <row r="472" customFormat="false" ht="13.2" hidden="false" customHeight="false" outlineLevel="0" collapsed="false">
      <c r="D472" s="170"/>
    </row>
    <row r="473" customFormat="false" ht="13.2" hidden="false" customHeight="false" outlineLevel="0" collapsed="false">
      <c r="D473" s="170"/>
    </row>
    <row r="474" customFormat="false" ht="13.2" hidden="false" customHeight="false" outlineLevel="0" collapsed="false">
      <c r="D474" s="170"/>
    </row>
    <row r="475" customFormat="false" ht="13.2" hidden="false" customHeight="false" outlineLevel="0" collapsed="false">
      <c r="D475" s="170"/>
    </row>
    <row r="476" customFormat="false" ht="13.2" hidden="false" customHeight="false" outlineLevel="0" collapsed="false">
      <c r="D476" s="170"/>
    </row>
    <row r="477" customFormat="false" ht="13.2" hidden="false" customHeight="false" outlineLevel="0" collapsed="false">
      <c r="D477" s="170"/>
    </row>
    <row r="478" customFormat="false" ht="13.2" hidden="false" customHeight="false" outlineLevel="0" collapsed="false">
      <c r="D478" s="170"/>
    </row>
    <row r="479" customFormat="false" ht="13.2" hidden="false" customHeight="false" outlineLevel="0" collapsed="false">
      <c r="D479" s="170"/>
    </row>
    <row r="480" customFormat="false" ht="13.2" hidden="false" customHeight="false" outlineLevel="0" collapsed="false">
      <c r="D480" s="170"/>
    </row>
    <row r="481" customFormat="false" ht="13.2" hidden="false" customHeight="false" outlineLevel="0" collapsed="false">
      <c r="D481" s="170"/>
    </row>
    <row r="482" customFormat="false" ht="13.2" hidden="false" customHeight="false" outlineLevel="0" collapsed="false">
      <c r="D482" s="170"/>
    </row>
    <row r="483" customFormat="false" ht="13.2" hidden="false" customHeight="false" outlineLevel="0" collapsed="false">
      <c r="D483" s="170"/>
    </row>
    <row r="484" customFormat="false" ht="13.2" hidden="false" customHeight="false" outlineLevel="0" collapsed="false">
      <c r="D484" s="170"/>
    </row>
    <row r="485" customFormat="false" ht="13.2" hidden="false" customHeight="false" outlineLevel="0" collapsed="false">
      <c r="D485" s="170"/>
    </row>
    <row r="486" customFormat="false" ht="13.2" hidden="false" customHeight="false" outlineLevel="0" collapsed="false">
      <c r="D486" s="170"/>
    </row>
    <row r="487" customFormat="false" ht="13.2" hidden="false" customHeight="false" outlineLevel="0" collapsed="false">
      <c r="D487" s="170"/>
    </row>
    <row r="488" customFormat="false" ht="13.2" hidden="false" customHeight="false" outlineLevel="0" collapsed="false">
      <c r="D488" s="170"/>
    </row>
    <row r="489" customFormat="false" ht="13.2" hidden="false" customHeight="false" outlineLevel="0" collapsed="false">
      <c r="D489" s="170"/>
    </row>
    <row r="490" customFormat="false" ht="13.2" hidden="false" customHeight="false" outlineLevel="0" collapsed="false">
      <c r="D490" s="170"/>
    </row>
    <row r="491" customFormat="false" ht="13.2" hidden="false" customHeight="false" outlineLevel="0" collapsed="false">
      <c r="D491" s="170"/>
    </row>
    <row r="492" customFormat="false" ht="13.2" hidden="false" customHeight="false" outlineLevel="0" collapsed="false">
      <c r="D492" s="170"/>
    </row>
    <row r="493" customFormat="false" ht="13.2" hidden="false" customHeight="false" outlineLevel="0" collapsed="false">
      <c r="D493" s="170"/>
    </row>
    <row r="494" customFormat="false" ht="13.2" hidden="false" customHeight="false" outlineLevel="0" collapsed="false">
      <c r="D494" s="170"/>
    </row>
    <row r="495" customFormat="false" ht="13.2" hidden="false" customHeight="false" outlineLevel="0" collapsed="false">
      <c r="D495" s="170"/>
    </row>
    <row r="496" customFormat="false" ht="13.2" hidden="false" customHeight="false" outlineLevel="0" collapsed="false">
      <c r="D496" s="170"/>
    </row>
    <row r="497" customFormat="false" ht="13.2" hidden="false" customHeight="false" outlineLevel="0" collapsed="false">
      <c r="D497" s="170"/>
    </row>
    <row r="498" customFormat="false" ht="13.2" hidden="false" customHeight="false" outlineLevel="0" collapsed="false">
      <c r="D498" s="170"/>
    </row>
    <row r="499" customFormat="false" ht="13.2" hidden="false" customHeight="false" outlineLevel="0" collapsed="false">
      <c r="D499" s="170"/>
    </row>
    <row r="500" customFormat="false" ht="13.2" hidden="false" customHeight="false" outlineLevel="0" collapsed="false">
      <c r="D500" s="170"/>
    </row>
    <row r="501" customFormat="false" ht="13.2" hidden="false" customHeight="false" outlineLevel="0" collapsed="false">
      <c r="D501" s="170"/>
    </row>
    <row r="502" customFormat="false" ht="13.2" hidden="false" customHeight="false" outlineLevel="0" collapsed="false">
      <c r="D502" s="170"/>
    </row>
    <row r="503" customFormat="false" ht="13.2" hidden="false" customHeight="false" outlineLevel="0" collapsed="false">
      <c r="D503" s="170"/>
    </row>
    <row r="504" customFormat="false" ht="13.2" hidden="false" customHeight="false" outlineLevel="0" collapsed="false">
      <c r="D504" s="170"/>
    </row>
    <row r="505" customFormat="false" ht="13.2" hidden="false" customHeight="false" outlineLevel="0" collapsed="false">
      <c r="D505" s="170"/>
    </row>
    <row r="506" customFormat="false" ht="13.2" hidden="false" customHeight="false" outlineLevel="0" collapsed="false">
      <c r="D506" s="170"/>
    </row>
    <row r="507" customFormat="false" ht="13.2" hidden="false" customHeight="false" outlineLevel="0" collapsed="false">
      <c r="D507" s="170"/>
    </row>
    <row r="508" customFormat="false" ht="13.2" hidden="false" customHeight="false" outlineLevel="0" collapsed="false">
      <c r="D508" s="170"/>
    </row>
    <row r="509" customFormat="false" ht="13.2" hidden="false" customHeight="false" outlineLevel="0" collapsed="false">
      <c r="D509" s="170"/>
    </row>
    <row r="510" customFormat="false" ht="13.2" hidden="false" customHeight="false" outlineLevel="0" collapsed="false">
      <c r="D510" s="170"/>
    </row>
    <row r="511" customFormat="false" ht="13.2" hidden="false" customHeight="false" outlineLevel="0" collapsed="false">
      <c r="D511" s="170"/>
    </row>
    <row r="512" customFormat="false" ht="13.2" hidden="false" customHeight="false" outlineLevel="0" collapsed="false">
      <c r="D512" s="170"/>
    </row>
    <row r="513" customFormat="false" ht="13.2" hidden="false" customHeight="false" outlineLevel="0" collapsed="false">
      <c r="D513" s="170"/>
    </row>
    <row r="514" customFormat="false" ht="13.2" hidden="false" customHeight="false" outlineLevel="0" collapsed="false">
      <c r="D514" s="170"/>
    </row>
    <row r="515" customFormat="false" ht="13.2" hidden="false" customHeight="false" outlineLevel="0" collapsed="false">
      <c r="D515" s="170"/>
    </row>
    <row r="516" customFormat="false" ht="13.2" hidden="false" customHeight="false" outlineLevel="0" collapsed="false">
      <c r="D516" s="170"/>
    </row>
    <row r="517" customFormat="false" ht="13.2" hidden="false" customHeight="false" outlineLevel="0" collapsed="false">
      <c r="D517" s="170"/>
    </row>
    <row r="518" customFormat="false" ht="13.2" hidden="false" customHeight="false" outlineLevel="0" collapsed="false">
      <c r="D518" s="170"/>
    </row>
    <row r="519" customFormat="false" ht="13.2" hidden="false" customHeight="false" outlineLevel="0" collapsed="false">
      <c r="D519" s="170"/>
    </row>
    <row r="520" customFormat="false" ht="13.2" hidden="false" customHeight="false" outlineLevel="0" collapsed="false">
      <c r="D520" s="170"/>
    </row>
    <row r="521" customFormat="false" ht="13.2" hidden="false" customHeight="false" outlineLevel="0" collapsed="false">
      <c r="D521" s="170"/>
    </row>
    <row r="522" customFormat="false" ht="13.2" hidden="false" customHeight="false" outlineLevel="0" collapsed="false">
      <c r="D522" s="170"/>
    </row>
    <row r="523" customFormat="false" ht="13.2" hidden="false" customHeight="false" outlineLevel="0" collapsed="false">
      <c r="D523" s="170"/>
    </row>
    <row r="524" customFormat="false" ht="13.2" hidden="false" customHeight="false" outlineLevel="0" collapsed="false">
      <c r="D524" s="170"/>
    </row>
    <row r="525" customFormat="false" ht="13.2" hidden="false" customHeight="false" outlineLevel="0" collapsed="false">
      <c r="D525" s="170"/>
    </row>
    <row r="526" customFormat="false" ht="13.2" hidden="false" customHeight="false" outlineLevel="0" collapsed="false">
      <c r="D526" s="170"/>
    </row>
    <row r="527" customFormat="false" ht="13.2" hidden="false" customHeight="false" outlineLevel="0" collapsed="false">
      <c r="D527" s="170"/>
    </row>
    <row r="528" customFormat="false" ht="13.2" hidden="false" customHeight="false" outlineLevel="0" collapsed="false">
      <c r="D528" s="170"/>
    </row>
    <row r="529" customFormat="false" ht="13.2" hidden="false" customHeight="false" outlineLevel="0" collapsed="false">
      <c r="D529" s="170"/>
    </row>
    <row r="530" customFormat="false" ht="13.2" hidden="false" customHeight="false" outlineLevel="0" collapsed="false">
      <c r="D530" s="170"/>
    </row>
    <row r="531" customFormat="false" ht="13.2" hidden="false" customHeight="false" outlineLevel="0" collapsed="false">
      <c r="D531" s="170"/>
    </row>
    <row r="532" customFormat="false" ht="13.2" hidden="false" customHeight="false" outlineLevel="0" collapsed="false">
      <c r="D532" s="170"/>
    </row>
    <row r="533" customFormat="false" ht="13.2" hidden="false" customHeight="false" outlineLevel="0" collapsed="false">
      <c r="D533" s="170"/>
    </row>
    <row r="534" customFormat="false" ht="13.2" hidden="false" customHeight="false" outlineLevel="0" collapsed="false">
      <c r="D534" s="170"/>
    </row>
    <row r="535" customFormat="false" ht="13.2" hidden="false" customHeight="false" outlineLevel="0" collapsed="false">
      <c r="D535" s="170"/>
    </row>
    <row r="536" customFormat="false" ht="13.2" hidden="false" customHeight="false" outlineLevel="0" collapsed="false">
      <c r="D536" s="170"/>
    </row>
    <row r="537" customFormat="false" ht="13.2" hidden="false" customHeight="false" outlineLevel="0" collapsed="false">
      <c r="D537" s="170"/>
    </row>
    <row r="538" customFormat="false" ht="13.2" hidden="false" customHeight="false" outlineLevel="0" collapsed="false">
      <c r="D538" s="170"/>
    </row>
    <row r="539" customFormat="false" ht="13.2" hidden="false" customHeight="false" outlineLevel="0" collapsed="false">
      <c r="D539" s="170"/>
    </row>
    <row r="540" customFormat="false" ht="13.2" hidden="false" customHeight="false" outlineLevel="0" collapsed="false">
      <c r="D540" s="170"/>
    </row>
    <row r="541" customFormat="false" ht="13.2" hidden="false" customHeight="false" outlineLevel="0" collapsed="false">
      <c r="D541" s="170"/>
    </row>
    <row r="542" customFormat="false" ht="13.2" hidden="false" customHeight="false" outlineLevel="0" collapsed="false">
      <c r="D542" s="170"/>
    </row>
    <row r="543" customFormat="false" ht="13.2" hidden="false" customHeight="false" outlineLevel="0" collapsed="false">
      <c r="D543" s="170"/>
    </row>
    <row r="544" customFormat="false" ht="13.2" hidden="false" customHeight="false" outlineLevel="0" collapsed="false">
      <c r="D544" s="170"/>
    </row>
    <row r="545" customFormat="false" ht="13.2" hidden="false" customHeight="false" outlineLevel="0" collapsed="false">
      <c r="D545" s="170"/>
    </row>
    <row r="546" customFormat="false" ht="13.2" hidden="false" customHeight="false" outlineLevel="0" collapsed="false">
      <c r="D546" s="170"/>
    </row>
    <row r="547" customFormat="false" ht="13.2" hidden="false" customHeight="false" outlineLevel="0" collapsed="false">
      <c r="D547" s="170"/>
    </row>
    <row r="548" customFormat="false" ht="13.2" hidden="false" customHeight="false" outlineLevel="0" collapsed="false">
      <c r="D548" s="170"/>
    </row>
    <row r="549" customFormat="false" ht="13.2" hidden="false" customHeight="false" outlineLevel="0" collapsed="false">
      <c r="D549" s="170"/>
    </row>
    <row r="550" customFormat="false" ht="13.2" hidden="false" customHeight="false" outlineLevel="0" collapsed="false">
      <c r="D550" s="170"/>
    </row>
    <row r="551" customFormat="false" ht="13.2" hidden="false" customHeight="false" outlineLevel="0" collapsed="false">
      <c r="D551" s="170"/>
    </row>
    <row r="552" customFormat="false" ht="13.2" hidden="false" customHeight="false" outlineLevel="0" collapsed="false">
      <c r="D552" s="170"/>
    </row>
    <row r="553" customFormat="false" ht="13.2" hidden="false" customHeight="false" outlineLevel="0" collapsed="false">
      <c r="D553" s="170"/>
    </row>
    <row r="554" customFormat="false" ht="13.2" hidden="false" customHeight="false" outlineLevel="0" collapsed="false">
      <c r="D554" s="170"/>
    </row>
    <row r="555" customFormat="false" ht="13.2" hidden="false" customHeight="false" outlineLevel="0" collapsed="false">
      <c r="D555" s="170"/>
    </row>
    <row r="556" customFormat="false" ht="13.2" hidden="false" customHeight="false" outlineLevel="0" collapsed="false">
      <c r="D556" s="170"/>
    </row>
    <row r="557" customFormat="false" ht="13.2" hidden="false" customHeight="false" outlineLevel="0" collapsed="false">
      <c r="D557" s="170"/>
    </row>
    <row r="558" customFormat="false" ht="13.2" hidden="false" customHeight="false" outlineLevel="0" collapsed="false">
      <c r="D558" s="170"/>
    </row>
    <row r="559" customFormat="false" ht="13.2" hidden="false" customHeight="false" outlineLevel="0" collapsed="false">
      <c r="D559" s="170"/>
    </row>
    <row r="560" customFormat="false" ht="13.2" hidden="false" customHeight="false" outlineLevel="0" collapsed="false">
      <c r="D560" s="170"/>
    </row>
    <row r="561" customFormat="false" ht="13.2" hidden="false" customHeight="false" outlineLevel="0" collapsed="false">
      <c r="D561" s="170"/>
    </row>
    <row r="562" customFormat="false" ht="13.2" hidden="false" customHeight="false" outlineLevel="0" collapsed="false">
      <c r="D562" s="170"/>
    </row>
    <row r="563" customFormat="false" ht="13.2" hidden="false" customHeight="false" outlineLevel="0" collapsed="false">
      <c r="D563" s="170"/>
    </row>
    <row r="564" customFormat="false" ht="13.2" hidden="false" customHeight="false" outlineLevel="0" collapsed="false">
      <c r="D564" s="170"/>
    </row>
    <row r="565" customFormat="false" ht="13.2" hidden="false" customHeight="false" outlineLevel="0" collapsed="false">
      <c r="D565" s="170"/>
    </row>
    <row r="566" customFormat="false" ht="13.2" hidden="false" customHeight="false" outlineLevel="0" collapsed="false">
      <c r="D566" s="170"/>
    </row>
    <row r="567" customFormat="false" ht="13.2" hidden="false" customHeight="false" outlineLevel="0" collapsed="false">
      <c r="D567" s="170"/>
    </row>
    <row r="568" customFormat="false" ht="13.2" hidden="false" customHeight="false" outlineLevel="0" collapsed="false">
      <c r="D568" s="170"/>
    </row>
    <row r="569" customFormat="false" ht="13.2" hidden="false" customHeight="false" outlineLevel="0" collapsed="false">
      <c r="D569" s="170"/>
    </row>
    <row r="570" customFormat="false" ht="13.2" hidden="false" customHeight="false" outlineLevel="0" collapsed="false">
      <c r="D570" s="170"/>
    </row>
    <row r="571" customFormat="false" ht="13.2" hidden="false" customHeight="false" outlineLevel="0" collapsed="false">
      <c r="D571" s="170"/>
    </row>
    <row r="572" customFormat="false" ht="13.2" hidden="false" customHeight="false" outlineLevel="0" collapsed="false">
      <c r="D572" s="170"/>
    </row>
    <row r="573" customFormat="false" ht="13.2" hidden="false" customHeight="false" outlineLevel="0" collapsed="false">
      <c r="D573" s="170"/>
    </row>
    <row r="574" customFormat="false" ht="13.2" hidden="false" customHeight="false" outlineLevel="0" collapsed="false">
      <c r="D574" s="170"/>
    </row>
    <row r="575" customFormat="false" ht="13.2" hidden="false" customHeight="false" outlineLevel="0" collapsed="false">
      <c r="D575" s="170"/>
    </row>
    <row r="576" customFormat="false" ht="13.2" hidden="false" customHeight="false" outlineLevel="0" collapsed="false">
      <c r="D576" s="170"/>
    </row>
    <row r="577" customFormat="false" ht="13.2" hidden="false" customHeight="false" outlineLevel="0" collapsed="false">
      <c r="D577" s="170"/>
    </row>
    <row r="578" customFormat="false" ht="13.2" hidden="false" customHeight="false" outlineLevel="0" collapsed="false">
      <c r="D578" s="170"/>
    </row>
    <row r="579" customFormat="false" ht="13.2" hidden="false" customHeight="false" outlineLevel="0" collapsed="false">
      <c r="D579" s="170"/>
    </row>
    <row r="580" customFormat="false" ht="13.2" hidden="false" customHeight="false" outlineLevel="0" collapsed="false">
      <c r="D580" s="170"/>
    </row>
    <row r="581" customFormat="false" ht="13.2" hidden="false" customHeight="false" outlineLevel="0" collapsed="false">
      <c r="D581" s="170"/>
    </row>
    <row r="582" customFormat="false" ht="13.2" hidden="false" customHeight="false" outlineLevel="0" collapsed="false">
      <c r="D582" s="170"/>
    </row>
    <row r="583" customFormat="false" ht="13.2" hidden="false" customHeight="false" outlineLevel="0" collapsed="false">
      <c r="D583" s="170"/>
    </row>
    <row r="584" customFormat="false" ht="13.2" hidden="false" customHeight="false" outlineLevel="0" collapsed="false">
      <c r="D584" s="170"/>
    </row>
    <row r="585" customFormat="false" ht="13.2" hidden="false" customHeight="false" outlineLevel="0" collapsed="false">
      <c r="D585" s="170"/>
    </row>
    <row r="586" customFormat="false" ht="13.2" hidden="false" customHeight="false" outlineLevel="0" collapsed="false">
      <c r="D586" s="170"/>
    </row>
    <row r="587" customFormat="false" ht="13.2" hidden="false" customHeight="false" outlineLevel="0" collapsed="false">
      <c r="D587" s="170"/>
    </row>
    <row r="588" customFormat="false" ht="13.2" hidden="false" customHeight="false" outlineLevel="0" collapsed="false">
      <c r="D588" s="170"/>
    </row>
    <row r="589" customFormat="false" ht="13.2" hidden="false" customHeight="false" outlineLevel="0" collapsed="false">
      <c r="D589" s="170"/>
    </row>
    <row r="590" customFormat="false" ht="13.2" hidden="false" customHeight="false" outlineLevel="0" collapsed="false">
      <c r="D590" s="170"/>
    </row>
    <row r="591" customFormat="false" ht="13.2" hidden="false" customHeight="false" outlineLevel="0" collapsed="false">
      <c r="D591" s="170"/>
    </row>
    <row r="592" customFormat="false" ht="13.2" hidden="false" customHeight="false" outlineLevel="0" collapsed="false">
      <c r="D592" s="170"/>
    </row>
    <row r="593" customFormat="false" ht="13.2" hidden="false" customHeight="false" outlineLevel="0" collapsed="false">
      <c r="D593" s="170"/>
    </row>
    <row r="594" customFormat="false" ht="13.2" hidden="false" customHeight="false" outlineLevel="0" collapsed="false">
      <c r="D594" s="170"/>
    </row>
    <row r="595" customFormat="false" ht="13.2" hidden="false" customHeight="false" outlineLevel="0" collapsed="false">
      <c r="D595" s="170"/>
    </row>
    <row r="596" customFormat="false" ht="13.2" hidden="false" customHeight="false" outlineLevel="0" collapsed="false">
      <c r="D596" s="170"/>
    </row>
    <row r="597" customFormat="false" ht="13.2" hidden="false" customHeight="false" outlineLevel="0" collapsed="false">
      <c r="D597" s="170"/>
    </row>
    <row r="598" customFormat="false" ht="13.2" hidden="false" customHeight="false" outlineLevel="0" collapsed="false">
      <c r="D598" s="170"/>
    </row>
    <row r="599" customFormat="false" ht="13.2" hidden="false" customHeight="false" outlineLevel="0" collapsed="false">
      <c r="D599" s="170"/>
    </row>
    <row r="600" customFormat="false" ht="13.2" hidden="false" customHeight="false" outlineLevel="0" collapsed="false">
      <c r="D600" s="170"/>
    </row>
    <row r="601" customFormat="false" ht="13.2" hidden="false" customHeight="false" outlineLevel="0" collapsed="false">
      <c r="D601" s="170"/>
    </row>
    <row r="602" customFormat="false" ht="13.2" hidden="false" customHeight="false" outlineLevel="0" collapsed="false">
      <c r="D602" s="170"/>
    </row>
    <row r="603" customFormat="false" ht="13.2" hidden="false" customHeight="false" outlineLevel="0" collapsed="false">
      <c r="D603" s="170"/>
    </row>
    <row r="604" customFormat="false" ht="13.2" hidden="false" customHeight="false" outlineLevel="0" collapsed="false">
      <c r="D604" s="170"/>
    </row>
    <row r="605" customFormat="false" ht="13.2" hidden="false" customHeight="false" outlineLevel="0" collapsed="false">
      <c r="D605" s="170"/>
    </row>
    <row r="606" customFormat="false" ht="13.2" hidden="false" customHeight="false" outlineLevel="0" collapsed="false">
      <c r="D606" s="170"/>
    </row>
    <row r="607" customFormat="false" ht="13.2" hidden="false" customHeight="false" outlineLevel="0" collapsed="false">
      <c r="D607" s="170"/>
    </row>
    <row r="608" customFormat="false" ht="13.2" hidden="false" customHeight="false" outlineLevel="0" collapsed="false">
      <c r="D608" s="170"/>
    </row>
    <row r="609" customFormat="false" ht="13.2" hidden="false" customHeight="false" outlineLevel="0" collapsed="false">
      <c r="D609" s="170"/>
    </row>
    <row r="610" customFormat="false" ht="13.2" hidden="false" customHeight="false" outlineLevel="0" collapsed="false">
      <c r="D610" s="170"/>
    </row>
    <row r="611" customFormat="false" ht="13.2" hidden="false" customHeight="false" outlineLevel="0" collapsed="false">
      <c r="D611" s="170"/>
    </row>
    <row r="612" customFormat="false" ht="13.2" hidden="false" customHeight="false" outlineLevel="0" collapsed="false">
      <c r="D612" s="170"/>
    </row>
    <row r="613" customFormat="false" ht="13.2" hidden="false" customHeight="false" outlineLevel="0" collapsed="false">
      <c r="D613" s="170"/>
    </row>
    <row r="614" customFormat="false" ht="13.2" hidden="false" customHeight="false" outlineLevel="0" collapsed="false">
      <c r="D614" s="170"/>
    </row>
    <row r="615" customFormat="false" ht="13.2" hidden="false" customHeight="false" outlineLevel="0" collapsed="false">
      <c r="D615" s="170"/>
    </row>
    <row r="616" customFormat="false" ht="13.2" hidden="false" customHeight="false" outlineLevel="0" collapsed="false">
      <c r="D616" s="170"/>
    </row>
    <row r="617" customFormat="false" ht="13.2" hidden="false" customHeight="false" outlineLevel="0" collapsed="false">
      <c r="D617" s="170"/>
    </row>
    <row r="618" customFormat="false" ht="13.2" hidden="false" customHeight="false" outlineLevel="0" collapsed="false">
      <c r="D618" s="170"/>
    </row>
    <row r="619" customFormat="false" ht="13.2" hidden="false" customHeight="false" outlineLevel="0" collapsed="false">
      <c r="D619" s="170"/>
    </row>
    <row r="620" customFormat="false" ht="13.2" hidden="false" customHeight="false" outlineLevel="0" collapsed="false">
      <c r="D620" s="170"/>
    </row>
    <row r="621" customFormat="false" ht="13.2" hidden="false" customHeight="false" outlineLevel="0" collapsed="false">
      <c r="D621" s="170"/>
    </row>
    <row r="622" customFormat="false" ht="13.2" hidden="false" customHeight="false" outlineLevel="0" collapsed="false">
      <c r="D622" s="170"/>
    </row>
    <row r="623" customFormat="false" ht="13.2" hidden="false" customHeight="false" outlineLevel="0" collapsed="false">
      <c r="D623" s="170"/>
    </row>
    <row r="624" customFormat="false" ht="13.2" hidden="false" customHeight="false" outlineLevel="0" collapsed="false">
      <c r="D624" s="170"/>
    </row>
    <row r="625" customFormat="false" ht="13.2" hidden="false" customHeight="false" outlineLevel="0" collapsed="false">
      <c r="D625" s="170"/>
    </row>
    <row r="626" customFormat="false" ht="13.2" hidden="false" customHeight="false" outlineLevel="0" collapsed="false">
      <c r="D626" s="170"/>
    </row>
    <row r="627" customFormat="false" ht="13.2" hidden="false" customHeight="false" outlineLevel="0" collapsed="false">
      <c r="D627" s="170"/>
    </row>
    <row r="628" customFormat="false" ht="13.2" hidden="false" customHeight="false" outlineLevel="0" collapsed="false">
      <c r="D628" s="170"/>
    </row>
    <row r="629" customFormat="false" ht="13.2" hidden="false" customHeight="false" outlineLevel="0" collapsed="false">
      <c r="D629" s="170"/>
    </row>
    <row r="630" customFormat="false" ht="13.2" hidden="false" customHeight="false" outlineLevel="0" collapsed="false">
      <c r="D630" s="170"/>
    </row>
    <row r="631" customFormat="false" ht="13.2" hidden="false" customHeight="false" outlineLevel="0" collapsed="false">
      <c r="D631" s="170"/>
    </row>
    <row r="632" customFormat="false" ht="13.2" hidden="false" customHeight="false" outlineLevel="0" collapsed="false">
      <c r="D632" s="170"/>
    </row>
    <row r="633" customFormat="false" ht="13.2" hidden="false" customHeight="false" outlineLevel="0" collapsed="false">
      <c r="D633" s="170"/>
    </row>
    <row r="634" customFormat="false" ht="13.2" hidden="false" customHeight="false" outlineLevel="0" collapsed="false">
      <c r="D634" s="170"/>
    </row>
    <row r="635" customFormat="false" ht="13.2" hidden="false" customHeight="false" outlineLevel="0" collapsed="false">
      <c r="D635" s="170"/>
    </row>
    <row r="636" customFormat="false" ht="13.2" hidden="false" customHeight="false" outlineLevel="0" collapsed="false">
      <c r="D636" s="170"/>
    </row>
    <row r="637" customFormat="false" ht="13.2" hidden="false" customHeight="false" outlineLevel="0" collapsed="false">
      <c r="D637" s="170"/>
    </row>
    <row r="638" customFormat="false" ht="13.2" hidden="false" customHeight="false" outlineLevel="0" collapsed="false">
      <c r="D638" s="170"/>
    </row>
    <row r="639" customFormat="false" ht="13.2" hidden="false" customHeight="false" outlineLevel="0" collapsed="false">
      <c r="D639" s="170"/>
    </row>
    <row r="640" customFormat="false" ht="13.2" hidden="false" customHeight="false" outlineLevel="0" collapsed="false">
      <c r="D640" s="170"/>
    </row>
    <row r="641" customFormat="false" ht="13.2" hidden="false" customHeight="false" outlineLevel="0" collapsed="false">
      <c r="D641" s="170"/>
    </row>
    <row r="642" customFormat="false" ht="13.2" hidden="false" customHeight="false" outlineLevel="0" collapsed="false">
      <c r="D642" s="170"/>
    </row>
    <row r="643" customFormat="false" ht="13.2" hidden="false" customHeight="false" outlineLevel="0" collapsed="false">
      <c r="D643" s="170"/>
    </row>
    <row r="644" customFormat="false" ht="13.2" hidden="false" customHeight="false" outlineLevel="0" collapsed="false">
      <c r="D644" s="170"/>
    </row>
    <row r="645" customFormat="false" ht="13.2" hidden="false" customHeight="false" outlineLevel="0" collapsed="false">
      <c r="D645" s="170"/>
    </row>
    <row r="646" customFormat="false" ht="13.2" hidden="false" customHeight="false" outlineLevel="0" collapsed="false">
      <c r="D646" s="170"/>
    </row>
    <row r="647" customFormat="false" ht="13.2" hidden="false" customHeight="false" outlineLevel="0" collapsed="false">
      <c r="D647" s="170"/>
    </row>
    <row r="648" customFormat="false" ht="13.2" hidden="false" customHeight="false" outlineLevel="0" collapsed="false">
      <c r="D648" s="170"/>
    </row>
    <row r="649" customFormat="false" ht="13.2" hidden="false" customHeight="false" outlineLevel="0" collapsed="false">
      <c r="D649" s="170"/>
    </row>
    <row r="650" customFormat="false" ht="13.2" hidden="false" customHeight="false" outlineLevel="0" collapsed="false">
      <c r="D650" s="170"/>
    </row>
    <row r="651" customFormat="false" ht="13.2" hidden="false" customHeight="false" outlineLevel="0" collapsed="false">
      <c r="D651" s="170"/>
    </row>
    <row r="652" customFormat="false" ht="13.2" hidden="false" customHeight="false" outlineLevel="0" collapsed="false">
      <c r="D652" s="170"/>
    </row>
    <row r="653" customFormat="false" ht="13.2" hidden="false" customHeight="false" outlineLevel="0" collapsed="false">
      <c r="D653" s="170"/>
    </row>
    <row r="654" customFormat="false" ht="13.2" hidden="false" customHeight="false" outlineLevel="0" collapsed="false">
      <c r="D654" s="170"/>
    </row>
    <row r="655" customFormat="false" ht="13.2" hidden="false" customHeight="false" outlineLevel="0" collapsed="false">
      <c r="D655" s="170"/>
    </row>
    <row r="656" customFormat="false" ht="13.2" hidden="false" customHeight="false" outlineLevel="0" collapsed="false">
      <c r="D656" s="170"/>
    </row>
    <row r="657" customFormat="false" ht="13.2" hidden="false" customHeight="false" outlineLevel="0" collapsed="false">
      <c r="D657" s="170"/>
    </row>
    <row r="658" customFormat="false" ht="13.2" hidden="false" customHeight="false" outlineLevel="0" collapsed="false">
      <c r="D658" s="170"/>
    </row>
    <row r="659" customFormat="false" ht="13.2" hidden="false" customHeight="false" outlineLevel="0" collapsed="false">
      <c r="D659" s="170"/>
    </row>
    <row r="660" customFormat="false" ht="13.2" hidden="false" customHeight="false" outlineLevel="0" collapsed="false">
      <c r="D660" s="170"/>
    </row>
    <row r="661" customFormat="false" ht="13.2" hidden="false" customHeight="false" outlineLevel="0" collapsed="false">
      <c r="D661" s="170"/>
    </row>
    <row r="662" customFormat="false" ht="13.2" hidden="false" customHeight="false" outlineLevel="0" collapsed="false">
      <c r="D662" s="170"/>
    </row>
    <row r="663" customFormat="false" ht="13.2" hidden="false" customHeight="false" outlineLevel="0" collapsed="false">
      <c r="D663" s="170"/>
    </row>
    <row r="664" customFormat="false" ht="13.2" hidden="false" customHeight="false" outlineLevel="0" collapsed="false">
      <c r="D664" s="170"/>
    </row>
    <row r="665" customFormat="false" ht="13.2" hidden="false" customHeight="false" outlineLevel="0" collapsed="false">
      <c r="D665" s="170"/>
    </row>
    <row r="666" customFormat="false" ht="13.2" hidden="false" customHeight="false" outlineLevel="0" collapsed="false">
      <c r="D666" s="170"/>
    </row>
    <row r="667" customFormat="false" ht="13.2" hidden="false" customHeight="false" outlineLevel="0" collapsed="false">
      <c r="D667" s="170"/>
    </row>
    <row r="668" customFormat="false" ht="13.2" hidden="false" customHeight="false" outlineLevel="0" collapsed="false">
      <c r="D668" s="170"/>
    </row>
    <row r="669" customFormat="false" ht="13.2" hidden="false" customHeight="false" outlineLevel="0" collapsed="false">
      <c r="D669" s="170"/>
    </row>
    <row r="670" customFormat="false" ht="13.2" hidden="false" customHeight="false" outlineLevel="0" collapsed="false">
      <c r="D670" s="170"/>
    </row>
    <row r="671" customFormat="false" ht="13.2" hidden="false" customHeight="false" outlineLevel="0" collapsed="false">
      <c r="D671" s="170"/>
    </row>
    <row r="672" customFormat="false" ht="13.2" hidden="false" customHeight="false" outlineLevel="0" collapsed="false">
      <c r="D672" s="170"/>
    </row>
    <row r="673" customFormat="false" ht="13.2" hidden="false" customHeight="false" outlineLevel="0" collapsed="false">
      <c r="D673" s="170"/>
    </row>
    <row r="674" customFormat="false" ht="13.2" hidden="false" customHeight="false" outlineLevel="0" collapsed="false">
      <c r="D674" s="170"/>
    </row>
    <row r="675" customFormat="false" ht="13.2" hidden="false" customHeight="false" outlineLevel="0" collapsed="false">
      <c r="D675" s="170"/>
    </row>
    <row r="676" customFormat="false" ht="13.2" hidden="false" customHeight="false" outlineLevel="0" collapsed="false">
      <c r="D676" s="170"/>
    </row>
    <row r="677" customFormat="false" ht="13.2" hidden="false" customHeight="false" outlineLevel="0" collapsed="false">
      <c r="D677" s="170"/>
    </row>
    <row r="678" customFormat="false" ht="13.2" hidden="false" customHeight="false" outlineLevel="0" collapsed="false">
      <c r="D678" s="170"/>
    </row>
    <row r="679" customFormat="false" ht="13.2" hidden="false" customHeight="false" outlineLevel="0" collapsed="false">
      <c r="D679" s="170"/>
    </row>
    <row r="680" customFormat="false" ht="13.2" hidden="false" customHeight="false" outlineLevel="0" collapsed="false">
      <c r="D680" s="170"/>
    </row>
    <row r="681" customFormat="false" ht="13.2" hidden="false" customHeight="false" outlineLevel="0" collapsed="false">
      <c r="D681" s="170"/>
    </row>
    <row r="682" customFormat="false" ht="13.2" hidden="false" customHeight="false" outlineLevel="0" collapsed="false">
      <c r="D682" s="170"/>
    </row>
    <row r="683" customFormat="false" ht="13.2" hidden="false" customHeight="false" outlineLevel="0" collapsed="false">
      <c r="D683" s="170"/>
    </row>
    <row r="684" customFormat="false" ht="13.2" hidden="false" customHeight="false" outlineLevel="0" collapsed="false">
      <c r="D684" s="170"/>
    </row>
    <row r="685" customFormat="false" ht="13.2" hidden="false" customHeight="false" outlineLevel="0" collapsed="false">
      <c r="D685" s="170"/>
    </row>
    <row r="686" customFormat="false" ht="13.2" hidden="false" customHeight="false" outlineLevel="0" collapsed="false">
      <c r="D686" s="170"/>
    </row>
    <row r="687" customFormat="false" ht="13.2" hidden="false" customHeight="false" outlineLevel="0" collapsed="false">
      <c r="D687" s="170"/>
    </row>
    <row r="688" customFormat="false" ht="13.2" hidden="false" customHeight="false" outlineLevel="0" collapsed="false">
      <c r="D688" s="170"/>
    </row>
    <row r="689" customFormat="false" ht="13.2" hidden="false" customHeight="false" outlineLevel="0" collapsed="false">
      <c r="D689" s="170"/>
    </row>
    <row r="690" customFormat="false" ht="13.2" hidden="false" customHeight="false" outlineLevel="0" collapsed="false">
      <c r="D690" s="170"/>
    </row>
    <row r="691" customFormat="false" ht="13.2" hidden="false" customHeight="false" outlineLevel="0" collapsed="false">
      <c r="D691" s="170"/>
    </row>
    <row r="692" customFormat="false" ht="13.2" hidden="false" customHeight="false" outlineLevel="0" collapsed="false">
      <c r="D692" s="170"/>
    </row>
    <row r="693" customFormat="false" ht="13.2" hidden="false" customHeight="false" outlineLevel="0" collapsed="false">
      <c r="D693" s="170"/>
    </row>
    <row r="694" customFormat="false" ht="13.2" hidden="false" customHeight="false" outlineLevel="0" collapsed="false">
      <c r="D694" s="170"/>
    </row>
    <row r="695" customFormat="false" ht="13.2" hidden="false" customHeight="false" outlineLevel="0" collapsed="false">
      <c r="D695" s="170"/>
    </row>
    <row r="696" customFormat="false" ht="13.2" hidden="false" customHeight="false" outlineLevel="0" collapsed="false">
      <c r="D696" s="170"/>
    </row>
    <row r="697" customFormat="false" ht="13.2" hidden="false" customHeight="false" outlineLevel="0" collapsed="false">
      <c r="D697" s="170"/>
    </row>
    <row r="698" customFormat="false" ht="13.2" hidden="false" customHeight="false" outlineLevel="0" collapsed="false">
      <c r="D698" s="170"/>
    </row>
    <row r="699" customFormat="false" ht="13.2" hidden="false" customHeight="false" outlineLevel="0" collapsed="false">
      <c r="D699" s="170"/>
    </row>
    <row r="700" customFormat="false" ht="13.2" hidden="false" customHeight="false" outlineLevel="0" collapsed="false">
      <c r="D700" s="170"/>
    </row>
    <row r="701" customFormat="false" ht="13.2" hidden="false" customHeight="false" outlineLevel="0" collapsed="false">
      <c r="D701" s="170"/>
    </row>
    <row r="702" customFormat="false" ht="13.2" hidden="false" customHeight="false" outlineLevel="0" collapsed="false">
      <c r="D702" s="170"/>
    </row>
    <row r="703" customFormat="false" ht="13.2" hidden="false" customHeight="false" outlineLevel="0" collapsed="false">
      <c r="D703" s="170"/>
    </row>
    <row r="704" customFormat="false" ht="13.2" hidden="false" customHeight="false" outlineLevel="0" collapsed="false">
      <c r="D704" s="170"/>
    </row>
    <row r="705" customFormat="false" ht="13.2" hidden="false" customHeight="false" outlineLevel="0" collapsed="false">
      <c r="D705" s="170"/>
    </row>
    <row r="706" customFormat="false" ht="13.2" hidden="false" customHeight="false" outlineLevel="0" collapsed="false">
      <c r="D706" s="170"/>
    </row>
    <row r="707" customFormat="false" ht="13.2" hidden="false" customHeight="false" outlineLevel="0" collapsed="false">
      <c r="D707" s="170"/>
    </row>
    <row r="708" customFormat="false" ht="13.2" hidden="false" customHeight="false" outlineLevel="0" collapsed="false">
      <c r="D708" s="170"/>
    </row>
    <row r="709" customFormat="false" ht="13.2" hidden="false" customHeight="false" outlineLevel="0" collapsed="false">
      <c r="D709" s="170"/>
    </row>
    <row r="710" customFormat="false" ht="13.2" hidden="false" customHeight="false" outlineLevel="0" collapsed="false">
      <c r="D710" s="170"/>
    </row>
    <row r="711" customFormat="false" ht="13.2" hidden="false" customHeight="false" outlineLevel="0" collapsed="false">
      <c r="D711" s="170"/>
    </row>
    <row r="712" customFormat="false" ht="13.2" hidden="false" customHeight="false" outlineLevel="0" collapsed="false">
      <c r="D712" s="170"/>
    </row>
    <row r="713" customFormat="false" ht="13.2" hidden="false" customHeight="false" outlineLevel="0" collapsed="false">
      <c r="D713" s="170"/>
    </row>
    <row r="714" customFormat="false" ht="13.2" hidden="false" customHeight="false" outlineLevel="0" collapsed="false">
      <c r="D714" s="170"/>
    </row>
    <row r="715" customFormat="false" ht="13.2" hidden="false" customHeight="false" outlineLevel="0" collapsed="false">
      <c r="D715" s="170"/>
    </row>
    <row r="716" customFormat="false" ht="13.2" hidden="false" customHeight="false" outlineLevel="0" collapsed="false">
      <c r="D716" s="170"/>
    </row>
    <row r="717" customFormat="false" ht="13.2" hidden="false" customHeight="false" outlineLevel="0" collapsed="false">
      <c r="D717" s="170"/>
    </row>
    <row r="718" customFormat="false" ht="13.2" hidden="false" customHeight="false" outlineLevel="0" collapsed="false">
      <c r="D718" s="170"/>
    </row>
    <row r="719" customFormat="false" ht="13.2" hidden="false" customHeight="false" outlineLevel="0" collapsed="false">
      <c r="D719" s="170"/>
    </row>
    <row r="720" customFormat="false" ht="13.2" hidden="false" customHeight="false" outlineLevel="0" collapsed="false">
      <c r="D720" s="170"/>
    </row>
    <row r="721" customFormat="false" ht="13.2" hidden="false" customHeight="false" outlineLevel="0" collapsed="false">
      <c r="D721" s="170"/>
    </row>
    <row r="722" customFormat="false" ht="13.2" hidden="false" customHeight="false" outlineLevel="0" collapsed="false">
      <c r="D722" s="170"/>
    </row>
    <row r="723" customFormat="false" ht="13.2" hidden="false" customHeight="false" outlineLevel="0" collapsed="false">
      <c r="D723" s="170"/>
    </row>
    <row r="724" customFormat="false" ht="13.2" hidden="false" customHeight="false" outlineLevel="0" collapsed="false">
      <c r="D724" s="170"/>
    </row>
    <row r="725" customFormat="false" ht="13.2" hidden="false" customHeight="false" outlineLevel="0" collapsed="false">
      <c r="D725" s="170"/>
    </row>
    <row r="726" customFormat="false" ht="13.2" hidden="false" customHeight="false" outlineLevel="0" collapsed="false">
      <c r="D726" s="170"/>
    </row>
    <row r="727" customFormat="false" ht="13.2" hidden="false" customHeight="false" outlineLevel="0" collapsed="false">
      <c r="D727" s="170"/>
    </row>
    <row r="728" customFormat="false" ht="13.2" hidden="false" customHeight="false" outlineLevel="0" collapsed="false">
      <c r="D728" s="170"/>
    </row>
    <row r="729" customFormat="false" ht="13.2" hidden="false" customHeight="false" outlineLevel="0" collapsed="false">
      <c r="D729" s="170"/>
    </row>
    <row r="730" customFormat="false" ht="13.2" hidden="false" customHeight="false" outlineLevel="0" collapsed="false">
      <c r="D730" s="170"/>
    </row>
    <row r="731" customFormat="false" ht="13.2" hidden="false" customHeight="false" outlineLevel="0" collapsed="false">
      <c r="D731" s="170"/>
    </row>
    <row r="732" customFormat="false" ht="13.2" hidden="false" customHeight="false" outlineLevel="0" collapsed="false">
      <c r="D732" s="170"/>
    </row>
    <row r="733" customFormat="false" ht="13.2" hidden="false" customHeight="false" outlineLevel="0" collapsed="false">
      <c r="D733" s="170"/>
    </row>
    <row r="734" customFormat="false" ht="13.2" hidden="false" customHeight="false" outlineLevel="0" collapsed="false">
      <c r="D734" s="170"/>
    </row>
    <row r="735" customFormat="false" ht="13.2" hidden="false" customHeight="false" outlineLevel="0" collapsed="false">
      <c r="D735" s="170"/>
    </row>
    <row r="736" customFormat="false" ht="13.2" hidden="false" customHeight="false" outlineLevel="0" collapsed="false">
      <c r="D736" s="170"/>
    </row>
    <row r="737" customFormat="false" ht="13.2" hidden="false" customHeight="false" outlineLevel="0" collapsed="false">
      <c r="D737" s="170"/>
    </row>
    <row r="738" customFormat="false" ht="13.2" hidden="false" customHeight="false" outlineLevel="0" collapsed="false">
      <c r="D738" s="170"/>
    </row>
    <row r="739" customFormat="false" ht="13.2" hidden="false" customHeight="false" outlineLevel="0" collapsed="false">
      <c r="D739" s="170"/>
    </row>
    <row r="740" customFormat="false" ht="13.2" hidden="false" customHeight="false" outlineLevel="0" collapsed="false">
      <c r="D740" s="170"/>
    </row>
    <row r="741" customFormat="false" ht="13.2" hidden="false" customHeight="false" outlineLevel="0" collapsed="false">
      <c r="D741" s="170"/>
    </row>
    <row r="742" customFormat="false" ht="13.2" hidden="false" customHeight="false" outlineLevel="0" collapsed="false">
      <c r="D742" s="170"/>
    </row>
    <row r="743" customFormat="false" ht="13.2" hidden="false" customHeight="false" outlineLevel="0" collapsed="false">
      <c r="D743" s="170"/>
    </row>
    <row r="744" customFormat="false" ht="13.2" hidden="false" customHeight="false" outlineLevel="0" collapsed="false">
      <c r="D744" s="170"/>
    </row>
    <row r="745" customFormat="false" ht="13.2" hidden="false" customHeight="false" outlineLevel="0" collapsed="false">
      <c r="D745" s="170"/>
    </row>
    <row r="746" customFormat="false" ht="13.2" hidden="false" customHeight="false" outlineLevel="0" collapsed="false">
      <c r="D746" s="170"/>
    </row>
    <row r="747" customFormat="false" ht="13.2" hidden="false" customHeight="false" outlineLevel="0" collapsed="false">
      <c r="D747" s="170"/>
    </row>
    <row r="748" customFormat="false" ht="13.2" hidden="false" customHeight="false" outlineLevel="0" collapsed="false">
      <c r="D748" s="170"/>
    </row>
    <row r="749" customFormat="false" ht="13.2" hidden="false" customHeight="false" outlineLevel="0" collapsed="false">
      <c r="D749" s="170"/>
    </row>
    <row r="750" customFormat="false" ht="13.2" hidden="false" customHeight="false" outlineLevel="0" collapsed="false">
      <c r="D750" s="170"/>
    </row>
    <row r="751" customFormat="false" ht="13.2" hidden="false" customHeight="false" outlineLevel="0" collapsed="false">
      <c r="D751" s="170"/>
    </row>
    <row r="752" customFormat="false" ht="13.2" hidden="false" customHeight="false" outlineLevel="0" collapsed="false">
      <c r="D752" s="170"/>
    </row>
    <row r="753" customFormat="false" ht="13.2" hidden="false" customHeight="false" outlineLevel="0" collapsed="false">
      <c r="D753" s="170"/>
    </row>
    <row r="754" customFormat="false" ht="13.2" hidden="false" customHeight="false" outlineLevel="0" collapsed="false">
      <c r="D754" s="170"/>
    </row>
    <row r="755" customFormat="false" ht="13.2" hidden="false" customHeight="false" outlineLevel="0" collapsed="false">
      <c r="D755" s="170"/>
    </row>
    <row r="756" customFormat="false" ht="13.2" hidden="false" customHeight="false" outlineLevel="0" collapsed="false">
      <c r="D756" s="170"/>
    </row>
    <row r="757" customFormat="false" ht="13.2" hidden="false" customHeight="false" outlineLevel="0" collapsed="false">
      <c r="D757" s="170"/>
    </row>
    <row r="758" customFormat="false" ht="13.2" hidden="false" customHeight="false" outlineLevel="0" collapsed="false">
      <c r="D758" s="170"/>
    </row>
    <row r="759" customFormat="false" ht="13.2" hidden="false" customHeight="false" outlineLevel="0" collapsed="false">
      <c r="D759" s="170"/>
    </row>
    <row r="760" customFormat="false" ht="13.2" hidden="false" customHeight="false" outlineLevel="0" collapsed="false">
      <c r="D760" s="170"/>
    </row>
    <row r="761" customFormat="false" ht="13.2" hidden="false" customHeight="false" outlineLevel="0" collapsed="false">
      <c r="D761" s="170"/>
    </row>
    <row r="762" customFormat="false" ht="13.2" hidden="false" customHeight="false" outlineLevel="0" collapsed="false">
      <c r="D762" s="170"/>
    </row>
    <row r="763" customFormat="false" ht="13.2" hidden="false" customHeight="false" outlineLevel="0" collapsed="false">
      <c r="D763" s="170"/>
    </row>
    <row r="764" customFormat="false" ht="13.2" hidden="false" customHeight="false" outlineLevel="0" collapsed="false">
      <c r="D764" s="170"/>
    </row>
    <row r="765" customFormat="false" ht="13.2" hidden="false" customHeight="false" outlineLevel="0" collapsed="false">
      <c r="D765" s="170"/>
    </row>
    <row r="766" customFormat="false" ht="13.2" hidden="false" customHeight="false" outlineLevel="0" collapsed="false">
      <c r="D766" s="170"/>
    </row>
    <row r="767" customFormat="false" ht="13.2" hidden="false" customHeight="false" outlineLevel="0" collapsed="false">
      <c r="D767" s="170"/>
    </row>
    <row r="768" customFormat="false" ht="13.2" hidden="false" customHeight="false" outlineLevel="0" collapsed="false">
      <c r="D768" s="170"/>
    </row>
    <row r="769" customFormat="false" ht="13.2" hidden="false" customHeight="false" outlineLevel="0" collapsed="false">
      <c r="D769" s="170"/>
    </row>
    <row r="770" customFormat="false" ht="13.2" hidden="false" customHeight="false" outlineLevel="0" collapsed="false">
      <c r="D770" s="170"/>
    </row>
    <row r="771" customFormat="false" ht="13.2" hidden="false" customHeight="false" outlineLevel="0" collapsed="false">
      <c r="D771" s="170"/>
    </row>
    <row r="772" customFormat="false" ht="13.2" hidden="false" customHeight="false" outlineLevel="0" collapsed="false">
      <c r="D772" s="170"/>
    </row>
    <row r="773" customFormat="false" ht="13.2" hidden="false" customHeight="false" outlineLevel="0" collapsed="false">
      <c r="D773" s="170"/>
    </row>
    <row r="774" customFormat="false" ht="13.2" hidden="false" customHeight="false" outlineLevel="0" collapsed="false">
      <c r="D774" s="170"/>
    </row>
    <row r="775" customFormat="false" ht="13.2" hidden="false" customHeight="false" outlineLevel="0" collapsed="false">
      <c r="D775" s="170"/>
    </row>
    <row r="776" customFormat="false" ht="13.2" hidden="false" customHeight="false" outlineLevel="0" collapsed="false">
      <c r="D776" s="170"/>
    </row>
    <row r="777" customFormat="false" ht="13.2" hidden="false" customHeight="false" outlineLevel="0" collapsed="false">
      <c r="D777" s="170"/>
    </row>
    <row r="778" customFormat="false" ht="13.2" hidden="false" customHeight="false" outlineLevel="0" collapsed="false">
      <c r="D778" s="170"/>
    </row>
    <row r="779" customFormat="false" ht="13.2" hidden="false" customHeight="false" outlineLevel="0" collapsed="false">
      <c r="D779" s="170"/>
    </row>
    <row r="780" customFormat="false" ht="13.2" hidden="false" customHeight="false" outlineLevel="0" collapsed="false">
      <c r="D780" s="170"/>
    </row>
    <row r="781" customFormat="false" ht="13.2" hidden="false" customHeight="false" outlineLevel="0" collapsed="false">
      <c r="D781" s="170"/>
    </row>
    <row r="782" customFormat="false" ht="13.2" hidden="false" customHeight="false" outlineLevel="0" collapsed="false">
      <c r="D782" s="170"/>
    </row>
    <row r="783" customFormat="false" ht="13.2" hidden="false" customHeight="false" outlineLevel="0" collapsed="false">
      <c r="D783" s="170"/>
    </row>
    <row r="784" customFormat="false" ht="13.2" hidden="false" customHeight="false" outlineLevel="0" collapsed="false">
      <c r="D784" s="170"/>
    </row>
    <row r="785" customFormat="false" ht="13.2" hidden="false" customHeight="false" outlineLevel="0" collapsed="false">
      <c r="D785" s="170"/>
    </row>
    <row r="786" customFormat="false" ht="13.2" hidden="false" customHeight="false" outlineLevel="0" collapsed="false">
      <c r="D786" s="170"/>
    </row>
    <row r="787" customFormat="false" ht="13.2" hidden="false" customHeight="false" outlineLevel="0" collapsed="false">
      <c r="D787" s="170"/>
    </row>
    <row r="788" customFormat="false" ht="13.2" hidden="false" customHeight="false" outlineLevel="0" collapsed="false">
      <c r="D788" s="170"/>
    </row>
    <row r="789" customFormat="false" ht="13.2" hidden="false" customHeight="false" outlineLevel="0" collapsed="false">
      <c r="D789" s="170"/>
    </row>
    <row r="790" customFormat="false" ht="13.2" hidden="false" customHeight="false" outlineLevel="0" collapsed="false">
      <c r="D790" s="170"/>
    </row>
    <row r="791" customFormat="false" ht="13.2" hidden="false" customHeight="false" outlineLevel="0" collapsed="false">
      <c r="D791" s="170"/>
    </row>
    <row r="792" customFormat="false" ht="13.2" hidden="false" customHeight="false" outlineLevel="0" collapsed="false">
      <c r="D792" s="170"/>
    </row>
    <row r="793" customFormat="false" ht="13.2" hidden="false" customHeight="false" outlineLevel="0" collapsed="false">
      <c r="D793" s="170"/>
    </row>
    <row r="794" customFormat="false" ht="13.2" hidden="false" customHeight="false" outlineLevel="0" collapsed="false">
      <c r="D794" s="170"/>
    </row>
    <row r="795" customFormat="false" ht="13.2" hidden="false" customHeight="false" outlineLevel="0" collapsed="false">
      <c r="D795" s="170"/>
    </row>
    <row r="796" customFormat="false" ht="13.2" hidden="false" customHeight="false" outlineLevel="0" collapsed="false">
      <c r="D796" s="170"/>
    </row>
    <row r="797" customFormat="false" ht="13.2" hidden="false" customHeight="false" outlineLevel="0" collapsed="false">
      <c r="D797" s="170"/>
    </row>
    <row r="798" customFormat="false" ht="13.2" hidden="false" customHeight="false" outlineLevel="0" collapsed="false">
      <c r="D798" s="170"/>
    </row>
    <row r="799" customFormat="false" ht="13.2" hidden="false" customHeight="false" outlineLevel="0" collapsed="false">
      <c r="D799" s="170"/>
    </row>
    <row r="800" customFormat="false" ht="13.2" hidden="false" customHeight="false" outlineLevel="0" collapsed="false">
      <c r="D800" s="170"/>
    </row>
    <row r="801" customFormat="false" ht="13.2" hidden="false" customHeight="false" outlineLevel="0" collapsed="false">
      <c r="D801" s="170"/>
    </row>
    <row r="802" customFormat="false" ht="13.2" hidden="false" customHeight="false" outlineLevel="0" collapsed="false">
      <c r="D802" s="170"/>
    </row>
    <row r="803" customFormat="false" ht="13.2" hidden="false" customHeight="false" outlineLevel="0" collapsed="false">
      <c r="D803" s="170"/>
    </row>
    <row r="804" customFormat="false" ht="13.2" hidden="false" customHeight="false" outlineLevel="0" collapsed="false">
      <c r="D804" s="170"/>
    </row>
    <row r="805" customFormat="false" ht="13.2" hidden="false" customHeight="false" outlineLevel="0" collapsed="false">
      <c r="D805" s="170"/>
    </row>
    <row r="806" customFormat="false" ht="13.2" hidden="false" customHeight="false" outlineLevel="0" collapsed="false">
      <c r="D806" s="170"/>
    </row>
    <row r="807" customFormat="false" ht="13.2" hidden="false" customHeight="false" outlineLevel="0" collapsed="false">
      <c r="D807" s="170"/>
    </row>
    <row r="808" customFormat="false" ht="13.2" hidden="false" customHeight="false" outlineLevel="0" collapsed="false">
      <c r="D808" s="170"/>
    </row>
    <row r="809" customFormat="false" ht="13.2" hidden="false" customHeight="false" outlineLevel="0" collapsed="false">
      <c r="D809" s="170"/>
    </row>
    <row r="810" customFormat="false" ht="13.2" hidden="false" customHeight="false" outlineLevel="0" collapsed="false">
      <c r="D810" s="170"/>
    </row>
    <row r="811" customFormat="false" ht="13.2" hidden="false" customHeight="false" outlineLevel="0" collapsed="false">
      <c r="D811" s="170"/>
    </row>
    <row r="812" customFormat="false" ht="13.2" hidden="false" customHeight="false" outlineLevel="0" collapsed="false">
      <c r="D812" s="170"/>
    </row>
    <row r="813" customFormat="false" ht="13.2" hidden="false" customHeight="false" outlineLevel="0" collapsed="false">
      <c r="D813" s="170"/>
    </row>
    <row r="814" customFormat="false" ht="13.2" hidden="false" customHeight="false" outlineLevel="0" collapsed="false">
      <c r="D814" s="170"/>
    </row>
    <row r="815" customFormat="false" ht="13.2" hidden="false" customHeight="false" outlineLevel="0" collapsed="false">
      <c r="D815" s="170"/>
    </row>
    <row r="816" customFormat="false" ht="13.2" hidden="false" customHeight="false" outlineLevel="0" collapsed="false">
      <c r="D816" s="170"/>
    </row>
    <row r="817" customFormat="false" ht="13.2" hidden="false" customHeight="false" outlineLevel="0" collapsed="false">
      <c r="D817" s="170"/>
    </row>
    <row r="818" customFormat="false" ht="13.2" hidden="false" customHeight="false" outlineLevel="0" collapsed="false">
      <c r="D818" s="170"/>
    </row>
    <row r="819" customFormat="false" ht="13.2" hidden="false" customHeight="false" outlineLevel="0" collapsed="false">
      <c r="D819" s="170"/>
    </row>
    <row r="820" customFormat="false" ht="13.2" hidden="false" customHeight="false" outlineLevel="0" collapsed="false">
      <c r="D820" s="170"/>
    </row>
    <row r="821" customFormat="false" ht="13.2" hidden="false" customHeight="false" outlineLevel="0" collapsed="false">
      <c r="D821" s="170"/>
    </row>
    <row r="822" customFormat="false" ht="13.2" hidden="false" customHeight="false" outlineLevel="0" collapsed="false">
      <c r="D822" s="170"/>
    </row>
    <row r="823" customFormat="false" ht="13.2" hidden="false" customHeight="false" outlineLevel="0" collapsed="false">
      <c r="D823" s="170"/>
    </row>
    <row r="824" customFormat="false" ht="13.2" hidden="false" customHeight="false" outlineLevel="0" collapsed="false">
      <c r="D824" s="170"/>
    </row>
    <row r="825" customFormat="false" ht="13.2" hidden="false" customHeight="false" outlineLevel="0" collapsed="false">
      <c r="D825" s="170"/>
    </row>
    <row r="826" customFormat="false" ht="13.2" hidden="false" customHeight="false" outlineLevel="0" collapsed="false">
      <c r="D826" s="170"/>
    </row>
    <row r="827" customFormat="false" ht="13.2" hidden="false" customHeight="false" outlineLevel="0" collapsed="false">
      <c r="D827" s="170"/>
    </row>
    <row r="828" customFormat="false" ht="13.2" hidden="false" customHeight="false" outlineLevel="0" collapsed="false">
      <c r="D828" s="170"/>
    </row>
    <row r="829" customFormat="false" ht="13.2" hidden="false" customHeight="false" outlineLevel="0" collapsed="false">
      <c r="D829" s="170"/>
    </row>
    <row r="830" customFormat="false" ht="13.2" hidden="false" customHeight="false" outlineLevel="0" collapsed="false">
      <c r="D830" s="170"/>
    </row>
    <row r="831" customFormat="false" ht="13.2" hidden="false" customHeight="false" outlineLevel="0" collapsed="false">
      <c r="D831" s="170"/>
    </row>
    <row r="832" customFormat="false" ht="13.2" hidden="false" customHeight="false" outlineLevel="0" collapsed="false">
      <c r="D832" s="170"/>
    </row>
    <row r="833" customFormat="false" ht="13.2" hidden="false" customHeight="false" outlineLevel="0" collapsed="false">
      <c r="D833" s="170"/>
    </row>
    <row r="834" customFormat="false" ht="13.2" hidden="false" customHeight="false" outlineLevel="0" collapsed="false">
      <c r="D834" s="170"/>
    </row>
    <row r="835" customFormat="false" ht="13.2" hidden="false" customHeight="false" outlineLevel="0" collapsed="false">
      <c r="D835" s="170"/>
    </row>
    <row r="836" customFormat="false" ht="13.2" hidden="false" customHeight="false" outlineLevel="0" collapsed="false">
      <c r="D836" s="170"/>
    </row>
    <row r="837" customFormat="false" ht="13.2" hidden="false" customHeight="false" outlineLevel="0" collapsed="false">
      <c r="D837" s="170"/>
    </row>
    <row r="838" customFormat="false" ht="13.2" hidden="false" customHeight="false" outlineLevel="0" collapsed="false">
      <c r="D838" s="170"/>
    </row>
    <row r="839" customFormat="false" ht="13.2" hidden="false" customHeight="false" outlineLevel="0" collapsed="false">
      <c r="D839" s="170"/>
    </row>
    <row r="840" customFormat="false" ht="13.2" hidden="false" customHeight="false" outlineLevel="0" collapsed="false">
      <c r="D840" s="170"/>
    </row>
    <row r="841" customFormat="false" ht="13.2" hidden="false" customHeight="false" outlineLevel="0" collapsed="false">
      <c r="D841" s="170"/>
    </row>
    <row r="842" customFormat="false" ht="13.2" hidden="false" customHeight="false" outlineLevel="0" collapsed="false">
      <c r="D842" s="170"/>
    </row>
    <row r="843" customFormat="false" ht="13.2" hidden="false" customHeight="false" outlineLevel="0" collapsed="false">
      <c r="D843" s="170"/>
    </row>
    <row r="844" customFormat="false" ht="13.2" hidden="false" customHeight="false" outlineLevel="0" collapsed="false">
      <c r="D844" s="170"/>
    </row>
    <row r="845" customFormat="false" ht="13.2" hidden="false" customHeight="false" outlineLevel="0" collapsed="false">
      <c r="D845" s="170"/>
    </row>
    <row r="846" customFormat="false" ht="13.2" hidden="false" customHeight="false" outlineLevel="0" collapsed="false">
      <c r="D846" s="170"/>
    </row>
    <row r="847" customFormat="false" ht="13.2" hidden="false" customHeight="false" outlineLevel="0" collapsed="false">
      <c r="D847" s="170"/>
    </row>
    <row r="848" customFormat="false" ht="13.2" hidden="false" customHeight="false" outlineLevel="0" collapsed="false">
      <c r="D848" s="170"/>
    </row>
    <row r="849" customFormat="false" ht="13.2" hidden="false" customHeight="false" outlineLevel="0" collapsed="false">
      <c r="D849" s="170"/>
    </row>
    <row r="850" customFormat="false" ht="13.2" hidden="false" customHeight="false" outlineLevel="0" collapsed="false">
      <c r="D850" s="170"/>
    </row>
    <row r="851" customFormat="false" ht="13.2" hidden="false" customHeight="false" outlineLevel="0" collapsed="false">
      <c r="D851" s="170"/>
    </row>
    <row r="852" customFormat="false" ht="13.2" hidden="false" customHeight="false" outlineLevel="0" collapsed="false">
      <c r="D852" s="170"/>
    </row>
    <row r="853" customFormat="false" ht="13.2" hidden="false" customHeight="false" outlineLevel="0" collapsed="false">
      <c r="D853" s="170"/>
    </row>
    <row r="854" customFormat="false" ht="13.2" hidden="false" customHeight="false" outlineLevel="0" collapsed="false">
      <c r="D854" s="170"/>
    </row>
    <row r="855" customFormat="false" ht="13.2" hidden="false" customHeight="false" outlineLevel="0" collapsed="false">
      <c r="D855" s="170"/>
    </row>
    <row r="856" customFormat="false" ht="13.2" hidden="false" customHeight="false" outlineLevel="0" collapsed="false">
      <c r="D856" s="170"/>
    </row>
    <row r="857" customFormat="false" ht="13.2" hidden="false" customHeight="false" outlineLevel="0" collapsed="false">
      <c r="D857" s="170"/>
    </row>
    <row r="858" customFormat="false" ht="13.2" hidden="false" customHeight="false" outlineLevel="0" collapsed="false">
      <c r="D858" s="170"/>
    </row>
    <row r="859" customFormat="false" ht="13.2" hidden="false" customHeight="false" outlineLevel="0" collapsed="false">
      <c r="D859" s="170"/>
    </row>
    <row r="860" customFormat="false" ht="13.2" hidden="false" customHeight="false" outlineLevel="0" collapsed="false">
      <c r="D860" s="170"/>
    </row>
    <row r="861" customFormat="false" ht="13.2" hidden="false" customHeight="false" outlineLevel="0" collapsed="false">
      <c r="D861" s="170"/>
    </row>
    <row r="862" customFormat="false" ht="13.2" hidden="false" customHeight="false" outlineLevel="0" collapsed="false">
      <c r="D862" s="170"/>
    </row>
    <row r="863" customFormat="false" ht="13.2" hidden="false" customHeight="false" outlineLevel="0" collapsed="false">
      <c r="D863" s="170"/>
    </row>
    <row r="864" customFormat="false" ht="13.2" hidden="false" customHeight="false" outlineLevel="0" collapsed="false">
      <c r="D864" s="170"/>
    </row>
    <row r="865" customFormat="false" ht="13.2" hidden="false" customHeight="false" outlineLevel="0" collapsed="false">
      <c r="D865" s="170"/>
    </row>
    <row r="866" customFormat="false" ht="13.2" hidden="false" customHeight="false" outlineLevel="0" collapsed="false">
      <c r="D866" s="170"/>
    </row>
    <row r="867" customFormat="false" ht="13.2" hidden="false" customHeight="false" outlineLevel="0" collapsed="false">
      <c r="D867" s="170"/>
    </row>
    <row r="868" customFormat="false" ht="13.2" hidden="false" customHeight="false" outlineLevel="0" collapsed="false">
      <c r="D868" s="170"/>
    </row>
    <row r="869" customFormat="false" ht="13.2" hidden="false" customHeight="false" outlineLevel="0" collapsed="false">
      <c r="D869" s="170"/>
    </row>
    <row r="870" customFormat="false" ht="13.2" hidden="false" customHeight="false" outlineLevel="0" collapsed="false">
      <c r="D870" s="170"/>
    </row>
    <row r="871" customFormat="false" ht="13.2" hidden="false" customHeight="false" outlineLevel="0" collapsed="false">
      <c r="D871" s="170"/>
    </row>
    <row r="872" customFormat="false" ht="13.2" hidden="false" customHeight="false" outlineLevel="0" collapsed="false">
      <c r="D872" s="170"/>
    </row>
    <row r="873" customFormat="false" ht="13.2" hidden="false" customHeight="false" outlineLevel="0" collapsed="false">
      <c r="D873" s="170"/>
    </row>
    <row r="874" customFormat="false" ht="13.2" hidden="false" customHeight="false" outlineLevel="0" collapsed="false">
      <c r="D874" s="170"/>
    </row>
    <row r="875" customFormat="false" ht="13.2" hidden="false" customHeight="false" outlineLevel="0" collapsed="false">
      <c r="D875" s="170"/>
    </row>
    <row r="876" customFormat="false" ht="13.2" hidden="false" customHeight="false" outlineLevel="0" collapsed="false">
      <c r="D876" s="170"/>
    </row>
    <row r="877" customFormat="false" ht="13.2" hidden="false" customHeight="false" outlineLevel="0" collapsed="false">
      <c r="D877" s="170"/>
    </row>
    <row r="878" customFormat="false" ht="13.2" hidden="false" customHeight="false" outlineLevel="0" collapsed="false">
      <c r="D878" s="170"/>
    </row>
    <row r="879" customFormat="false" ht="13.2" hidden="false" customHeight="false" outlineLevel="0" collapsed="false">
      <c r="D879" s="170"/>
    </row>
    <row r="880" customFormat="false" ht="13.2" hidden="false" customHeight="false" outlineLevel="0" collapsed="false">
      <c r="D880" s="170"/>
    </row>
    <row r="881" customFormat="false" ht="13.2" hidden="false" customHeight="false" outlineLevel="0" collapsed="false">
      <c r="D881" s="170"/>
    </row>
    <row r="882" customFormat="false" ht="13.2" hidden="false" customHeight="false" outlineLevel="0" collapsed="false">
      <c r="D882" s="170"/>
    </row>
    <row r="883" customFormat="false" ht="13.2" hidden="false" customHeight="false" outlineLevel="0" collapsed="false">
      <c r="D883" s="170"/>
    </row>
    <row r="884" customFormat="false" ht="13.2" hidden="false" customHeight="false" outlineLevel="0" collapsed="false">
      <c r="D884" s="170"/>
    </row>
    <row r="885" customFormat="false" ht="13.2" hidden="false" customHeight="false" outlineLevel="0" collapsed="false">
      <c r="D885" s="170"/>
    </row>
    <row r="886" customFormat="false" ht="13.2" hidden="false" customHeight="false" outlineLevel="0" collapsed="false">
      <c r="D886" s="170"/>
    </row>
    <row r="887" customFormat="false" ht="13.2" hidden="false" customHeight="false" outlineLevel="0" collapsed="false">
      <c r="D887" s="170"/>
    </row>
    <row r="888" customFormat="false" ht="13.2" hidden="false" customHeight="false" outlineLevel="0" collapsed="false">
      <c r="D888" s="170"/>
    </row>
    <row r="889" customFormat="false" ht="13.2" hidden="false" customHeight="false" outlineLevel="0" collapsed="false">
      <c r="D889" s="170"/>
    </row>
    <row r="890" customFormat="false" ht="13.2" hidden="false" customHeight="false" outlineLevel="0" collapsed="false">
      <c r="D890" s="170"/>
    </row>
    <row r="891" customFormat="false" ht="13.2" hidden="false" customHeight="false" outlineLevel="0" collapsed="false">
      <c r="D891" s="170"/>
    </row>
    <row r="892" customFormat="false" ht="13.2" hidden="false" customHeight="false" outlineLevel="0" collapsed="false">
      <c r="D892" s="170"/>
    </row>
    <row r="893" customFormat="false" ht="13.2" hidden="false" customHeight="false" outlineLevel="0" collapsed="false">
      <c r="D893" s="170"/>
    </row>
    <row r="894" customFormat="false" ht="13.2" hidden="false" customHeight="false" outlineLevel="0" collapsed="false">
      <c r="D894" s="170"/>
    </row>
    <row r="895" customFormat="false" ht="13.2" hidden="false" customHeight="false" outlineLevel="0" collapsed="false">
      <c r="D895" s="170"/>
    </row>
    <row r="896" customFormat="false" ht="13.2" hidden="false" customHeight="false" outlineLevel="0" collapsed="false">
      <c r="D896" s="170"/>
    </row>
    <row r="897" customFormat="false" ht="13.2" hidden="false" customHeight="false" outlineLevel="0" collapsed="false">
      <c r="D897" s="170"/>
    </row>
    <row r="898" customFormat="false" ht="13.2" hidden="false" customHeight="false" outlineLevel="0" collapsed="false">
      <c r="D898" s="170"/>
    </row>
    <row r="899" customFormat="false" ht="13.2" hidden="false" customHeight="false" outlineLevel="0" collapsed="false">
      <c r="D899" s="170"/>
    </row>
    <row r="900" customFormat="false" ht="13.2" hidden="false" customHeight="false" outlineLevel="0" collapsed="false">
      <c r="D900" s="170"/>
    </row>
    <row r="901" customFormat="false" ht="13.2" hidden="false" customHeight="false" outlineLevel="0" collapsed="false">
      <c r="D901" s="170"/>
    </row>
    <row r="902" customFormat="false" ht="13.2" hidden="false" customHeight="false" outlineLevel="0" collapsed="false">
      <c r="D902" s="170"/>
    </row>
    <row r="903" customFormat="false" ht="13.2" hidden="false" customHeight="false" outlineLevel="0" collapsed="false">
      <c r="D903" s="170"/>
    </row>
    <row r="904" customFormat="false" ht="13.2" hidden="false" customHeight="false" outlineLevel="0" collapsed="false">
      <c r="D904" s="170"/>
    </row>
    <row r="905" customFormat="false" ht="13.2" hidden="false" customHeight="false" outlineLevel="0" collapsed="false">
      <c r="D905" s="170"/>
    </row>
    <row r="906" customFormat="false" ht="13.2" hidden="false" customHeight="false" outlineLevel="0" collapsed="false">
      <c r="D906" s="170"/>
    </row>
    <row r="907" customFormat="false" ht="13.2" hidden="false" customHeight="false" outlineLevel="0" collapsed="false">
      <c r="D907" s="170"/>
    </row>
    <row r="908" customFormat="false" ht="13.2" hidden="false" customHeight="false" outlineLevel="0" collapsed="false">
      <c r="D908" s="170"/>
    </row>
    <row r="909" customFormat="false" ht="13.2" hidden="false" customHeight="false" outlineLevel="0" collapsed="false">
      <c r="D909" s="170"/>
    </row>
    <row r="910" customFormat="false" ht="13.2" hidden="false" customHeight="false" outlineLevel="0" collapsed="false">
      <c r="D910" s="170"/>
    </row>
    <row r="911" customFormat="false" ht="13.2" hidden="false" customHeight="false" outlineLevel="0" collapsed="false">
      <c r="D911" s="170"/>
    </row>
    <row r="912" customFormat="false" ht="13.2" hidden="false" customHeight="false" outlineLevel="0" collapsed="false">
      <c r="D912" s="170"/>
    </row>
    <row r="913" customFormat="false" ht="13.2" hidden="false" customHeight="false" outlineLevel="0" collapsed="false">
      <c r="D913" s="170"/>
    </row>
    <row r="914" customFormat="false" ht="13.2" hidden="false" customHeight="false" outlineLevel="0" collapsed="false">
      <c r="D914" s="170"/>
    </row>
    <row r="915" customFormat="false" ht="13.2" hidden="false" customHeight="false" outlineLevel="0" collapsed="false">
      <c r="D915" s="170"/>
    </row>
    <row r="916" customFormat="false" ht="13.2" hidden="false" customHeight="false" outlineLevel="0" collapsed="false">
      <c r="D916" s="170"/>
    </row>
    <row r="917" customFormat="false" ht="13.2" hidden="false" customHeight="false" outlineLevel="0" collapsed="false">
      <c r="D917" s="170"/>
    </row>
    <row r="918" customFormat="false" ht="13.2" hidden="false" customHeight="false" outlineLevel="0" collapsed="false">
      <c r="D918" s="170"/>
    </row>
    <row r="919" customFormat="false" ht="13.2" hidden="false" customHeight="false" outlineLevel="0" collapsed="false">
      <c r="D919" s="170"/>
    </row>
    <row r="920" customFormat="false" ht="13.2" hidden="false" customHeight="false" outlineLevel="0" collapsed="false">
      <c r="D920" s="170"/>
    </row>
    <row r="921" customFormat="false" ht="13.2" hidden="false" customHeight="false" outlineLevel="0" collapsed="false">
      <c r="D921" s="170"/>
    </row>
    <row r="922" customFormat="false" ht="13.2" hidden="false" customHeight="false" outlineLevel="0" collapsed="false">
      <c r="D922" s="170"/>
    </row>
    <row r="923" customFormat="false" ht="13.2" hidden="false" customHeight="false" outlineLevel="0" collapsed="false">
      <c r="D923" s="170"/>
    </row>
    <row r="924" customFormat="false" ht="13.2" hidden="false" customHeight="false" outlineLevel="0" collapsed="false">
      <c r="D924" s="170"/>
    </row>
    <row r="925" customFormat="false" ht="13.2" hidden="false" customHeight="false" outlineLevel="0" collapsed="false">
      <c r="D925" s="170"/>
    </row>
    <row r="926" customFormat="false" ht="13.2" hidden="false" customHeight="false" outlineLevel="0" collapsed="false">
      <c r="D926" s="170"/>
    </row>
    <row r="927" customFormat="false" ht="13.2" hidden="false" customHeight="false" outlineLevel="0" collapsed="false">
      <c r="D927" s="170"/>
    </row>
    <row r="928" customFormat="false" ht="13.2" hidden="false" customHeight="false" outlineLevel="0" collapsed="false">
      <c r="D928" s="170"/>
    </row>
    <row r="929" customFormat="false" ht="13.2" hidden="false" customHeight="false" outlineLevel="0" collapsed="false">
      <c r="D929" s="170"/>
    </row>
    <row r="930" customFormat="false" ht="13.2" hidden="false" customHeight="false" outlineLevel="0" collapsed="false">
      <c r="D930" s="170"/>
    </row>
    <row r="931" customFormat="false" ht="13.2" hidden="false" customHeight="false" outlineLevel="0" collapsed="false">
      <c r="D931" s="170"/>
    </row>
    <row r="932" customFormat="false" ht="13.2" hidden="false" customHeight="false" outlineLevel="0" collapsed="false">
      <c r="D932" s="170"/>
    </row>
    <row r="933" customFormat="false" ht="13.2" hidden="false" customHeight="false" outlineLevel="0" collapsed="false">
      <c r="D933" s="170"/>
    </row>
    <row r="934" customFormat="false" ht="13.2" hidden="false" customHeight="false" outlineLevel="0" collapsed="false">
      <c r="D934" s="170"/>
    </row>
    <row r="935" customFormat="false" ht="13.2" hidden="false" customHeight="false" outlineLevel="0" collapsed="false">
      <c r="D935" s="170"/>
    </row>
    <row r="936" customFormat="false" ht="13.2" hidden="false" customHeight="false" outlineLevel="0" collapsed="false">
      <c r="D936" s="170"/>
    </row>
    <row r="937" customFormat="false" ht="13.2" hidden="false" customHeight="false" outlineLevel="0" collapsed="false">
      <c r="D937" s="170"/>
    </row>
    <row r="938" customFormat="false" ht="13.2" hidden="false" customHeight="false" outlineLevel="0" collapsed="false">
      <c r="D938" s="170"/>
    </row>
    <row r="939" customFormat="false" ht="13.2" hidden="false" customHeight="false" outlineLevel="0" collapsed="false">
      <c r="D939" s="170"/>
    </row>
    <row r="940" customFormat="false" ht="13.2" hidden="false" customHeight="false" outlineLevel="0" collapsed="false">
      <c r="D940" s="170"/>
    </row>
    <row r="941" customFormat="false" ht="13.2" hidden="false" customHeight="false" outlineLevel="0" collapsed="false">
      <c r="D941" s="170"/>
    </row>
    <row r="942" customFormat="false" ht="13.2" hidden="false" customHeight="false" outlineLevel="0" collapsed="false">
      <c r="D942" s="170"/>
    </row>
    <row r="943" customFormat="false" ht="13.2" hidden="false" customHeight="false" outlineLevel="0" collapsed="false">
      <c r="D943" s="170"/>
    </row>
    <row r="944" customFormat="false" ht="13.2" hidden="false" customHeight="false" outlineLevel="0" collapsed="false">
      <c r="D944" s="170"/>
    </row>
    <row r="945" customFormat="false" ht="13.2" hidden="false" customHeight="false" outlineLevel="0" collapsed="false">
      <c r="D945" s="170"/>
    </row>
    <row r="946" customFormat="false" ht="13.2" hidden="false" customHeight="false" outlineLevel="0" collapsed="false">
      <c r="D946" s="170"/>
    </row>
    <row r="947" customFormat="false" ht="13.2" hidden="false" customHeight="false" outlineLevel="0" collapsed="false">
      <c r="D947" s="170"/>
    </row>
    <row r="948" customFormat="false" ht="13.2" hidden="false" customHeight="false" outlineLevel="0" collapsed="false">
      <c r="D948" s="170"/>
    </row>
    <row r="949" customFormat="false" ht="13.2" hidden="false" customHeight="false" outlineLevel="0" collapsed="false">
      <c r="D949" s="170"/>
    </row>
    <row r="950" customFormat="false" ht="13.2" hidden="false" customHeight="false" outlineLevel="0" collapsed="false">
      <c r="D950" s="170"/>
    </row>
    <row r="951" customFormat="false" ht="13.2" hidden="false" customHeight="false" outlineLevel="0" collapsed="false">
      <c r="D951" s="170"/>
    </row>
    <row r="952" customFormat="false" ht="13.2" hidden="false" customHeight="false" outlineLevel="0" collapsed="false">
      <c r="D952" s="170"/>
    </row>
    <row r="953" customFormat="false" ht="13.2" hidden="false" customHeight="false" outlineLevel="0" collapsed="false">
      <c r="D953" s="170"/>
    </row>
    <row r="954" customFormat="false" ht="13.2" hidden="false" customHeight="false" outlineLevel="0" collapsed="false">
      <c r="D954" s="170"/>
    </row>
    <row r="955" customFormat="false" ht="13.2" hidden="false" customHeight="false" outlineLevel="0" collapsed="false">
      <c r="D955" s="170"/>
    </row>
    <row r="956" customFormat="false" ht="13.2" hidden="false" customHeight="false" outlineLevel="0" collapsed="false">
      <c r="D956" s="170"/>
    </row>
    <row r="957" customFormat="false" ht="13.2" hidden="false" customHeight="false" outlineLevel="0" collapsed="false">
      <c r="D957" s="170"/>
    </row>
    <row r="958" customFormat="false" ht="13.2" hidden="false" customHeight="false" outlineLevel="0" collapsed="false">
      <c r="D958" s="170"/>
    </row>
    <row r="959" customFormat="false" ht="13.2" hidden="false" customHeight="false" outlineLevel="0" collapsed="false">
      <c r="D959" s="170"/>
    </row>
    <row r="960" customFormat="false" ht="13.2" hidden="false" customHeight="false" outlineLevel="0" collapsed="false">
      <c r="D960" s="170"/>
    </row>
    <row r="961" customFormat="false" ht="13.2" hidden="false" customHeight="false" outlineLevel="0" collapsed="false">
      <c r="D961" s="170"/>
    </row>
    <row r="962" customFormat="false" ht="13.2" hidden="false" customHeight="false" outlineLevel="0" collapsed="false">
      <c r="D962" s="170"/>
    </row>
    <row r="963" customFormat="false" ht="13.2" hidden="false" customHeight="false" outlineLevel="0" collapsed="false">
      <c r="D963" s="170"/>
    </row>
    <row r="964" customFormat="false" ht="13.2" hidden="false" customHeight="false" outlineLevel="0" collapsed="false">
      <c r="D964" s="170"/>
    </row>
    <row r="965" customFormat="false" ht="13.2" hidden="false" customHeight="false" outlineLevel="0" collapsed="false">
      <c r="D965" s="170"/>
    </row>
    <row r="966" customFormat="false" ht="13.2" hidden="false" customHeight="false" outlineLevel="0" collapsed="false">
      <c r="D966" s="170"/>
    </row>
    <row r="967" customFormat="false" ht="13.2" hidden="false" customHeight="false" outlineLevel="0" collapsed="false">
      <c r="D967" s="170"/>
    </row>
    <row r="968" customFormat="false" ht="13.2" hidden="false" customHeight="false" outlineLevel="0" collapsed="false">
      <c r="D968" s="170"/>
    </row>
    <row r="969" customFormat="false" ht="13.2" hidden="false" customHeight="false" outlineLevel="0" collapsed="false">
      <c r="D969" s="170"/>
    </row>
    <row r="970" customFormat="false" ht="13.2" hidden="false" customHeight="false" outlineLevel="0" collapsed="false">
      <c r="D970" s="170"/>
    </row>
    <row r="971" customFormat="false" ht="13.2" hidden="false" customHeight="false" outlineLevel="0" collapsed="false">
      <c r="D971" s="170"/>
    </row>
    <row r="972" customFormat="false" ht="13.2" hidden="false" customHeight="false" outlineLevel="0" collapsed="false">
      <c r="D972" s="170"/>
    </row>
    <row r="973" customFormat="false" ht="13.2" hidden="false" customHeight="false" outlineLevel="0" collapsed="false">
      <c r="D973" s="170"/>
    </row>
    <row r="974" customFormat="false" ht="13.2" hidden="false" customHeight="false" outlineLevel="0" collapsed="false">
      <c r="D974" s="170"/>
    </row>
    <row r="975" customFormat="false" ht="13.2" hidden="false" customHeight="false" outlineLevel="0" collapsed="false">
      <c r="D975" s="170"/>
    </row>
    <row r="976" customFormat="false" ht="13.2" hidden="false" customHeight="false" outlineLevel="0" collapsed="false">
      <c r="D976" s="170"/>
    </row>
    <row r="977" customFormat="false" ht="13.2" hidden="false" customHeight="false" outlineLevel="0" collapsed="false">
      <c r="D977" s="170"/>
    </row>
    <row r="978" customFormat="false" ht="13.2" hidden="false" customHeight="false" outlineLevel="0" collapsed="false">
      <c r="D978" s="170"/>
    </row>
    <row r="979" customFormat="false" ht="13.2" hidden="false" customHeight="false" outlineLevel="0" collapsed="false">
      <c r="D979" s="170"/>
    </row>
    <row r="980" customFormat="false" ht="13.2" hidden="false" customHeight="false" outlineLevel="0" collapsed="false">
      <c r="D980" s="170"/>
    </row>
    <row r="981" customFormat="false" ht="13.2" hidden="false" customHeight="false" outlineLevel="0" collapsed="false">
      <c r="D981" s="170"/>
    </row>
    <row r="982" customFormat="false" ht="13.2" hidden="false" customHeight="false" outlineLevel="0" collapsed="false">
      <c r="D982" s="170"/>
    </row>
    <row r="983" customFormat="false" ht="13.2" hidden="false" customHeight="false" outlineLevel="0" collapsed="false">
      <c r="D983" s="170"/>
    </row>
    <row r="984" customFormat="false" ht="13.2" hidden="false" customHeight="false" outlineLevel="0" collapsed="false">
      <c r="D984" s="170"/>
    </row>
    <row r="985" customFormat="false" ht="13.2" hidden="false" customHeight="false" outlineLevel="0" collapsed="false">
      <c r="D985" s="170"/>
    </row>
    <row r="986" customFormat="false" ht="13.2" hidden="false" customHeight="false" outlineLevel="0" collapsed="false">
      <c r="D986" s="170"/>
    </row>
    <row r="987" customFormat="false" ht="13.2" hidden="false" customHeight="false" outlineLevel="0" collapsed="false">
      <c r="D987" s="170"/>
    </row>
    <row r="988" customFormat="false" ht="13.2" hidden="false" customHeight="false" outlineLevel="0" collapsed="false">
      <c r="D988" s="170"/>
    </row>
    <row r="989" customFormat="false" ht="13.2" hidden="false" customHeight="false" outlineLevel="0" collapsed="false">
      <c r="D989" s="170"/>
    </row>
    <row r="990" customFormat="false" ht="13.2" hidden="false" customHeight="false" outlineLevel="0" collapsed="false">
      <c r="D990" s="170"/>
    </row>
    <row r="991" customFormat="false" ht="13.2" hidden="false" customHeight="false" outlineLevel="0" collapsed="false">
      <c r="D991" s="170"/>
    </row>
    <row r="992" customFormat="false" ht="13.2" hidden="false" customHeight="false" outlineLevel="0" collapsed="false">
      <c r="D992" s="170"/>
    </row>
    <row r="993" customFormat="false" ht="13.2" hidden="false" customHeight="false" outlineLevel="0" collapsed="false">
      <c r="D993" s="170"/>
    </row>
    <row r="994" customFormat="false" ht="13.2" hidden="false" customHeight="false" outlineLevel="0" collapsed="false">
      <c r="D994" s="170"/>
    </row>
    <row r="995" customFormat="false" ht="13.2" hidden="false" customHeight="false" outlineLevel="0" collapsed="false">
      <c r="D995" s="170"/>
    </row>
    <row r="996" customFormat="false" ht="13.2" hidden="false" customHeight="false" outlineLevel="0" collapsed="false">
      <c r="D996" s="170"/>
    </row>
    <row r="997" customFormat="false" ht="13.2" hidden="false" customHeight="false" outlineLevel="0" collapsed="false">
      <c r="D997" s="170"/>
    </row>
    <row r="998" customFormat="false" ht="13.2" hidden="false" customHeight="false" outlineLevel="0" collapsed="false">
      <c r="D998" s="170"/>
    </row>
    <row r="999" customFormat="false" ht="13.2" hidden="false" customHeight="false" outlineLevel="0" collapsed="false">
      <c r="D999" s="170"/>
    </row>
    <row r="1000" customFormat="false" ht="13.2" hidden="false" customHeight="false" outlineLevel="0" collapsed="false">
      <c r="D1000" s="170"/>
    </row>
    <row r="1001" customFormat="false" ht="13.2" hidden="false" customHeight="false" outlineLevel="0" collapsed="false">
      <c r="D1001" s="170"/>
    </row>
    <row r="1002" customFormat="false" ht="13.2" hidden="false" customHeight="false" outlineLevel="0" collapsed="false">
      <c r="D1002" s="170"/>
    </row>
    <row r="1003" customFormat="false" ht="13.2" hidden="false" customHeight="false" outlineLevel="0" collapsed="false">
      <c r="D1003" s="170"/>
    </row>
    <row r="1004" customFormat="false" ht="13.2" hidden="false" customHeight="false" outlineLevel="0" collapsed="false">
      <c r="D1004" s="170"/>
    </row>
    <row r="1005" customFormat="false" ht="13.2" hidden="false" customHeight="false" outlineLevel="0" collapsed="false">
      <c r="D1005" s="170"/>
    </row>
    <row r="1006" customFormat="false" ht="13.2" hidden="false" customHeight="false" outlineLevel="0" collapsed="false">
      <c r="D1006" s="170"/>
    </row>
    <row r="1007" customFormat="false" ht="13.2" hidden="false" customHeight="false" outlineLevel="0" collapsed="false">
      <c r="D1007" s="170"/>
    </row>
    <row r="1008" customFormat="false" ht="13.2" hidden="false" customHeight="false" outlineLevel="0" collapsed="false">
      <c r="D1008" s="170"/>
    </row>
    <row r="1009" customFormat="false" ht="13.2" hidden="false" customHeight="false" outlineLevel="0" collapsed="false">
      <c r="D1009" s="170"/>
    </row>
    <row r="1010" customFormat="false" ht="13.2" hidden="false" customHeight="false" outlineLevel="0" collapsed="false">
      <c r="D1010" s="170"/>
    </row>
    <row r="1011" customFormat="false" ht="13.2" hidden="false" customHeight="false" outlineLevel="0" collapsed="false">
      <c r="D1011" s="170"/>
    </row>
    <row r="1012" customFormat="false" ht="13.2" hidden="false" customHeight="false" outlineLevel="0" collapsed="false">
      <c r="D1012" s="170"/>
    </row>
    <row r="1013" customFormat="false" ht="13.2" hidden="false" customHeight="false" outlineLevel="0" collapsed="false">
      <c r="D1013" s="170"/>
    </row>
    <row r="1014" customFormat="false" ht="13.2" hidden="false" customHeight="false" outlineLevel="0" collapsed="false">
      <c r="D1014" s="170"/>
    </row>
    <row r="1015" customFormat="false" ht="13.2" hidden="false" customHeight="false" outlineLevel="0" collapsed="false">
      <c r="D1015" s="170"/>
    </row>
    <row r="1016" customFormat="false" ht="13.2" hidden="false" customHeight="false" outlineLevel="0" collapsed="false">
      <c r="D1016" s="170"/>
    </row>
    <row r="1017" customFormat="false" ht="13.2" hidden="false" customHeight="false" outlineLevel="0" collapsed="false">
      <c r="D1017" s="170"/>
    </row>
    <row r="1018" customFormat="false" ht="13.2" hidden="false" customHeight="false" outlineLevel="0" collapsed="false">
      <c r="D1018" s="170"/>
    </row>
    <row r="1019" customFormat="false" ht="13.2" hidden="false" customHeight="false" outlineLevel="0" collapsed="false">
      <c r="D1019" s="170"/>
    </row>
    <row r="1020" customFormat="false" ht="13.2" hidden="false" customHeight="false" outlineLevel="0" collapsed="false">
      <c r="D1020" s="170"/>
    </row>
    <row r="1021" customFormat="false" ht="13.2" hidden="false" customHeight="false" outlineLevel="0" collapsed="false">
      <c r="D1021" s="170"/>
    </row>
    <row r="1022" customFormat="false" ht="13.2" hidden="false" customHeight="false" outlineLevel="0" collapsed="false">
      <c r="D1022" s="170"/>
    </row>
    <row r="1023" customFormat="false" ht="13.2" hidden="false" customHeight="false" outlineLevel="0" collapsed="false">
      <c r="D1023" s="170"/>
    </row>
    <row r="1024" customFormat="false" ht="13.2" hidden="false" customHeight="false" outlineLevel="0" collapsed="false">
      <c r="D1024" s="170"/>
    </row>
    <row r="1025" customFormat="false" ht="13.2" hidden="false" customHeight="false" outlineLevel="0" collapsed="false">
      <c r="D1025" s="170"/>
    </row>
    <row r="1026" customFormat="false" ht="13.2" hidden="false" customHeight="false" outlineLevel="0" collapsed="false">
      <c r="D1026" s="170"/>
    </row>
    <row r="1027" customFormat="false" ht="13.2" hidden="false" customHeight="false" outlineLevel="0" collapsed="false">
      <c r="D1027" s="170"/>
    </row>
    <row r="1028" customFormat="false" ht="13.2" hidden="false" customHeight="false" outlineLevel="0" collapsed="false">
      <c r="D1028" s="170"/>
    </row>
    <row r="1029" customFormat="false" ht="13.2" hidden="false" customHeight="false" outlineLevel="0" collapsed="false">
      <c r="D1029" s="170"/>
    </row>
    <row r="1030" customFormat="false" ht="13.2" hidden="false" customHeight="false" outlineLevel="0" collapsed="false">
      <c r="D1030" s="170"/>
    </row>
    <row r="1031" customFormat="false" ht="13.2" hidden="false" customHeight="false" outlineLevel="0" collapsed="false">
      <c r="D1031" s="170"/>
    </row>
    <row r="1032" customFormat="false" ht="13.2" hidden="false" customHeight="false" outlineLevel="0" collapsed="false">
      <c r="D1032" s="170"/>
    </row>
    <row r="1033" customFormat="false" ht="13.2" hidden="false" customHeight="false" outlineLevel="0" collapsed="false">
      <c r="D1033" s="170"/>
    </row>
    <row r="1034" customFormat="false" ht="13.2" hidden="false" customHeight="false" outlineLevel="0" collapsed="false">
      <c r="D1034" s="170"/>
    </row>
    <row r="1035" customFormat="false" ht="13.2" hidden="false" customHeight="false" outlineLevel="0" collapsed="false">
      <c r="D1035" s="170"/>
    </row>
    <row r="1036" customFormat="false" ht="13.2" hidden="false" customHeight="false" outlineLevel="0" collapsed="false">
      <c r="D1036" s="170"/>
    </row>
    <row r="1037" customFormat="false" ht="13.2" hidden="false" customHeight="false" outlineLevel="0" collapsed="false">
      <c r="D1037" s="170"/>
    </row>
    <row r="1038" customFormat="false" ht="13.2" hidden="false" customHeight="false" outlineLevel="0" collapsed="false">
      <c r="D1038" s="170"/>
    </row>
    <row r="1039" customFormat="false" ht="13.2" hidden="false" customHeight="false" outlineLevel="0" collapsed="false">
      <c r="D1039" s="170"/>
    </row>
    <row r="1040" customFormat="false" ht="13.2" hidden="false" customHeight="false" outlineLevel="0" collapsed="false">
      <c r="D1040" s="170"/>
    </row>
    <row r="1041" customFormat="false" ht="13.2" hidden="false" customHeight="false" outlineLevel="0" collapsed="false">
      <c r="D1041" s="170"/>
    </row>
    <row r="1042" customFormat="false" ht="13.2" hidden="false" customHeight="false" outlineLevel="0" collapsed="false">
      <c r="D1042" s="170"/>
    </row>
    <row r="1043" customFormat="false" ht="13.2" hidden="false" customHeight="false" outlineLevel="0" collapsed="false">
      <c r="D1043" s="170"/>
    </row>
    <row r="1044" customFormat="false" ht="13.2" hidden="false" customHeight="false" outlineLevel="0" collapsed="false">
      <c r="D1044" s="170"/>
    </row>
    <row r="1045" customFormat="false" ht="13.2" hidden="false" customHeight="false" outlineLevel="0" collapsed="false">
      <c r="D1045" s="170"/>
    </row>
    <row r="1046" customFormat="false" ht="13.2" hidden="false" customHeight="false" outlineLevel="0" collapsed="false">
      <c r="D1046" s="170"/>
    </row>
    <row r="1047" customFormat="false" ht="13.2" hidden="false" customHeight="false" outlineLevel="0" collapsed="false">
      <c r="D1047" s="170"/>
    </row>
    <row r="1048" customFormat="false" ht="13.2" hidden="false" customHeight="false" outlineLevel="0" collapsed="false">
      <c r="D1048" s="170"/>
    </row>
    <row r="1049" customFormat="false" ht="13.2" hidden="false" customHeight="false" outlineLevel="0" collapsed="false">
      <c r="D1049" s="170"/>
    </row>
    <row r="1050" customFormat="false" ht="13.2" hidden="false" customHeight="false" outlineLevel="0" collapsed="false">
      <c r="D1050" s="170"/>
    </row>
    <row r="1051" customFormat="false" ht="13.2" hidden="false" customHeight="false" outlineLevel="0" collapsed="false">
      <c r="D1051" s="170"/>
    </row>
    <row r="1052" customFormat="false" ht="13.2" hidden="false" customHeight="false" outlineLevel="0" collapsed="false">
      <c r="D1052" s="170"/>
    </row>
    <row r="1053" customFormat="false" ht="13.2" hidden="false" customHeight="false" outlineLevel="0" collapsed="false">
      <c r="D1053" s="170"/>
    </row>
    <row r="1054" customFormat="false" ht="13.2" hidden="false" customHeight="false" outlineLevel="0" collapsed="false">
      <c r="D1054" s="170"/>
    </row>
    <row r="1055" customFormat="false" ht="13.2" hidden="false" customHeight="false" outlineLevel="0" collapsed="false">
      <c r="D1055" s="170"/>
    </row>
    <row r="1056" customFormat="false" ht="13.2" hidden="false" customHeight="false" outlineLevel="0" collapsed="false">
      <c r="D1056" s="170"/>
    </row>
    <row r="1057" customFormat="false" ht="13.2" hidden="false" customHeight="false" outlineLevel="0" collapsed="false">
      <c r="D1057" s="170"/>
    </row>
    <row r="1058" customFormat="false" ht="13.2" hidden="false" customHeight="false" outlineLevel="0" collapsed="false">
      <c r="D1058" s="170"/>
    </row>
    <row r="1059" customFormat="false" ht="13.2" hidden="false" customHeight="false" outlineLevel="0" collapsed="false">
      <c r="D1059" s="170"/>
    </row>
    <row r="1060" customFormat="false" ht="13.2" hidden="false" customHeight="false" outlineLevel="0" collapsed="false">
      <c r="D1060" s="170"/>
    </row>
    <row r="1061" customFormat="false" ht="13.2" hidden="false" customHeight="false" outlineLevel="0" collapsed="false">
      <c r="D1061" s="170"/>
    </row>
    <row r="1062" customFormat="false" ht="13.2" hidden="false" customHeight="false" outlineLevel="0" collapsed="false">
      <c r="D1062" s="170"/>
    </row>
    <row r="1063" customFormat="false" ht="13.2" hidden="false" customHeight="false" outlineLevel="0" collapsed="false">
      <c r="D1063" s="170"/>
    </row>
    <row r="1064" customFormat="false" ht="13.2" hidden="false" customHeight="false" outlineLevel="0" collapsed="false">
      <c r="D1064" s="170"/>
    </row>
    <row r="1065" customFormat="false" ht="13.2" hidden="false" customHeight="false" outlineLevel="0" collapsed="false">
      <c r="D1065" s="170"/>
    </row>
    <row r="1066" customFormat="false" ht="13.2" hidden="false" customHeight="false" outlineLevel="0" collapsed="false">
      <c r="D1066" s="170"/>
    </row>
    <row r="1067" customFormat="false" ht="13.2" hidden="false" customHeight="false" outlineLevel="0" collapsed="false">
      <c r="D1067" s="170"/>
    </row>
    <row r="1068" customFormat="false" ht="13.2" hidden="false" customHeight="false" outlineLevel="0" collapsed="false">
      <c r="D1068" s="170"/>
    </row>
    <row r="1069" customFormat="false" ht="13.2" hidden="false" customHeight="false" outlineLevel="0" collapsed="false">
      <c r="D1069" s="170"/>
    </row>
    <row r="1070" customFormat="false" ht="13.2" hidden="false" customHeight="false" outlineLevel="0" collapsed="false">
      <c r="D1070" s="170"/>
    </row>
    <row r="1071" customFormat="false" ht="13.2" hidden="false" customHeight="false" outlineLevel="0" collapsed="false">
      <c r="D1071" s="170"/>
    </row>
    <row r="1072" customFormat="false" ht="13.2" hidden="false" customHeight="false" outlineLevel="0" collapsed="false">
      <c r="D1072" s="170"/>
    </row>
    <row r="1073" customFormat="false" ht="13.2" hidden="false" customHeight="false" outlineLevel="0" collapsed="false">
      <c r="D1073" s="170"/>
    </row>
    <row r="1074" customFormat="false" ht="13.2" hidden="false" customHeight="false" outlineLevel="0" collapsed="false">
      <c r="D1074" s="170"/>
    </row>
    <row r="1075" customFormat="false" ht="13.2" hidden="false" customHeight="false" outlineLevel="0" collapsed="false">
      <c r="D1075" s="170"/>
    </row>
    <row r="1076" customFormat="false" ht="13.2" hidden="false" customHeight="false" outlineLevel="0" collapsed="false">
      <c r="D1076" s="170"/>
    </row>
    <row r="1077" customFormat="false" ht="13.2" hidden="false" customHeight="false" outlineLevel="0" collapsed="false">
      <c r="D1077" s="170"/>
    </row>
    <row r="1078" customFormat="false" ht="13.2" hidden="false" customHeight="false" outlineLevel="0" collapsed="false">
      <c r="D1078" s="170"/>
    </row>
    <row r="1079" customFormat="false" ht="13.2" hidden="false" customHeight="false" outlineLevel="0" collapsed="false">
      <c r="D1079" s="170"/>
    </row>
    <row r="1080" customFormat="false" ht="13.2" hidden="false" customHeight="false" outlineLevel="0" collapsed="false">
      <c r="D1080" s="170"/>
    </row>
    <row r="1081" customFormat="false" ht="13.2" hidden="false" customHeight="false" outlineLevel="0" collapsed="false">
      <c r="D1081" s="170"/>
    </row>
    <row r="1082" customFormat="false" ht="13.2" hidden="false" customHeight="false" outlineLevel="0" collapsed="false">
      <c r="D1082" s="170"/>
    </row>
    <row r="1083" customFormat="false" ht="13.2" hidden="false" customHeight="false" outlineLevel="0" collapsed="false">
      <c r="D1083" s="170"/>
    </row>
    <row r="1084" customFormat="false" ht="13.2" hidden="false" customHeight="false" outlineLevel="0" collapsed="false">
      <c r="D1084" s="170"/>
    </row>
    <row r="1085" customFormat="false" ht="13.2" hidden="false" customHeight="false" outlineLevel="0" collapsed="false">
      <c r="D1085" s="170"/>
    </row>
    <row r="1086" customFormat="false" ht="13.2" hidden="false" customHeight="false" outlineLevel="0" collapsed="false">
      <c r="D1086" s="170"/>
    </row>
    <row r="1087" customFormat="false" ht="13.2" hidden="false" customHeight="false" outlineLevel="0" collapsed="false">
      <c r="D1087" s="170"/>
    </row>
    <row r="1088" customFormat="false" ht="13.2" hidden="false" customHeight="false" outlineLevel="0" collapsed="false">
      <c r="D1088" s="170"/>
    </row>
    <row r="1089" customFormat="false" ht="13.2" hidden="false" customHeight="false" outlineLevel="0" collapsed="false">
      <c r="D1089" s="170"/>
    </row>
    <row r="1090" customFormat="false" ht="13.2" hidden="false" customHeight="false" outlineLevel="0" collapsed="false">
      <c r="D1090" s="170"/>
    </row>
    <row r="1091" customFormat="false" ht="13.2" hidden="false" customHeight="false" outlineLevel="0" collapsed="false">
      <c r="D1091" s="170"/>
    </row>
    <row r="1092" customFormat="false" ht="13.2" hidden="false" customHeight="false" outlineLevel="0" collapsed="false">
      <c r="D1092" s="170"/>
    </row>
    <row r="1093" customFormat="false" ht="13.2" hidden="false" customHeight="false" outlineLevel="0" collapsed="false">
      <c r="D1093" s="170"/>
    </row>
    <row r="1094" customFormat="false" ht="13.2" hidden="false" customHeight="false" outlineLevel="0" collapsed="false">
      <c r="D1094" s="170"/>
    </row>
    <row r="1095" customFormat="false" ht="13.2" hidden="false" customHeight="false" outlineLevel="0" collapsed="false">
      <c r="D1095" s="170"/>
    </row>
    <row r="1096" customFormat="false" ht="13.2" hidden="false" customHeight="false" outlineLevel="0" collapsed="false">
      <c r="D1096" s="170"/>
    </row>
    <row r="1097" customFormat="false" ht="13.2" hidden="false" customHeight="false" outlineLevel="0" collapsed="false">
      <c r="D1097" s="170"/>
    </row>
  </sheetData>
  <sheetProtection sheet="true" password="dc0d"/>
  <mergeCells count="22">
    <mergeCell ref="A1:G1"/>
    <mergeCell ref="C2:G2"/>
    <mergeCell ref="C3:G3"/>
    <mergeCell ref="C4:G4"/>
    <mergeCell ref="C10:G10"/>
    <mergeCell ref="C13:G13"/>
    <mergeCell ref="C19:G19"/>
    <mergeCell ref="C25:G25"/>
    <mergeCell ref="C33:G33"/>
    <mergeCell ref="C36:G36"/>
    <mergeCell ref="C39:G39"/>
    <mergeCell ref="C41:G41"/>
    <mergeCell ref="C43:G43"/>
    <mergeCell ref="C48:G48"/>
    <mergeCell ref="C56:G56"/>
    <mergeCell ref="C67:G67"/>
    <mergeCell ref="C70:G70"/>
    <mergeCell ref="C73:G73"/>
    <mergeCell ref="C76:G76"/>
    <mergeCell ref="C80:G80"/>
    <mergeCell ref="C83:G83"/>
    <mergeCell ref="C91:G91"/>
  </mergeCells>
  <printOptions headings="false" gridLines="false" gridLinesSet="true" horizontalCentered="false" verticalCentered="false"/>
  <pageMargins left="0.590277777777778" right="0.196527777777778" top="0.7875" bottom="0.7875" header="0.511805555555555" footer="0.315277777777778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&amp;LZpracováno programem BUILDpower S,  © RTS, a.s.&amp;RStránka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H102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7" topLeftCell="A8" activePane="bottomLeft" state="frozen"/>
      <selection pane="topLeft" activeCell="A1" activeCellId="0" sqref="A1"/>
      <selection pane="bottomLeft" activeCell="A1" activeCellId="0" sqref="A1"/>
    </sheetView>
  </sheetViews>
  <sheetFormatPr defaultColWidth="8.5703125" defaultRowHeight="13.2" zeroHeight="false" outlineLevelRow="1" outlineLevelCol="0"/>
  <cols>
    <col collapsed="false" customWidth="true" hidden="false" outlineLevel="0" max="1" min="1" style="0" width="3.45"/>
    <col collapsed="false" customWidth="true" hidden="false" outlineLevel="0" max="2" min="2" style="164" width="12.56"/>
    <col collapsed="false" customWidth="true" hidden="false" outlineLevel="0" max="3" min="3" style="164" width="63.33"/>
    <col collapsed="false" customWidth="true" hidden="false" outlineLevel="0" max="4" min="4" style="0" width="4.89"/>
    <col collapsed="false" customWidth="true" hidden="false" outlineLevel="0" max="5" min="5" style="0" width="10.58"/>
    <col collapsed="false" customWidth="true" hidden="false" outlineLevel="0" max="6" min="6" style="0" width="9.89"/>
    <col collapsed="false" customWidth="true" hidden="false" outlineLevel="0" max="7" min="7" style="0" width="12.66"/>
    <col collapsed="false" customWidth="true" hidden="true" outlineLevel="0" max="13" min="8" style="0" width="11.52"/>
    <col collapsed="false" customWidth="true" hidden="true" outlineLevel="0" max="17" min="16" style="0" width="11.52"/>
    <col collapsed="false" customWidth="true" hidden="false" outlineLevel="0" max="18" min="18" style="0" width="6.88"/>
    <col collapsed="false" customWidth="true" hidden="false" outlineLevel="0" max="20" min="20" style="0" width="8.44"/>
    <col collapsed="false" customWidth="true" hidden="true" outlineLevel="0" max="23" min="21" style="0" width="11.52"/>
    <col collapsed="false" customWidth="true" hidden="true" outlineLevel="0" max="29" min="29" style="0" width="11.52"/>
    <col collapsed="false" customWidth="true" hidden="true" outlineLevel="0" max="41" min="31" style="0" width="11.52"/>
  </cols>
  <sheetData>
    <row r="1" customFormat="false" ht="15.75" hidden="false" customHeight="true" outlineLevel="0" collapsed="false">
      <c r="A1" s="165" t="s">
        <v>145</v>
      </c>
      <c r="B1" s="165"/>
      <c r="C1" s="165"/>
      <c r="D1" s="165"/>
      <c r="E1" s="165"/>
      <c r="F1" s="165"/>
      <c r="G1" s="165"/>
      <c r="AG1" s="0" t="s">
        <v>87</v>
      </c>
    </row>
    <row r="2" customFormat="false" ht="24.9" hidden="false" customHeight="true" outlineLevel="0" collapsed="false">
      <c r="A2" s="158" t="s">
        <v>83</v>
      </c>
      <c r="B2" s="159" t="s">
        <v>5</v>
      </c>
      <c r="C2" s="166" t="s">
        <v>6</v>
      </c>
      <c r="D2" s="166"/>
      <c r="E2" s="166"/>
      <c r="F2" s="166"/>
      <c r="G2" s="166"/>
      <c r="AG2" s="0" t="s">
        <v>88</v>
      </c>
    </row>
    <row r="3" customFormat="false" ht="24.9" hidden="false" customHeight="true" outlineLevel="0" collapsed="false">
      <c r="A3" s="158" t="s">
        <v>84</v>
      </c>
      <c r="B3" s="159" t="s">
        <v>52</v>
      </c>
      <c r="C3" s="166" t="s">
        <v>53</v>
      </c>
      <c r="D3" s="166"/>
      <c r="E3" s="166"/>
      <c r="F3" s="166"/>
      <c r="G3" s="166"/>
      <c r="AC3" s="164" t="s">
        <v>88</v>
      </c>
      <c r="AG3" s="0" t="s">
        <v>90</v>
      </c>
    </row>
    <row r="4" customFormat="false" ht="24.9" hidden="false" customHeight="true" outlineLevel="0" collapsed="false">
      <c r="A4" s="167" t="s">
        <v>85</v>
      </c>
      <c r="B4" s="168" t="s">
        <v>45</v>
      </c>
      <c r="C4" s="169" t="s">
        <v>53</v>
      </c>
      <c r="D4" s="169"/>
      <c r="E4" s="169"/>
      <c r="F4" s="169"/>
      <c r="G4" s="169"/>
      <c r="AG4" s="0" t="s">
        <v>91</v>
      </c>
    </row>
    <row r="5" customFormat="false" ht="13.2" hidden="false" customHeight="false" outlineLevel="0" collapsed="false">
      <c r="D5" s="170"/>
    </row>
    <row r="6" customFormat="false" ht="39.6" hidden="false" customHeight="false" outlineLevel="0" collapsed="false">
      <c r="A6" s="171" t="s">
        <v>92</v>
      </c>
      <c r="B6" s="172" t="s">
        <v>93</v>
      </c>
      <c r="C6" s="172" t="s">
        <v>94</v>
      </c>
      <c r="D6" s="173" t="s">
        <v>95</v>
      </c>
      <c r="E6" s="171" t="s">
        <v>96</v>
      </c>
      <c r="F6" s="174" t="s">
        <v>97</v>
      </c>
      <c r="G6" s="171" t="s">
        <v>14</v>
      </c>
      <c r="H6" s="175" t="s">
        <v>98</v>
      </c>
      <c r="I6" s="175" t="s">
        <v>99</v>
      </c>
      <c r="J6" s="175" t="s">
        <v>100</v>
      </c>
      <c r="K6" s="175" t="s">
        <v>101</v>
      </c>
      <c r="L6" s="175" t="s">
        <v>102</v>
      </c>
      <c r="M6" s="175" t="s">
        <v>103</v>
      </c>
      <c r="N6" s="175" t="s">
        <v>104</v>
      </c>
      <c r="O6" s="175" t="s">
        <v>105</v>
      </c>
      <c r="P6" s="175" t="s">
        <v>106</v>
      </c>
      <c r="Q6" s="175" t="s">
        <v>107</v>
      </c>
      <c r="R6" s="175" t="s">
        <v>108</v>
      </c>
      <c r="S6" s="175" t="s">
        <v>109</v>
      </c>
      <c r="T6" s="175" t="s">
        <v>110</v>
      </c>
      <c r="U6" s="175" t="s">
        <v>111</v>
      </c>
      <c r="V6" s="175" t="s">
        <v>112</v>
      </c>
      <c r="W6" s="175" t="s">
        <v>113</v>
      </c>
    </row>
    <row r="7" customFormat="false" ht="13.2" hidden="true" customHeight="false" outlineLevel="0" collapsed="false">
      <c r="A7" s="155"/>
      <c r="B7" s="161"/>
      <c r="C7" s="161"/>
      <c r="D7" s="163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customFormat="false" ht="13.2" hidden="false" customHeight="false" outlineLevel="0" collapsed="false">
      <c r="A8" s="178" t="s">
        <v>114</v>
      </c>
      <c r="B8" s="179" t="s">
        <v>75</v>
      </c>
      <c r="C8" s="180" t="s">
        <v>76</v>
      </c>
      <c r="D8" s="181"/>
      <c r="E8" s="182"/>
      <c r="F8" s="183"/>
      <c r="G8" s="183" t="n">
        <f aca="false">SUMIF(AG9:AG18,"&lt;&gt;NOR",G9:G18)</f>
        <v>0</v>
      </c>
      <c r="H8" s="183"/>
      <c r="I8" s="183" t="n">
        <f aca="false">SUM(I9:I18)</f>
        <v>0</v>
      </c>
      <c r="J8" s="183"/>
      <c r="K8" s="183" t="n">
        <f aca="false">SUM(K9:K18)</f>
        <v>0</v>
      </c>
      <c r="L8" s="183"/>
      <c r="M8" s="183" t="n">
        <f aca="false">SUM(M9:M18)</f>
        <v>0</v>
      </c>
      <c r="N8" s="183"/>
      <c r="O8" s="183" t="n">
        <f aca="false">SUM(O9:O18)</f>
        <v>0</v>
      </c>
      <c r="P8" s="183"/>
      <c r="Q8" s="183" t="n">
        <f aca="false">SUM(Q9:Q18)</f>
        <v>0</v>
      </c>
      <c r="R8" s="183"/>
      <c r="S8" s="183"/>
      <c r="T8" s="184"/>
      <c r="U8" s="185"/>
      <c r="V8" s="185" t="n">
        <f aca="false">SUM(V9:V18)</f>
        <v>0</v>
      </c>
      <c r="W8" s="185"/>
      <c r="AG8" s="0" t="s">
        <v>115</v>
      </c>
    </row>
    <row r="9" customFormat="false" ht="13.2" hidden="false" customHeight="false" outlineLevel="1" collapsed="false">
      <c r="A9" s="216" t="n">
        <v>1</v>
      </c>
      <c r="B9" s="217" t="s">
        <v>544</v>
      </c>
      <c r="C9" s="218" t="s">
        <v>545</v>
      </c>
      <c r="D9" s="219" t="s">
        <v>546</v>
      </c>
      <c r="E9" s="220" t="n">
        <v>1</v>
      </c>
      <c r="F9" s="221"/>
      <c r="G9" s="222" t="n">
        <f aca="false">ROUND(E9*F9,2)</f>
        <v>0</v>
      </c>
      <c r="H9" s="221"/>
      <c r="I9" s="222" t="n">
        <f aca="false">ROUND(E9*H9,2)</f>
        <v>0</v>
      </c>
      <c r="J9" s="221"/>
      <c r="K9" s="222" t="n">
        <f aca="false">ROUND(E9*J9,2)</f>
        <v>0</v>
      </c>
      <c r="L9" s="222" t="n">
        <v>21</v>
      </c>
      <c r="M9" s="222" t="n">
        <f aca="false">G9*(1+L9/100)</f>
        <v>0</v>
      </c>
      <c r="N9" s="222" t="n">
        <v>0</v>
      </c>
      <c r="O9" s="222" t="n">
        <f aca="false">ROUND(E9*N9,2)</f>
        <v>0</v>
      </c>
      <c r="P9" s="222" t="n">
        <v>0</v>
      </c>
      <c r="Q9" s="222" t="n">
        <f aca="false">ROUND(E9*P9,2)</f>
        <v>0</v>
      </c>
      <c r="R9" s="222"/>
      <c r="S9" s="222" t="s">
        <v>119</v>
      </c>
      <c r="T9" s="223" t="s">
        <v>120</v>
      </c>
      <c r="U9" s="194" t="n">
        <v>0</v>
      </c>
      <c r="V9" s="194" t="n">
        <f aca="false">ROUND(E9*U9,2)</f>
        <v>0</v>
      </c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 t="s">
        <v>152</v>
      </c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</row>
    <row r="10" customFormat="false" ht="13.2" hidden="false" customHeight="false" outlineLevel="1" collapsed="false">
      <c r="A10" s="216" t="n">
        <v>2</v>
      </c>
      <c r="B10" s="217" t="s">
        <v>547</v>
      </c>
      <c r="C10" s="218" t="s">
        <v>548</v>
      </c>
      <c r="D10" s="219" t="s">
        <v>546</v>
      </c>
      <c r="E10" s="220" t="n">
        <v>1</v>
      </c>
      <c r="F10" s="221"/>
      <c r="G10" s="222" t="n">
        <f aca="false">ROUND(E10*F10,2)</f>
        <v>0</v>
      </c>
      <c r="H10" s="221"/>
      <c r="I10" s="222" t="n">
        <f aca="false">ROUND(E10*H10,2)</f>
        <v>0</v>
      </c>
      <c r="J10" s="221"/>
      <c r="K10" s="222" t="n">
        <f aca="false">ROUND(E10*J10,2)</f>
        <v>0</v>
      </c>
      <c r="L10" s="222" t="n">
        <v>21</v>
      </c>
      <c r="M10" s="222" t="n">
        <f aca="false">G10*(1+L10/100)</f>
        <v>0</v>
      </c>
      <c r="N10" s="222" t="n">
        <v>0</v>
      </c>
      <c r="O10" s="222" t="n">
        <f aca="false">ROUND(E10*N10,2)</f>
        <v>0</v>
      </c>
      <c r="P10" s="222" t="n">
        <v>0</v>
      </c>
      <c r="Q10" s="222" t="n">
        <f aca="false">ROUND(E10*P10,2)</f>
        <v>0</v>
      </c>
      <c r="R10" s="222"/>
      <c r="S10" s="222" t="s">
        <v>119</v>
      </c>
      <c r="T10" s="223" t="s">
        <v>120</v>
      </c>
      <c r="U10" s="194" t="n">
        <v>0</v>
      </c>
      <c r="V10" s="194" t="n">
        <f aca="false">ROUND(E10*U10,2)</f>
        <v>0</v>
      </c>
      <c r="W10" s="194"/>
      <c r="X10" s="195"/>
      <c r="Y10" s="195"/>
      <c r="Z10" s="195"/>
      <c r="AA10" s="195"/>
      <c r="AB10" s="195"/>
      <c r="AC10" s="195"/>
      <c r="AD10" s="195"/>
      <c r="AE10" s="195"/>
      <c r="AF10" s="195"/>
      <c r="AG10" s="195" t="s">
        <v>152</v>
      </c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</row>
    <row r="11" customFormat="false" ht="13.2" hidden="false" customHeight="false" outlineLevel="1" collapsed="false">
      <c r="A11" s="216" t="n">
        <v>3</v>
      </c>
      <c r="B11" s="217" t="s">
        <v>549</v>
      </c>
      <c r="C11" s="218" t="s">
        <v>550</v>
      </c>
      <c r="D11" s="219" t="s">
        <v>391</v>
      </c>
      <c r="E11" s="220" t="n">
        <v>25</v>
      </c>
      <c r="F11" s="221"/>
      <c r="G11" s="222" t="n">
        <f aca="false">ROUND(E11*F11,2)</f>
        <v>0</v>
      </c>
      <c r="H11" s="221"/>
      <c r="I11" s="222" t="n">
        <f aca="false">ROUND(E11*H11,2)</f>
        <v>0</v>
      </c>
      <c r="J11" s="221"/>
      <c r="K11" s="222" t="n">
        <f aca="false">ROUND(E11*J11,2)</f>
        <v>0</v>
      </c>
      <c r="L11" s="222" t="n">
        <v>21</v>
      </c>
      <c r="M11" s="222" t="n">
        <f aca="false">G11*(1+L11/100)</f>
        <v>0</v>
      </c>
      <c r="N11" s="222" t="n">
        <v>0</v>
      </c>
      <c r="O11" s="222" t="n">
        <f aca="false">ROUND(E11*N11,2)</f>
        <v>0</v>
      </c>
      <c r="P11" s="222" t="n">
        <v>0</v>
      </c>
      <c r="Q11" s="222" t="n">
        <f aca="false">ROUND(E11*P11,2)</f>
        <v>0</v>
      </c>
      <c r="R11" s="222"/>
      <c r="S11" s="222" t="s">
        <v>119</v>
      </c>
      <c r="T11" s="223" t="s">
        <v>120</v>
      </c>
      <c r="U11" s="194" t="n">
        <v>0</v>
      </c>
      <c r="V11" s="194" t="n">
        <f aca="false">ROUND(E11*U11,2)</f>
        <v>0</v>
      </c>
      <c r="W11" s="194"/>
      <c r="X11" s="195"/>
      <c r="Y11" s="195"/>
      <c r="Z11" s="195"/>
      <c r="AA11" s="195"/>
      <c r="AB11" s="195"/>
      <c r="AC11" s="195"/>
      <c r="AD11" s="195"/>
      <c r="AE11" s="195"/>
      <c r="AF11" s="195"/>
      <c r="AG11" s="195" t="s">
        <v>152</v>
      </c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</row>
    <row r="12" customFormat="false" ht="13.2" hidden="false" customHeight="false" outlineLevel="1" collapsed="false">
      <c r="A12" s="216" t="n">
        <v>4</v>
      </c>
      <c r="B12" s="217" t="s">
        <v>551</v>
      </c>
      <c r="C12" s="218" t="s">
        <v>552</v>
      </c>
      <c r="D12" s="219" t="s">
        <v>546</v>
      </c>
      <c r="E12" s="220" t="n">
        <v>3</v>
      </c>
      <c r="F12" s="221"/>
      <c r="G12" s="222" t="n">
        <f aca="false">ROUND(E12*F12,2)</f>
        <v>0</v>
      </c>
      <c r="H12" s="221"/>
      <c r="I12" s="222" t="n">
        <f aca="false">ROUND(E12*H12,2)</f>
        <v>0</v>
      </c>
      <c r="J12" s="221"/>
      <c r="K12" s="222" t="n">
        <f aca="false">ROUND(E12*J12,2)</f>
        <v>0</v>
      </c>
      <c r="L12" s="222" t="n">
        <v>21</v>
      </c>
      <c r="M12" s="222" t="n">
        <f aca="false">G12*(1+L12/100)</f>
        <v>0</v>
      </c>
      <c r="N12" s="222" t="n">
        <v>0</v>
      </c>
      <c r="O12" s="222" t="n">
        <f aca="false">ROUND(E12*N12,2)</f>
        <v>0</v>
      </c>
      <c r="P12" s="222" t="n">
        <v>0</v>
      </c>
      <c r="Q12" s="222" t="n">
        <f aca="false">ROUND(E12*P12,2)</f>
        <v>0</v>
      </c>
      <c r="R12" s="222"/>
      <c r="S12" s="222" t="s">
        <v>119</v>
      </c>
      <c r="T12" s="223" t="s">
        <v>120</v>
      </c>
      <c r="U12" s="194" t="n">
        <v>0</v>
      </c>
      <c r="V12" s="194" t="n">
        <f aca="false">ROUND(E12*U12,2)</f>
        <v>0</v>
      </c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5" t="s">
        <v>152</v>
      </c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</row>
    <row r="13" customFormat="false" ht="13.2" hidden="false" customHeight="false" outlineLevel="1" collapsed="false">
      <c r="A13" s="216" t="n">
        <v>5</v>
      </c>
      <c r="B13" s="217" t="s">
        <v>553</v>
      </c>
      <c r="C13" s="218" t="s">
        <v>554</v>
      </c>
      <c r="D13" s="219" t="s">
        <v>546</v>
      </c>
      <c r="E13" s="220" t="n">
        <v>4</v>
      </c>
      <c r="F13" s="221"/>
      <c r="G13" s="222" t="n">
        <f aca="false">ROUND(E13*F13,2)</f>
        <v>0</v>
      </c>
      <c r="H13" s="221"/>
      <c r="I13" s="222" t="n">
        <f aca="false">ROUND(E13*H13,2)</f>
        <v>0</v>
      </c>
      <c r="J13" s="221"/>
      <c r="K13" s="222" t="n">
        <f aca="false">ROUND(E13*J13,2)</f>
        <v>0</v>
      </c>
      <c r="L13" s="222" t="n">
        <v>21</v>
      </c>
      <c r="M13" s="222" t="n">
        <f aca="false">G13*(1+L13/100)</f>
        <v>0</v>
      </c>
      <c r="N13" s="222" t="n">
        <v>0</v>
      </c>
      <c r="O13" s="222" t="n">
        <f aca="false">ROUND(E13*N13,2)</f>
        <v>0</v>
      </c>
      <c r="P13" s="222" t="n">
        <v>0</v>
      </c>
      <c r="Q13" s="222" t="n">
        <f aca="false">ROUND(E13*P13,2)</f>
        <v>0</v>
      </c>
      <c r="R13" s="222"/>
      <c r="S13" s="222" t="s">
        <v>119</v>
      </c>
      <c r="T13" s="223" t="s">
        <v>120</v>
      </c>
      <c r="U13" s="194" t="n">
        <v>0</v>
      </c>
      <c r="V13" s="194" t="n">
        <f aca="false">ROUND(E13*U13,2)</f>
        <v>0</v>
      </c>
      <c r="W13" s="194"/>
      <c r="X13" s="195"/>
      <c r="Y13" s="195"/>
      <c r="Z13" s="195"/>
      <c r="AA13" s="195"/>
      <c r="AB13" s="195"/>
      <c r="AC13" s="195"/>
      <c r="AD13" s="195"/>
      <c r="AE13" s="195"/>
      <c r="AF13" s="195"/>
      <c r="AG13" s="195" t="s">
        <v>152</v>
      </c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</row>
    <row r="14" customFormat="false" ht="13.2" hidden="false" customHeight="false" outlineLevel="1" collapsed="false">
      <c r="A14" s="216" t="n">
        <v>6</v>
      </c>
      <c r="B14" s="217" t="s">
        <v>555</v>
      </c>
      <c r="C14" s="218" t="s">
        <v>556</v>
      </c>
      <c r="D14" s="219" t="s">
        <v>391</v>
      </c>
      <c r="E14" s="220" t="n">
        <v>3</v>
      </c>
      <c r="F14" s="221"/>
      <c r="G14" s="222" t="n">
        <f aca="false">ROUND(E14*F14,2)</f>
        <v>0</v>
      </c>
      <c r="H14" s="221"/>
      <c r="I14" s="222" t="n">
        <f aca="false">ROUND(E14*H14,2)</f>
        <v>0</v>
      </c>
      <c r="J14" s="221"/>
      <c r="K14" s="222" t="n">
        <f aca="false">ROUND(E14*J14,2)</f>
        <v>0</v>
      </c>
      <c r="L14" s="222" t="n">
        <v>21</v>
      </c>
      <c r="M14" s="222" t="n">
        <f aca="false">G14*(1+L14/100)</f>
        <v>0</v>
      </c>
      <c r="N14" s="222" t="n">
        <v>0</v>
      </c>
      <c r="O14" s="222" t="n">
        <f aca="false">ROUND(E14*N14,2)</f>
        <v>0</v>
      </c>
      <c r="P14" s="222" t="n">
        <v>0</v>
      </c>
      <c r="Q14" s="222" t="n">
        <f aca="false">ROUND(E14*P14,2)</f>
        <v>0</v>
      </c>
      <c r="R14" s="222"/>
      <c r="S14" s="222" t="s">
        <v>119</v>
      </c>
      <c r="T14" s="223" t="s">
        <v>120</v>
      </c>
      <c r="U14" s="194" t="n">
        <v>0</v>
      </c>
      <c r="V14" s="194" t="n">
        <f aca="false">ROUND(E14*U14,2)</f>
        <v>0</v>
      </c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5" t="s">
        <v>152</v>
      </c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</row>
    <row r="15" customFormat="false" ht="13.2" hidden="false" customHeight="false" outlineLevel="1" collapsed="false">
      <c r="A15" s="216" t="n">
        <v>7</v>
      </c>
      <c r="B15" s="217" t="s">
        <v>557</v>
      </c>
      <c r="C15" s="218" t="s">
        <v>558</v>
      </c>
      <c r="D15" s="219" t="s">
        <v>391</v>
      </c>
      <c r="E15" s="220" t="n">
        <v>20</v>
      </c>
      <c r="F15" s="221"/>
      <c r="G15" s="222" t="n">
        <f aca="false">ROUND(E15*F15,2)</f>
        <v>0</v>
      </c>
      <c r="H15" s="221"/>
      <c r="I15" s="222" t="n">
        <f aca="false">ROUND(E15*H15,2)</f>
        <v>0</v>
      </c>
      <c r="J15" s="221"/>
      <c r="K15" s="222" t="n">
        <f aca="false">ROUND(E15*J15,2)</f>
        <v>0</v>
      </c>
      <c r="L15" s="222" t="n">
        <v>21</v>
      </c>
      <c r="M15" s="222" t="n">
        <f aca="false">G15*(1+L15/100)</f>
        <v>0</v>
      </c>
      <c r="N15" s="222" t="n">
        <v>0</v>
      </c>
      <c r="O15" s="222" t="n">
        <f aca="false">ROUND(E15*N15,2)</f>
        <v>0</v>
      </c>
      <c r="P15" s="222" t="n">
        <v>0</v>
      </c>
      <c r="Q15" s="222" t="n">
        <f aca="false">ROUND(E15*P15,2)</f>
        <v>0</v>
      </c>
      <c r="R15" s="222"/>
      <c r="S15" s="222" t="s">
        <v>119</v>
      </c>
      <c r="T15" s="223" t="s">
        <v>120</v>
      </c>
      <c r="U15" s="194" t="n">
        <v>0</v>
      </c>
      <c r="V15" s="194" t="n">
        <f aca="false">ROUND(E15*U15,2)</f>
        <v>0</v>
      </c>
      <c r="W15" s="194"/>
      <c r="X15" s="195"/>
      <c r="Y15" s="195"/>
      <c r="Z15" s="195"/>
      <c r="AA15" s="195"/>
      <c r="AB15" s="195"/>
      <c r="AC15" s="195"/>
      <c r="AD15" s="195"/>
      <c r="AE15" s="195"/>
      <c r="AF15" s="195"/>
      <c r="AG15" s="195" t="s">
        <v>152</v>
      </c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</row>
    <row r="16" customFormat="false" ht="13.2" hidden="false" customHeight="false" outlineLevel="1" collapsed="false">
      <c r="A16" s="216" t="n">
        <v>8</v>
      </c>
      <c r="B16" s="217" t="s">
        <v>559</v>
      </c>
      <c r="C16" s="218" t="s">
        <v>560</v>
      </c>
      <c r="D16" s="219" t="s">
        <v>391</v>
      </c>
      <c r="E16" s="220" t="n">
        <v>20</v>
      </c>
      <c r="F16" s="221"/>
      <c r="G16" s="222" t="n">
        <f aca="false">ROUND(E16*F16,2)</f>
        <v>0</v>
      </c>
      <c r="H16" s="221"/>
      <c r="I16" s="222" t="n">
        <f aca="false">ROUND(E16*H16,2)</f>
        <v>0</v>
      </c>
      <c r="J16" s="221"/>
      <c r="K16" s="222" t="n">
        <f aca="false">ROUND(E16*J16,2)</f>
        <v>0</v>
      </c>
      <c r="L16" s="222" t="n">
        <v>21</v>
      </c>
      <c r="M16" s="222" t="n">
        <f aca="false">G16*(1+L16/100)</f>
        <v>0</v>
      </c>
      <c r="N16" s="222" t="n">
        <v>0</v>
      </c>
      <c r="O16" s="222" t="n">
        <f aca="false">ROUND(E16*N16,2)</f>
        <v>0</v>
      </c>
      <c r="P16" s="222" t="n">
        <v>0</v>
      </c>
      <c r="Q16" s="222" t="n">
        <f aca="false">ROUND(E16*P16,2)</f>
        <v>0</v>
      </c>
      <c r="R16" s="222"/>
      <c r="S16" s="222" t="s">
        <v>119</v>
      </c>
      <c r="T16" s="223" t="s">
        <v>120</v>
      </c>
      <c r="U16" s="194" t="n">
        <v>0</v>
      </c>
      <c r="V16" s="194" t="n">
        <f aca="false">ROUND(E16*U16,2)</f>
        <v>0</v>
      </c>
      <c r="W16" s="194"/>
      <c r="X16" s="195"/>
      <c r="Y16" s="195"/>
      <c r="Z16" s="195"/>
      <c r="AA16" s="195"/>
      <c r="AB16" s="195"/>
      <c r="AC16" s="195"/>
      <c r="AD16" s="195"/>
      <c r="AE16" s="195"/>
      <c r="AF16" s="195"/>
      <c r="AG16" s="195" t="s">
        <v>152</v>
      </c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</row>
    <row r="17" customFormat="false" ht="13.2" hidden="false" customHeight="false" outlineLevel="1" collapsed="false">
      <c r="A17" s="216" t="n">
        <v>9</v>
      </c>
      <c r="B17" s="217" t="s">
        <v>561</v>
      </c>
      <c r="C17" s="218" t="s">
        <v>562</v>
      </c>
      <c r="D17" s="219" t="s">
        <v>563</v>
      </c>
      <c r="E17" s="220" t="n">
        <v>1</v>
      </c>
      <c r="F17" s="221"/>
      <c r="G17" s="222" t="n">
        <f aca="false">ROUND(E17*F17,2)</f>
        <v>0</v>
      </c>
      <c r="H17" s="221"/>
      <c r="I17" s="222" t="n">
        <f aca="false">ROUND(E17*H17,2)</f>
        <v>0</v>
      </c>
      <c r="J17" s="221"/>
      <c r="K17" s="222" t="n">
        <f aca="false">ROUND(E17*J17,2)</f>
        <v>0</v>
      </c>
      <c r="L17" s="222" t="n">
        <v>21</v>
      </c>
      <c r="M17" s="222" t="n">
        <f aca="false">G17*(1+L17/100)</f>
        <v>0</v>
      </c>
      <c r="N17" s="222" t="n">
        <v>0</v>
      </c>
      <c r="O17" s="222" t="n">
        <f aca="false">ROUND(E17*N17,2)</f>
        <v>0</v>
      </c>
      <c r="P17" s="222" t="n">
        <v>0</v>
      </c>
      <c r="Q17" s="222" t="n">
        <f aca="false">ROUND(E17*P17,2)</f>
        <v>0</v>
      </c>
      <c r="R17" s="222"/>
      <c r="S17" s="222" t="s">
        <v>119</v>
      </c>
      <c r="T17" s="223" t="s">
        <v>120</v>
      </c>
      <c r="U17" s="194" t="n">
        <v>0</v>
      </c>
      <c r="V17" s="194" t="n">
        <f aca="false">ROUND(E17*U17,2)</f>
        <v>0</v>
      </c>
      <c r="W17" s="194"/>
      <c r="X17" s="195"/>
      <c r="Y17" s="195"/>
      <c r="Z17" s="195"/>
      <c r="AA17" s="195"/>
      <c r="AB17" s="195"/>
      <c r="AC17" s="195"/>
      <c r="AD17" s="195"/>
      <c r="AE17" s="195"/>
      <c r="AF17" s="195"/>
      <c r="AG17" s="195" t="s">
        <v>152</v>
      </c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</row>
    <row r="18" customFormat="false" ht="13.2" hidden="false" customHeight="false" outlineLevel="1" collapsed="false">
      <c r="A18" s="216" t="n">
        <v>10</v>
      </c>
      <c r="B18" s="217" t="s">
        <v>564</v>
      </c>
      <c r="C18" s="218" t="s">
        <v>565</v>
      </c>
      <c r="D18" s="219" t="n">
        <v>1</v>
      </c>
      <c r="E18" s="220" t="n">
        <v>1</v>
      </c>
      <c r="F18" s="221"/>
      <c r="G18" s="222" t="n">
        <f aca="false">ROUND(E18*F18,2)</f>
        <v>0</v>
      </c>
      <c r="H18" s="221"/>
      <c r="I18" s="222" t="n">
        <f aca="false">ROUND(E18*H18,2)</f>
        <v>0</v>
      </c>
      <c r="J18" s="221"/>
      <c r="K18" s="222" t="n">
        <f aca="false">ROUND(E18*J18,2)</f>
        <v>0</v>
      </c>
      <c r="L18" s="222" t="n">
        <v>21</v>
      </c>
      <c r="M18" s="222" t="n">
        <f aca="false">G18*(1+L18/100)</f>
        <v>0</v>
      </c>
      <c r="N18" s="222" t="n">
        <v>0</v>
      </c>
      <c r="O18" s="222" t="n">
        <f aca="false">ROUND(E18*N18,2)</f>
        <v>0</v>
      </c>
      <c r="P18" s="222" t="n">
        <v>0</v>
      </c>
      <c r="Q18" s="222" t="n">
        <f aca="false">ROUND(E18*P18,2)</f>
        <v>0</v>
      </c>
      <c r="R18" s="222"/>
      <c r="S18" s="222" t="s">
        <v>119</v>
      </c>
      <c r="T18" s="223" t="s">
        <v>120</v>
      </c>
      <c r="U18" s="194" t="n">
        <v>0</v>
      </c>
      <c r="V18" s="194" t="n">
        <f aca="false">ROUND(E18*U18,2)</f>
        <v>0</v>
      </c>
      <c r="W18" s="194"/>
      <c r="X18" s="195"/>
      <c r="Y18" s="195"/>
      <c r="Z18" s="195"/>
      <c r="AA18" s="195"/>
      <c r="AB18" s="195"/>
      <c r="AC18" s="195"/>
      <c r="AD18" s="195"/>
      <c r="AE18" s="195"/>
      <c r="AF18" s="195"/>
      <c r="AG18" s="195" t="s">
        <v>152</v>
      </c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</row>
    <row r="19" customFormat="false" ht="13.2" hidden="false" customHeight="false" outlineLevel="0" collapsed="false">
      <c r="A19" s="178" t="s">
        <v>114</v>
      </c>
      <c r="B19" s="179" t="s">
        <v>77</v>
      </c>
      <c r="C19" s="180" t="s">
        <v>78</v>
      </c>
      <c r="D19" s="181"/>
      <c r="E19" s="182"/>
      <c r="F19" s="183"/>
      <c r="G19" s="183" t="n">
        <f aca="false">SUMIF(AG20:AG25,"&lt;&gt;NOR",G20:G25)</f>
        <v>0</v>
      </c>
      <c r="H19" s="183"/>
      <c r="I19" s="183" t="n">
        <f aca="false">SUM(I20:I25)</f>
        <v>0</v>
      </c>
      <c r="J19" s="183"/>
      <c r="K19" s="183" t="n">
        <f aca="false">SUM(K20:K25)</f>
        <v>0</v>
      </c>
      <c r="L19" s="183"/>
      <c r="M19" s="183" t="n">
        <f aca="false">SUM(M20:M25)</f>
        <v>0</v>
      </c>
      <c r="N19" s="183"/>
      <c r="O19" s="183" t="n">
        <f aca="false">SUM(O20:O25)</f>
        <v>0</v>
      </c>
      <c r="P19" s="183"/>
      <c r="Q19" s="183" t="n">
        <f aca="false">SUM(Q20:Q25)</f>
        <v>0</v>
      </c>
      <c r="R19" s="183"/>
      <c r="S19" s="183"/>
      <c r="T19" s="184"/>
      <c r="U19" s="185"/>
      <c r="V19" s="185" t="n">
        <f aca="false">SUM(V20:V25)</f>
        <v>0</v>
      </c>
      <c r="W19" s="185"/>
      <c r="AG19" s="0" t="s">
        <v>115</v>
      </c>
    </row>
    <row r="20" customFormat="false" ht="13.2" hidden="false" customHeight="false" outlineLevel="1" collapsed="false">
      <c r="A20" s="216" t="n">
        <v>11</v>
      </c>
      <c r="B20" s="217" t="s">
        <v>566</v>
      </c>
      <c r="C20" s="218" t="s">
        <v>567</v>
      </c>
      <c r="D20" s="219" t="s">
        <v>391</v>
      </c>
      <c r="E20" s="220" t="n">
        <v>20</v>
      </c>
      <c r="F20" s="221"/>
      <c r="G20" s="222" t="n">
        <f aca="false">ROUND(E20*F20,2)</f>
        <v>0</v>
      </c>
      <c r="H20" s="221"/>
      <c r="I20" s="222" t="n">
        <f aca="false">ROUND(E20*H20,2)</f>
        <v>0</v>
      </c>
      <c r="J20" s="221"/>
      <c r="K20" s="222" t="n">
        <f aca="false">ROUND(E20*J20,2)</f>
        <v>0</v>
      </c>
      <c r="L20" s="222" t="n">
        <v>21</v>
      </c>
      <c r="M20" s="222" t="n">
        <f aca="false">G20*(1+L20/100)</f>
        <v>0</v>
      </c>
      <c r="N20" s="222" t="n">
        <v>0</v>
      </c>
      <c r="O20" s="222" t="n">
        <f aca="false">ROUND(E20*N20,2)</f>
        <v>0</v>
      </c>
      <c r="P20" s="222" t="n">
        <v>0</v>
      </c>
      <c r="Q20" s="222" t="n">
        <f aca="false">ROUND(E20*P20,2)</f>
        <v>0</v>
      </c>
      <c r="R20" s="222"/>
      <c r="S20" s="222" t="s">
        <v>119</v>
      </c>
      <c r="T20" s="223" t="s">
        <v>120</v>
      </c>
      <c r="U20" s="194" t="n">
        <v>0</v>
      </c>
      <c r="V20" s="194" t="n">
        <f aca="false">ROUND(E20*U20,2)</f>
        <v>0</v>
      </c>
      <c r="W20" s="194"/>
      <c r="X20" s="195"/>
      <c r="Y20" s="195"/>
      <c r="Z20" s="195"/>
      <c r="AA20" s="195"/>
      <c r="AB20" s="195"/>
      <c r="AC20" s="195"/>
      <c r="AD20" s="195"/>
      <c r="AE20" s="195"/>
      <c r="AF20" s="195"/>
      <c r="AG20" s="195" t="s">
        <v>152</v>
      </c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</row>
    <row r="21" customFormat="false" ht="13.2" hidden="false" customHeight="false" outlineLevel="1" collapsed="false">
      <c r="A21" s="216" t="n">
        <v>12</v>
      </c>
      <c r="B21" s="217" t="s">
        <v>568</v>
      </c>
      <c r="C21" s="218" t="s">
        <v>569</v>
      </c>
      <c r="D21" s="219" t="s">
        <v>391</v>
      </c>
      <c r="E21" s="220" t="n">
        <v>20</v>
      </c>
      <c r="F21" s="221"/>
      <c r="G21" s="222" t="n">
        <f aca="false">ROUND(E21*F21,2)</f>
        <v>0</v>
      </c>
      <c r="H21" s="221"/>
      <c r="I21" s="222" t="n">
        <f aca="false">ROUND(E21*H21,2)</f>
        <v>0</v>
      </c>
      <c r="J21" s="221"/>
      <c r="K21" s="222" t="n">
        <f aca="false">ROUND(E21*J21,2)</f>
        <v>0</v>
      </c>
      <c r="L21" s="222" t="n">
        <v>21</v>
      </c>
      <c r="M21" s="222" t="n">
        <f aca="false">G21*(1+L21/100)</f>
        <v>0</v>
      </c>
      <c r="N21" s="222" t="n">
        <v>0</v>
      </c>
      <c r="O21" s="222" t="n">
        <f aca="false">ROUND(E21*N21,2)</f>
        <v>0</v>
      </c>
      <c r="P21" s="222" t="n">
        <v>0</v>
      </c>
      <c r="Q21" s="222" t="n">
        <f aca="false">ROUND(E21*P21,2)</f>
        <v>0</v>
      </c>
      <c r="R21" s="222"/>
      <c r="S21" s="222" t="s">
        <v>119</v>
      </c>
      <c r="T21" s="223" t="s">
        <v>120</v>
      </c>
      <c r="U21" s="194" t="n">
        <v>0</v>
      </c>
      <c r="V21" s="194" t="n">
        <f aca="false">ROUND(E21*U21,2)</f>
        <v>0</v>
      </c>
      <c r="W21" s="194"/>
      <c r="X21" s="195"/>
      <c r="Y21" s="195"/>
      <c r="Z21" s="195"/>
      <c r="AA21" s="195"/>
      <c r="AB21" s="195"/>
      <c r="AC21" s="195"/>
      <c r="AD21" s="195"/>
      <c r="AE21" s="195"/>
      <c r="AF21" s="195"/>
      <c r="AG21" s="195" t="s">
        <v>152</v>
      </c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</row>
    <row r="22" customFormat="false" ht="13.2" hidden="false" customHeight="false" outlineLevel="1" collapsed="false">
      <c r="A22" s="216" t="n">
        <v>13</v>
      </c>
      <c r="B22" s="217" t="s">
        <v>570</v>
      </c>
      <c r="C22" s="218" t="s">
        <v>571</v>
      </c>
      <c r="D22" s="219" t="s">
        <v>391</v>
      </c>
      <c r="E22" s="220" t="n">
        <v>20</v>
      </c>
      <c r="F22" s="221"/>
      <c r="G22" s="222" t="n">
        <f aca="false">ROUND(E22*F22,2)</f>
        <v>0</v>
      </c>
      <c r="H22" s="221"/>
      <c r="I22" s="222" t="n">
        <f aca="false">ROUND(E22*H22,2)</f>
        <v>0</v>
      </c>
      <c r="J22" s="221"/>
      <c r="K22" s="222" t="n">
        <f aca="false">ROUND(E22*J22,2)</f>
        <v>0</v>
      </c>
      <c r="L22" s="222" t="n">
        <v>21</v>
      </c>
      <c r="M22" s="222" t="n">
        <f aca="false">G22*(1+L22/100)</f>
        <v>0</v>
      </c>
      <c r="N22" s="222" t="n">
        <v>0</v>
      </c>
      <c r="O22" s="222" t="n">
        <f aca="false">ROUND(E22*N22,2)</f>
        <v>0</v>
      </c>
      <c r="P22" s="222" t="n">
        <v>0</v>
      </c>
      <c r="Q22" s="222" t="n">
        <f aca="false">ROUND(E22*P22,2)</f>
        <v>0</v>
      </c>
      <c r="R22" s="222"/>
      <c r="S22" s="222" t="s">
        <v>119</v>
      </c>
      <c r="T22" s="223" t="s">
        <v>120</v>
      </c>
      <c r="U22" s="194" t="n">
        <v>0</v>
      </c>
      <c r="V22" s="194" t="n">
        <f aca="false">ROUND(E22*U22,2)</f>
        <v>0</v>
      </c>
      <c r="W22" s="194"/>
      <c r="X22" s="195"/>
      <c r="Y22" s="195"/>
      <c r="Z22" s="195"/>
      <c r="AA22" s="195"/>
      <c r="AB22" s="195"/>
      <c r="AC22" s="195"/>
      <c r="AD22" s="195"/>
      <c r="AE22" s="195"/>
      <c r="AF22" s="195"/>
      <c r="AG22" s="195" t="s">
        <v>152</v>
      </c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</row>
    <row r="23" customFormat="false" ht="13.2" hidden="false" customHeight="false" outlineLevel="1" collapsed="false">
      <c r="A23" s="216" t="n">
        <v>14</v>
      </c>
      <c r="B23" s="217" t="s">
        <v>572</v>
      </c>
      <c r="C23" s="218" t="s">
        <v>573</v>
      </c>
      <c r="D23" s="219" t="s">
        <v>391</v>
      </c>
      <c r="E23" s="220" t="n">
        <v>20</v>
      </c>
      <c r="F23" s="221"/>
      <c r="G23" s="222" t="n">
        <f aca="false">ROUND(E23*F23,2)</f>
        <v>0</v>
      </c>
      <c r="H23" s="221"/>
      <c r="I23" s="222" t="n">
        <f aca="false">ROUND(E23*H23,2)</f>
        <v>0</v>
      </c>
      <c r="J23" s="221"/>
      <c r="K23" s="222" t="n">
        <f aca="false">ROUND(E23*J23,2)</f>
        <v>0</v>
      </c>
      <c r="L23" s="222" t="n">
        <v>21</v>
      </c>
      <c r="M23" s="222" t="n">
        <f aca="false">G23*(1+L23/100)</f>
        <v>0</v>
      </c>
      <c r="N23" s="222" t="n">
        <v>0</v>
      </c>
      <c r="O23" s="222" t="n">
        <f aca="false">ROUND(E23*N23,2)</f>
        <v>0</v>
      </c>
      <c r="P23" s="222" t="n">
        <v>0</v>
      </c>
      <c r="Q23" s="222" t="n">
        <f aca="false">ROUND(E23*P23,2)</f>
        <v>0</v>
      </c>
      <c r="R23" s="222"/>
      <c r="S23" s="222" t="s">
        <v>119</v>
      </c>
      <c r="T23" s="223" t="s">
        <v>120</v>
      </c>
      <c r="U23" s="194" t="n">
        <v>0</v>
      </c>
      <c r="V23" s="194" t="n">
        <f aca="false">ROUND(E23*U23,2)</f>
        <v>0</v>
      </c>
      <c r="W23" s="194"/>
      <c r="X23" s="195"/>
      <c r="Y23" s="195"/>
      <c r="Z23" s="195"/>
      <c r="AA23" s="195"/>
      <c r="AB23" s="195"/>
      <c r="AC23" s="195"/>
      <c r="AD23" s="195"/>
      <c r="AE23" s="195"/>
      <c r="AF23" s="195"/>
      <c r="AG23" s="195" t="s">
        <v>152</v>
      </c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</row>
    <row r="24" customFormat="false" ht="13.2" hidden="false" customHeight="false" outlineLevel="1" collapsed="false">
      <c r="A24" s="216" t="n">
        <v>15</v>
      </c>
      <c r="B24" s="217" t="s">
        <v>574</v>
      </c>
      <c r="C24" s="218" t="s">
        <v>575</v>
      </c>
      <c r="D24" s="219" t="s">
        <v>576</v>
      </c>
      <c r="E24" s="220" t="n">
        <v>0.25</v>
      </c>
      <c r="F24" s="221"/>
      <c r="G24" s="222" t="n">
        <f aca="false">ROUND(E24*F24,2)</f>
        <v>0</v>
      </c>
      <c r="H24" s="221"/>
      <c r="I24" s="222" t="n">
        <f aca="false">ROUND(E24*H24,2)</f>
        <v>0</v>
      </c>
      <c r="J24" s="221"/>
      <c r="K24" s="222" t="n">
        <f aca="false">ROUND(E24*J24,2)</f>
        <v>0</v>
      </c>
      <c r="L24" s="222" t="n">
        <v>21</v>
      </c>
      <c r="M24" s="222" t="n">
        <f aca="false">G24*(1+L24/100)</f>
        <v>0</v>
      </c>
      <c r="N24" s="222" t="n">
        <v>0</v>
      </c>
      <c r="O24" s="222" t="n">
        <f aca="false">ROUND(E24*N24,2)</f>
        <v>0</v>
      </c>
      <c r="P24" s="222" t="n">
        <v>0</v>
      </c>
      <c r="Q24" s="222" t="n">
        <f aca="false">ROUND(E24*P24,2)</f>
        <v>0</v>
      </c>
      <c r="R24" s="222"/>
      <c r="S24" s="222" t="s">
        <v>119</v>
      </c>
      <c r="T24" s="223" t="s">
        <v>120</v>
      </c>
      <c r="U24" s="194" t="n">
        <v>0</v>
      </c>
      <c r="V24" s="194" t="n">
        <f aca="false">ROUND(E24*U24,2)</f>
        <v>0</v>
      </c>
      <c r="W24" s="194"/>
      <c r="X24" s="195"/>
      <c r="Y24" s="195"/>
      <c r="Z24" s="195"/>
      <c r="AA24" s="195"/>
      <c r="AB24" s="195"/>
      <c r="AC24" s="195"/>
      <c r="AD24" s="195"/>
      <c r="AE24" s="195"/>
      <c r="AF24" s="195"/>
      <c r="AG24" s="195" t="s">
        <v>152</v>
      </c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</row>
    <row r="25" customFormat="false" ht="13.2" hidden="false" customHeight="false" outlineLevel="1" collapsed="false">
      <c r="A25" s="186" t="n">
        <v>16</v>
      </c>
      <c r="B25" s="187" t="s">
        <v>577</v>
      </c>
      <c r="C25" s="188" t="s">
        <v>578</v>
      </c>
      <c r="D25" s="189" t="s">
        <v>576</v>
      </c>
      <c r="E25" s="190" t="n">
        <v>0.15</v>
      </c>
      <c r="F25" s="191"/>
      <c r="G25" s="192" t="n">
        <f aca="false">ROUND(E25*F25,2)</f>
        <v>0</v>
      </c>
      <c r="H25" s="191"/>
      <c r="I25" s="192" t="n">
        <f aca="false">ROUND(E25*H25,2)</f>
        <v>0</v>
      </c>
      <c r="J25" s="191"/>
      <c r="K25" s="192" t="n">
        <f aca="false">ROUND(E25*J25,2)</f>
        <v>0</v>
      </c>
      <c r="L25" s="192" t="n">
        <v>21</v>
      </c>
      <c r="M25" s="192" t="n">
        <f aca="false">G25*(1+L25/100)</f>
        <v>0</v>
      </c>
      <c r="N25" s="192" t="n">
        <v>0</v>
      </c>
      <c r="O25" s="192" t="n">
        <f aca="false">ROUND(E25*N25,2)</f>
        <v>0</v>
      </c>
      <c r="P25" s="192" t="n">
        <v>0</v>
      </c>
      <c r="Q25" s="192" t="n">
        <f aca="false">ROUND(E25*P25,2)</f>
        <v>0</v>
      </c>
      <c r="R25" s="192"/>
      <c r="S25" s="192" t="s">
        <v>119</v>
      </c>
      <c r="T25" s="193" t="s">
        <v>120</v>
      </c>
      <c r="U25" s="194" t="n">
        <v>0</v>
      </c>
      <c r="V25" s="194" t="n">
        <f aca="false">ROUND(E25*U25,2)</f>
        <v>0</v>
      </c>
      <c r="W25" s="194"/>
      <c r="X25" s="195"/>
      <c r="Y25" s="195"/>
      <c r="Z25" s="195"/>
      <c r="AA25" s="195"/>
      <c r="AB25" s="195"/>
      <c r="AC25" s="195"/>
      <c r="AD25" s="195"/>
      <c r="AE25" s="195"/>
      <c r="AF25" s="195"/>
      <c r="AG25" s="195" t="s">
        <v>152</v>
      </c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</row>
    <row r="26" customFormat="false" ht="13.2" hidden="false" customHeight="false" outlineLevel="0" collapsed="false">
      <c r="A26" s="155"/>
      <c r="B26" s="161"/>
      <c r="C26" s="201"/>
      <c r="D26" s="163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AE26" s="0" t="n">
        <v>15</v>
      </c>
      <c r="AF26" s="0" t="n">
        <v>21</v>
      </c>
    </row>
    <row r="27" customFormat="false" ht="13.2" hidden="false" customHeight="false" outlineLevel="0" collapsed="false">
      <c r="A27" s="202"/>
      <c r="B27" s="203" t="s">
        <v>14</v>
      </c>
      <c r="C27" s="204"/>
      <c r="D27" s="205"/>
      <c r="E27" s="206"/>
      <c r="F27" s="206"/>
      <c r="G27" s="207" t="n">
        <f aca="false">G8+G19</f>
        <v>0</v>
      </c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AE27" s="0" t="n">
        <f aca="false">SUMIF(L7:L25,AE26,G7:G25)</f>
        <v>0</v>
      </c>
      <c r="AF27" s="0" t="n">
        <f aca="false">SUMIF(L7:L25,AF26,G7:G25)</f>
        <v>0</v>
      </c>
      <c r="AG27" s="0" t="s">
        <v>143</v>
      </c>
    </row>
    <row r="28" customFormat="false" ht="13.2" hidden="false" customHeight="false" outlineLevel="0" collapsed="false">
      <c r="C28" s="208"/>
      <c r="D28" s="170"/>
      <c r="AG28" s="0" t="s">
        <v>144</v>
      </c>
    </row>
    <row r="29" customFormat="false" ht="13.2" hidden="false" customHeight="false" outlineLevel="0" collapsed="false">
      <c r="D29" s="170"/>
    </row>
    <row r="30" customFormat="false" ht="13.2" hidden="false" customHeight="false" outlineLevel="0" collapsed="false">
      <c r="D30" s="170"/>
    </row>
    <row r="31" customFormat="false" ht="13.2" hidden="false" customHeight="false" outlineLevel="0" collapsed="false">
      <c r="D31" s="170"/>
    </row>
    <row r="32" customFormat="false" ht="13.2" hidden="false" customHeight="false" outlineLevel="0" collapsed="false">
      <c r="D32" s="170"/>
    </row>
    <row r="33" customFormat="false" ht="13.2" hidden="false" customHeight="false" outlineLevel="0" collapsed="false">
      <c r="D33" s="170"/>
    </row>
    <row r="34" customFormat="false" ht="13.2" hidden="false" customHeight="false" outlineLevel="0" collapsed="false">
      <c r="D34" s="170"/>
    </row>
    <row r="35" customFormat="false" ht="13.2" hidden="false" customHeight="false" outlineLevel="0" collapsed="false">
      <c r="D35" s="170"/>
    </row>
    <row r="36" customFormat="false" ht="13.2" hidden="false" customHeight="false" outlineLevel="0" collapsed="false">
      <c r="D36" s="170"/>
    </row>
    <row r="37" customFormat="false" ht="13.2" hidden="false" customHeight="false" outlineLevel="0" collapsed="false">
      <c r="D37" s="170"/>
    </row>
    <row r="38" customFormat="false" ht="13.2" hidden="false" customHeight="false" outlineLevel="0" collapsed="false">
      <c r="D38" s="170"/>
    </row>
    <row r="39" customFormat="false" ht="13.2" hidden="false" customHeight="false" outlineLevel="0" collapsed="false">
      <c r="D39" s="170"/>
    </row>
    <row r="40" customFormat="false" ht="13.2" hidden="false" customHeight="false" outlineLevel="0" collapsed="false">
      <c r="D40" s="170"/>
    </row>
    <row r="41" customFormat="false" ht="13.2" hidden="false" customHeight="false" outlineLevel="0" collapsed="false">
      <c r="D41" s="170"/>
    </row>
    <row r="42" customFormat="false" ht="13.2" hidden="false" customHeight="false" outlineLevel="0" collapsed="false">
      <c r="D42" s="170"/>
    </row>
    <row r="43" customFormat="false" ht="13.2" hidden="false" customHeight="false" outlineLevel="0" collapsed="false">
      <c r="D43" s="170"/>
    </row>
    <row r="44" customFormat="false" ht="13.2" hidden="false" customHeight="false" outlineLevel="0" collapsed="false">
      <c r="D44" s="170"/>
    </row>
    <row r="45" customFormat="false" ht="13.2" hidden="false" customHeight="false" outlineLevel="0" collapsed="false">
      <c r="D45" s="170"/>
    </row>
    <row r="46" customFormat="false" ht="13.2" hidden="false" customHeight="false" outlineLevel="0" collapsed="false">
      <c r="D46" s="170"/>
    </row>
    <row r="47" customFormat="false" ht="13.2" hidden="false" customHeight="false" outlineLevel="0" collapsed="false">
      <c r="D47" s="170"/>
    </row>
    <row r="48" customFormat="false" ht="13.2" hidden="false" customHeight="false" outlineLevel="0" collapsed="false">
      <c r="D48" s="170"/>
    </row>
    <row r="49" customFormat="false" ht="13.2" hidden="false" customHeight="false" outlineLevel="0" collapsed="false">
      <c r="D49" s="170"/>
    </row>
    <row r="50" customFormat="false" ht="13.2" hidden="false" customHeight="false" outlineLevel="0" collapsed="false">
      <c r="D50" s="170"/>
    </row>
    <row r="51" customFormat="false" ht="13.2" hidden="false" customHeight="false" outlineLevel="0" collapsed="false">
      <c r="D51" s="170"/>
    </row>
    <row r="52" customFormat="false" ht="13.2" hidden="false" customHeight="false" outlineLevel="0" collapsed="false">
      <c r="D52" s="170"/>
    </row>
    <row r="53" customFormat="false" ht="13.2" hidden="false" customHeight="false" outlineLevel="0" collapsed="false">
      <c r="D53" s="170"/>
    </row>
    <row r="54" customFormat="false" ht="13.2" hidden="false" customHeight="false" outlineLevel="0" collapsed="false">
      <c r="D54" s="170"/>
    </row>
    <row r="55" customFormat="false" ht="13.2" hidden="false" customHeight="false" outlineLevel="0" collapsed="false">
      <c r="D55" s="170"/>
    </row>
    <row r="56" customFormat="false" ht="13.2" hidden="false" customHeight="false" outlineLevel="0" collapsed="false">
      <c r="D56" s="170"/>
    </row>
    <row r="57" customFormat="false" ht="13.2" hidden="false" customHeight="false" outlineLevel="0" collapsed="false">
      <c r="D57" s="170"/>
    </row>
    <row r="58" customFormat="false" ht="13.2" hidden="false" customHeight="false" outlineLevel="0" collapsed="false">
      <c r="D58" s="170"/>
    </row>
    <row r="59" customFormat="false" ht="13.2" hidden="false" customHeight="false" outlineLevel="0" collapsed="false">
      <c r="D59" s="170"/>
    </row>
    <row r="60" customFormat="false" ht="13.2" hidden="false" customHeight="false" outlineLevel="0" collapsed="false">
      <c r="D60" s="170"/>
    </row>
    <row r="61" customFormat="false" ht="13.2" hidden="false" customHeight="false" outlineLevel="0" collapsed="false">
      <c r="D61" s="170"/>
    </row>
    <row r="62" customFormat="false" ht="13.2" hidden="false" customHeight="false" outlineLevel="0" collapsed="false">
      <c r="D62" s="170"/>
    </row>
    <row r="63" customFormat="false" ht="13.2" hidden="false" customHeight="false" outlineLevel="0" collapsed="false">
      <c r="D63" s="170"/>
    </row>
    <row r="64" customFormat="false" ht="13.2" hidden="false" customHeight="false" outlineLevel="0" collapsed="false">
      <c r="D64" s="170"/>
    </row>
    <row r="65" customFormat="false" ht="13.2" hidden="false" customHeight="false" outlineLevel="0" collapsed="false">
      <c r="D65" s="170"/>
    </row>
    <row r="66" customFormat="false" ht="13.2" hidden="false" customHeight="false" outlineLevel="0" collapsed="false">
      <c r="D66" s="170"/>
    </row>
    <row r="67" customFormat="false" ht="13.2" hidden="false" customHeight="false" outlineLevel="0" collapsed="false">
      <c r="D67" s="170"/>
    </row>
    <row r="68" customFormat="false" ht="13.2" hidden="false" customHeight="false" outlineLevel="0" collapsed="false">
      <c r="D68" s="170"/>
    </row>
    <row r="69" customFormat="false" ht="13.2" hidden="false" customHeight="false" outlineLevel="0" collapsed="false">
      <c r="D69" s="170"/>
    </row>
    <row r="70" customFormat="false" ht="13.2" hidden="false" customHeight="false" outlineLevel="0" collapsed="false">
      <c r="D70" s="170"/>
    </row>
    <row r="71" customFormat="false" ht="13.2" hidden="false" customHeight="false" outlineLevel="0" collapsed="false">
      <c r="D71" s="170"/>
    </row>
    <row r="72" customFormat="false" ht="13.2" hidden="false" customHeight="false" outlineLevel="0" collapsed="false">
      <c r="D72" s="170"/>
    </row>
    <row r="73" customFormat="false" ht="13.2" hidden="false" customHeight="false" outlineLevel="0" collapsed="false">
      <c r="D73" s="170"/>
    </row>
    <row r="74" customFormat="false" ht="13.2" hidden="false" customHeight="false" outlineLevel="0" collapsed="false">
      <c r="D74" s="170"/>
    </row>
    <row r="75" customFormat="false" ht="13.2" hidden="false" customHeight="false" outlineLevel="0" collapsed="false">
      <c r="D75" s="170"/>
    </row>
    <row r="76" customFormat="false" ht="13.2" hidden="false" customHeight="false" outlineLevel="0" collapsed="false">
      <c r="D76" s="170"/>
    </row>
    <row r="77" customFormat="false" ht="13.2" hidden="false" customHeight="false" outlineLevel="0" collapsed="false">
      <c r="D77" s="170"/>
    </row>
    <row r="78" customFormat="false" ht="13.2" hidden="false" customHeight="false" outlineLevel="0" collapsed="false">
      <c r="D78" s="170"/>
    </row>
    <row r="79" customFormat="false" ht="13.2" hidden="false" customHeight="false" outlineLevel="0" collapsed="false">
      <c r="D79" s="170"/>
    </row>
    <row r="80" customFormat="false" ht="13.2" hidden="false" customHeight="false" outlineLevel="0" collapsed="false">
      <c r="D80" s="170"/>
    </row>
    <row r="81" customFormat="false" ht="13.2" hidden="false" customHeight="false" outlineLevel="0" collapsed="false">
      <c r="D81" s="170"/>
    </row>
    <row r="82" customFormat="false" ht="13.2" hidden="false" customHeight="false" outlineLevel="0" collapsed="false">
      <c r="D82" s="170"/>
    </row>
    <row r="83" customFormat="false" ht="13.2" hidden="false" customHeight="false" outlineLevel="0" collapsed="false">
      <c r="D83" s="170"/>
    </row>
    <row r="84" customFormat="false" ht="13.2" hidden="false" customHeight="false" outlineLevel="0" collapsed="false">
      <c r="D84" s="170"/>
    </row>
    <row r="85" customFormat="false" ht="13.2" hidden="false" customHeight="false" outlineLevel="0" collapsed="false">
      <c r="D85" s="170"/>
    </row>
    <row r="86" customFormat="false" ht="13.2" hidden="false" customHeight="false" outlineLevel="0" collapsed="false">
      <c r="D86" s="170"/>
    </row>
    <row r="87" customFormat="false" ht="13.2" hidden="false" customHeight="false" outlineLevel="0" collapsed="false">
      <c r="D87" s="170"/>
    </row>
    <row r="88" customFormat="false" ht="13.2" hidden="false" customHeight="false" outlineLevel="0" collapsed="false">
      <c r="D88" s="170"/>
    </row>
    <row r="89" customFormat="false" ht="13.2" hidden="false" customHeight="false" outlineLevel="0" collapsed="false">
      <c r="D89" s="170"/>
    </row>
    <row r="90" customFormat="false" ht="13.2" hidden="false" customHeight="false" outlineLevel="0" collapsed="false">
      <c r="D90" s="170"/>
    </row>
    <row r="91" customFormat="false" ht="13.2" hidden="false" customHeight="false" outlineLevel="0" collapsed="false">
      <c r="D91" s="170"/>
    </row>
    <row r="92" customFormat="false" ht="13.2" hidden="false" customHeight="false" outlineLevel="0" collapsed="false">
      <c r="D92" s="170"/>
    </row>
    <row r="93" customFormat="false" ht="13.2" hidden="false" customHeight="false" outlineLevel="0" collapsed="false">
      <c r="D93" s="170"/>
    </row>
    <row r="94" customFormat="false" ht="13.2" hidden="false" customHeight="false" outlineLevel="0" collapsed="false">
      <c r="D94" s="170"/>
    </row>
    <row r="95" customFormat="false" ht="13.2" hidden="false" customHeight="false" outlineLevel="0" collapsed="false">
      <c r="D95" s="170"/>
    </row>
    <row r="96" customFormat="false" ht="13.2" hidden="false" customHeight="false" outlineLevel="0" collapsed="false">
      <c r="D96" s="170"/>
    </row>
    <row r="97" customFormat="false" ht="13.2" hidden="false" customHeight="false" outlineLevel="0" collapsed="false">
      <c r="D97" s="170"/>
    </row>
    <row r="98" customFormat="false" ht="13.2" hidden="false" customHeight="false" outlineLevel="0" collapsed="false">
      <c r="D98" s="170"/>
    </row>
    <row r="99" customFormat="false" ht="13.2" hidden="false" customHeight="false" outlineLevel="0" collapsed="false">
      <c r="D99" s="170"/>
    </row>
    <row r="100" customFormat="false" ht="13.2" hidden="false" customHeight="false" outlineLevel="0" collapsed="false">
      <c r="D100" s="170"/>
    </row>
    <row r="101" customFormat="false" ht="13.2" hidden="false" customHeight="false" outlineLevel="0" collapsed="false">
      <c r="D101" s="170"/>
    </row>
    <row r="102" customFormat="false" ht="13.2" hidden="false" customHeight="false" outlineLevel="0" collapsed="false">
      <c r="D102" s="170"/>
    </row>
    <row r="103" customFormat="false" ht="13.2" hidden="false" customHeight="false" outlineLevel="0" collapsed="false">
      <c r="D103" s="170"/>
    </row>
    <row r="104" customFormat="false" ht="13.2" hidden="false" customHeight="false" outlineLevel="0" collapsed="false">
      <c r="D104" s="170"/>
    </row>
    <row r="105" customFormat="false" ht="13.2" hidden="false" customHeight="false" outlineLevel="0" collapsed="false">
      <c r="D105" s="170"/>
    </row>
    <row r="106" customFormat="false" ht="13.2" hidden="false" customHeight="false" outlineLevel="0" collapsed="false">
      <c r="D106" s="170"/>
    </row>
    <row r="107" customFormat="false" ht="13.2" hidden="false" customHeight="false" outlineLevel="0" collapsed="false">
      <c r="D107" s="170"/>
    </row>
    <row r="108" customFormat="false" ht="13.2" hidden="false" customHeight="false" outlineLevel="0" collapsed="false">
      <c r="D108" s="170"/>
    </row>
    <row r="109" customFormat="false" ht="13.2" hidden="false" customHeight="false" outlineLevel="0" collapsed="false">
      <c r="D109" s="170"/>
    </row>
    <row r="110" customFormat="false" ht="13.2" hidden="false" customHeight="false" outlineLevel="0" collapsed="false">
      <c r="D110" s="170"/>
    </row>
    <row r="111" customFormat="false" ht="13.2" hidden="false" customHeight="false" outlineLevel="0" collapsed="false">
      <c r="D111" s="170"/>
    </row>
    <row r="112" customFormat="false" ht="13.2" hidden="false" customHeight="false" outlineLevel="0" collapsed="false">
      <c r="D112" s="170"/>
    </row>
    <row r="113" customFormat="false" ht="13.2" hidden="false" customHeight="false" outlineLevel="0" collapsed="false">
      <c r="D113" s="170"/>
    </row>
    <row r="114" customFormat="false" ht="13.2" hidden="false" customHeight="false" outlineLevel="0" collapsed="false">
      <c r="D114" s="170"/>
    </row>
    <row r="115" customFormat="false" ht="13.2" hidden="false" customHeight="false" outlineLevel="0" collapsed="false">
      <c r="D115" s="170"/>
    </row>
    <row r="116" customFormat="false" ht="13.2" hidden="false" customHeight="false" outlineLevel="0" collapsed="false">
      <c r="D116" s="170"/>
    </row>
    <row r="117" customFormat="false" ht="13.2" hidden="false" customHeight="false" outlineLevel="0" collapsed="false">
      <c r="D117" s="170"/>
    </row>
    <row r="118" customFormat="false" ht="13.2" hidden="false" customHeight="false" outlineLevel="0" collapsed="false">
      <c r="D118" s="170"/>
    </row>
    <row r="119" customFormat="false" ht="13.2" hidden="false" customHeight="false" outlineLevel="0" collapsed="false">
      <c r="D119" s="170"/>
    </row>
    <row r="120" customFormat="false" ht="13.2" hidden="false" customHeight="false" outlineLevel="0" collapsed="false">
      <c r="D120" s="170"/>
    </row>
    <row r="121" customFormat="false" ht="13.2" hidden="false" customHeight="false" outlineLevel="0" collapsed="false">
      <c r="D121" s="170"/>
    </row>
    <row r="122" customFormat="false" ht="13.2" hidden="false" customHeight="false" outlineLevel="0" collapsed="false">
      <c r="D122" s="170"/>
    </row>
    <row r="123" customFormat="false" ht="13.2" hidden="false" customHeight="false" outlineLevel="0" collapsed="false">
      <c r="D123" s="170"/>
    </row>
    <row r="124" customFormat="false" ht="13.2" hidden="false" customHeight="false" outlineLevel="0" collapsed="false">
      <c r="D124" s="170"/>
    </row>
    <row r="125" customFormat="false" ht="13.2" hidden="false" customHeight="false" outlineLevel="0" collapsed="false">
      <c r="D125" s="170"/>
    </row>
    <row r="126" customFormat="false" ht="13.2" hidden="false" customHeight="false" outlineLevel="0" collapsed="false">
      <c r="D126" s="170"/>
    </row>
    <row r="127" customFormat="false" ht="13.2" hidden="false" customHeight="false" outlineLevel="0" collapsed="false">
      <c r="D127" s="170"/>
    </row>
    <row r="128" customFormat="false" ht="13.2" hidden="false" customHeight="false" outlineLevel="0" collapsed="false">
      <c r="D128" s="170"/>
    </row>
    <row r="129" customFormat="false" ht="13.2" hidden="false" customHeight="false" outlineLevel="0" collapsed="false">
      <c r="D129" s="170"/>
    </row>
    <row r="130" customFormat="false" ht="13.2" hidden="false" customHeight="false" outlineLevel="0" collapsed="false">
      <c r="D130" s="170"/>
    </row>
    <row r="131" customFormat="false" ht="13.2" hidden="false" customHeight="false" outlineLevel="0" collapsed="false">
      <c r="D131" s="170"/>
    </row>
    <row r="132" customFormat="false" ht="13.2" hidden="false" customHeight="false" outlineLevel="0" collapsed="false">
      <c r="D132" s="170"/>
    </row>
    <row r="133" customFormat="false" ht="13.2" hidden="false" customHeight="false" outlineLevel="0" collapsed="false">
      <c r="D133" s="170"/>
    </row>
    <row r="134" customFormat="false" ht="13.2" hidden="false" customHeight="false" outlineLevel="0" collapsed="false">
      <c r="D134" s="170"/>
    </row>
    <row r="135" customFormat="false" ht="13.2" hidden="false" customHeight="false" outlineLevel="0" collapsed="false">
      <c r="D135" s="170"/>
    </row>
    <row r="136" customFormat="false" ht="13.2" hidden="false" customHeight="false" outlineLevel="0" collapsed="false">
      <c r="D136" s="170"/>
    </row>
    <row r="137" customFormat="false" ht="13.2" hidden="false" customHeight="false" outlineLevel="0" collapsed="false">
      <c r="D137" s="170"/>
    </row>
    <row r="138" customFormat="false" ht="13.2" hidden="false" customHeight="false" outlineLevel="0" collapsed="false">
      <c r="D138" s="170"/>
    </row>
    <row r="139" customFormat="false" ht="13.2" hidden="false" customHeight="false" outlineLevel="0" collapsed="false">
      <c r="D139" s="170"/>
    </row>
    <row r="140" customFormat="false" ht="13.2" hidden="false" customHeight="false" outlineLevel="0" collapsed="false">
      <c r="D140" s="170"/>
    </row>
    <row r="141" customFormat="false" ht="13.2" hidden="false" customHeight="false" outlineLevel="0" collapsed="false">
      <c r="D141" s="170"/>
    </row>
    <row r="142" customFormat="false" ht="13.2" hidden="false" customHeight="false" outlineLevel="0" collapsed="false">
      <c r="D142" s="170"/>
    </row>
    <row r="143" customFormat="false" ht="13.2" hidden="false" customHeight="false" outlineLevel="0" collapsed="false">
      <c r="D143" s="170"/>
    </row>
    <row r="144" customFormat="false" ht="13.2" hidden="false" customHeight="false" outlineLevel="0" collapsed="false">
      <c r="D144" s="170"/>
    </row>
    <row r="145" customFormat="false" ht="13.2" hidden="false" customHeight="false" outlineLevel="0" collapsed="false">
      <c r="D145" s="170"/>
    </row>
    <row r="146" customFormat="false" ht="13.2" hidden="false" customHeight="false" outlineLevel="0" collapsed="false">
      <c r="D146" s="170"/>
    </row>
    <row r="147" customFormat="false" ht="13.2" hidden="false" customHeight="false" outlineLevel="0" collapsed="false">
      <c r="D147" s="170"/>
    </row>
    <row r="148" customFormat="false" ht="13.2" hidden="false" customHeight="false" outlineLevel="0" collapsed="false">
      <c r="D148" s="170"/>
    </row>
    <row r="149" customFormat="false" ht="13.2" hidden="false" customHeight="false" outlineLevel="0" collapsed="false">
      <c r="D149" s="170"/>
    </row>
    <row r="150" customFormat="false" ht="13.2" hidden="false" customHeight="false" outlineLevel="0" collapsed="false">
      <c r="D150" s="170"/>
    </row>
    <row r="151" customFormat="false" ht="13.2" hidden="false" customHeight="false" outlineLevel="0" collapsed="false">
      <c r="D151" s="170"/>
    </row>
    <row r="152" customFormat="false" ht="13.2" hidden="false" customHeight="false" outlineLevel="0" collapsed="false">
      <c r="D152" s="170"/>
    </row>
    <row r="153" customFormat="false" ht="13.2" hidden="false" customHeight="false" outlineLevel="0" collapsed="false">
      <c r="D153" s="170"/>
    </row>
    <row r="154" customFormat="false" ht="13.2" hidden="false" customHeight="false" outlineLevel="0" collapsed="false">
      <c r="D154" s="170"/>
    </row>
    <row r="155" customFormat="false" ht="13.2" hidden="false" customHeight="false" outlineLevel="0" collapsed="false">
      <c r="D155" s="170"/>
    </row>
    <row r="156" customFormat="false" ht="13.2" hidden="false" customHeight="false" outlineLevel="0" collapsed="false">
      <c r="D156" s="170"/>
    </row>
    <row r="157" customFormat="false" ht="13.2" hidden="false" customHeight="false" outlineLevel="0" collapsed="false">
      <c r="D157" s="170"/>
    </row>
    <row r="158" customFormat="false" ht="13.2" hidden="false" customHeight="false" outlineLevel="0" collapsed="false">
      <c r="D158" s="170"/>
    </row>
    <row r="159" customFormat="false" ht="13.2" hidden="false" customHeight="false" outlineLevel="0" collapsed="false">
      <c r="D159" s="170"/>
    </row>
    <row r="160" customFormat="false" ht="13.2" hidden="false" customHeight="false" outlineLevel="0" collapsed="false">
      <c r="D160" s="170"/>
    </row>
    <row r="161" customFormat="false" ht="13.2" hidden="false" customHeight="false" outlineLevel="0" collapsed="false">
      <c r="D161" s="170"/>
    </row>
    <row r="162" customFormat="false" ht="13.2" hidden="false" customHeight="false" outlineLevel="0" collapsed="false">
      <c r="D162" s="170"/>
    </row>
    <row r="163" customFormat="false" ht="13.2" hidden="false" customHeight="false" outlineLevel="0" collapsed="false">
      <c r="D163" s="170"/>
    </row>
    <row r="164" customFormat="false" ht="13.2" hidden="false" customHeight="false" outlineLevel="0" collapsed="false">
      <c r="D164" s="170"/>
    </row>
    <row r="165" customFormat="false" ht="13.2" hidden="false" customHeight="false" outlineLevel="0" collapsed="false">
      <c r="D165" s="170"/>
    </row>
    <row r="166" customFormat="false" ht="13.2" hidden="false" customHeight="false" outlineLevel="0" collapsed="false">
      <c r="D166" s="170"/>
    </row>
    <row r="167" customFormat="false" ht="13.2" hidden="false" customHeight="false" outlineLevel="0" collapsed="false">
      <c r="D167" s="170"/>
    </row>
    <row r="168" customFormat="false" ht="13.2" hidden="false" customHeight="false" outlineLevel="0" collapsed="false">
      <c r="D168" s="170"/>
    </row>
    <row r="169" customFormat="false" ht="13.2" hidden="false" customHeight="false" outlineLevel="0" collapsed="false">
      <c r="D169" s="170"/>
    </row>
    <row r="170" customFormat="false" ht="13.2" hidden="false" customHeight="false" outlineLevel="0" collapsed="false">
      <c r="D170" s="170"/>
    </row>
    <row r="171" customFormat="false" ht="13.2" hidden="false" customHeight="false" outlineLevel="0" collapsed="false">
      <c r="D171" s="170"/>
    </row>
    <row r="172" customFormat="false" ht="13.2" hidden="false" customHeight="false" outlineLevel="0" collapsed="false">
      <c r="D172" s="170"/>
    </row>
    <row r="173" customFormat="false" ht="13.2" hidden="false" customHeight="false" outlineLevel="0" collapsed="false">
      <c r="D173" s="170"/>
    </row>
    <row r="174" customFormat="false" ht="13.2" hidden="false" customHeight="false" outlineLevel="0" collapsed="false">
      <c r="D174" s="170"/>
    </row>
    <row r="175" customFormat="false" ht="13.2" hidden="false" customHeight="false" outlineLevel="0" collapsed="false">
      <c r="D175" s="170"/>
    </row>
    <row r="176" customFormat="false" ht="13.2" hidden="false" customHeight="false" outlineLevel="0" collapsed="false">
      <c r="D176" s="170"/>
    </row>
    <row r="177" customFormat="false" ht="13.2" hidden="false" customHeight="false" outlineLevel="0" collapsed="false">
      <c r="D177" s="170"/>
    </row>
    <row r="178" customFormat="false" ht="13.2" hidden="false" customHeight="false" outlineLevel="0" collapsed="false">
      <c r="D178" s="170"/>
    </row>
    <row r="179" customFormat="false" ht="13.2" hidden="false" customHeight="false" outlineLevel="0" collapsed="false">
      <c r="D179" s="170"/>
    </row>
    <row r="180" customFormat="false" ht="13.2" hidden="false" customHeight="false" outlineLevel="0" collapsed="false">
      <c r="D180" s="170"/>
    </row>
    <row r="181" customFormat="false" ht="13.2" hidden="false" customHeight="false" outlineLevel="0" collapsed="false">
      <c r="D181" s="170"/>
    </row>
    <row r="182" customFormat="false" ht="13.2" hidden="false" customHeight="false" outlineLevel="0" collapsed="false">
      <c r="D182" s="170"/>
    </row>
    <row r="183" customFormat="false" ht="13.2" hidden="false" customHeight="false" outlineLevel="0" collapsed="false">
      <c r="D183" s="170"/>
    </row>
    <row r="184" customFormat="false" ht="13.2" hidden="false" customHeight="false" outlineLevel="0" collapsed="false">
      <c r="D184" s="170"/>
    </row>
    <row r="185" customFormat="false" ht="13.2" hidden="false" customHeight="false" outlineLevel="0" collapsed="false">
      <c r="D185" s="170"/>
    </row>
    <row r="186" customFormat="false" ht="13.2" hidden="false" customHeight="false" outlineLevel="0" collapsed="false">
      <c r="D186" s="170"/>
    </row>
    <row r="187" customFormat="false" ht="13.2" hidden="false" customHeight="false" outlineLevel="0" collapsed="false">
      <c r="D187" s="170"/>
    </row>
    <row r="188" customFormat="false" ht="13.2" hidden="false" customHeight="false" outlineLevel="0" collapsed="false">
      <c r="D188" s="170"/>
    </row>
    <row r="189" customFormat="false" ht="13.2" hidden="false" customHeight="false" outlineLevel="0" collapsed="false">
      <c r="D189" s="170"/>
    </row>
    <row r="190" customFormat="false" ht="13.2" hidden="false" customHeight="false" outlineLevel="0" collapsed="false">
      <c r="D190" s="170"/>
    </row>
    <row r="191" customFormat="false" ht="13.2" hidden="false" customHeight="false" outlineLevel="0" collapsed="false">
      <c r="D191" s="170"/>
    </row>
    <row r="192" customFormat="false" ht="13.2" hidden="false" customHeight="false" outlineLevel="0" collapsed="false">
      <c r="D192" s="170"/>
    </row>
    <row r="193" customFormat="false" ht="13.2" hidden="false" customHeight="false" outlineLevel="0" collapsed="false">
      <c r="D193" s="170"/>
    </row>
    <row r="194" customFormat="false" ht="13.2" hidden="false" customHeight="false" outlineLevel="0" collapsed="false">
      <c r="D194" s="170"/>
    </row>
    <row r="195" customFormat="false" ht="13.2" hidden="false" customHeight="false" outlineLevel="0" collapsed="false">
      <c r="D195" s="170"/>
    </row>
    <row r="196" customFormat="false" ht="13.2" hidden="false" customHeight="false" outlineLevel="0" collapsed="false">
      <c r="D196" s="170"/>
    </row>
    <row r="197" customFormat="false" ht="13.2" hidden="false" customHeight="false" outlineLevel="0" collapsed="false">
      <c r="D197" s="170"/>
    </row>
    <row r="198" customFormat="false" ht="13.2" hidden="false" customHeight="false" outlineLevel="0" collapsed="false">
      <c r="D198" s="170"/>
    </row>
    <row r="199" customFormat="false" ht="13.2" hidden="false" customHeight="false" outlineLevel="0" collapsed="false">
      <c r="D199" s="170"/>
    </row>
    <row r="200" customFormat="false" ht="13.2" hidden="false" customHeight="false" outlineLevel="0" collapsed="false">
      <c r="D200" s="170"/>
    </row>
    <row r="201" customFormat="false" ht="13.2" hidden="false" customHeight="false" outlineLevel="0" collapsed="false">
      <c r="D201" s="170"/>
    </row>
    <row r="202" customFormat="false" ht="13.2" hidden="false" customHeight="false" outlineLevel="0" collapsed="false">
      <c r="D202" s="170"/>
    </row>
    <row r="203" customFormat="false" ht="13.2" hidden="false" customHeight="false" outlineLevel="0" collapsed="false">
      <c r="D203" s="170"/>
    </row>
    <row r="204" customFormat="false" ht="13.2" hidden="false" customHeight="false" outlineLevel="0" collapsed="false">
      <c r="D204" s="170"/>
    </row>
    <row r="205" customFormat="false" ht="13.2" hidden="false" customHeight="false" outlineLevel="0" collapsed="false">
      <c r="D205" s="170"/>
    </row>
    <row r="206" customFormat="false" ht="13.2" hidden="false" customHeight="false" outlineLevel="0" collapsed="false">
      <c r="D206" s="170"/>
    </row>
    <row r="207" customFormat="false" ht="13.2" hidden="false" customHeight="false" outlineLevel="0" collapsed="false">
      <c r="D207" s="170"/>
    </row>
    <row r="208" customFormat="false" ht="13.2" hidden="false" customHeight="false" outlineLevel="0" collapsed="false">
      <c r="D208" s="170"/>
    </row>
    <row r="209" customFormat="false" ht="13.2" hidden="false" customHeight="false" outlineLevel="0" collapsed="false">
      <c r="D209" s="170"/>
    </row>
    <row r="210" customFormat="false" ht="13.2" hidden="false" customHeight="false" outlineLevel="0" collapsed="false">
      <c r="D210" s="170"/>
    </row>
    <row r="211" customFormat="false" ht="13.2" hidden="false" customHeight="false" outlineLevel="0" collapsed="false">
      <c r="D211" s="170"/>
    </row>
    <row r="212" customFormat="false" ht="13.2" hidden="false" customHeight="false" outlineLevel="0" collapsed="false">
      <c r="D212" s="170"/>
    </row>
    <row r="213" customFormat="false" ht="13.2" hidden="false" customHeight="false" outlineLevel="0" collapsed="false">
      <c r="D213" s="170"/>
    </row>
    <row r="214" customFormat="false" ht="13.2" hidden="false" customHeight="false" outlineLevel="0" collapsed="false">
      <c r="D214" s="170"/>
    </row>
    <row r="215" customFormat="false" ht="13.2" hidden="false" customHeight="false" outlineLevel="0" collapsed="false">
      <c r="D215" s="170"/>
    </row>
    <row r="216" customFormat="false" ht="13.2" hidden="false" customHeight="false" outlineLevel="0" collapsed="false">
      <c r="D216" s="170"/>
    </row>
    <row r="217" customFormat="false" ht="13.2" hidden="false" customHeight="false" outlineLevel="0" collapsed="false">
      <c r="D217" s="170"/>
    </row>
    <row r="218" customFormat="false" ht="13.2" hidden="false" customHeight="false" outlineLevel="0" collapsed="false">
      <c r="D218" s="170"/>
    </row>
    <row r="219" customFormat="false" ht="13.2" hidden="false" customHeight="false" outlineLevel="0" collapsed="false">
      <c r="D219" s="170"/>
    </row>
    <row r="220" customFormat="false" ht="13.2" hidden="false" customHeight="false" outlineLevel="0" collapsed="false">
      <c r="D220" s="170"/>
    </row>
    <row r="221" customFormat="false" ht="13.2" hidden="false" customHeight="false" outlineLevel="0" collapsed="false">
      <c r="D221" s="170"/>
    </row>
    <row r="222" customFormat="false" ht="13.2" hidden="false" customHeight="false" outlineLevel="0" collapsed="false">
      <c r="D222" s="170"/>
    </row>
    <row r="223" customFormat="false" ht="13.2" hidden="false" customHeight="false" outlineLevel="0" collapsed="false">
      <c r="D223" s="170"/>
    </row>
    <row r="224" customFormat="false" ht="13.2" hidden="false" customHeight="false" outlineLevel="0" collapsed="false">
      <c r="D224" s="170"/>
    </row>
    <row r="225" customFormat="false" ht="13.2" hidden="false" customHeight="false" outlineLevel="0" collapsed="false">
      <c r="D225" s="170"/>
    </row>
    <row r="226" customFormat="false" ht="13.2" hidden="false" customHeight="false" outlineLevel="0" collapsed="false">
      <c r="D226" s="170"/>
    </row>
    <row r="227" customFormat="false" ht="13.2" hidden="false" customHeight="false" outlineLevel="0" collapsed="false">
      <c r="D227" s="170"/>
    </row>
    <row r="228" customFormat="false" ht="13.2" hidden="false" customHeight="false" outlineLevel="0" collapsed="false">
      <c r="D228" s="170"/>
    </row>
    <row r="229" customFormat="false" ht="13.2" hidden="false" customHeight="false" outlineLevel="0" collapsed="false">
      <c r="D229" s="170"/>
    </row>
    <row r="230" customFormat="false" ht="13.2" hidden="false" customHeight="false" outlineLevel="0" collapsed="false">
      <c r="D230" s="170"/>
    </row>
    <row r="231" customFormat="false" ht="13.2" hidden="false" customHeight="false" outlineLevel="0" collapsed="false">
      <c r="D231" s="170"/>
    </row>
    <row r="232" customFormat="false" ht="13.2" hidden="false" customHeight="false" outlineLevel="0" collapsed="false">
      <c r="D232" s="170"/>
    </row>
    <row r="233" customFormat="false" ht="13.2" hidden="false" customHeight="false" outlineLevel="0" collapsed="false">
      <c r="D233" s="170"/>
    </row>
    <row r="234" customFormat="false" ht="13.2" hidden="false" customHeight="false" outlineLevel="0" collapsed="false">
      <c r="D234" s="170"/>
    </row>
    <row r="235" customFormat="false" ht="13.2" hidden="false" customHeight="false" outlineLevel="0" collapsed="false">
      <c r="D235" s="170"/>
    </row>
    <row r="236" customFormat="false" ht="13.2" hidden="false" customHeight="false" outlineLevel="0" collapsed="false">
      <c r="D236" s="170"/>
    </row>
    <row r="237" customFormat="false" ht="13.2" hidden="false" customHeight="false" outlineLevel="0" collapsed="false">
      <c r="D237" s="170"/>
    </row>
    <row r="238" customFormat="false" ht="13.2" hidden="false" customHeight="false" outlineLevel="0" collapsed="false">
      <c r="D238" s="170"/>
    </row>
    <row r="239" customFormat="false" ht="13.2" hidden="false" customHeight="false" outlineLevel="0" collapsed="false">
      <c r="D239" s="170"/>
    </row>
    <row r="240" customFormat="false" ht="13.2" hidden="false" customHeight="false" outlineLevel="0" collapsed="false">
      <c r="D240" s="170"/>
    </row>
    <row r="241" customFormat="false" ht="13.2" hidden="false" customHeight="false" outlineLevel="0" collapsed="false">
      <c r="D241" s="170"/>
    </row>
    <row r="242" customFormat="false" ht="13.2" hidden="false" customHeight="false" outlineLevel="0" collapsed="false">
      <c r="D242" s="170"/>
    </row>
    <row r="243" customFormat="false" ht="13.2" hidden="false" customHeight="false" outlineLevel="0" collapsed="false">
      <c r="D243" s="170"/>
    </row>
    <row r="244" customFormat="false" ht="13.2" hidden="false" customHeight="false" outlineLevel="0" collapsed="false">
      <c r="D244" s="170"/>
    </row>
    <row r="245" customFormat="false" ht="13.2" hidden="false" customHeight="false" outlineLevel="0" collapsed="false">
      <c r="D245" s="170"/>
    </row>
    <row r="246" customFormat="false" ht="13.2" hidden="false" customHeight="false" outlineLevel="0" collapsed="false">
      <c r="D246" s="170"/>
    </row>
    <row r="247" customFormat="false" ht="13.2" hidden="false" customHeight="false" outlineLevel="0" collapsed="false">
      <c r="D247" s="170"/>
    </row>
    <row r="248" customFormat="false" ht="13.2" hidden="false" customHeight="false" outlineLevel="0" collapsed="false">
      <c r="D248" s="170"/>
    </row>
    <row r="249" customFormat="false" ht="13.2" hidden="false" customHeight="false" outlineLevel="0" collapsed="false">
      <c r="D249" s="170"/>
    </row>
    <row r="250" customFormat="false" ht="13.2" hidden="false" customHeight="false" outlineLevel="0" collapsed="false">
      <c r="D250" s="170"/>
    </row>
    <row r="251" customFormat="false" ht="13.2" hidden="false" customHeight="false" outlineLevel="0" collapsed="false">
      <c r="D251" s="170"/>
    </row>
    <row r="252" customFormat="false" ht="13.2" hidden="false" customHeight="false" outlineLevel="0" collapsed="false">
      <c r="D252" s="170"/>
    </row>
    <row r="253" customFormat="false" ht="13.2" hidden="false" customHeight="false" outlineLevel="0" collapsed="false">
      <c r="D253" s="170"/>
    </row>
    <row r="254" customFormat="false" ht="13.2" hidden="false" customHeight="false" outlineLevel="0" collapsed="false">
      <c r="D254" s="170"/>
    </row>
    <row r="255" customFormat="false" ht="13.2" hidden="false" customHeight="false" outlineLevel="0" collapsed="false">
      <c r="D255" s="170"/>
    </row>
    <row r="256" customFormat="false" ht="13.2" hidden="false" customHeight="false" outlineLevel="0" collapsed="false">
      <c r="D256" s="170"/>
    </row>
    <row r="257" customFormat="false" ht="13.2" hidden="false" customHeight="false" outlineLevel="0" collapsed="false">
      <c r="D257" s="170"/>
    </row>
    <row r="258" customFormat="false" ht="13.2" hidden="false" customHeight="false" outlineLevel="0" collapsed="false">
      <c r="D258" s="170"/>
    </row>
    <row r="259" customFormat="false" ht="13.2" hidden="false" customHeight="false" outlineLevel="0" collapsed="false">
      <c r="D259" s="170"/>
    </row>
    <row r="260" customFormat="false" ht="13.2" hidden="false" customHeight="false" outlineLevel="0" collapsed="false">
      <c r="D260" s="170"/>
    </row>
    <row r="261" customFormat="false" ht="13.2" hidden="false" customHeight="false" outlineLevel="0" collapsed="false">
      <c r="D261" s="170"/>
    </row>
    <row r="262" customFormat="false" ht="13.2" hidden="false" customHeight="false" outlineLevel="0" collapsed="false">
      <c r="D262" s="170"/>
    </row>
    <row r="263" customFormat="false" ht="13.2" hidden="false" customHeight="false" outlineLevel="0" collapsed="false">
      <c r="D263" s="170"/>
    </row>
    <row r="264" customFormat="false" ht="13.2" hidden="false" customHeight="false" outlineLevel="0" collapsed="false">
      <c r="D264" s="170"/>
    </row>
    <row r="265" customFormat="false" ht="13.2" hidden="false" customHeight="false" outlineLevel="0" collapsed="false">
      <c r="D265" s="170"/>
    </row>
    <row r="266" customFormat="false" ht="13.2" hidden="false" customHeight="false" outlineLevel="0" collapsed="false">
      <c r="D266" s="170"/>
    </row>
    <row r="267" customFormat="false" ht="13.2" hidden="false" customHeight="false" outlineLevel="0" collapsed="false">
      <c r="D267" s="170"/>
    </row>
    <row r="268" customFormat="false" ht="13.2" hidden="false" customHeight="false" outlineLevel="0" collapsed="false">
      <c r="D268" s="170"/>
    </row>
    <row r="269" customFormat="false" ht="13.2" hidden="false" customHeight="false" outlineLevel="0" collapsed="false">
      <c r="D269" s="170"/>
    </row>
    <row r="270" customFormat="false" ht="13.2" hidden="false" customHeight="false" outlineLevel="0" collapsed="false">
      <c r="D270" s="170"/>
    </row>
    <row r="271" customFormat="false" ht="13.2" hidden="false" customHeight="false" outlineLevel="0" collapsed="false">
      <c r="D271" s="170"/>
    </row>
    <row r="272" customFormat="false" ht="13.2" hidden="false" customHeight="false" outlineLevel="0" collapsed="false">
      <c r="D272" s="170"/>
    </row>
    <row r="273" customFormat="false" ht="13.2" hidden="false" customHeight="false" outlineLevel="0" collapsed="false">
      <c r="D273" s="170"/>
    </row>
    <row r="274" customFormat="false" ht="13.2" hidden="false" customHeight="false" outlineLevel="0" collapsed="false">
      <c r="D274" s="170"/>
    </row>
    <row r="275" customFormat="false" ht="13.2" hidden="false" customHeight="false" outlineLevel="0" collapsed="false">
      <c r="D275" s="170"/>
    </row>
    <row r="276" customFormat="false" ht="13.2" hidden="false" customHeight="false" outlineLevel="0" collapsed="false">
      <c r="D276" s="170"/>
    </row>
    <row r="277" customFormat="false" ht="13.2" hidden="false" customHeight="false" outlineLevel="0" collapsed="false">
      <c r="D277" s="170"/>
    </row>
    <row r="278" customFormat="false" ht="13.2" hidden="false" customHeight="false" outlineLevel="0" collapsed="false">
      <c r="D278" s="170"/>
    </row>
    <row r="279" customFormat="false" ht="13.2" hidden="false" customHeight="false" outlineLevel="0" collapsed="false">
      <c r="D279" s="170"/>
    </row>
    <row r="280" customFormat="false" ht="13.2" hidden="false" customHeight="false" outlineLevel="0" collapsed="false">
      <c r="D280" s="170"/>
    </row>
    <row r="281" customFormat="false" ht="13.2" hidden="false" customHeight="false" outlineLevel="0" collapsed="false">
      <c r="D281" s="170"/>
    </row>
    <row r="282" customFormat="false" ht="13.2" hidden="false" customHeight="false" outlineLevel="0" collapsed="false">
      <c r="D282" s="170"/>
    </row>
    <row r="283" customFormat="false" ht="13.2" hidden="false" customHeight="false" outlineLevel="0" collapsed="false">
      <c r="D283" s="170"/>
    </row>
    <row r="284" customFormat="false" ht="13.2" hidden="false" customHeight="false" outlineLevel="0" collapsed="false">
      <c r="D284" s="170"/>
    </row>
    <row r="285" customFormat="false" ht="13.2" hidden="false" customHeight="false" outlineLevel="0" collapsed="false">
      <c r="D285" s="170"/>
    </row>
    <row r="286" customFormat="false" ht="13.2" hidden="false" customHeight="false" outlineLevel="0" collapsed="false">
      <c r="D286" s="170"/>
    </row>
    <row r="287" customFormat="false" ht="13.2" hidden="false" customHeight="false" outlineLevel="0" collapsed="false">
      <c r="D287" s="170"/>
    </row>
    <row r="288" customFormat="false" ht="13.2" hidden="false" customHeight="false" outlineLevel="0" collapsed="false">
      <c r="D288" s="170"/>
    </row>
    <row r="289" customFormat="false" ht="13.2" hidden="false" customHeight="false" outlineLevel="0" collapsed="false">
      <c r="D289" s="170"/>
    </row>
    <row r="290" customFormat="false" ht="13.2" hidden="false" customHeight="false" outlineLevel="0" collapsed="false">
      <c r="D290" s="170"/>
    </row>
    <row r="291" customFormat="false" ht="13.2" hidden="false" customHeight="false" outlineLevel="0" collapsed="false">
      <c r="D291" s="170"/>
    </row>
    <row r="292" customFormat="false" ht="13.2" hidden="false" customHeight="false" outlineLevel="0" collapsed="false">
      <c r="D292" s="170"/>
    </row>
    <row r="293" customFormat="false" ht="13.2" hidden="false" customHeight="false" outlineLevel="0" collapsed="false">
      <c r="D293" s="170"/>
    </row>
    <row r="294" customFormat="false" ht="13.2" hidden="false" customHeight="false" outlineLevel="0" collapsed="false">
      <c r="D294" s="170"/>
    </row>
    <row r="295" customFormat="false" ht="13.2" hidden="false" customHeight="false" outlineLevel="0" collapsed="false">
      <c r="D295" s="170"/>
    </row>
    <row r="296" customFormat="false" ht="13.2" hidden="false" customHeight="false" outlineLevel="0" collapsed="false">
      <c r="D296" s="170"/>
    </row>
    <row r="297" customFormat="false" ht="13.2" hidden="false" customHeight="false" outlineLevel="0" collapsed="false">
      <c r="D297" s="170"/>
    </row>
    <row r="298" customFormat="false" ht="13.2" hidden="false" customHeight="false" outlineLevel="0" collapsed="false">
      <c r="D298" s="170"/>
    </row>
    <row r="299" customFormat="false" ht="13.2" hidden="false" customHeight="false" outlineLevel="0" collapsed="false">
      <c r="D299" s="170"/>
    </row>
    <row r="300" customFormat="false" ht="13.2" hidden="false" customHeight="false" outlineLevel="0" collapsed="false">
      <c r="D300" s="170"/>
    </row>
    <row r="301" customFormat="false" ht="13.2" hidden="false" customHeight="false" outlineLevel="0" collapsed="false">
      <c r="D301" s="170"/>
    </row>
    <row r="302" customFormat="false" ht="13.2" hidden="false" customHeight="false" outlineLevel="0" collapsed="false">
      <c r="D302" s="170"/>
    </row>
    <row r="303" customFormat="false" ht="13.2" hidden="false" customHeight="false" outlineLevel="0" collapsed="false">
      <c r="D303" s="170"/>
    </row>
    <row r="304" customFormat="false" ht="13.2" hidden="false" customHeight="false" outlineLevel="0" collapsed="false">
      <c r="D304" s="170"/>
    </row>
    <row r="305" customFormat="false" ht="13.2" hidden="false" customHeight="false" outlineLevel="0" collapsed="false">
      <c r="D305" s="170"/>
    </row>
    <row r="306" customFormat="false" ht="13.2" hidden="false" customHeight="false" outlineLevel="0" collapsed="false">
      <c r="D306" s="170"/>
    </row>
    <row r="307" customFormat="false" ht="13.2" hidden="false" customHeight="false" outlineLevel="0" collapsed="false">
      <c r="D307" s="170"/>
    </row>
    <row r="308" customFormat="false" ht="13.2" hidden="false" customHeight="false" outlineLevel="0" collapsed="false">
      <c r="D308" s="170"/>
    </row>
    <row r="309" customFormat="false" ht="13.2" hidden="false" customHeight="false" outlineLevel="0" collapsed="false">
      <c r="D309" s="170"/>
    </row>
    <row r="310" customFormat="false" ht="13.2" hidden="false" customHeight="false" outlineLevel="0" collapsed="false">
      <c r="D310" s="170"/>
    </row>
    <row r="311" customFormat="false" ht="13.2" hidden="false" customHeight="false" outlineLevel="0" collapsed="false">
      <c r="D311" s="170"/>
    </row>
    <row r="312" customFormat="false" ht="13.2" hidden="false" customHeight="false" outlineLevel="0" collapsed="false">
      <c r="D312" s="170"/>
    </row>
    <row r="313" customFormat="false" ht="13.2" hidden="false" customHeight="false" outlineLevel="0" collapsed="false">
      <c r="D313" s="170"/>
    </row>
    <row r="314" customFormat="false" ht="13.2" hidden="false" customHeight="false" outlineLevel="0" collapsed="false">
      <c r="D314" s="170"/>
    </row>
    <row r="315" customFormat="false" ht="13.2" hidden="false" customHeight="false" outlineLevel="0" collapsed="false">
      <c r="D315" s="170"/>
    </row>
    <row r="316" customFormat="false" ht="13.2" hidden="false" customHeight="false" outlineLevel="0" collapsed="false">
      <c r="D316" s="170"/>
    </row>
    <row r="317" customFormat="false" ht="13.2" hidden="false" customHeight="false" outlineLevel="0" collapsed="false">
      <c r="D317" s="170"/>
    </row>
    <row r="318" customFormat="false" ht="13.2" hidden="false" customHeight="false" outlineLevel="0" collapsed="false">
      <c r="D318" s="170"/>
    </row>
    <row r="319" customFormat="false" ht="13.2" hidden="false" customHeight="false" outlineLevel="0" collapsed="false">
      <c r="D319" s="170"/>
    </row>
    <row r="320" customFormat="false" ht="13.2" hidden="false" customHeight="false" outlineLevel="0" collapsed="false">
      <c r="D320" s="170"/>
    </row>
    <row r="321" customFormat="false" ht="13.2" hidden="false" customHeight="false" outlineLevel="0" collapsed="false">
      <c r="D321" s="170"/>
    </row>
    <row r="322" customFormat="false" ht="13.2" hidden="false" customHeight="false" outlineLevel="0" collapsed="false">
      <c r="D322" s="170"/>
    </row>
    <row r="323" customFormat="false" ht="13.2" hidden="false" customHeight="false" outlineLevel="0" collapsed="false">
      <c r="D323" s="170"/>
    </row>
    <row r="324" customFormat="false" ht="13.2" hidden="false" customHeight="false" outlineLevel="0" collapsed="false">
      <c r="D324" s="170"/>
    </row>
    <row r="325" customFormat="false" ht="13.2" hidden="false" customHeight="false" outlineLevel="0" collapsed="false">
      <c r="D325" s="170"/>
    </row>
    <row r="326" customFormat="false" ht="13.2" hidden="false" customHeight="false" outlineLevel="0" collapsed="false">
      <c r="D326" s="170"/>
    </row>
    <row r="327" customFormat="false" ht="13.2" hidden="false" customHeight="false" outlineLevel="0" collapsed="false">
      <c r="D327" s="170"/>
    </row>
    <row r="328" customFormat="false" ht="13.2" hidden="false" customHeight="false" outlineLevel="0" collapsed="false">
      <c r="D328" s="170"/>
    </row>
    <row r="329" customFormat="false" ht="13.2" hidden="false" customHeight="false" outlineLevel="0" collapsed="false">
      <c r="D329" s="170"/>
    </row>
    <row r="330" customFormat="false" ht="13.2" hidden="false" customHeight="false" outlineLevel="0" collapsed="false">
      <c r="D330" s="170"/>
    </row>
    <row r="331" customFormat="false" ht="13.2" hidden="false" customHeight="false" outlineLevel="0" collapsed="false">
      <c r="D331" s="170"/>
    </row>
    <row r="332" customFormat="false" ht="13.2" hidden="false" customHeight="false" outlineLevel="0" collapsed="false">
      <c r="D332" s="170"/>
    </row>
    <row r="333" customFormat="false" ht="13.2" hidden="false" customHeight="false" outlineLevel="0" collapsed="false">
      <c r="D333" s="170"/>
    </row>
    <row r="334" customFormat="false" ht="13.2" hidden="false" customHeight="false" outlineLevel="0" collapsed="false">
      <c r="D334" s="170"/>
    </row>
    <row r="335" customFormat="false" ht="13.2" hidden="false" customHeight="false" outlineLevel="0" collapsed="false">
      <c r="D335" s="170"/>
    </row>
    <row r="336" customFormat="false" ht="13.2" hidden="false" customHeight="false" outlineLevel="0" collapsed="false">
      <c r="D336" s="170"/>
    </row>
    <row r="337" customFormat="false" ht="13.2" hidden="false" customHeight="false" outlineLevel="0" collapsed="false">
      <c r="D337" s="170"/>
    </row>
    <row r="338" customFormat="false" ht="13.2" hidden="false" customHeight="false" outlineLevel="0" collapsed="false">
      <c r="D338" s="170"/>
    </row>
    <row r="339" customFormat="false" ht="13.2" hidden="false" customHeight="false" outlineLevel="0" collapsed="false">
      <c r="D339" s="170"/>
    </row>
    <row r="340" customFormat="false" ht="13.2" hidden="false" customHeight="false" outlineLevel="0" collapsed="false">
      <c r="D340" s="170"/>
    </row>
    <row r="341" customFormat="false" ht="13.2" hidden="false" customHeight="false" outlineLevel="0" collapsed="false">
      <c r="D341" s="170"/>
    </row>
    <row r="342" customFormat="false" ht="13.2" hidden="false" customHeight="false" outlineLevel="0" collapsed="false">
      <c r="D342" s="170"/>
    </row>
    <row r="343" customFormat="false" ht="13.2" hidden="false" customHeight="false" outlineLevel="0" collapsed="false">
      <c r="D343" s="170"/>
    </row>
    <row r="344" customFormat="false" ht="13.2" hidden="false" customHeight="false" outlineLevel="0" collapsed="false">
      <c r="D344" s="170"/>
    </row>
    <row r="345" customFormat="false" ht="13.2" hidden="false" customHeight="false" outlineLevel="0" collapsed="false">
      <c r="D345" s="170"/>
    </row>
    <row r="346" customFormat="false" ht="13.2" hidden="false" customHeight="false" outlineLevel="0" collapsed="false">
      <c r="D346" s="170"/>
    </row>
    <row r="347" customFormat="false" ht="13.2" hidden="false" customHeight="false" outlineLevel="0" collapsed="false">
      <c r="D347" s="170"/>
    </row>
    <row r="348" customFormat="false" ht="13.2" hidden="false" customHeight="false" outlineLevel="0" collapsed="false">
      <c r="D348" s="170"/>
    </row>
    <row r="349" customFormat="false" ht="13.2" hidden="false" customHeight="false" outlineLevel="0" collapsed="false">
      <c r="D349" s="170"/>
    </row>
    <row r="350" customFormat="false" ht="13.2" hidden="false" customHeight="false" outlineLevel="0" collapsed="false">
      <c r="D350" s="170"/>
    </row>
    <row r="351" customFormat="false" ht="13.2" hidden="false" customHeight="false" outlineLevel="0" collapsed="false">
      <c r="D351" s="170"/>
    </row>
    <row r="352" customFormat="false" ht="13.2" hidden="false" customHeight="false" outlineLevel="0" collapsed="false">
      <c r="D352" s="170"/>
    </row>
    <row r="353" customFormat="false" ht="13.2" hidden="false" customHeight="false" outlineLevel="0" collapsed="false">
      <c r="D353" s="170"/>
    </row>
    <row r="354" customFormat="false" ht="13.2" hidden="false" customHeight="false" outlineLevel="0" collapsed="false">
      <c r="D354" s="170"/>
    </row>
    <row r="355" customFormat="false" ht="13.2" hidden="false" customHeight="false" outlineLevel="0" collapsed="false">
      <c r="D355" s="170"/>
    </row>
    <row r="356" customFormat="false" ht="13.2" hidden="false" customHeight="false" outlineLevel="0" collapsed="false">
      <c r="D356" s="170"/>
    </row>
    <row r="357" customFormat="false" ht="13.2" hidden="false" customHeight="false" outlineLevel="0" collapsed="false">
      <c r="D357" s="170"/>
    </row>
    <row r="358" customFormat="false" ht="13.2" hidden="false" customHeight="false" outlineLevel="0" collapsed="false">
      <c r="D358" s="170"/>
    </row>
    <row r="359" customFormat="false" ht="13.2" hidden="false" customHeight="false" outlineLevel="0" collapsed="false">
      <c r="D359" s="170"/>
    </row>
    <row r="360" customFormat="false" ht="13.2" hidden="false" customHeight="false" outlineLevel="0" collapsed="false">
      <c r="D360" s="170"/>
    </row>
    <row r="361" customFormat="false" ht="13.2" hidden="false" customHeight="false" outlineLevel="0" collapsed="false">
      <c r="D361" s="170"/>
    </row>
    <row r="362" customFormat="false" ht="13.2" hidden="false" customHeight="false" outlineLevel="0" collapsed="false">
      <c r="D362" s="170"/>
    </row>
    <row r="363" customFormat="false" ht="13.2" hidden="false" customHeight="false" outlineLevel="0" collapsed="false">
      <c r="D363" s="170"/>
    </row>
    <row r="364" customFormat="false" ht="13.2" hidden="false" customHeight="false" outlineLevel="0" collapsed="false">
      <c r="D364" s="170"/>
    </row>
    <row r="365" customFormat="false" ht="13.2" hidden="false" customHeight="false" outlineLevel="0" collapsed="false">
      <c r="D365" s="170"/>
    </row>
    <row r="366" customFormat="false" ht="13.2" hidden="false" customHeight="false" outlineLevel="0" collapsed="false">
      <c r="D366" s="170"/>
    </row>
    <row r="367" customFormat="false" ht="13.2" hidden="false" customHeight="false" outlineLevel="0" collapsed="false">
      <c r="D367" s="170"/>
    </row>
    <row r="368" customFormat="false" ht="13.2" hidden="false" customHeight="false" outlineLevel="0" collapsed="false">
      <c r="D368" s="170"/>
    </row>
    <row r="369" customFormat="false" ht="13.2" hidden="false" customHeight="false" outlineLevel="0" collapsed="false">
      <c r="D369" s="170"/>
    </row>
    <row r="370" customFormat="false" ht="13.2" hidden="false" customHeight="false" outlineLevel="0" collapsed="false">
      <c r="D370" s="170"/>
    </row>
    <row r="371" customFormat="false" ht="13.2" hidden="false" customHeight="false" outlineLevel="0" collapsed="false">
      <c r="D371" s="170"/>
    </row>
    <row r="372" customFormat="false" ht="13.2" hidden="false" customHeight="false" outlineLevel="0" collapsed="false">
      <c r="D372" s="170"/>
    </row>
    <row r="373" customFormat="false" ht="13.2" hidden="false" customHeight="false" outlineLevel="0" collapsed="false">
      <c r="D373" s="170"/>
    </row>
    <row r="374" customFormat="false" ht="13.2" hidden="false" customHeight="false" outlineLevel="0" collapsed="false">
      <c r="D374" s="170"/>
    </row>
    <row r="375" customFormat="false" ht="13.2" hidden="false" customHeight="false" outlineLevel="0" collapsed="false">
      <c r="D375" s="170"/>
    </row>
    <row r="376" customFormat="false" ht="13.2" hidden="false" customHeight="false" outlineLevel="0" collapsed="false">
      <c r="D376" s="170"/>
    </row>
    <row r="377" customFormat="false" ht="13.2" hidden="false" customHeight="false" outlineLevel="0" collapsed="false">
      <c r="D377" s="170"/>
    </row>
    <row r="378" customFormat="false" ht="13.2" hidden="false" customHeight="false" outlineLevel="0" collapsed="false">
      <c r="D378" s="170"/>
    </row>
    <row r="379" customFormat="false" ht="13.2" hidden="false" customHeight="false" outlineLevel="0" collapsed="false">
      <c r="D379" s="170"/>
    </row>
    <row r="380" customFormat="false" ht="13.2" hidden="false" customHeight="false" outlineLevel="0" collapsed="false">
      <c r="D380" s="170"/>
    </row>
    <row r="381" customFormat="false" ht="13.2" hidden="false" customHeight="false" outlineLevel="0" collapsed="false">
      <c r="D381" s="170"/>
    </row>
    <row r="382" customFormat="false" ht="13.2" hidden="false" customHeight="false" outlineLevel="0" collapsed="false">
      <c r="D382" s="170"/>
    </row>
    <row r="383" customFormat="false" ht="13.2" hidden="false" customHeight="false" outlineLevel="0" collapsed="false">
      <c r="D383" s="170"/>
    </row>
    <row r="384" customFormat="false" ht="13.2" hidden="false" customHeight="false" outlineLevel="0" collapsed="false">
      <c r="D384" s="170"/>
    </row>
    <row r="385" customFormat="false" ht="13.2" hidden="false" customHeight="false" outlineLevel="0" collapsed="false">
      <c r="D385" s="170"/>
    </row>
    <row r="386" customFormat="false" ht="13.2" hidden="false" customHeight="false" outlineLevel="0" collapsed="false">
      <c r="D386" s="170"/>
    </row>
    <row r="387" customFormat="false" ht="13.2" hidden="false" customHeight="false" outlineLevel="0" collapsed="false">
      <c r="D387" s="170"/>
    </row>
    <row r="388" customFormat="false" ht="13.2" hidden="false" customHeight="false" outlineLevel="0" collapsed="false">
      <c r="D388" s="170"/>
    </row>
    <row r="389" customFormat="false" ht="13.2" hidden="false" customHeight="false" outlineLevel="0" collapsed="false">
      <c r="D389" s="170"/>
    </row>
    <row r="390" customFormat="false" ht="13.2" hidden="false" customHeight="false" outlineLevel="0" collapsed="false">
      <c r="D390" s="170"/>
    </row>
    <row r="391" customFormat="false" ht="13.2" hidden="false" customHeight="false" outlineLevel="0" collapsed="false">
      <c r="D391" s="170"/>
    </row>
    <row r="392" customFormat="false" ht="13.2" hidden="false" customHeight="false" outlineLevel="0" collapsed="false">
      <c r="D392" s="170"/>
    </row>
    <row r="393" customFormat="false" ht="13.2" hidden="false" customHeight="false" outlineLevel="0" collapsed="false">
      <c r="D393" s="170"/>
    </row>
    <row r="394" customFormat="false" ht="13.2" hidden="false" customHeight="false" outlineLevel="0" collapsed="false">
      <c r="D394" s="170"/>
    </row>
    <row r="395" customFormat="false" ht="13.2" hidden="false" customHeight="false" outlineLevel="0" collapsed="false">
      <c r="D395" s="170"/>
    </row>
    <row r="396" customFormat="false" ht="13.2" hidden="false" customHeight="false" outlineLevel="0" collapsed="false">
      <c r="D396" s="170"/>
    </row>
    <row r="397" customFormat="false" ht="13.2" hidden="false" customHeight="false" outlineLevel="0" collapsed="false">
      <c r="D397" s="170"/>
    </row>
    <row r="398" customFormat="false" ht="13.2" hidden="false" customHeight="false" outlineLevel="0" collapsed="false">
      <c r="D398" s="170"/>
    </row>
    <row r="399" customFormat="false" ht="13.2" hidden="false" customHeight="false" outlineLevel="0" collapsed="false">
      <c r="D399" s="170"/>
    </row>
    <row r="400" customFormat="false" ht="13.2" hidden="false" customHeight="false" outlineLevel="0" collapsed="false">
      <c r="D400" s="170"/>
    </row>
    <row r="401" customFormat="false" ht="13.2" hidden="false" customHeight="false" outlineLevel="0" collapsed="false">
      <c r="D401" s="170"/>
    </row>
    <row r="402" customFormat="false" ht="13.2" hidden="false" customHeight="false" outlineLevel="0" collapsed="false">
      <c r="D402" s="170"/>
    </row>
    <row r="403" customFormat="false" ht="13.2" hidden="false" customHeight="false" outlineLevel="0" collapsed="false">
      <c r="D403" s="170"/>
    </row>
    <row r="404" customFormat="false" ht="13.2" hidden="false" customHeight="false" outlineLevel="0" collapsed="false">
      <c r="D404" s="170"/>
    </row>
    <row r="405" customFormat="false" ht="13.2" hidden="false" customHeight="false" outlineLevel="0" collapsed="false">
      <c r="D405" s="170"/>
    </row>
    <row r="406" customFormat="false" ht="13.2" hidden="false" customHeight="false" outlineLevel="0" collapsed="false">
      <c r="D406" s="170"/>
    </row>
    <row r="407" customFormat="false" ht="13.2" hidden="false" customHeight="false" outlineLevel="0" collapsed="false">
      <c r="D407" s="170"/>
    </row>
    <row r="408" customFormat="false" ht="13.2" hidden="false" customHeight="false" outlineLevel="0" collapsed="false">
      <c r="D408" s="170"/>
    </row>
    <row r="409" customFormat="false" ht="13.2" hidden="false" customHeight="false" outlineLevel="0" collapsed="false">
      <c r="D409" s="170"/>
    </row>
    <row r="410" customFormat="false" ht="13.2" hidden="false" customHeight="false" outlineLevel="0" collapsed="false">
      <c r="D410" s="170"/>
    </row>
    <row r="411" customFormat="false" ht="13.2" hidden="false" customHeight="false" outlineLevel="0" collapsed="false">
      <c r="D411" s="170"/>
    </row>
    <row r="412" customFormat="false" ht="13.2" hidden="false" customHeight="false" outlineLevel="0" collapsed="false">
      <c r="D412" s="170"/>
    </row>
    <row r="413" customFormat="false" ht="13.2" hidden="false" customHeight="false" outlineLevel="0" collapsed="false">
      <c r="D413" s="170"/>
    </row>
    <row r="414" customFormat="false" ht="13.2" hidden="false" customHeight="false" outlineLevel="0" collapsed="false">
      <c r="D414" s="170"/>
    </row>
    <row r="415" customFormat="false" ht="13.2" hidden="false" customHeight="false" outlineLevel="0" collapsed="false">
      <c r="D415" s="170"/>
    </row>
    <row r="416" customFormat="false" ht="13.2" hidden="false" customHeight="false" outlineLevel="0" collapsed="false">
      <c r="D416" s="170"/>
    </row>
    <row r="417" customFormat="false" ht="13.2" hidden="false" customHeight="false" outlineLevel="0" collapsed="false">
      <c r="D417" s="170"/>
    </row>
    <row r="418" customFormat="false" ht="13.2" hidden="false" customHeight="false" outlineLevel="0" collapsed="false">
      <c r="D418" s="170"/>
    </row>
    <row r="419" customFormat="false" ht="13.2" hidden="false" customHeight="false" outlineLevel="0" collapsed="false">
      <c r="D419" s="170"/>
    </row>
    <row r="420" customFormat="false" ht="13.2" hidden="false" customHeight="false" outlineLevel="0" collapsed="false">
      <c r="D420" s="170"/>
    </row>
    <row r="421" customFormat="false" ht="13.2" hidden="false" customHeight="false" outlineLevel="0" collapsed="false">
      <c r="D421" s="170"/>
    </row>
    <row r="422" customFormat="false" ht="13.2" hidden="false" customHeight="false" outlineLevel="0" collapsed="false">
      <c r="D422" s="170"/>
    </row>
    <row r="423" customFormat="false" ht="13.2" hidden="false" customHeight="false" outlineLevel="0" collapsed="false">
      <c r="D423" s="170"/>
    </row>
    <row r="424" customFormat="false" ht="13.2" hidden="false" customHeight="false" outlineLevel="0" collapsed="false">
      <c r="D424" s="170"/>
    </row>
    <row r="425" customFormat="false" ht="13.2" hidden="false" customHeight="false" outlineLevel="0" collapsed="false">
      <c r="D425" s="170"/>
    </row>
    <row r="426" customFormat="false" ht="13.2" hidden="false" customHeight="false" outlineLevel="0" collapsed="false">
      <c r="D426" s="170"/>
    </row>
    <row r="427" customFormat="false" ht="13.2" hidden="false" customHeight="false" outlineLevel="0" collapsed="false">
      <c r="D427" s="170"/>
    </row>
    <row r="428" customFormat="false" ht="13.2" hidden="false" customHeight="false" outlineLevel="0" collapsed="false">
      <c r="D428" s="170"/>
    </row>
    <row r="429" customFormat="false" ht="13.2" hidden="false" customHeight="false" outlineLevel="0" collapsed="false">
      <c r="D429" s="170"/>
    </row>
    <row r="430" customFormat="false" ht="13.2" hidden="false" customHeight="false" outlineLevel="0" collapsed="false">
      <c r="D430" s="170"/>
    </row>
    <row r="431" customFormat="false" ht="13.2" hidden="false" customHeight="false" outlineLevel="0" collapsed="false">
      <c r="D431" s="170"/>
    </row>
    <row r="432" customFormat="false" ht="13.2" hidden="false" customHeight="false" outlineLevel="0" collapsed="false">
      <c r="D432" s="170"/>
    </row>
    <row r="433" customFormat="false" ht="13.2" hidden="false" customHeight="false" outlineLevel="0" collapsed="false">
      <c r="D433" s="170"/>
    </row>
    <row r="434" customFormat="false" ht="13.2" hidden="false" customHeight="false" outlineLevel="0" collapsed="false">
      <c r="D434" s="170"/>
    </row>
    <row r="435" customFormat="false" ht="13.2" hidden="false" customHeight="false" outlineLevel="0" collapsed="false">
      <c r="D435" s="170"/>
    </row>
    <row r="436" customFormat="false" ht="13.2" hidden="false" customHeight="false" outlineLevel="0" collapsed="false">
      <c r="D436" s="170"/>
    </row>
    <row r="437" customFormat="false" ht="13.2" hidden="false" customHeight="false" outlineLevel="0" collapsed="false">
      <c r="D437" s="170"/>
    </row>
    <row r="438" customFormat="false" ht="13.2" hidden="false" customHeight="false" outlineLevel="0" collapsed="false">
      <c r="D438" s="170"/>
    </row>
    <row r="439" customFormat="false" ht="13.2" hidden="false" customHeight="false" outlineLevel="0" collapsed="false">
      <c r="D439" s="170"/>
    </row>
    <row r="440" customFormat="false" ht="13.2" hidden="false" customHeight="false" outlineLevel="0" collapsed="false">
      <c r="D440" s="170"/>
    </row>
    <row r="441" customFormat="false" ht="13.2" hidden="false" customHeight="false" outlineLevel="0" collapsed="false">
      <c r="D441" s="170"/>
    </row>
    <row r="442" customFormat="false" ht="13.2" hidden="false" customHeight="false" outlineLevel="0" collapsed="false">
      <c r="D442" s="170"/>
    </row>
    <row r="443" customFormat="false" ht="13.2" hidden="false" customHeight="false" outlineLevel="0" collapsed="false">
      <c r="D443" s="170"/>
    </row>
    <row r="444" customFormat="false" ht="13.2" hidden="false" customHeight="false" outlineLevel="0" collapsed="false">
      <c r="D444" s="170"/>
    </row>
    <row r="445" customFormat="false" ht="13.2" hidden="false" customHeight="false" outlineLevel="0" collapsed="false">
      <c r="D445" s="170"/>
    </row>
    <row r="446" customFormat="false" ht="13.2" hidden="false" customHeight="false" outlineLevel="0" collapsed="false">
      <c r="D446" s="170"/>
    </row>
    <row r="447" customFormat="false" ht="13.2" hidden="false" customHeight="false" outlineLevel="0" collapsed="false">
      <c r="D447" s="170"/>
    </row>
    <row r="448" customFormat="false" ht="13.2" hidden="false" customHeight="false" outlineLevel="0" collapsed="false">
      <c r="D448" s="170"/>
    </row>
    <row r="449" customFormat="false" ht="13.2" hidden="false" customHeight="false" outlineLevel="0" collapsed="false">
      <c r="D449" s="170"/>
    </row>
    <row r="450" customFormat="false" ht="13.2" hidden="false" customHeight="false" outlineLevel="0" collapsed="false">
      <c r="D450" s="170"/>
    </row>
    <row r="451" customFormat="false" ht="13.2" hidden="false" customHeight="false" outlineLevel="0" collapsed="false">
      <c r="D451" s="170"/>
    </row>
    <row r="452" customFormat="false" ht="13.2" hidden="false" customHeight="false" outlineLevel="0" collapsed="false">
      <c r="D452" s="170"/>
    </row>
    <row r="453" customFormat="false" ht="13.2" hidden="false" customHeight="false" outlineLevel="0" collapsed="false">
      <c r="D453" s="170"/>
    </row>
    <row r="454" customFormat="false" ht="13.2" hidden="false" customHeight="false" outlineLevel="0" collapsed="false">
      <c r="D454" s="170"/>
    </row>
    <row r="455" customFormat="false" ht="13.2" hidden="false" customHeight="false" outlineLevel="0" collapsed="false">
      <c r="D455" s="170"/>
    </row>
    <row r="456" customFormat="false" ht="13.2" hidden="false" customHeight="false" outlineLevel="0" collapsed="false">
      <c r="D456" s="170"/>
    </row>
    <row r="457" customFormat="false" ht="13.2" hidden="false" customHeight="false" outlineLevel="0" collapsed="false">
      <c r="D457" s="170"/>
    </row>
    <row r="458" customFormat="false" ht="13.2" hidden="false" customHeight="false" outlineLevel="0" collapsed="false">
      <c r="D458" s="170"/>
    </row>
    <row r="459" customFormat="false" ht="13.2" hidden="false" customHeight="false" outlineLevel="0" collapsed="false">
      <c r="D459" s="170"/>
    </row>
    <row r="460" customFormat="false" ht="13.2" hidden="false" customHeight="false" outlineLevel="0" collapsed="false">
      <c r="D460" s="170"/>
    </row>
    <row r="461" customFormat="false" ht="13.2" hidden="false" customHeight="false" outlineLevel="0" collapsed="false">
      <c r="D461" s="170"/>
    </row>
    <row r="462" customFormat="false" ht="13.2" hidden="false" customHeight="false" outlineLevel="0" collapsed="false">
      <c r="D462" s="170"/>
    </row>
    <row r="463" customFormat="false" ht="13.2" hidden="false" customHeight="false" outlineLevel="0" collapsed="false">
      <c r="D463" s="170"/>
    </row>
    <row r="464" customFormat="false" ht="13.2" hidden="false" customHeight="false" outlineLevel="0" collapsed="false">
      <c r="D464" s="170"/>
    </row>
    <row r="465" customFormat="false" ht="13.2" hidden="false" customHeight="false" outlineLevel="0" collapsed="false">
      <c r="D465" s="170"/>
    </row>
    <row r="466" customFormat="false" ht="13.2" hidden="false" customHeight="false" outlineLevel="0" collapsed="false">
      <c r="D466" s="170"/>
    </row>
    <row r="467" customFormat="false" ht="13.2" hidden="false" customHeight="false" outlineLevel="0" collapsed="false">
      <c r="D467" s="170"/>
    </row>
    <row r="468" customFormat="false" ht="13.2" hidden="false" customHeight="false" outlineLevel="0" collapsed="false">
      <c r="D468" s="170"/>
    </row>
    <row r="469" customFormat="false" ht="13.2" hidden="false" customHeight="false" outlineLevel="0" collapsed="false">
      <c r="D469" s="170"/>
    </row>
    <row r="470" customFormat="false" ht="13.2" hidden="false" customHeight="false" outlineLevel="0" collapsed="false">
      <c r="D470" s="170"/>
    </row>
    <row r="471" customFormat="false" ht="13.2" hidden="false" customHeight="false" outlineLevel="0" collapsed="false">
      <c r="D471" s="170"/>
    </row>
    <row r="472" customFormat="false" ht="13.2" hidden="false" customHeight="false" outlineLevel="0" collapsed="false">
      <c r="D472" s="170"/>
    </row>
    <row r="473" customFormat="false" ht="13.2" hidden="false" customHeight="false" outlineLevel="0" collapsed="false">
      <c r="D473" s="170"/>
    </row>
    <row r="474" customFormat="false" ht="13.2" hidden="false" customHeight="false" outlineLevel="0" collapsed="false">
      <c r="D474" s="170"/>
    </row>
    <row r="475" customFormat="false" ht="13.2" hidden="false" customHeight="false" outlineLevel="0" collapsed="false">
      <c r="D475" s="170"/>
    </row>
    <row r="476" customFormat="false" ht="13.2" hidden="false" customHeight="false" outlineLevel="0" collapsed="false">
      <c r="D476" s="170"/>
    </row>
    <row r="477" customFormat="false" ht="13.2" hidden="false" customHeight="false" outlineLevel="0" collapsed="false">
      <c r="D477" s="170"/>
    </row>
    <row r="478" customFormat="false" ht="13.2" hidden="false" customHeight="false" outlineLevel="0" collapsed="false">
      <c r="D478" s="170"/>
    </row>
    <row r="479" customFormat="false" ht="13.2" hidden="false" customHeight="false" outlineLevel="0" collapsed="false">
      <c r="D479" s="170"/>
    </row>
    <row r="480" customFormat="false" ht="13.2" hidden="false" customHeight="false" outlineLevel="0" collapsed="false">
      <c r="D480" s="170"/>
    </row>
    <row r="481" customFormat="false" ht="13.2" hidden="false" customHeight="false" outlineLevel="0" collapsed="false">
      <c r="D481" s="170"/>
    </row>
    <row r="482" customFormat="false" ht="13.2" hidden="false" customHeight="false" outlineLevel="0" collapsed="false">
      <c r="D482" s="170"/>
    </row>
    <row r="483" customFormat="false" ht="13.2" hidden="false" customHeight="false" outlineLevel="0" collapsed="false">
      <c r="D483" s="170"/>
    </row>
    <row r="484" customFormat="false" ht="13.2" hidden="false" customHeight="false" outlineLevel="0" collapsed="false">
      <c r="D484" s="170"/>
    </row>
    <row r="485" customFormat="false" ht="13.2" hidden="false" customHeight="false" outlineLevel="0" collapsed="false">
      <c r="D485" s="170"/>
    </row>
    <row r="486" customFormat="false" ht="13.2" hidden="false" customHeight="false" outlineLevel="0" collapsed="false">
      <c r="D486" s="170"/>
    </row>
    <row r="487" customFormat="false" ht="13.2" hidden="false" customHeight="false" outlineLevel="0" collapsed="false">
      <c r="D487" s="170"/>
    </row>
    <row r="488" customFormat="false" ht="13.2" hidden="false" customHeight="false" outlineLevel="0" collapsed="false">
      <c r="D488" s="170"/>
    </row>
    <row r="489" customFormat="false" ht="13.2" hidden="false" customHeight="false" outlineLevel="0" collapsed="false">
      <c r="D489" s="170"/>
    </row>
    <row r="490" customFormat="false" ht="13.2" hidden="false" customHeight="false" outlineLevel="0" collapsed="false">
      <c r="D490" s="170"/>
    </row>
    <row r="491" customFormat="false" ht="13.2" hidden="false" customHeight="false" outlineLevel="0" collapsed="false">
      <c r="D491" s="170"/>
    </row>
    <row r="492" customFormat="false" ht="13.2" hidden="false" customHeight="false" outlineLevel="0" collapsed="false">
      <c r="D492" s="170"/>
    </row>
    <row r="493" customFormat="false" ht="13.2" hidden="false" customHeight="false" outlineLevel="0" collapsed="false">
      <c r="D493" s="170"/>
    </row>
    <row r="494" customFormat="false" ht="13.2" hidden="false" customHeight="false" outlineLevel="0" collapsed="false">
      <c r="D494" s="170"/>
    </row>
    <row r="495" customFormat="false" ht="13.2" hidden="false" customHeight="false" outlineLevel="0" collapsed="false">
      <c r="D495" s="170"/>
    </row>
    <row r="496" customFormat="false" ht="13.2" hidden="false" customHeight="false" outlineLevel="0" collapsed="false">
      <c r="D496" s="170"/>
    </row>
    <row r="497" customFormat="false" ht="13.2" hidden="false" customHeight="false" outlineLevel="0" collapsed="false">
      <c r="D497" s="170"/>
    </row>
    <row r="498" customFormat="false" ht="13.2" hidden="false" customHeight="false" outlineLevel="0" collapsed="false">
      <c r="D498" s="170"/>
    </row>
    <row r="499" customFormat="false" ht="13.2" hidden="false" customHeight="false" outlineLevel="0" collapsed="false">
      <c r="D499" s="170"/>
    </row>
    <row r="500" customFormat="false" ht="13.2" hidden="false" customHeight="false" outlineLevel="0" collapsed="false">
      <c r="D500" s="170"/>
    </row>
    <row r="501" customFormat="false" ht="13.2" hidden="false" customHeight="false" outlineLevel="0" collapsed="false">
      <c r="D501" s="170"/>
    </row>
    <row r="502" customFormat="false" ht="13.2" hidden="false" customHeight="false" outlineLevel="0" collapsed="false">
      <c r="D502" s="170"/>
    </row>
    <row r="503" customFormat="false" ht="13.2" hidden="false" customHeight="false" outlineLevel="0" collapsed="false">
      <c r="D503" s="170"/>
    </row>
    <row r="504" customFormat="false" ht="13.2" hidden="false" customHeight="false" outlineLevel="0" collapsed="false">
      <c r="D504" s="170"/>
    </row>
    <row r="505" customFormat="false" ht="13.2" hidden="false" customHeight="false" outlineLevel="0" collapsed="false">
      <c r="D505" s="170"/>
    </row>
    <row r="506" customFormat="false" ht="13.2" hidden="false" customHeight="false" outlineLevel="0" collapsed="false">
      <c r="D506" s="170"/>
    </row>
    <row r="507" customFormat="false" ht="13.2" hidden="false" customHeight="false" outlineLevel="0" collapsed="false">
      <c r="D507" s="170"/>
    </row>
    <row r="508" customFormat="false" ht="13.2" hidden="false" customHeight="false" outlineLevel="0" collapsed="false">
      <c r="D508" s="170"/>
    </row>
    <row r="509" customFormat="false" ht="13.2" hidden="false" customHeight="false" outlineLevel="0" collapsed="false">
      <c r="D509" s="170"/>
    </row>
    <row r="510" customFormat="false" ht="13.2" hidden="false" customHeight="false" outlineLevel="0" collapsed="false">
      <c r="D510" s="170"/>
    </row>
    <row r="511" customFormat="false" ht="13.2" hidden="false" customHeight="false" outlineLevel="0" collapsed="false">
      <c r="D511" s="170"/>
    </row>
    <row r="512" customFormat="false" ht="13.2" hidden="false" customHeight="false" outlineLevel="0" collapsed="false">
      <c r="D512" s="170"/>
    </row>
    <row r="513" customFormat="false" ht="13.2" hidden="false" customHeight="false" outlineLevel="0" collapsed="false">
      <c r="D513" s="170"/>
    </row>
    <row r="514" customFormat="false" ht="13.2" hidden="false" customHeight="false" outlineLevel="0" collapsed="false">
      <c r="D514" s="170"/>
    </row>
    <row r="515" customFormat="false" ht="13.2" hidden="false" customHeight="false" outlineLevel="0" collapsed="false">
      <c r="D515" s="170"/>
    </row>
    <row r="516" customFormat="false" ht="13.2" hidden="false" customHeight="false" outlineLevel="0" collapsed="false">
      <c r="D516" s="170"/>
    </row>
    <row r="517" customFormat="false" ht="13.2" hidden="false" customHeight="false" outlineLevel="0" collapsed="false">
      <c r="D517" s="170"/>
    </row>
    <row r="518" customFormat="false" ht="13.2" hidden="false" customHeight="false" outlineLevel="0" collapsed="false">
      <c r="D518" s="170"/>
    </row>
    <row r="519" customFormat="false" ht="13.2" hidden="false" customHeight="false" outlineLevel="0" collapsed="false">
      <c r="D519" s="170"/>
    </row>
    <row r="520" customFormat="false" ht="13.2" hidden="false" customHeight="false" outlineLevel="0" collapsed="false">
      <c r="D520" s="170"/>
    </row>
    <row r="521" customFormat="false" ht="13.2" hidden="false" customHeight="false" outlineLevel="0" collapsed="false">
      <c r="D521" s="170"/>
    </row>
    <row r="522" customFormat="false" ht="13.2" hidden="false" customHeight="false" outlineLevel="0" collapsed="false">
      <c r="D522" s="170"/>
    </row>
    <row r="523" customFormat="false" ht="13.2" hidden="false" customHeight="false" outlineLevel="0" collapsed="false">
      <c r="D523" s="170"/>
    </row>
    <row r="524" customFormat="false" ht="13.2" hidden="false" customHeight="false" outlineLevel="0" collapsed="false">
      <c r="D524" s="170"/>
    </row>
    <row r="525" customFormat="false" ht="13.2" hidden="false" customHeight="false" outlineLevel="0" collapsed="false">
      <c r="D525" s="170"/>
    </row>
    <row r="526" customFormat="false" ht="13.2" hidden="false" customHeight="false" outlineLevel="0" collapsed="false">
      <c r="D526" s="170"/>
    </row>
    <row r="527" customFormat="false" ht="13.2" hidden="false" customHeight="false" outlineLevel="0" collapsed="false">
      <c r="D527" s="170"/>
    </row>
    <row r="528" customFormat="false" ht="13.2" hidden="false" customHeight="false" outlineLevel="0" collapsed="false">
      <c r="D528" s="170"/>
    </row>
    <row r="529" customFormat="false" ht="13.2" hidden="false" customHeight="false" outlineLevel="0" collapsed="false">
      <c r="D529" s="170"/>
    </row>
    <row r="530" customFormat="false" ht="13.2" hidden="false" customHeight="false" outlineLevel="0" collapsed="false">
      <c r="D530" s="170"/>
    </row>
    <row r="531" customFormat="false" ht="13.2" hidden="false" customHeight="false" outlineLevel="0" collapsed="false">
      <c r="D531" s="170"/>
    </row>
    <row r="532" customFormat="false" ht="13.2" hidden="false" customHeight="false" outlineLevel="0" collapsed="false">
      <c r="D532" s="170"/>
    </row>
    <row r="533" customFormat="false" ht="13.2" hidden="false" customHeight="false" outlineLevel="0" collapsed="false">
      <c r="D533" s="170"/>
    </row>
    <row r="534" customFormat="false" ht="13.2" hidden="false" customHeight="false" outlineLevel="0" collapsed="false">
      <c r="D534" s="170"/>
    </row>
    <row r="535" customFormat="false" ht="13.2" hidden="false" customHeight="false" outlineLevel="0" collapsed="false">
      <c r="D535" s="170"/>
    </row>
    <row r="536" customFormat="false" ht="13.2" hidden="false" customHeight="false" outlineLevel="0" collapsed="false">
      <c r="D536" s="170"/>
    </row>
    <row r="537" customFormat="false" ht="13.2" hidden="false" customHeight="false" outlineLevel="0" collapsed="false">
      <c r="D537" s="170"/>
    </row>
    <row r="538" customFormat="false" ht="13.2" hidden="false" customHeight="false" outlineLevel="0" collapsed="false">
      <c r="D538" s="170"/>
    </row>
    <row r="539" customFormat="false" ht="13.2" hidden="false" customHeight="false" outlineLevel="0" collapsed="false">
      <c r="D539" s="170"/>
    </row>
    <row r="540" customFormat="false" ht="13.2" hidden="false" customHeight="false" outlineLevel="0" collapsed="false">
      <c r="D540" s="170"/>
    </row>
    <row r="541" customFormat="false" ht="13.2" hidden="false" customHeight="false" outlineLevel="0" collapsed="false">
      <c r="D541" s="170"/>
    </row>
    <row r="542" customFormat="false" ht="13.2" hidden="false" customHeight="false" outlineLevel="0" collapsed="false">
      <c r="D542" s="170"/>
    </row>
    <row r="543" customFormat="false" ht="13.2" hidden="false" customHeight="false" outlineLevel="0" collapsed="false">
      <c r="D543" s="170"/>
    </row>
    <row r="544" customFormat="false" ht="13.2" hidden="false" customHeight="false" outlineLevel="0" collapsed="false">
      <c r="D544" s="170"/>
    </row>
    <row r="545" customFormat="false" ht="13.2" hidden="false" customHeight="false" outlineLevel="0" collapsed="false">
      <c r="D545" s="170"/>
    </row>
    <row r="546" customFormat="false" ht="13.2" hidden="false" customHeight="false" outlineLevel="0" collapsed="false">
      <c r="D546" s="170"/>
    </row>
    <row r="547" customFormat="false" ht="13.2" hidden="false" customHeight="false" outlineLevel="0" collapsed="false">
      <c r="D547" s="170"/>
    </row>
    <row r="548" customFormat="false" ht="13.2" hidden="false" customHeight="false" outlineLevel="0" collapsed="false">
      <c r="D548" s="170"/>
    </row>
    <row r="549" customFormat="false" ht="13.2" hidden="false" customHeight="false" outlineLevel="0" collapsed="false">
      <c r="D549" s="170"/>
    </row>
    <row r="550" customFormat="false" ht="13.2" hidden="false" customHeight="false" outlineLevel="0" collapsed="false">
      <c r="D550" s="170"/>
    </row>
    <row r="551" customFormat="false" ht="13.2" hidden="false" customHeight="false" outlineLevel="0" collapsed="false">
      <c r="D551" s="170"/>
    </row>
    <row r="552" customFormat="false" ht="13.2" hidden="false" customHeight="false" outlineLevel="0" collapsed="false">
      <c r="D552" s="170"/>
    </row>
    <row r="553" customFormat="false" ht="13.2" hidden="false" customHeight="false" outlineLevel="0" collapsed="false">
      <c r="D553" s="170"/>
    </row>
    <row r="554" customFormat="false" ht="13.2" hidden="false" customHeight="false" outlineLevel="0" collapsed="false">
      <c r="D554" s="170"/>
    </row>
    <row r="555" customFormat="false" ht="13.2" hidden="false" customHeight="false" outlineLevel="0" collapsed="false">
      <c r="D555" s="170"/>
    </row>
    <row r="556" customFormat="false" ht="13.2" hidden="false" customHeight="false" outlineLevel="0" collapsed="false">
      <c r="D556" s="170"/>
    </row>
    <row r="557" customFormat="false" ht="13.2" hidden="false" customHeight="false" outlineLevel="0" collapsed="false">
      <c r="D557" s="170"/>
    </row>
    <row r="558" customFormat="false" ht="13.2" hidden="false" customHeight="false" outlineLevel="0" collapsed="false">
      <c r="D558" s="170"/>
    </row>
    <row r="559" customFormat="false" ht="13.2" hidden="false" customHeight="false" outlineLevel="0" collapsed="false">
      <c r="D559" s="170"/>
    </row>
    <row r="560" customFormat="false" ht="13.2" hidden="false" customHeight="false" outlineLevel="0" collapsed="false">
      <c r="D560" s="170"/>
    </row>
    <row r="561" customFormat="false" ht="13.2" hidden="false" customHeight="false" outlineLevel="0" collapsed="false">
      <c r="D561" s="170"/>
    </row>
    <row r="562" customFormat="false" ht="13.2" hidden="false" customHeight="false" outlineLevel="0" collapsed="false">
      <c r="D562" s="170"/>
    </row>
    <row r="563" customFormat="false" ht="13.2" hidden="false" customHeight="false" outlineLevel="0" collapsed="false">
      <c r="D563" s="170"/>
    </row>
    <row r="564" customFormat="false" ht="13.2" hidden="false" customHeight="false" outlineLevel="0" collapsed="false">
      <c r="D564" s="170"/>
    </row>
    <row r="565" customFormat="false" ht="13.2" hidden="false" customHeight="false" outlineLevel="0" collapsed="false">
      <c r="D565" s="170"/>
    </row>
    <row r="566" customFormat="false" ht="13.2" hidden="false" customHeight="false" outlineLevel="0" collapsed="false">
      <c r="D566" s="170"/>
    </row>
    <row r="567" customFormat="false" ht="13.2" hidden="false" customHeight="false" outlineLevel="0" collapsed="false">
      <c r="D567" s="170"/>
    </row>
    <row r="568" customFormat="false" ht="13.2" hidden="false" customHeight="false" outlineLevel="0" collapsed="false">
      <c r="D568" s="170"/>
    </row>
    <row r="569" customFormat="false" ht="13.2" hidden="false" customHeight="false" outlineLevel="0" collapsed="false">
      <c r="D569" s="170"/>
    </row>
    <row r="570" customFormat="false" ht="13.2" hidden="false" customHeight="false" outlineLevel="0" collapsed="false">
      <c r="D570" s="170"/>
    </row>
    <row r="571" customFormat="false" ht="13.2" hidden="false" customHeight="false" outlineLevel="0" collapsed="false">
      <c r="D571" s="170"/>
    </row>
    <row r="572" customFormat="false" ht="13.2" hidden="false" customHeight="false" outlineLevel="0" collapsed="false">
      <c r="D572" s="170"/>
    </row>
    <row r="573" customFormat="false" ht="13.2" hidden="false" customHeight="false" outlineLevel="0" collapsed="false">
      <c r="D573" s="170"/>
    </row>
    <row r="574" customFormat="false" ht="13.2" hidden="false" customHeight="false" outlineLevel="0" collapsed="false">
      <c r="D574" s="170"/>
    </row>
    <row r="575" customFormat="false" ht="13.2" hidden="false" customHeight="false" outlineLevel="0" collapsed="false">
      <c r="D575" s="170"/>
    </row>
    <row r="576" customFormat="false" ht="13.2" hidden="false" customHeight="false" outlineLevel="0" collapsed="false">
      <c r="D576" s="170"/>
    </row>
    <row r="577" customFormat="false" ht="13.2" hidden="false" customHeight="false" outlineLevel="0" collapsed="false">
      <c r="D577" s="170"/>
    </row>
    <row r="578" customFormat="false" ht="13.2" hidden="false" customHeight="false" outlineLevel="0" collapsed="false">
      <c r="D578" s="170"/>
    </row>
    <row r="579" customFormat="false" ht="13.2" hidden="false" customHeight="false" outlineLevel="0" collapsed="false">
      <c r="D579" s="170"/>
    </row>
    <row r="580" customFormat="false" ht="13.2" hidden="false" customHeight="false" outlineLevel="0" collapsed="false">
      <c r="D580" s="170"/>
    </row>
    <row r="581" customFormat="false" ht="13.2" hidden="false" customHeight="false" outlineLevel="0" collapsed="false">
      <c r="D581" s="170"/>
    </row>
    <row r="582" customFormat="false" ht="13.2" hidden="false" customHeight="false" outlineLevel="0" collapsed="false">
      <c r="D582" s="170"/>
    </row>
    <row r="583" customFormat="false" ht="13.2" hidden="false" customHeight="false" outlineLevel="0" collapsed="false">
      <c r="D583" s="170"/>
    </row>
    <row r="584" customFormat="false" ht="13.2" hidden="false" customHeight="false" outlineLevel="0" collapsed="false">
      <c r="D584" s="170"/>
    </row>
    <row r="585" customFormat="false" ht="13.2" hidden="false" customHeight="false" outlineLevel="0" collapsed="false">
      <c r="D585" s="170"/>
    </row>
    <row r="586" customFormat="false" ht="13.2" hidden="false" customHeight="false" outlineLevel="0" collapsed="false">
      <c r="D586" s="170"/>
    </row>
    <row r="587" customFormat="false" ht="13.2" hidden="false" customHeight="false" outlineLevel="0" collapsed="false">
      <c r="D587" s="170"/>
    </row>
    <row r="588" customFormat="false" ht="13.2" hidden="false" customHeight="false" outlineLevel="0" collapsed="false">
      <c r="D588" s="170"/>
    </row>
    <row r="589" customFormat="false" ht="13.2" hidden="false" customHeight="false" outlineLevel="0" collapsed="false">
      <c r="D589" s="170"/>
    </row>
    <row r="590" customFormat="false" ht="13.2" hidden="false" customHeight="false" outlineLevel="0" collapsed="false">
      <c r="D590" s="170"/>
    </row>
    <row r="591" customFormat="false" ht="13.2" hidden="false" customHeight="false" outlineLevel="0" collapsed="false">
      <c r="D591" s="170"/>
    </row>
    <row r="592" customFormat="false" ht="13.2" hidden="false" customHeight="false" outlineLevel="0" collapsed="false">
      <c r="D592" s="170"/>
    </row>
    <row r="593" customFormat="false" ht="13.2" hidden="false" customHeight="false" outlineLevel="0" collapsed="false">
      <c r="D593" s="170"/>
    </row>
    <row r="594" customFormat="false" ht="13.2" hidden="false" customHeight="false" outlineLevel="0" collapsed="false">
      <c r="D594" s="170"/>
    </row>
    <row r="595" customFormat="false" ht="13.2" hidden="false" customHeight="false" outlineLevel="0" collapsed="false">
      <c r="D595" s="170"/>
    </row>
    <row r="596" customFormat="false" ht="13.2" hidden="false" customHeight="false" outlineLevel="0" collapsed="false">
      <c r="D596" s="170"/>
    </row>
    <row r="597" customFormat="false" ht="13.2" hidden="false" customHeight="false" outlineLevel="0" collapsed="false">
      <c r="D597" s="170"/>
    </row>
    <row r="598" customFormat="false" ht="13.2" hidden="false" customHeight="false" outlineLevel="0" collapsed="false">
      <c r="D598" s="170"/>
    </row>
    <row r="599" customFormat="false" ht="13.2" hidden="false" customHeight="false" outlineLevel="0" collapsed="false">
      <c r="D599" s="170"/>
    </row>
    <row r="600" customFormat="false" ht="13.2" hidden="false" customHeight="false" outlineLevel="0" collapsed="false">
      <c r="D600" s="170"/>
    </row>
    <row r="601" customFormat="false" ht="13.2" hidden="false" customHeight="false" outlineLevel="0" collapsed="false">
      <c r="D601" s="170"/>
    </row>
    <row r="602" customFormat="false" ht="13.2" hidden="false" customHeight="false" outlineLevel="0" collapsed="false">
      <c r="D602" s="170"/>
    </row>
    <row r="603" customFormat="false" ht="13.2" hidden="false" customHeight="false" outlineLevel="0" collapsed="false">
      <c r="D603" s="170"/>
    </row>
    <row r="604" customFormat="false" ht="13.2" hidden="false" customHeight="false" outlineLevel="0" collapsed="false">
      <c r="D604" s="170"/>
    </row>
    <row r="605" customFormat="false" ht="13.2" hidden="false" customHeight="false" outlineLevel="0" collapsed="false">
      <c r="D605" s="170"/>
    </row>
    <row r="606" customFormat="false" ht="13.2" hidden="false" customHeight="false" outlineLevel="0" collapsed="false">
      <c r="D606" s="170"/>
    </row>
    <row r="607" customFormat="false" ht="13.2" hidden="false" customHeight="false" outlineLevel="0" collapsed="false">
      <c r="D607" s="170"/>
    </row>
    <row r="608" customFormat="false" ht="13.2" hidden="false" customHeight="false" outlineLevel="0" collapsed="false">
      <c r="D608" s="170"/>
    </row>
    <row r="609" customFormat="false" ht="13.2" hidden="false" customHeight="false" outlineLevel="0" collapsed="false">
      <c r="D609" s="170"/>
    </row>
    <row r="610" customFormat="false" ht="13.2" hidden="false" customHeight="false" outlineLevel="0" collapsed="false">
      <c r="D610" s="170"/>
    </row>
    <row r="611" customFormat="false" ht="13.2" hidden="false" customHeight="false" outlineLevel="0" collapsed="false">
      <c r="D611" s="170"/>
    </row>
    <row r="612" customFormat="false" ht="13.2" hidden="false" customHeight="false" outlineLevel="0" collapsed="false">
      <c r="D612" s="170"/>
    </row>
    <row r="613" customFormat="false" ht="13.2" hidden="false" customHeight="false" outlineLevel="0" collapsed="false">
      <c r="D613" s="170"/>
    </row>
    <row r="614" customFormat="false" ht="13.2" hidden="false" customHeight="false" outlineLevel="0" collapsed="false">
      <c r="D614" s="170"/>
    </row>
    <row r="615" customFormat="false" ht="13.2" hidden="false" customHeight="false" outlineLevel="0" collapsed="false">
      <c r="D615" s="170"/>
    </row>
    <row r="616" customFormat="false" ht="13.2" hidden="false" customHeight="false" outlineLevel="0" collapsed="false">
      <c r="D616" s="170"/>
    </row>
    <row r="617" customFormat="false" ht="13.2" hidden="false" customHeight="false" outlineLevel="0" collapsed="false">
      <c r="D617" s="170"/>
    </row>
    <row r="618" customFormat="false" ht="13.2" hidden="false" customHeight="false" outlineLevel="0" collapsed="false">
      <c r="D618" s="170"/>
    </row>
    <row r="619" customFormat="false" ht="13.2" hidden="false" customHeight="false" outlineLevel="0" collapsed="false">
      <c r="D619" s="170"/>
    </row>
    <row r="620" customFormat="false" ht="13.2" hidden="false" customHeight="false" outlineLevel="0" collapsed="false">
      <c r="D620" s="170"/>
    </row>
    <row r="621" customFormat="false" ht="13.2" hidden="false" customHeight="false" outlineLevel="0" collapsed="false">
      <c r="D621" s="170"/>
    </row>
    <row r="622" customFormat="false" ht="13.2" hidden="false" customHeight="false" outlineLevel="0" collapsed="false">
      <c r="D622" s="170"/>
    </row>
    <row r="623" customFormat="false" ht="13.2" hidden="false" customHeight="false" outlineLevel="0" collapsed="false">
      <c r="D623" s="170"/>
    </row>
    <row r="624" customFormat="false" ht="13.2" hidden="false" customHeight="false" outlineLevel="0" collapsed="false">
      <c r="D624" s="170"/>
    </row>
    <row r="625" customFormat="false" ht="13.2" hidden="false" customHeight="false" outlineLevel="0" collapsed="false">
      <c r="D625" s="170"/>
    </row>
    <row r="626" customFormat="false" ht="13.2" hidden="false" customHeight="false" outlineLevel="0" collapsed="false">
      <c r="D626" s="170"/>
    </row>
    <row r="627" customFormat="false" ht="13.2" hidden="false" customHeight="false" outlineLevel="0" collapsed="false">
      <c r="D627" s="170"/>
    </row>
    <row r="628" customFormat="false" ht="13.2" hidden="false" customHeight="false" outlineLevel="0" collapsed="false">
      <c r="D628" s="170"/>
    </row>
    <row r="629" customFormat="false" ht="13.2" hidden="false" customHeight="false" outlineLevel="0" collapsed="false">
      <c r="D629" s="170"/>
    </row>
    <row r="630" customFormat="false" ht="13.2" hidden="false" customHeight="false" outlineLevel="0" collapsed="false">
      <c r="D630" s="170"/>
    </row>
    <row r="631" customFormat="false" ht="13.2" hidden="false" customHeight="false" outlineLevel="0" collapsed="false">
      <c r="D631" s="170"/>
    </row>
    <row r="632" customFormat="false" ht="13.2" hidden="false" customHeight="false" outlineLevel="0" collapsed="false">
      <c r="D632" s="170"/>
    </row>
    <row r="633" customFormat="false" ht="13.2" hidden="false" customHeight="false" outlineLevel="0" collapsed="false">
      <c r="D633" s="170"/>
    </row>
    <row r="634" customFormat="false" ht="13.2" hidden="false" customHeight="false" outlineLevel="0" collapsed="false">
      <c r="D634" s="170"/>
    </row>
    <row r="635" customFormat="false" ht="13.2" hidden="false" customHeight="false" outlineLevel="0" collapsed="false">
      <c r="D635" s="170"/>
    </row>
    <row r="636" customFormat="false" ht="13.2" hidden="false" customHeight="false" outlineLevel="0" collapsed="false">
      <c r="D636" s="170"/>
    </row>
    <row r="637" customFormat="false" ht="13.2" hidden="false" customHeight="false" outlineLevel="0" collapsed="false">
      <c r="D637" s="170"/>
    </row>
    <row r="638" customFormat="false" ht="13.2" hidden="false" customHeight="false" outlineLevel="0" collapsed="false">
      <c r="D638" s="170"/>
    </row>
    <row r="639" customFormat="false" ht="13.2" hidden="false" customHeight="false" outlineLevel="0" collapsed="false">
      <c r="D639" s="170"/>
    </row>
    <row r="640" customFormat="false" ht="13.2" hidden="false" customHeight="false" outlineLevel="0" collapsed="false">
      <c r="D640" s="170"/>
    </row>
    <row r="641" customFormat="false" ht="13.2" hidden="false" customHeight="false" outlineLevel="0" collapsed="false">
      <c r="D641" s="170"/>
    </row>
    <row r="642" customFormat="false" ht="13.2" hidden="false" customHeight="false" outlineLevel="0" collapsed="false">
      <c r="D642" s="170"/>
    </row>
    <row r="643" customFormat="false" ht="13.2" hidden="false" customHeight="false" outlineLevel="0" collapsed="false">
      <c r="D643" s="170"/>
    </row>
    <row r="644" customFormat="false" ht="13.2" hidden="false" customHeight="false" outlineLevel="0" collapsed="false">
      <c r="D644" s="170"/>
    </row>
    <row r="645" customFormat="false" ht="13.2" hidden="false" customHeight="false" outlineLevel="0" collapsed="false">
      <c r="D645" s="170"/>
    </row>
    <row r="646" customFormat="false" ht="13.2" hidden="false" customHeight="false" outlineLevel="0" collapsed="false">
      <c r="D646" s="170"/>
    </row>
    <row r="647" customFormat="false" ht="13.2" hidden="false" customHeight="false" outlineLevel="0" collapsed="false">
      <c r="D647" s="170"/>
    </row>
    <row r="648" customFormat="false" ht="13.2" hidden="false" customHeight="false" outlineLevel="0" collapsed="false">
      <c r="D648" s="170"/>
    </row>
    <row r="649" customFormat="false" ht="13.2" hidden="false" customHeight="false" outlineLevel="0" collapsed="false">
      <c r="D649" s="170"/>
    </row>
    <row r="650" customFormat="false" ht="13.2" hidden="false" customHeight="false" outlineLevel="0" collapsed="false">
      <c r="D650" s="170"/>
    </row>
    <row r="651" customFormat="false" ht="13.2" hidden="false" customHeight="false" outlineLevel="0" collapsed="false">
      <c r="D651" s="170"/>
    </row>
    <row r="652" customFormat="false" ht="13.2" hidden="false" customHeight="false" outlineLevel="0" collapsed="false">
      <c r="D652" s="170"/>
    </row>
    <row r="653" customFormat="false" ht="13.2" hidden="false" customHeight="false" outlineLevel="0" collapsed="false">
      <c r="D653" s="170"/>
    </row>
    <row r="654" customFormat="false" ht="13.2" hidden="false" customHeight="false" outlineLevel="0" collapsed="false">
      <c r="D654" s="170"/>
    </row>
    <row r="655" customFormat="false" ht="13.2" hidden="false" customHeight="false" outlineLevel="0" collapsed="false">
      <c r="D655" s="170"/>
    </row>
    <row r="656" customFormat="false" ht="13.2" hidden="false" customHeight="false" outlineLevel="0" collapsed="false">
      <c r="D656" s="170"/>
    </row>
    <row r="657" customFormat="false" ht="13.2" hidden="false" customHeight="false" outlineLevel="0" collapsed="false">
      <c r="D657" s="170"/>
    </row>
    <row r="658" customFormat="false" ht="13.2" hidden="false" customHeight="false" outlineLevel="0" collapsed="false">
      <c r="D658" s="170"/>
    </row>
    <row r="659" customFormat="false" ht="13.2" hidden="false" customHeight="false" outlineLevel="0" collapsed="false">
      <c r="D659" s="170"/>
    </row>
    <row r="660" customFormat="false" ht="13.2" hidden="false" customHeight="false" outlineLevel="0" collapsed="false">
      <c r="D660" s="170"/>
    </row>
    <row r="661" customFormat="false" ht="13.2" hidden="false" customHeight="false" outlineLevel="0" collapsed="false">
      <c r="D661" s="170"/>
    </row>
    <row r="662" customFormat="false" ht="13.2" hidden="false" customHeight="false" outlineLevel="0" collapsed="false">
      <c r="D662" s="170"/>
    </row>
    <row r="663" customFormat="false" ht="13.2" hidden="false" customHeight="false" outlineLevel="0" collapsed="false">
      <c r="D663" s="170"/>
    </row>
    <row r="664" customFormat="false" ht="13.2" hidden="false" customHeight="false" outlineLevel="0" collapsed="false">
      <c r="D664" s="170"/>
    </row>
    <row r="665" customFormat="false" ht="13.2" hidden="false" customHeight="false" outlineLevel="0" collapsed="false">
      <c r="D665" s="170"/>
    </row>
    <row r="666" customFormat="false" ht="13.2" hidden="false" customHeight="false" outlineLevel="0" collapsed="false">
      <c r="D666" s="170"/>
    </row>
    <row r="667" customFormat="false" ht="13.2" hidden="false" customHeight="false" outlineLevel="0" collapsed="false">
      <c r="D667" s="170"/>
    </row>
    <row r="668" customFormat="false" ht="13.2" hidden="false" customHeight="false" outlineLevel="0" collapsed="false">
      <c r="D668" s="170"/>
    </row>
    <row r="669" customFormat="false" ht="13.2" hidden="false" customHeight="false" outlineLevel="0" collapsed="false">
      <c r="D669" s="170"/>
    </row>
    <row r="670" customFormat="false" ht="13.2" hidden="false" customHeight="false" outlineLevel="0" collapsed="false">
      <c r="D670" s="170"/>
    </row>
    <row r="671" customFormat="false" ht="13.2" hidden="false" customHeight="false" outlineLevel="0" collapsed="false">
      <c r="D671" s="170"/>
    </row>
    <row r="672" customFormat="false" ht="13.2" hidden="false" customHeight="false" outlineLevel="0" collapsed="false">
      <c r="D672" s="170"/>
    </row>
    <row r="673" customFormat="false" ht="13.2" hidden="false" customHeight="false" outlineLevel="0" collapsed="false">
      <c r="D673" s="170"/>
    </row>
    <row r="674" customFormat="false" ht="13.2" hidden="false" customHeight="false" outlineLevel="0" collapsed="false">
      <c r="D674" s="170"/>
    </row>
    <row r="675" customFormat="false" ht="13.2" hidden="false" customHeight="false" outlineLevel="0" collapsed="false">
      <c r="D675" s="170"/>
    </row>
    <row r="676" customFormat="false" ht="13.2" hidden="false" customHeight="false" outlineLevel="0" collapsed="false">
      <c r="D676" s="170"/>
    </row>
    <row r="677" customFormat="false" ht="13.2" hidden="false" customHeight="false" outlineLevel="0" collapsed="false">
      <c r="D677" s="170"/>
    </row>
    <row r="678" customFormat="false" ht="13.2" hidden="false" customHeight="false" outlineLevel="0" collapsed="false">
      <c r="D678" s="170"/>
    </row>
    <row r="679" customFormat="false" ht="13.2" hidden="false" customHeight="false" outlineLevel="0" collapsed="false">
      <c r="D679" s="170"/>
    </row>
    <row r="680" customFormat="false" ht="13.2" hidden="false" customHeight="false" outlineLevel="0" collapsed="false">
      <c r="D680" s="170"/>
    </row>
    <row r="681" customFormat="false" ht="13.2" hidden="false" customHeight="false" outlineLevel="0" collapsed="false">
      <c r="D681" s="170"/>
    </row>
    <row r="682" customFormat="false" ht="13.2" hidden="false" customHeight="false" outlineLevel="0" collapsed="false">
      <c r="D682" s="170"/>
    </row>
    <row r="683" customFormat="false" ht="13.2" hidden="false" customHeight="false" outlineLevel="0" collapsed="false">
      <c r="D683" s="170"/>
    </row>
    <row r="684" customFormat="false" ht="13.2" hidden="false" customHeight="false" outlineLevel="0" collapsed="false">
      <c r="D684" s="170"/>
    </row>
    <row r="685" customFormat="false" ht="13.2" hidden="false" customHeight="false" outlineLevel="0" collapsed="false">
      <c r="D685" s="170"/>
    </row>
    <row r="686" customFormat="false" ht="13.2" hidden="false" customHeight="false" outlineLevel="0" collapsed="false">
      <c r="D686" s="170"/>
    </row>
    <row r="687" customFormat="false" ht="13.2" hidden="false" customHeight="false" outlineLevel="0" collapsed="false">
      <c r="D687" s="170"/>
    </row>
    <row r="688" customFormat="false" ht="13.2" hidden="false" customHeight="false" outlineLevel="0" collapsed="false">
      <c r="D688" s="170"/>
    </row>
    <row r="689" customFormat="false" ht="13.2" hidden="false" customHeight="false" outlineLevel="0" collapsed="false">
      <c r="D689" s="170"/>
    </row>
    <row r="690" customFormat="false" ht="13.2" hidden="false" customHeight="false" outlineLevel="0" collapsed="false">
      <c r="D690" s="170"/>
    </row>
    <row r="691" customFormat="false" ht="13.2" hidden="false" customHeight="false" outlineLevel="0" collapsed="false">
      <c r="D691" s="170"/>
    </row>
    <row r="692" customFormat="false" ht="13.2" hidden="false" customHeight="false" outlineLevel="0" collapsed="false">
      <c r="D692" s="170"/>
    </row>
    <row r="693" customFormat="false" ht="13.2" hidden="false" customHeight="false" outlineLevel="0" collapsed="false">
      <c r="D693" s="170"/>
    </row>
    <row r="694" customFormat="false" ht="13.2" hidden="false" customHeight="false" outlineLevel="0" collapsed="false">
      <c r="D694" s="170"/>
    </row>
    <row r="695" customFormat="false" ht="13.2" hidden="false" customHeight="false" outlineLevel="0" collapsed="false">
      <c r="D695" s="170"/>
    </row>
    <row r="696" customFormat="false" ht="13.2" hidden="false" customHeight="false" outlineLevel="0" collapsed="false">
      <c r="D696" s="170"/>
    </row>
    <row r="697" customFormat="false" ht="13.2" hidden="false" customHeight="false" outlineLevel="0" collapsed="false">
      <c r="D697" s="170"/>
    </row>
    <row r="698" customFormat="false" ht="13.2" hidden="false" customHeight="false" outlineLevel="0" collapsed="false">
      <c r="D698" s="170"/>
    </row>
    <row r="699" customFormat="false" ht="13.2" hidden="false" customHeight="false" outlineLevel="0" collapsed="false">
      <c r="D699" s="170"/>
    </row>
    <row r="700" customFormat="false" ht="13.2" hidden="false" customHeight="false" outlineLevel="0" collapsed="false">
      <c r="D700" s="170"/>
    </row>
    <row r="701" customFormat="false" ht="13.2" hidden="false" customHeight="false" outlineLevel="0" collapsed="false">
      <c r="D701" s="170"/>
    </row>
    <row r="702" customFormat="false" ht="13.2" hidden="false" customHeight="false" outlineLevel="0" collapsed="false">
      <c r="D702" s="170"/>
    </row>
    <row r="703" customFormat="false" ht="13.2" hidden="false" customHeight="false" outlineLevel="0" collapsed="false">
      <c r="D703" s="170"/>
    </row>
    <row r="704" customFormat="false" ht="13.2" hidden="false" customHeight="false" outlineLevel="0" collapsed="false">
      <c r="D704" s="170"/>
    </row>
    <row r="705" customFormat="false" ht="13.2" hidden="false" customHeight="false" outlineLevel="0" collapsed="false">
      <c r="D705" s="170"/>
    </row>
    <row r="706" customFormat="false" ht="13.2" hidden="false" customHeight="false" outlineLevel="0" collapsed="false">
      <c r="D706" s="170"/>
    </row>
    <row r="707" customFormat="false" ht="13.2" hidden="false" customHeight="false" outlineLevel="0" collapsed="false">
      <c r="D707" s="170"/>
    </row>
    <row r="708" customFormat="false" ht="13.2" hidden="false" customHeight="false" outlineLevel="0" collapsed="false">
      <c r="D708" s="170"/>
    </row>
    <row r="709" customFormat="false" ht="13.2" hidden="false" customHeight="false" outlineLevel="0" collapsed="false">
      <c r="D709" s="170"/>
    </row>
    <row r="710" customFormat="false" ht="13.2" hidden="false" customHeight="false" outlineLevel="0" collapsed="false">
      <c r="D710" s="170"/>
    </row>
    <row r="711" customFormat="false" ht="13.2" hidden="false" customHeight="false" outlineLevel="0" collapsed="false">
      <c r="D711" s="170"/>
    </row>
    <row r="712" customFormat="false" ht="13.2" hidden="false" customHeight="false" outlineLevel="0" collapsed="false">
      <c r="D712" s="170"/>
    </row>
    <row r="713" customFormat="false" ht="13.2" hidden="false" customHeight="false" outlineLevel="0" collapsed="false">
      <c r="D713" s="170"/>
    </row>
    <row r="714" customFormat="false" ht="13.2" hidden="false" customHeight="false" outlineLevel="0" collapsed="false">
      <c r="D714" s="170"/>
    </row>
    <row r="715" customFormat="false" ht="13.2" hidden="false" customHeight="false" outlineLevel="0" collapsed="false">
      <c r="D715" s="170"/>
    </row>
    <row r="716" customFormat="false" ht="13.2" hidden="false" customHeight="false" outlineLevel="0" collapsed="false">
      <c r="D716" s="170"/>
    </row>
    <row r="717" customFormat="false" ht="13.2" hidden="false" customHeight="false" outlineLevel="0" collapsed="false">
      <c r="D717" s="170"/>
    </row>
    <row r="718" customFormat="false" ht="13.2" hidden="false" customHeight="false" outlineLevel="0" collapsed="false">
      <c r="D718" s="170"/>
    </row>
    <row r="719" customFormat="false" ht="13.2" hidden="false" customHeight="false" outlineLevel="0" collapsed="false">
      <c r="D719" s="170"/>
    </row>
    <row r="720" customFormat="false" ht="13.2" hidden="false" customHeight="false" outlineLevel="0" collapsed="false">
      <c r="D720" s="170"/>
    </row>
    <row r="721" customFormat="false" ht="13.2" hidden="false" customHeight="false" outlineLevel="0" collapsed="false">
      <c r="D721" s="170"/>
    </row>
    <row r="722" customFormat="false" ht="13.2" hidden="false" customHeight="false" outlineLevel="0" collapsed="false">
      <c r="D722" s="170"/>
    </row>
    <row r="723" customFormat="false" ht="13.2" hidden="false" customHeight="false" outlineLevel="0" collapsed="false">
      <c r="D723" s="170"/>
    </row>
    <row r="724" customFormat="false" ht="13.2" hidden="false" customHeight="false" outlineLevel="0" collapsed="false">
      <c r="D724" s="170"/>
    </row>
    <row r="725" customFormat="false" ht="13.2" hidden="false" customHeight="false" outlineLevel="0" collapsed="false">
      <c r="D725" s="170"/>
    </row>
    <row r="726" customFormat="false" ht="13.2" hidden="false" customHeight="false" outlineLevel="0" collapsed="false">
      <c r="D726" s="170"/>
    </row>
    <row r="727" customFormat="false" ht="13.2" hidden="false" customHeight="false" outlineLevel="0" collapsed="false">
      <c r="D727" s="170"/>
    </row>
    <row r="728" customFormat="false" ht="13.2" hidden="false" customHeight="false" outlineLevel="0" collapsed="false">
      <c r="D728" s="170"/>
    </row>
    <row r="729" customFormat="false" ht="13.2" hidden="false" customHeight="false" outlineLevel="0" collapsed="false">
      <c r="D729" s="170"/>
    </row>
    <row r="730" customFormat="false" ht="13.2" hidden="false" customHeight="false" outlineLevel="0" collapsed="false">
      <c r="D730" s="170"/>
    </row>
    <row r="731" customFormat="false" ht="13.2" hidden="false" customHeight="false" outlineLevel="0" collapsed="false">
      <c r="D731" s="170"/>
    </row>
    <row r="732" customFormat="false" ht="13.2" hidden="false" customHeight="false" outlineLevel="0" collapsed="false">
      <c r="D732" s="170"/>
    </row>
    <row r="733" customFormat="false" ht="13.2" hidden="false" customHeight="false" outlineLevel="0" collapsed="false">
      <c r="D733" s="170"/>
    </row>
    <row r="734" customFormat="false" ht="13.2" hidden="false" customHeight="false" outlineLevel="0" collapsed="false">
      <c r="D734" s="170"/>
    </row>
    <row r="735" customFormat="false" ht="13.2" hidden="false" customHeight="false" outlineLevel="0" collapsed="false">
      <c r="D735" s="170"/>
    </row>
    <row r="736" customFormat="false" ht="13.2" hidden="false" customHeight="false" outlineLevel="0" collapsed="false">
      <c r="D736" s="170"/>
    </row>
    <row r="737" customFormat="false" ht="13.2" hidden="false" customHeight="false" outlineLevel="0" collapsed="false">
      <c r="D737" s="170"/>
    </row>
    <row r="738" customFormat="false" ht="13.2" hidden="false" customHeight="false" outlineLevel="0" collapsed="false">
      <c r="D738" s="170"/>
    </row>
    <row r="739" customFormat="false" ht="13.2" hidden="false" customHeight="false" outlineLevel="0" collapsed="false">
      <c r="D739" s="170"/>
    </row>
    <row r="740" customFormat="false" ht="13.2" hidden="false" customHeight="false" outlineLevel="0" collapsed="false">
      <c r="D740" s="170"/>
    </row>
    <row r="741" customFormat="false" ht="13.2" hidden="false" customHeight="false" outlineLevel="0" collapsed="false">
      <c r="D741" s="170"/>
    </row>
    <row r="742" customFormat="false" ht="13.2" hidden="false" customHeight="false" outlineLevel="0" collapsed="false">
      <c r="D742" s="170"/>
    </row>
    <row r="743" customFormat="false" ht="13.2" hidden="false" customHeight="false" outlineLevel="0" collapsed="false">
      <c r="D743" s="170"/>
    </row>
    <row r="744" customFormat="false" ht="13.2" hidden="false" customHeight="false" outlineLevel="0" collapsed="false">
      <c r="D744" s="170"/>
    </row>
    <row r="745" customFormat="false" ht="13.2" hidden="false" customHeight="false" outlineLevel="0" collapsed="false">
      <c r="D745" s="170"/>
    </row>
    <row r="746" customFormat="false" ht="13.2" hidden="false" customHeight="false" outlineLevel="0" collapsed="false">
      <c r="D746" s="170"/>
    </row>
    <row r="747" customFormat="false" ht="13.2" hidden="false" customHeight="false" outlineLevel="0" collapsed="false">
      <c r="D747" s="170"/>
    </row>
    <row r="748" customFormat="false" ht="13.2" hidden="false" customHeight="false" outlineLevel="0" collapsed="false">
      <c r="D748" s="170"/>
    </row>
    <row r="749" customFormat="false" ht="13.2" hidden="false" customHeight="false" outlineLevel="0" collapsed="false">
      <c r="D749" s="170"/>
    </row>
    <row r="750" customFormat="false" ht="13.2" hidden="false" customHeight="false" outlineLevel="0" collapsed="false">
      <c r="D750" s="170"/>
    </row>
    <row r="751" customFormat="false" ht="13.2" hidden="false" customHeight="false" outlineLevel="0" collapsed="false">
      <c r="D751" s="170"/>
    </row>
    <row r="752" customFormat="false" ht="13.2" hidden="false" customHeight="false" outlineLevel="0" collapsed="false">
      <c r="D752" s="170"/>
    </row>
    <row r="753" customFormat="false" ht="13.2" hidden="false" customHeight="false" outlineLevel="0" collapsed="false">
      <c r="D753" s="170"/>
    </row>
    <row r="754" customFormat="false" ht="13.2" hidden="false" customHeight="false" outlineLevel="0" collapsed="false">
      <c r="D754" s="170"/>
    </row>
    <row r="755" customFormat="false" ht="13.2" hidden="false" customHeight="false" outlineLevel="0" collapsed="false">
      <c r="D755" s="170"/>
    </row>
    <row r="756" customFormat="false" ht="13.2" hidden="false" customHeight="false" outlineLevel="0" collapsed="false">
      <c r="D756" s="170"/>
    </row>
    <row r="757" customFormat="false" ht="13.2" hidden="false" customHeight="false" outlineLevel="0" collapsed="false">
      <c r="D757" s="170"/>
    </row>
    <row r="758" customFormat="false" ht="13.2" hidden="false" customHeight="false" outlineLevel="0" collapsed="false">
      <c r="D758" s="170"/>
    </row>
    <row r="759" customFormat="false" ht="13.2" hidden="false" customHeight="false" outlineLevel="0" collapsed="false">
      <c r="D759" s="170"/>
    </row>
    <row r="760" customFormat="false" ht="13.2" hidden="false" customHeight="false" outlineLevel="0" collapsed="false">
      <c r="D760" s="170"/>
    </row>
    <row r="761" customFormat="false" ht="13.2" hidden="false" customHeight="false" outlineLevel="0" collapsed="false">
      <c r="D761" s="170"/>
    </row>
    <row r="762" customFormat="false" ht="13.2" hidden="false" customHeight="false" outlineLevel="0" collapsed="false">
      <c r="D762" s="170"/>
    </row>
    <row r="763" customFormat="false" ht="13.2" hidden="false" customHeight="false" outlineLevel="0" collapsed="false">
      <c r="D763" s="170"/>
    </row>
    <row r="764" customFormat="false" ht="13.2" hidden="false" customHeight="false" outlineLevel="0" collapsed="false">
      <c r="D764" s="170"/>
    </row>
    <row r="765" customFormat="false" ht="13.2" hidden="false" customHeight="false" outlineLevel="0" collapsed="false">
      <c r="D765" s="170"/>
    </row>
    <row r="766" customFormat="false" ht="13.2" hidden="false" customHeight="false" outlineLevel="0" collapsed="false">
      <c r="D766" s="170"/>
    </row>
    <row r="767" customFormat="false" ht="13.2" hidden="false" customHeight="false" outlineLevel="0" collapsed="false">
      <c r="D767" s="170"/>
    </row>
    <row r="768" customFormat="false" ht="13.2" hidden="false" customHeight="false" outlineLevel="0" collapsed="false">
      <c r="D768" s="170"/>
    </row>
    <row r="769" customFormat="false" ht="13.2" hidden="false" customHeight="false" outlineLevel="0" collapsed="false">
      <c r="D769" s="170"/>
    </row>
    <row r="770" customFormat="false" ht="13.2" hidden="false" customHeight="false" outlineLevel="0" collapsed="false">
      <c r="D770" s="170"/>
    </row>
    <row r="771" customFormat="false" ht="13.2" hidden="false" customHeight="false" outlineLevel="0" collapsed="false">
      <c r="D771" s="170"/>
    </row>
    <row r="772" customFormat="false" ht="13.2" hidden="false" customHeight="false" outlineLevel="0" collapsed="false">
      <c r="D772" s="170"/>
    </row>
    <row r="773" customFormat="false" ht="13.2" hidden="false" customHeight="false" outlineLevel="0" collapsed="false">
      <c r="D773" s="170"/>
    </row>
    <row r="774" customFormat="false" ht="13.2" hidden="false" customHeight="false" outlineLevel="0" collapsed="false">
      <c r="D774" s="170"/>
    </row>
    <row r="775" customFormat="false" ht="13.2" hidden="false" customHeight="false" outlineLevel="0" collapsed="false">
      <c r="D775" s="170"/>
    </row>
    <row r="776" customFormat="false" ht="13.2" hidden="false" customHeight="false" outlineLevel="0" collapsed="false">
      <c r="D776" s="170"/>
    </row>
    <row r="777" customFormat="false" ht="13.2" hidden="false" customHeight="false" outlineLevel="0" collapsed="false">
      <c r="D777" s="170"/>
    </row>
    <row r="778" customFormat="false" ht="13.2" hidden="false" customHeight="false" outlineLevel="0" collapsed="false">
      <c r="D778" s="170"/>
    </row>
    <row r="779" customFormat="false" ht="13.2" hidden="false" customHeight="false" outlineLevel="0" collapsed="false">
      <c r="D779" s="170"/>
    </row>
    <row r="780" customFormat="false" ht="13.2" hidden="false" customHeight="false" outlineLevel="0" collapsed="false">
      <c r="D780" s="170"/>
    </row>
    <row r="781" customFormat="false" ht="13.2" hidden="false" customHeight="false" outlineLevel="0" collapsed="false">
      <c r="D781" s="170"/>
    </row>
    <row r="782" customFormat="false" ht="13.2" hidden="false" customHeight="false" outlineLevel="0" collapsed="false">
      <c r="D782" s="170"/>
    </row>
    <row r="783" customFormat="false" ht="13.2" hidden="false" customHeight="false" outlineLevel="0" collapsed="false">
      <c r="D783" s="170"/>
    </row>
    <row r="784" customFormat="false" ht="13.2" hidden="false" customHeight="false" outlineLevel="0" collapsed="false">
      <c r="D784" s="170"/>
    </row>
    <row r="785" customFormat="false" ht="13.2" hidden="false" customHeight="false" outlineLevel="0" collapsed="false">
      <c r="D785" s="170"/>
    </row>
    <row r="786" customFormat="false" ht="13.2" hidden="false" customHeight="false" outlineLevel="0" collapsed="false">
      <c r="D786" s="170"/>
    </row>
    <row r="787" customFormat="false" ht="13.2" hidden="false" customHeight="false" outlineLevel="0" collapsed="false">
      <c r="D787" s="170"/>
    </row>
    <row r="788" customFormat="false" ht="13.2" hidden="false" customHeight="false" outlineLevel="0" collapsed="false">
      <c r="D788" s="170"/>
    </row>
    <row r="789" customFormat="false" ht="13.2" hidden="false" customHeight="false" outlineLevel="0" collapsed="false">
      <c r="D789" s="170"/>
    </row>
    <row r="790" customFormat="false" ht="13.2" hidden="false" customHeight="false" outlineLevel="0" collapsed="false">
      <c r="D790" s="170"/>
    </row>
    <row r="791" customFormat="false" ht="13.2" hidden="false" customHeight="false" outlineLevel="0" collapsed="false">
      <c r="D791" s="170"/>
    </row>
    <row r="792" customFormat="false" ht="13.2" hidden="false" customHeight="false" outlineLevel="0" collapsed="false">
      <c r="D792" s="170"/>
    </row>
    <row r="793" customFormat="false" ht="13.2" hidden="false" customHeight="false" outlineLevel="0" collapsed="false">
      <c r="D793" s="170"/>
    </row>
    <row r="794" customFormat="false" ht="13.2" hidden="false" customHeight="false" outlineLevel="0" collapsed="false">
      <c r="D794" s="170"/>
    </row>
    <row r="795" customFormat="false" ht="13.2" hidden="false" customHeight="false" outlineLevel="0" collapsed="false">
      <c r="D795" s="170"/>
    </row>
    <row r="796" customFormat="false" ht="13.2" hidden="false" customHeight="false" outlineLevel="0" collapsed="false">
      <c r="D796" s="170"/>
    </row>
    <row r="797" customFormat="false" ht="13.2" hidden="false" customHeight="false" outlineLevel="0" collapsed="false">
      <c r="D797" s="170"/>
    </row>
    <row r="798" customFormat="false" ht="13.2" hidden="false" customHeight="false" outlineLevel="0" collapsed="false">
      <c r="D798" s="170"/>
    </row>
    <row r="799" customFormat="false" ht="13.2" hidden="false" customHeight="false" outlineLevel="0" collapsed="false">
      <c r="D799" s="170"/>
    </row>
    <row r="800" customFormat="false" ht="13.2" hidden="false" customHeight="false" outlineLevel="0" collapsed="false">
      <c r="D800" s="170"/>
    </row>
    <row r="801" customFormat="false" ht="13.2" hidden="false" customHeight="false" outlineLevel="0" collapsed="false">
      <c r="D801" s="170"/>
    </row>
    <row r="802" customFormat="false" ht="13.2" hidden="false" customHeight="false" outlineLevel="0" collapsed="false">
      <c r="D802" s="170"/>
    </row>
    <row r="803" customFormat="false" ht="13.2" hidden="false" customHeight="false" outlineLevel="0" collapsed="false">
      <c r="D803" s="170"/>
    </row>
    <row r="804" customFormat="false" ht="13.2" hidden="false" customHeight="false" outlineLevel="0" collapsed="false">
      <c r="D804" s="170"/>
    </row>
    <row r="805" customFormat="false" ht="13.2" hidden="false" customHeight="false" outlineLevel="0" collapsed="false">
      <c r="D805" s="170"/>
    </row>
    <row r="806" customFormat="false" ht="13.2" hidden="false" customHeight="false" outlineLevel="0" collapsed="false">
      <c r="D806" s="170"/>
    </row>
    <row r="807" customFormat="false" ht="13.2" hidden="false" customHeight="false" outlineLevel="0" collapsed="false">
      <c r="D807" s="170"/>
    </row>
    <row r="808" customFormat="false" ht="13.2" hidden="false" customHeight="false" outlineLevel="0" collapsed="false">
      <c r="D808" s="170"/>
    </row>
    <row r="809" customFormat="false" ht="13.2" hidden="false" customHeight="false" outlineLevel="0" collapsed="false">
      <c r="D809" s="170"/>
    </row>
    <row r="810" customFormat="false" ht="13.2" hidden="false" customHeight="false" outlineLevel="0" collapsed="false">
      <c r="D810" s="170"/>
    </row>
    <row r="811" customFormat="false" ht="13.2" hidden="false" customHeight="false" outlineLevel="0" collapsed="false">
      <c r="D811" s="170"/>
    </row>
    <row r="812" customFormat="false" ht="13.2" hidden="false" customHeight="false" outlineLevel="0" collapsed="false">
      <c r="D812" s="170"/>
    </row>
    <row r="813" customFormat="false" ht="13.2" hidden="false" customHeight="false" outlineLevel="0" collapsed="false">
      <c r="D813" s="170"/>
    </row>
    <row r="814" customFormat="false" ht="13.2" hidden="false" customHeight="false" outlineLevel="0" collapsed="false">
      <c r="D814" s="170"/>
    </row>
    <row r="815" customFormat="false" ht="13.2" hidden="false" customHeight="false" outlineLevel="0" collapsed="false">
      <c r="D815" s="170"/>
    </row>
    <row r="816" customFormat="false" ht="13.2" hidden="false" customHeight="false" outlineLevel="0" collapsed="false">
      <c r="D816" s="170"/>
    </row>
    <row r="817" customFormat="false" ht="13.2" hidden="false" customHeight="false" outlineLevel="0" collapsed="false">
      <c r="D817" s="170"/>
    </row>
    <row r="818" customFormat="false" ht="13.2" hidden="false" customHeight="false" outlineLevel="0" collapsed="false">
      <c r="D818" s="170"/>
    </row>
    <row r="819" customFormat="false" ht="13.2" hidden="false" customHeight="false" outlineLevel="0" collapsed="false">
      <c r="D819" s="170"/>
    </row>
    <row r="820" customFormat="false" ht="13.2" hidden="false" customHeight="false" outlineLevel="0" collapsed="false">
      <c r="D820" s="170"/>
    </row>
    <row r="821" customFormat="false" ht="13.2" hidden="false" customHeight="false" outlineLevel="0" collapsed="false">
      <c r="D821" s="170"/>
    </row>
    <row r="822" customFormat="false" ht="13.2" hidden="false" customHeight="false" outlineLevel="0" collapsed="false">
      <c r="D822" s="170"/>
    </row>
    <row r="823" customFormat="false" ht="13.2" hidden="false" customHeight="false" outlineLevel="0" collapsed="false">
      <c r="D823" s="170"/>
    </row>
    <row r="824" customFormat="false" ht="13.2" hidden="false" customHeight="false" outlineLevel="0" collapsed="false">
      <c r="D824" s="170"/>
    </row>
    <row r="825" customFormat="false" ht="13.2" hidden="false" customHeight="false" outlineLevel="0" collapsed="false">
      <c r="D825" s="170"/>
    </row>
    <row r="826" customFormat="false" ht="13.2" hidden="false" customHeight="false" outlineLevel="0" collapsed="false">
      <c r="D826" s="170"/>
    </row>
    <row r="827" customFormat="false" ht="13.2" hidden="false" customHeight="false" outlineLevel="0" collapsed="false">
      <c r="D827" s="170"/>
    </row>
    <row r="828" customFormat="false" ht="13.2" hidden="false" customHeight="false" outlineLevel="0" collapsed="false">
      <c r="D828" s="170"/>
    </row>
    <row r="829" customFormat="false" ht="13.2" hidden="false" customHeight="false" outlineLevel="0" collapsed="false">
      <c r="D829" s="170"/>
    </row>
    <row r="830" customFormat="false" ht="13.2" hidden="false" customHeight="false" outlineLevel="0" collapsed="false">
      <c r="D830" s="170"/>
    </row>
    <row r="831" customFormat="false" ht="13.2" hidden="false" customHeight="false" outlineLevel="0" collapsed="false">
      <c r="D831" s="170"/>
    </row>
    <row r="832" customFormat="false" ht="13.2" hidden="false" customHeight="false" outlineLevel="0" collapsed="false">
      <c r="D832" s="170"/>
    </row>
    <row r="833" customFormat="false" ht="13.2" hidden="false" customHeight="false" outlineLevel="0" collapsed="false">
      <c r="D833" s="170"/>
    </row>
    <row r="834" customFormat="false" ht="13.2" hidden="false" customHeight="false" outlineLevel="0" collapsed="false">
      <c r="D834" s="170"/>
    </row>
    <row r="835" customFormat="false" ht="13.2" hidden="false" customHeight="false" outlineLevel="0" collapsed="false">
      <c r="D835" s="170"/>
    </row>
    <row r="836" customFormat="false" ht="13.2" hidden="false" customHeight="false" outlineLevel="0" collapsed="false">
      <c r="D836" s="170"/>
    </row>
    <row r="837" customFormat="false" ht="13.2" hidden="false" customHeight="false" outlineLevel="0" collapsed="false">
      <c r="D837" s="170"/>
    </row>
    <row r="838" customFormat="false" ht="13.2" hidden="false" customHeight="false" outlineLevel="0" collapsed="false">
      <c r="D838" s="170"/>
    </row>
    <row r="839" customFormat="false" ht="13.2" hidden="false" customHeight="false" outlineLevel="0" collapsed="false">
      <c r="D839" s="170"/>
    </row>
    <row r="840" customFormat="false" ht="13.2" hidden="false" customHeight="false" outlineLevel="0" collapsed="false">
      <c r="D840" s="170"/>
    </row>
    <row r="841" customFormat="false" ht="13.2" hidden="false" customHeight="false" outlineLevel="0" collapsed="false">
      <c r="D841" s="170"/>
    </row>
    <row r="842" customFormat="false" ht="13.2" hidden="false" customHeight="false" outlineLevel="0" collapsed="false">
      <c r="D842" s="170"/>
    </row>
    <row r="843" customFormat="false" ht="13.2" hidden="false" customHeight="false" outlineLevel="0" collapsed="false">
      <c r="D843" s="170"/>
    </row>
    <row r="844" customFormat="false" ht="13.2" hidden="false" customHeight="false" outlineLevel="0" collapsed="false">
      <c r="D844" s="170"/>
    </row>
    <row r="845" customFormat="false" ht="13.2" hidden="false" customHeight="false" outlineLevel="0" collapsed="false">
      <c r="D845" s="170"/>
    </row>
    <row r="846" customFormat="false" ht="13.2" hidden="false" customHeight="false" outlineLevel="0" collapsed="false">
      <c r="D846" s="170"/>
    </row>
    <row r="847" customFormat="false" ht="13.2" hidden="false" customHeight="false" outlineLevel="0" collapsed="false">
      <c r="D847" s="170"/>
    </row>
    <row r="848" customFormat="false" ht="13.2" hidden="false" customHeight="false" outlineLevel="0" collapsed="false">
      <c r="D848" s="170"/>
    </row>
    <row r="849" customFormat="false" ht="13.2" hidden="false" customHeight="false" outlineLevel="0" collapsed="false">
      <c r="D849" s="170"/>
    </row>
    <row r="850" customFormat="false" ht="13.2" hidden="false" customHeight="false" outlineLevel="0" collapsed="false">
      <c r="D850" s="170"/>
    </row>
    <row r="851" customFormat="false" ht="13.2" hidden="false" customHeight="false" outlineLevel="0" collapsed="false">
      <c r="D851" s="170"/>
    </row>
    <row r="852" customFormat="false" ht="13.2" hidden="false" customHeight="false" outlineLevel="0" collapsed="false">
      <c r="D852" s="170"/>
    </row>
    <row r="853" customFormat="false" ht="13.2" hidden="false" customHeight="false" outlineLevel="0" collapsed="false">
      <c r="D853" s="170"/>
    </row>
    <row r="854" customFormat="false" ht="13.2" hidden="false" customHeight="false" outlineLevel="0" collapsed="false">
      <c r="D854" s="170"/>
    </row>
    <row r="855" customFormat="false" ht="13.2" hidden="false" customHeight="false" outlineLevel="0" collapsed="false">
      <c r="D855" s="170"/>
    </row>
    <row r="856" customFormat="false" ht="13.2" hidden="false" customHeight="false" outlineLevel="0" collapsed="false">
      <c r="D856" s="170"/>
    </row>
    <row r="857" customFormat="false" ht="13.2" hidden="false" customHeight="false" outlineLevel="0" collapsed="false">
      <c r="D857" s="170"/>
    </row>
    <row r="858" customFormat="false" ht="13.2" hidden="false" customHeight="false" outlineLevel="0" collapsed="false">
      <c r="D858" s="170"/>
    </row>
    <row r="859" customFormat="false" ht="13.2" hidden="false" customHeight="false" outlineLevel="0" collapsed="false">
      <c r="D859" s="170"/>
    </row>
    <row r="860" customFormat="false" ht="13.2" hidden="false" customHeight="false" outlineLevel="0" collapsed="false">
      <c r="D860" s="170"/>
    </row>
    <row r="861" customFormat="false" ht="13.2" hidden="false" customHeight="false" outlineLevel="0" collapsed="false">
      <c r="D861" s="170"/>
    </row>
    <row r="862" customFormat="false" ht="13.2" hidden="false" customHeight="false" outlineLevel="0" collapsed="false">
      <c r="D862" s="170"/>
    </row>
    <row r="863" customFormat="false" ht="13.2" hidden="false" customHeight="false" outlineLevel="0" collapsed="false">
      <c r="D863" s="170"/>
    </row>
    <row r="864" customFormat="false" ht="13.2" hidden="false" customHeight="false" outlineLevel="0" collapsed="false">
      <c r="D864" s="170"/>
    </row>
    <row r="865" customFormat="false" ht="13.2" hidden="false" customHeight="false" outlineLevel="0" collapsed="false">
      <c r="D865" s="170"/>
    </row>
    <row r="866" customFormat="false" ht="13.2" hidden="false" customHeight="false" outlineLevel="0" collapsed="false">
      <c r="D866" s="170"/>
    </row>
    <row r="867" customFormat="false" ht="13.2" hidden="false" customHeight="false" outlineLevel="0" collapsed="false">
      <c r="D867" s="170"/>
    </row>
    <row r="868" customFormat="false" ht="13.2" hidden="false" customHeight="false" outlineLevel="0" collapsed="false">
      <c r="D868" s="170"/>
    </row>
    <row r="869" customFormat="false" ht="13.2" hidden="false" customHeight="false" outlineLevel="0" collapsed="false">
      <c r="D869" s="170"/>
    </row>
    <row r="870" customFormat="false" ht="13.2" hidden="false" customHeight="false" outlineLevel="0" collapsed="false">
      <c r="D870" s="170"/>
    </row>
    <row r="871" customFormat="false" ht="13.2" hidden="false" customHeight="false" outlineLevel="0" collapsed="false">
      <c r="D871" s="170"/>
    </row>
    <row r="872" customFormat="false" ht="13.2" hidden="false" customHeight="false" outlineLevel="0" collapsed="false">
      <c r="D872" s="170"/>
    </row>
    <row r="873" customFormat="false" ht="13.2" hidden="false" customHeight="false" outlineLevel="0" collapsed="false">
      <c r="D873" s="170"/>
    </row>
    <row r="874" customFormat="false" ht="13.2" hidden="false" customHeight="false" outlineLevel="0" collapsed="false">
      <c r="D874" s="170"/>
    </row>
    <row r="875" customFormat="false" ht="13.2" hidden="false" customHeight="false" outlineLevel="0" collapsed="false">
      <c r="D875" s="170"/>
    </row>
    <row r="876" customFormat="false" ht="13.2" hidden="false" customHeight="false" outlineLevel="0" collapsed="false">
      <c r="D876" s="170"/>
    </row>
    <row r="877" customFormat="false" ht="13.2" hidden="false" customHeight="false" outlineLevel="0" collapsed="false">
      <c r="D877" s="170"/>
    </row>
    <row r="878" customFormat="false" ht="13.2" hidden="false" customHeight="false" outlineLevel="0" collapsed="false">
      <c r="D878" s="170"/>
    </row>
    <row r="879" customFormat="false" ht="13.2" hidden="false" customHeight="false" outlineLevel="0" collapsed="false">
      <c r="D879" s="170"/>
    </row>
    <row r="880" customFormat="false" ht="13.2" hidden="false" customHeight="false" outlineLevel="0" collapsed="false">
      <c r="D880" s="170"/>
    </row>
    <row r="881" customFormat="false" ht="13.2" hidden="false" customHeight="false" outlineLevel="0" collapsed="false">
      <c r="D881" s="170"/>
    </row>
    <row r="882" customFormat="false" ht="13.2" hidden="false" customHeight="false" outlineLevel="0" collapsed="false">
      <c r="D882" s="170"/>
    </row>
    <row r="883" customFormat="false" ht="13.2" hidden="false" customHeight="false" outlineLevel="0" collapsed="false">
      <c r="D883" s="170"/>
    </row>
    <row r="884" customFormat="false" ht="13.2" hidden="false" customHeight="false" outlineLevel="0" collapsed="false">
      <c r="D884" s="170"/>
    </row>
    <row r="885" customFormat="false" ht="13.2" hidden="false" customHeight="false" outlineLevel="0" collapsed="false">
      <c r="D885" s="170"/>
    </row>
    <row r="886" customFormat="false" ht="13.2" hidden="false" customHeight="false" outlineLevel="0" collapsed="false">
      <c r="D886" s="170"/>
    </row>
    <row r="887" customFormat="false" ht="13.2" hidden="false" customHeight="false" outlineLevel="0" collapsed="false">
      <c r="D887" s="170"/>
    </row>
    <row r="888" customFormat="false" ht="13.2" hidden="false" customHeight="false" outlineLevel="0" collapsed="false">
      <c r="D888" s="170"/>
    </row>
    <row r="889" customFormat="false" ht="13.2" hidden="false" customHeight="false" outlineLevel="0" collapsed="false">
      <c r="D889" s="170"/>
    </row>
    <row r="890" customFormat="false" ht="13.2" hidden="false" customHeight="false" outlineLevel="0" collapsed="false">
      <c r="D890" s="170"/>
    </row>
    <row r="891" customFormat="false" ht="13.2" hidden="false" customHeight="false" outlineLevel="0" collapsed="false">
      <c r="D891" s="170"/>
    </row>
    <row r="892" customFormat="false" ht="13.2" hidden="false" customHeight="false" outlineLevel="0" collapsed="false">
      <c r="D892" s="170"/>
    </row>
    <row r="893" customFormat="false" ht="13.2" hidden="false" customHeight="false" outlineLevel="0" collapsed="false">
      <c r="D893" s="170"/>
    </row>
    <row r="894" customFormat="false" ht="13.2" hidden="false" customHeight="false" outlineLevel="0" collapsed="false">
      <c r="D894" s="170"/>
    </row>
    <row r="895" customFormat="false" ht="13.2" hidden="false" customHeight="false" outlineLevel="0" collapsed="false">
      <c r="D895" s="170"/>
    </row>
    <row r="896" customFormat="false" ht="13.2" hidden="false" customHeight="false" outlineLevel="0" collapsed="false">
      <c r="D896" s="170"/>
    </row>
    <row r="897" customFormat="false" ht="13.2" hidden="false" customHeight="false" outlineLevel="0" collapsed="false">
      <c r="D897" s="170"/>
    </row>
    <row r="898" customFormat="false" ht="13.2" hidden="false" customHeight="false" outlineLevel="0" collapsed="false">
      <c r="D898" s="170"/>
    </row>
    <row r="899" customFormat="false" ht="13.2" hidden="false" customHeight="false" outlineLevel="0" collapsed="false">
      <c r="D899" s="170"/>
    </row>
    <row r="900" customFormat="false" ht="13.2" hidden="false" customHeight="false" outlineLevel="0" collapsed="false">
      <c r="D900" s="170"/>
    </row>
    <row r="901" customFormat="false" ht="13.2" hidden="false" customHeight="false" outlineLevel="0" collapsed="false">
      <c r="D901" s="170"/>
    </row>
    <row r="902" customFormat="false" ht="13.2" hidden="false" customHeight="false" outlineLevel="0" collapsed="false">
      <c r="D902" s="170"/>
    </row>
    <row r="903" customFormat="false" ht="13.2" hidden="false" customHeight="false" outlineLevel="0" collapsed="false">
      <c r="D903" s="170"/>
    </row>
    <row r="904" customFormat="false" ht="13.2" hidden="false" customHeight="false" outlineLevel="0" collapsed="false">
      <c r="D904" s="170"/>
    </row>
    <row r="905" customFormat="false" ht="13.2" hidden="false" customHeight="false" outlineLevel="0" collapsed="false">
      <c r="D905" s="170"/>
    </row>
    <row r="906" customFormat="false" ht="13.2" hidden="false" customHeight="false" outlineLevel="0" collapsed="false">
      <c r="D906" s="170"/>
    </row>
    <row r="907" customFormat="false" ht="13.2" hidden="false" customHeight="false" outlineLevel="0" collapsed="false">
      <c r="D907" s="170"/>
    </row>
    <row r="908" customFormat="false" ht="13.2" hidden="false" customHeight="false" outlineLevel="0" collapsed="false">
      <c r="D908" s="170"/>
    </row>
    <row r="909" customFormat="false" ht="13.2" hidden="false" customHeight="false" outlineLevel="0" collapsed="false">
      <c r="D909" s="170"/>
    </row>
    <row r="910" customFormat="false" ht="13.2" hidden="false" customHeight="false" outlineLevel="0" collapsed="false">
      <c r="D910" s="170"/>
    </row>
    <row r="911" customFormat="false" ht="13.2" hidden="false" customHeight="false" outlineLevel="0" collapsed="false">
      <c r="D911" s="170"/>
    </row>
    <row r="912" customFormat="false" ht="13.2" hidden="false" customHeight="false" outlineLevel="0" collapsed="false">
      <c r="D912" s="170"/>
    </row>
    <row r="913" customFormat="false" ht="13.2" hidden="false" customHeight="false" outlineLevel="0" collapsed="false">
      <c r="D913" s="170"/>
    </row>
    <row r="914" customFormat="false" ht="13.2" hidden="false" customHeight="false" outlineLevel="0" collapsed="false">
      <c r="D914" s="170"/>
    </row>
    <row r="915" customFormat="false" ht="13.2" hidden="false" customHeight="false" outlineLevel="0" collapsed="false">
      <c r="D915" s="170"/>
    </row>
    <row r="916" customFormat="false" ht="13.2" hidden="false" customHeight="false" outlineLevel="0" collapsed="false">
      <c r="D916" s="170"/>
    </row>
    <row r="917" customFormat="false" ht="13.2" hidden="false" customHeight="false" outlineLevel="0" collapsed="false">
      <c r="D917" s="170"/>
    </row>
    <row r="918" customFormat="false" ht="13.2" hidden="false" customHeight="false" outlineLevel="0" collapsed="false">
      <c r="D918" s="170"/>
    </row>
    <row r="919" customFormat="false" ht="13.2" hidden="false" customHeight="false" outlineLevel="0" collapsed="false">
      <c r="D919" s="170"/>
    </row>
    <row r="920" customFormat="false" ht="13.2" hidden="false" customHeight="false" outlineLevel="0" collapsed="false">
      <c r="D920" s="170"/>
    </row>
    <row r="921" customFormat="false" ht="13.2" hidden="false" customHeight="false" outlineLevel="0" collapsed="false">
      <c r="D921" s="170"/>
    </row>
    <row r="922" customFormat="false" ht="13.2" hidden="false" customHeight="false" outlineLevel="0" collapsed="false">
      <c r="D922" s="170"/>
    </row>
    <row r="923" customFormat="false" ht="13.2" hidden="false" customHeight="false" outlineLevel="0" collapsed="false">
      <c r="D923" s="170"/>
    </row>
    <row r="924" customFormat="false" ht="13.2" hidden="false" customHeight="false" outlineLevel="0" collapsed="false">
      <c r="D924" s="170"/>
    </row>
    <row r="925" customFormat="false" ht="13.2" hidden="false" customHeight="false" outlineLevel="0" collapsed="false">
      <c r="D925" s="170"/>
    </row>
    <row r="926" customFormat="false" ht="13.2" hidden="false" customHeight="false" outlineLevel="0" collapsed="false">
      <c r="D926" s="170"/>
    </row>
    <row r="927" customFormat="false" ht="13.2" hidden="false" customHeight="false" outlineLevel="0" collapsed="false">
      <c r="D927" s="170"/>
    </row>
    <row r="928" customFormat="false" ht="13.2" hidden="false" customHeight="false" outlineLevel="0" collapsed="false">
      <c r="D928" s="170"/>
    </row>
    <row r="929" customFormat="false" ht="13.2" hidden="false" customHeight="false" outlineLevel="0" collapsed="false">
      <c r="D929" s="170"/>
    </row>
    <row r="930" customFormat="false" ht="13.2" hidden="false" customHeight="false" outlineLevel="0" collapsed="false">
      <c r="D930" s="170"/>
    </row>
    <row r="931" customFormat="false" ht="13.2" hidden="false" customHeight="false" outlineLevel="0" collapsed="false">
      <c r="D931" s="170"/>
    </row>
    <row r="932" customFormat="false" ht="13.2" hidden="false" customHeight="false" outlineLevel="0" collapsed="false">
      <c r="D932" s="170"/>
    </row>
    <row r="933" customFormat="false" ht="13.2" hidden="false" customHeight="false" outlineLevel="0" collapsed="false">
      <c r="D933" s="170"/>
    </row>
    <row r="934" customFormat="false" ht="13.2" hidden="false" customHeight="false" outlineLevel="0" collapsed="false">
      <c r="D934" s="170"/>
    </row>
    <row r="935" customFormat="false" ht="13.2" hidden="false" customHeight="false" outlineLevel="0" collapsed="false">
      <c r="D935" s="170"/>
    </row>
    <row r="936" customFormat="false" ht="13.2" hidden="false" customHeight="false" outlineLevel="0" collapsed="false">
      <c r="D936" s="170"/>
    </row>
    <row r="937" customFormat="false" ht="13.2" hidden="false" customHeight="false" outlineLevel="0" collapsed="false">
      <c r="D937" s="170"/>
    </row>
    <row r="938" customFormat="false" ht="13.2" hidden="false" customHeight="false" outlineLevel="0" collapsed="false">
      <c r="D938" s="170"/>
    </row>
    <row r="939" customFormat="false" ht="13.2" hidden="false" customHeight="false" outlineLevel="0" collapsed="false">
      <c r="D939" s="170"/>
    </row>
    <row r="940" customFormat="false" ht="13.2" hidden="false" customHeight="false" outlineLevel="0" collapsed="false">
      <c r="D940" s="170"/>
    </row>
    <row r="941" customFormat="false" ht="13.2" hidden="false" customHeight="false" outlineLevel="0" collapsed="false">
      <c r="D941" s="170"/>
    </row>
    <row r="942" customFormat="false" ht="13.2" hidden="false" customHeight="false" outlineLevel="0" collapsed="false">
      <c r="D942" s="170"/>
    </row>
    <row r="943" customFormat="false" ht="13.2" hidden="false" customHeight="false" outlineLevel="0" collapsed="false">
      <c r="D943" s="170"/>
    </row>
    <row r="944" customFormat="false" ht="13.2" hidden="false" customHeight="false" outlineLevel="0" collapsed="false">
      <c r="D944" s="170"/>
    </row>
    <row r="945" customFormat="false" ht="13.2" hidden="false" customHeight="false" outlineLevel="0" collapsed="false">
      <c r="D945" s="170"/>
    </row>
    <row r="946" customFormat="false" ht="13.2" hidden="false" customHeight="false" outlineLevel="0" collapsed="false">
      <c r="D946" s="170"/>
    </row>
    <row r="947" customFormat="false" ht="13.2" hidden="false" customHeight="false" outlineLevel="0" collapsed="false">
      <c r="D947" s="170"/>
    </row>
    <row r="948" customFormat="false" ht="13.2" hidden="false" customHeight="false" outlineLevel="0" collapsed="false">
      <c r="D948" s="170"/>
    </row>
    <row r="949" customFormat="false" ht="13.2" hidden="false" customHeight="false" outlineLevel="0" collapsed="false">
      <c r="D949" s="170"/>
    </row>
    <row r="950" customFormat="false" ht="13.2" hidden="false" customHeight="false" outlineLevel="0" collapsed="false">
      <c r="D950" s="170"/>
    </row>
    <row r="951" customFormat="false" ht="13.2" hidden="false" customHeight="false" outlineLevel="0" collapsed="false">
      <c r="D951" s="170"/>
    </row>
    <row r="952" customFormat="false" ht="13.2" hidden="false" customHeight="false" outlineLevel="0" collapsed="false">
      <c r="D952" s="170"/>
    </row>
    <row r="953" customFormat="false" ht="13.2" hidden="false" customHeight="false" outlineLevel="0" collapsed="false">
      <c r="D953" s="170"/>
    </row>
    <row r="954" customFormat="false" ht="13.2" hidden="false" customHeight="false" outlineLevel="0" collapsed="false">
      <c r="D954" s="170"/>
    </row>
    <row r="955" customFormat="false" ht="13.2" hidden="false" customHeight="false" outlineLevel="0" collapsed="false">
      <c r="D955" s="170"/>
    </row>
    <row r="956" customFormat="false" ht="13.2" hidden="false" customHeight="false" outlineLevel="0" collapsed="false">
      <c r="D956" s="170"/>
    </row>
    <row r="957" customFormat="false" ht="13.2" hidden="false" customHeight="false" outlineLevel="0" collapsed="false">
      <c r="D957" s="170"/>
    </row>
    <row r="958" customFormat="false" ht="13.2" hidden="false" customHeight="false" outlineLevel="0" collapsed="false">
      <c r="D958" s="170"/>
    </row>
    <row r="959" customFormat="false" ht="13.2" hidden="false" customHeight="false" outlineLevel="0" collapsed="false">
      <c r="D959" s="170"/>
    </row>
    <row r="960" customFormat="false" ht="13.2" hidden="false" customHeight="false" outlineLevel="0" collapsed="false">
      <c r="D960" s="170"/>
    </row>
    <row r="961" customFormat="false" ht="13.2" hidden="false" customHeight="false" outlineLevel="0" collapsed="false">
      <c r="D961" s="170"/>
    </row>
    <row r="962" customFormat="false" ht="13.2" hidden="false" customHeight="false" outlineLevel="0" collapsed="false">
      <c r="D962" s="170"/>
    </row>
    <row r="963" customFormat="false" ht="13.2" hidden="false" customHeight="false" outlineLevel="0" collapsed="false">
      <c r="D963" s="170"/>
    </row>
    <row r="964" customFormat="false" ht="13.2" hidden="false" customHeight="false" outlineLevel="0" collapsed="false">
      <c r="D964" s="170"/>
    </row>
    <row r="965" customFormat="false" ht="13.2" hidden="false" customHeight="false" outlineLevel="0" collapsed="false">
      <c r="D965" s="170"/>
    </row>
    <row r="966" customFormat="false" ht="13.2" hidden="false" customHeight="false" outlineLevel="0" collapsed="false">
      <c r="D966" s="170"/>
    </row>
    <row r="967" customFormat="false" ht="13.2" hidden="false" customHeight="false" outlineLevel="0" collapsed="false">
      <c r="D967" s="170"/>
    </row>
    <row r="968" customFormat="false" ht="13.2" hidden="false" customHeight="false" outlineLevel="0" collapsed="false">
      <c r="D968" s="170"/>
    </row>
    <row r="969" customFormat="false" ht="13.2" hidden="false" customHeight="false" outlineLevel="0" collapsed="false">
      <c r="D969" s="170"/>
    </row>
    <row r="970" customFormat="false" ht="13.2" hidden="false" customHeight="false" outlineLevel="0" collapsed="false">
      <c r="D970" s="170"/>
    </row>
    <row r="971" customFormat="false" ht="13.2" hidden="false" customHeight="false" outlineLevel="0" collapsed="false">
      <c r="D971" s="170"/>
    </row>
    <row r="972" customFormat="false" ht="13.2" hidden="false" customHeight="false" outlineLevel="0" collapsed="false">
      <c r="D972" s="170"/>
    </row>
    <row r="973" customFormat="false" ht="13.2" hidden="false" customHeight="false" outlineLevel="0" collapsed="false">
      <c r="D973" s="170"/>
    </row>
    <row r="974" customFormat="false" ht="13.2" hidden="false" customHeight="false" outlineLevel="0" collapsed="false">
      <c r="D974" s="170"/>
    </row>
    <row r="975" customFormat="false" ht="13.2" hidden="false" customHeight="false" outlineLevel="0" collapsed="false">
      <c r="D975" s="170"/>
    </row>
    <row r="976" customFormat="false" ht="13.2" hidden="false" customHeight="false" outlineLevel="0" collapsed="false">
      <c r="D976" s="170"/>
    </row>
    <row r="977" customFormat="false" ht="13.2" hidden="false" customHeight="false" outlineLevel="0" collapsed="false">
      <c r="D977" s="170"/>
    </row>
    <row r="978" customFormat="false" ht="13.2" hidden="false" customHeight="false" outlineLevel="0" collapsed="false">
      <c r="D978" s="170"/>
    </row>
    <row r="979" customFormat="false" ht="13.2" hidden="false" customHeight="false" outlineLevel="0" collapsed="false">
      <c r="D979" s="170"/>
    </row>
    <row r="980" customFormat="false" ht="13.2" hidden="false" customHeight="false" outlineLevel="0" collapsed="false">
      <c r="D980" s="170"/>
    </row>
    <row r="981" customFormat="false" ht="13.2" hidden="false" customHeight="false" outlineLevel="0" collapsed="false">
      <c r="D981" s="170"/>
    </row>
    <row r="982" customFormat="false" ht="13.2" hidden="false" customHeight="false" outlineLevel="0" collapsed="false">
      <c r="D982" s="170"/>
    </row>
    <row r="983" customFormat="false" ht="13.2" hidden="false" customHeight="false" outlineLevel="0" collapsed="false">
      <c r="D983" s="170"/>
    </row>
    <row r="984" customFormat="false" ht="13.2" hidden="false" customHeight="false" outlineLevel="0" collapsed="false">
      <c r="D984" s="170"/>
    </row>
    <row r="985" customFormat="false" ht="13.2" hidden="false" customHeight="false" outlineLevel="0" collapsed="false">
      <c r="D985" s="170"/>
    </row>
    <row r="986" customFormat="false" ht="13.2" hidden="false" customHeight="false" outlineLevel="0" collapsed="false">
      <c r="D986" s="170"/>
    </row>
    <row r="987" customFormat="false" ht="13.2" hidden="false" customHeight="false" outlineLevel="0" collapsed="false">
      <c r="D987" s="170"/>
    </row>
    <row r="988" customFormat="false" ht="13.2" hidden="false" customHeight="false" outlineLevel="0" collapsed="false">
      <c r="D988" s="170"/>
    </row>
    <row r="989" customFormat="false" ht="13.2" hidden="false" customHeight="false" outlineLevel="0" collapsed="false">
      <c r="D989" s="170"/>
    </row>
    <row r="990" customFormat="false" ht="13.2" hidden="false" customHeight="false" outlineLevel="0" collapsed="false">
      <c r="D990" s="170"/>
    </row>
    <row r="991" customFormat="false" ht="13.2" hidden="false" customHeight="false" outlineLevel="0" collapsed="false">
      <c r="D991" s="170"/>
    </row>
    <row r="992" customFormat="false" ht="13.2" hidden="false" customHeight="false" outlineLevel="0" collapsed="false">
      <c r="D992" s="170"/>
    </row>
    <row r="993" customFormat="false" ht="13.2" hidden="false" customHeight="false" outlineLevel="0" collapsed="false">
      <c r="D993" s="170"/>
    </row>
    <row r="994" customFormat="false" ht="13.2" hidden="false" customHeight="false" outlineLevel="0" collapsed="false">
      <c r="D994" s="170"/>
    </row>
    <row r="995" customFormat="false" ht="13.2" hidden="false" customHeight="false" outlineLevel="0" collapsed="false">
      <c r="D995" s="170"/>
    </row>
    <row r="996" customFormat="false" ht="13.2" hidden="false" customHeight="false" outlineLevel="0" collapsed="false">
      <c r="D996" s="170"/>
    </row>
    <row r="997" customFormat="false" ht="13.2" hidden="false" customHeight="false" outlineLevel="0" collapsed="false">
      <c r="D997" s="170"/>
    </row>
    <row r="998" customFormat="false" ht="13.2" hidden="false" customHeight="false" outlineLevel="0" collapsed="false">
      <c r="D998" s="170"/>
    </row>
    <row r="999" customFormat="false" ht="13.2" hidden="false" customHeight="false" outlineLevel="0" collapsed="false">
      <c r="D999" s="170"/>
    </row>
    <row r="1000" customFormat="false" ht="13.2" hidden="false" customHeight="false" outlineLevel="0" collapsed="false">
      <c r="D1000" s="170"/>
    </row>
    <row r="1001" customFormat="false" ht="13.2" hidden="false" customHeight="false" outlineLevel="0" collapsed="false">
      <c r="D1001" s="170"/>
    </row>
    <row r="1002" customFormat="false" ht="13.2" hidden="false" customHeight="false" outlineLevel="0" collapsed="false">
      <c r="D1002" s="170"/>
    </row>
    <row r="1003" customFormat="false" ht="13.2" hidden="false" customHeight="false" outlineLevel="0" collapsed="false">
      <c r="D1003" s="170"/>
    </row>
    <row r="1004" customFormat="false" ht="13.2" hidden="false" customHeight="false" outlineLevel="0" collapsed="false">
      <c r="D1004" s="170"/>
    </row>
    <row r="1005" customFormat="false" ht="13.2" hidden="false" customHeight="false" outlineLevel="0" collapsed="false">
      <c r="D1005" s="170"/>
    </row>
    <row r="1006" customFormat="false" ht="13.2" hidden="false" customHeight="false" outlineLevel="0" collapsed="false">
      <c r="D1006" s="170"/>
    </row>
    <row r="1007" customFormat="false" ht="13.2" hidden="false" customHeight="false" outlineLevel="0" collapsed="false">
      <c r="D1007" s="170"/>
    </row>
    <row r="1008" customFormat="false" ht="13.2" hidden="false" customHeight="false" outlineLevel="0" collapsed="false">
      <c r="D1008" s="170"/>
    </row>
    <row r="1009" customFormat="false" ht="13.2" hidden="false" customHeight="false" outlineLevel="0" collapsed="false">
      <c r="D1009" s="170"/>
    </row>
    <row r="1010" customFormat="false" ht="13.2" hidden="false" customHeight="false" outlineLevel="0" collapsed="false">
      <c r="D1010" s="170"/>
    </row>
    <row r="1011" customFormat="false" ht="13.2" hidden="false" customHeight="false" outlineLevel="0" collapsed="false">
      <c r="D1011" s="170"/>
    </row>
    <row r="1012" customFormat="false" ht="13.2" hidden="false" customHeight="false" outlineLevel="0" collapsed="false">
      <c r="D1012" s="170"/>
    </row>
    <row r="1013" customFormat="false" ht="13.2" hidden="false" customHeight="false" outlineLevel="0" collapsed="false">
      <c r="D1013" s="170"/>
    </row>
    <row r="1014" customFormat="false" ht="13.2" hidden="false" customHeight="false" outlineLevel="0" collapsed="false">
      <c r="D1014" s="170"/>
    </row>
    <row r="1015" customFormat="false" ht="13.2" hidden="false" customHeight="false" outlineLevel="0" collapsed="false">
      <c r="D1015" s="170"/>
    </row>
    <row r="1016" customFormat="false" ht="13.2" hidden="false" customHeight="false" outlineLevel="0" collapsed="false">
      <c r="D1016" s="170"/>
    </row>
    <row r="1017" customFormat="false" ht="13.2" hidden="false" customHeight="false" outlineLevel="0" collapsed="false">
      <c r="D1017" s="170"/>
    </row>
    <row r="1018" customFormat="false" ht="13.2" hidden="false" customHeight="false" outlineLevel="0" collapsed="false">
      <c r="D1018" s="170"/>
    </row>
    <row r="1019" customFormat="false" ht="13.2" hidden="false" customHeight="false" outlineLevel="0" collapsed="false">
      <c r="D1019" s="170"/>
    </row>
    <row r="1020" customFormat="false" ht="13.2" hidden="false" customHeight="false" outlineLevel="0" collapsed="false">
      <c r="D1020" s="170"/>
    </row>
    <row r="1021" customFormat="false" ht="13.2" hidden="false" customHeight="false" outlineLevel="0" collapsed="false">
      <c r="D1021" s="170"/>
    </row>
    <row r="1022" customFormat="false" ht="13.2" hidden="false" customHeight="false" outlineLevel="0" collapsed="false">
      <c r="D1022" s="170"/>
    </row>
    <row r="1023" customFormat="false" ht="13.2" hidden="false" customHeight="false" outlineLevel="0" collapsed="false">
      <c r="D1023" s="170"/>
    </row>
    <row r="1024" customFormat="false" ht="13.2" hidden="false" customHeight="false" outlineLevel="0" collapsed="false">
      <c r="D1024" s="170"/>
    </row>
    <row r="1025" customFormat="false" ht="13.2" hidden="false" customHeight="false" outlineLevel="0" collapsed="false">
      <c r="D1025" s="170"/>
    </row>
    <row r="1026" customFormat="false" ht="13.2" hidden="false" customHeight="false" outlineLevel="0" collapsed="false">
      <c r="D1026" s="170"/>
    </row>
    <row r="1027" customFormat="false" ht="13.2" hidden="false" customHeight="false" outlineLevel="0" collapsed="false">
      <c r="D1027" s="170"/>
    </row>
    <row r="1028" customFormat="false" ht="13.2" hidden="false" customHeight="false" outlineLevel="0" collapsed="false">
      <c r="D1028" s="170"/>
    </row>
  </sheetData>
  <sheetProtection sheet="true" password="dc0d"/>
  <mergeCells count="4">
    <mergeCell ref="A1:G1"/>
    <mergeCell ref="C2:G2"/>
    <mergeCell ref="C3:G3"/>
    <mergeCell ref="C4:G4"/>
  </mergeCells>
  <printOptions headings="false" gridLines="false" gridLinesSet="true" horizontalCentered="false" verticalCentered="false"/>
  <pageMargins left="0.590277777777778" right="0.196527777777778" top="0.7875" bottom="0.7875" header="0.511805555555555" footer="0.315277777777778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&amp;LZpracováno programem BUILDpower S,  © RTS, a.s.&amp;RStránka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H137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7" topLeftCell="A8" activePane="bottomLeft" state="frozen"/>
      <selection pane="topLeft" activeCell="A1" activeCellId="0" sqref="A1"/>
      <selection pane="bottomLeft" activeCell="A1" activeCellId="0" sqref="A1"/>
    </sheetView>
  </sheetViews>
  <sheetFormatPr defaultColWidth="8.5703125" defaultRowHeight="13.2" zeroHeight="false" outlineLevelRow="1" outlineLevelCol="0"/>
  <cols>
    <col collapsed="false" customWidth="true" hidden="false" outlineLevel="0" max="1" min="1" style="0" width="3.45"/>
    <col collapsed="false" customWidth="true" hidden="false" outlineLevel="0" max="2" min="2" style="164" width="12.56"/>
    <col collapsed="false" customWidth="true" hidden="false" outlineLevel="0" max="3" min="3" style="164" width="63.33"/>
    <col collapsed="false" customWidth="true" hidden="false" outlineLevel="0" max="4" min="4" style="0" width="4.89"/>
    <col collapsed="false" customWidth="true" hidden="false" outlineLevel="0" max="5" min="5" style="0" width="10.58"/>
    <col collapsed="false" customWidth="true" hidden="false" outlineLevel="0" max="6" min="6" style="0" width="9.89"/>
    <col collapsed="false" customWidth="true" hidden="false" outlineLevel="0" max="7" min="7" style="0" width="12.66"/>
    <col collapsed="false" customWidth="true" hidden="true" outlineLevel="0" max="13" min="8" style="0" width="11.52"/>
    <col collapsed="false" customWidth="true" hidden="true" outlineLevel="0" max="17" min="16" style="0" width="11.52"/>
    <col collapsed="false" customWidth="true" hidden="false" outlineLevel="0" max="18" min="18" style="0" width="6.88"/>
    <col collapsed="false" customWidth="true" hidden="false" outlineLevel="0" max="20" min="20" style="0" width="8.44"/>
    <col collapsed="false" customWidth="true" hidden="true" outlineLevel="0" max="23" min="21" style="0" width="11.52"/>
    <col collapsed="false" customWidth="true" hidden="true" outlineLevel="0" max="29" min="29" style="0" width="11.52"/>
    <col collapsed="false" customWidth="true" hidden="true" outlineLevel="0" max="41" min="31" style="0" width="11.52"/>
    <col collapsed="false" customWidth="true" hidden="false" outlineLevel="0" max="53" min="53" style="0" width="98.66"/>
  </cols>
  <sheetData>
    <row r="1" customFormat="false" ht="15.75" hidden="false" customHeight="true" outlineLevel="0" collapsed="false">
      <c r="A1" s="165" t="s">
        <v>145</v>
      </c>
      <c r="B1" s="165"/>
      <c r="C1" s="165"/>
      <c r="D1" s="165"/>
      <c r="E1" s="165"/>
      <c r="F1" s="165"/>
      <c r="G1" s="165"/>
      <c r="AG1" s="0" t="s">
        <v>87</v>
      </c>
    </row>
    <row r="2" customFormat="false" ht="24.9" hidden="false" customHeight="true" outlineLevel="0" collapsed="false">
      <c r="A2" s="158" t="s">
        <v>83</v>
      </c>
      <c r="B2" s="159" t="s">
        <v>5</v>
      </c>
      <c r="C2" s="166" t="s">
        <v>6</v>
      </c>
      <c r="D2" s="166"/>
      <c r="E2" s="166"/>
      <c r="F2" s="166"/>
      <c r="G2" s="166"/>
      <c r="AG2" s="0" t="s">
        <v>88</v>
      </c>
    </row>
    <row r="3" customFormat="false" ht="24.9" hidden="false" customHeight="true" outlineLevel="0" collapsed="false">
      <c r="A3" s="158" t="s">
        <v>84</v>
      </c>
      <c r="B3" s="159" t="s">
        <v>54</v>
      </c>
      <c r="C3" s="166" t="s">
        <v>55</v>
      </c>
      <c r="D3" s="166"/>
      <c r="E3" s="166"/>
      <c r="F3" s="166"/>
      <c r="G3" s="166"/>
      <c r="AC3" s="164" t="s">
        <v>88</v>
      </c>
      <c r="AG3" s="0" t="s">
        <v>90</v>
      </c>
    </row>
    <row r="4" customFormat="false" ht="24.9" hidden="false" customHeight="true" outlineLevel="0" collapsed="false">
      <c r="A4" s="167" t="s">
        <v>85</v>
      </c>
      <c r="B4" s="168" t="s">
        <v>45</v>
      </c>
      <c r="C4" s="169" t="s">
        <v>55</v>
      </c>
      <c r="D4" s="169"/>
      <c r="E4" s="169"/>
      <c r="F4" s="169"/>
      <c r="G4" s="169"/>
      <c r="AG4" s="0" t="s">
        <v>91</v>
      </c>
    </row>
    <row r="5" customFormat="false" ht="13.2" hidden="false" customHeight="false" outlineLevel="0" collapsed="false">
      <c r="D5" s="170"/>
    </row>
    <row r="6" customFormat="false" ht="39.6" hidden="false" customHeight="false" outlineLevel="0" collapsed="false">
      <c r="A6" s="171" t="s">
        <v>92</v>
      </c>
      <c r="B6" s="172" t="s">
        <v>93</v>
      </c>
      <c r="C6" s="172" t="s">
        <v>94</v>
      </c>
      <c r="D6" s="173" t="s">
        <v>95</v>
      </c>
      <c r="E6" s="171" t="s">
        <v>96</v>
      </c>
      <c r="F6" s="174" t="s">
        <v>97</v>
      </c>
      <c r="G6" s="171" t="s">
        <v>14</v>
      </c>
      <c r="H6" s="175" t="s">
        <v>98</v>
      </c>
      <c r="I6" s="175" t="s">
        <v>99</v>
      </c>
      <c r="J6" s="175" t="s">
        <v>100</v>
      </c>
      <c r="K6" s="175" t="s">
        <v>101</v>
      </c>
      <c r="L6" s="175" t="s">
        <v>102</v>
      </c>
      <c r="M6" s="175" t="s">
        <v>103</v>
      </c>
      <c r="N6" s="175" t="s">
        <v>104</v>
      </c>
      <c r="O6" s="175" t="s">
        <v>105</v>
      </c>
      <c r="P6" s="175" t="s">
        <v>106</v>
      </c>
      <c r="Q6" s="175" t="s">
        <v>107</v>
      </c>
      <c r="R6" s="175" t="s">
        <v>108</v>
      </c>
      <c r="S6" s="175" t="s">
        <v>109</v>
      </c>
      <c r="T6" s="175" t="s">
        <v>110</v>
      </c>
      <c r="U6" s="175" t="s">
        <v>111</v>
      </c>
      <c r="V6" s="175" t="s">
        <v>112</v>
      </c>
      <c r="W6" s="175" t="s">
        <v>113</v>
      </c>
    </row>
    <row r="7" customFormat="false" ht="13.2" hidden="true" customHeight="false" outlineLevel="0" collapsed="false">
      <c r="A7" s="155"/>
      <c r="B7" s="161"/>
      <c r="C7" s="161"/>
      <c r="D7" s="163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customFormat="false" ht="13.2" hidden="false" customHeight="false" outlineLevel="0" collapsed="false">
      <c r="A8" s="178" t="s">
        <v>114</v>
      </c>
      <c r="B8" s="179" t="s">
        <v>45</v>
      </c>
      <c r="C8" s="180" t="s">
        <v>64</v>
      </c>
      <c r="D8" s="181"/>
      <c r="E8" s="182"/>
      <c r="F8" s="183"/>
      <c r="G8" s="183" t="n">
        <f aca="false">SUMIF(AG9:AG204,"&lt;&gt;NOR",G9:G204)</f>
        <v>0</v>
      </c>
      <c r="H8" s="183"/>
      <c r="I8" s="183" t="n">
        <f aca="false">SUM(I9:I204)</f>
        <v>0</v>
      </c>
      <c r="J8" s="183"/>
      <c r="K8" s="183" t="n">
        <f aca="false">SUM(K9:K204)</f>
        <v>0</v>
      </c>
      <c r="L8" s="183"/>
      <c r="M8" s="183" t="n">
        <f aca="false">SUM(M9:M204)</f>
        <v>0</v>
      </c>
      <c r="N8" s="183"/>
      <c r="O8" s="183" t="n">
        <f aca="false">SUM(O9:O204)</f>
        <v>1264.4</v>
      </c>
      <c r="P8" s="183"/>
      <c r="Q8" s="183" t="n">
        <f aca="false">SUM(Q9:Q204)</f>
        <v>230.43</v>
      </c>
      <c r="R8" s="183"/>
      <c r="S8" s="183"/>
      <c r="T8" s="184"/>
      <c r="U8" s="185"/>
      <c r="V8" s="185" t="n">
        <f aca="false">SUM(V9:V204)</f>
        <v>1434.75</v>
      </c>
      <c r="W8" s="185"/>
      <c r="AG8" s="0" t="s">
        <v>115</v>
      </c>
    </row>
    <row r="9" customFormat="false" ht="20.4" hidden="false" customHeight="false" outlineLevel="1" collapsed="false">
      <c r="A9" s="186" t="n">
        <v>1</v>
      </c>
      <c r="B9" s="187" t="s">
        <v>579</v>
      </c>
      <c r="C9" s="188" t="s">
        <v>580</v>
      </c>
      <c r="D9" s="189" t="s">
        <v>148</v>
      </c>
      <c r="E9" s="190" t="n">
        <v>2.5</v>
      </c>
      <c r="F9" s="191"/>
      <c r="G9" s="192" t="n">
        <f aca="false">ROUND(E9*F9,2)</f>
        <v>0</v>
      </c>
      <c r="H9" s="191"/>
      <c r="I9" s="192" t="n">
        <f aca="false">ROUND(E9*H9,2)</f>
        <v>0</v>
      </c>
      <c r="J9" s="191"/>
      <c r="K9" s="192" t="n">
        <f aca="false">ROUND(E9*J9,2)</f>
        <v>0</v>
      </c>
      <c r="L9" s="192" t="n">
        <v>21</v>
      </c>
      <c r="M9" s="192" t="n">
        <f aca="false">G9*(1+L9/100)</f>
        <v>0</v>
      </c>
      <c r="N9" s="192" t="n">
        <v>0</v>
      </c>
      <c r="O9" s="192" t="n">
        <f aca="false">ROUND(E9*N9,2)</f>
        <v>0</v>
      </c>
      <c r="P9" s="192" t="n">
        <v>0.506</v>
      </c>
      <c r="Q9" s="192" t="n">
        <f aca="false">ROUND(E9*P9,2)</f>
        <v>1.27</v>
      </c>
      <c r="R9" s="192" t="s">
        <v>149</v>
      </c>
      <c r="S9" s="192" t="s">
        <v>150</v>
      </c>
      <c r="T9" s="193" t="s">
        <v>151</v>
      </c>
      <c r="U9" s="194" t="n">
        <v>0.7635</v>
      </c>
      <c r="V9" s="194" t="n">
        <f aca="false">ROUND(E9*U9,2)</f>
        <v>1.91</v>
      </c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 t="s">
        <v>152</v>
      </c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</row>
    <row r="10" customFormat="false" ht="13.2" hidden="false" customHeight="false" outlineLevel="1" collapsed="false">
      <c r="A10" s="196"/>
      <c r="B10" s="197"/>
      <c r="C10" s="209" t="s">
        <v>581</v>
      </c>
      <c r="D10" s="210"/>
      <c r="E10" s="211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5"/>
      <c r="Y10" s="195"/>
      <c r="Z10" s="195"/>
      <c r="AA10" s="195"/>
      <c r="AB10" s="195"/>
      <c r="AC10" s="195"/>
      <c r="AD10" s="195"/>
      <c r="AE10" s="195"/>
      <c r="AF10" s="195"/>
      <c r="AG10" s="195" t="s">
        <v>154</v>
      </c>
      <c r="AH10" s="195" t="n">
        <v>0</v>
      </c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</row>
    <row r="11" customFormat="false" ht="13.2" hidden="false" customHeight="false" outlineLevel="1" collapsed="false">
      <c r="A11" s="196"/>
      <c r="B11" s="197"/>
      <c r="C11" s="209" t="s">
        <v>236</v>
      </c>
      <c r="D11" s="210"/>
      <c r="E11" s="211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5"/>
      <c r="Z11" s="195"/>
      <c r="AA11" s="195"/>
      <c r="AB11" s="195"/>
      <c r="AC11" s="195"/>
      <c r="AD11" s="195"/>
      <c r="AE11" s="195"/>
      <c r="AF11" s="195"/>
      <c r="AG11" s="195" t="s">
        <v>154</v>
      </c>
      <c r="AH11" s="195" t="n">
        <v>0</v>
      </c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</row>
    <row r="12" customFormat="false" ht="13.2" hidden="false" customHeight="false" outlineLevel="1" collapsed="false">
      <c r="A12" s="196"/>
      <c r="B12" s="197"/>
      <c r="C12" s="209" t="s">
        <v>582</v>
      </c>
      <c r="D12" s="210"/>
      <c r="E12" s="211" t="n">
        <v>2.5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5" t="s">
        <v>154</v>
      </c>
      <c r="AH12" s="195" t="n">
        <v>0</v>
      </c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</row>
    <row r="13" customFormat="false" ht="20.4" hidden="false" customHeight="false" outlineLevel="1" collapsed="false">
      <c r="A13" s="186" t="n">
        <v>2</v>
      </c>
      <c r="B13" s="187" t="s">
        <v>583</v>
      </c>
      <c r="C13" s="188" t="s">
        <v>584</v>
      </c>
      <c r="D13" s="189" t="s">
        <v>148</v>
      </c>
      <c r="E13" s="190" t="n">
        <v>517.14</v>
      </c>
      <c r="F13" s="191"/>
      <c r="G13" s="192" t="n">
        <f aca="false">ROUND(E13*F13,2)</f>
        <v>0</v>
      </c>
      <c r="H13" s="191"/>
      <c r="I13" s="192" t="n">
        <f aca="false">ROUND(E13*H13,2)</f>
        <v>0</v>
      </c>
      <c r="J13" s="191"/>
      <c r="K13" s="192" t="n">
        <f aca="false">ROUND(E13*J13,2)</f>
        <v>0</v>
      </c>
      <c r="L13" s="192" t="n">
        <v>21</v>
      </c>
      <c r="M13" s="192" t="n">
        <f aca="false">G13*(1+L13/100)</f>
        <v>0</v>
      </c>
      <c r="N13" s="192" t="n">
        <v>0</v>
      </c>
      <c r="O13" s="192" t="n">
        <f aca="false">ROUND(E13*N13,2)</f>
        <v>0</v>
      </c>
      <c r="P13" s="192" t="n">
        <v>0.44</v>
      </c>
      <c r="Q13" s="192" t="n">
        <f aca="false">ROUND(E13*P13,2)</f>
        <v>227.54</v>
      </c>
      <c r="R13" s="192" t="s">
        <v>149</v>
      </c>
      <c r="S13" s="192" t="s">
        <v>150</v>
      </c>
      <c r="T13" s="193" t="s">
        <v>151</v>
      </c>
      <c r="U13" s="194" t="n">
        <v>0.073</v>
      </c>
      <c r="V13" s="194" t="n">
        <f aca="false">ROUND(E13*U13,2)</f>
        <v>37.75</v>
      </c>
      <c r="W13" s="194"/>
      <c r="X13" s="195"/>
      <c r="Y13" s="195"/>
      <c r="Z13" s="195"/>
      <c r="AA13" s="195"/>
      <c r="AB13" s="195"/>
      <c r="AC13" s="195"/>
      <c r="AD13" s="195"/>
      <c r="AE13" s="195"/>
      <c r="AF13" s="195"/>
      <c r="AG13" s="195" t="s">
        <v>152</v>
      </c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</row>
    <row r="14" customFormat="false" ht="13.2" hidden="false" customHeight="false" outlineLevel="1" collapsed="false">
      <c r="A14" s="196"/>
      <c r="B14" s="197"/>
      <c r="C14" s="213" t="s">
        <v>194</v>
      </c>
      <c r="D14" s="214"/>
      <c r="E14" s="215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5" t="s">
        <v>154</v>
      </c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</row>
    <row r="15" customFormat="false" ht="13.2" hidden="false" customHeight="false" outlineLevel="1" collapsed="false">
      <c r="A15" s="196"/>
      <c r="B15" s="197"/>
      <c r="C15" s="213" t="s">
        <v>585</v>
      </c>
      <c r="D15" s="214"/>
      <c r="E15" s="215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5"/>
      <c r="Y15" s="195"/>
      <c r="Z15" s="195"/>
      <c r="AA15" s="195"/>
      <c r="AB15" s="195"/>
      <c r="AC15" s="195"/>
      <c r="AD15" s="195"/>
      <c r="AE15" s="195"/>
      <c r="AF15" s="195"/>
      <c r="AG15" s="195" t="s">
        <v>154</v>
      </c>
      <c r="AH15" s="195" t="n">
        <v>2</v>
      </c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</row>
    <row r="16" customFormat="false" ht="13.2" hidden="false" customHeight="false" outlineLevel="1" collapsed="false">
      <c r="A16" s="196"/>
      <c r="B16" s="197"/>
      <c r="C16" s="213" t="s">
        <v>586</v>
      </c>
      <c r="D16" s="214"/>
      <c r="E16" s="215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5"/>
      <c r="Y16" s="195"/>
      <c r="Z16" s="195"/>
      <c r="AA16" s="195"/>
      <c r="AB16" s="195"/>
      <c r="AC16" s="195"/>
      <c r="AD16" s="195"/>
      <c r="AE16" s="195"/>
      <c r="AF16" s="195"/>
      <c r="AG16" s="195" t="s">
        <v>154</v>
      </c>
      <c r="AH16" s="195" t="n">
        <v>2</v>
      </c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</row>
    <row r="17" customFormat="false" ht="13.2" hidden="false" customHeight="false" outlineLevel="1" collapsed="false">
      <c r="A17" s="196"/>
      <c r="B17" s="197"/>
      <c r="C17" s="213" t="s">
        <v>587</v>
      </c>
      <c r="D17" s="214"/>
      <c r="E17" s="215" t="n">
        <v>15.21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  <c r="AF17" s="195"/>
      <c r="AG17" s="195" t="s">
        <v>154</v>
      </c>
      <c r="AH17" s="195" t="n">
        <v>2</v>
      </c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</row>
    <row r="18" customFormat="false" ht="13.2" hidden="false" customHeight="false" outlineLevel="1" collapsed="false">
      <c r="A18" s="196"/>
      <c r="B18" s="197"/>
      <c r="C18" s="213" t="s">
        <v>588</v>
      </c>
      <c r="D18" s="214"/>
      <c r="E18" s="215" t="n">
        <v>40.17</v>
      </c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Y18" s="195"/>
      <c r="Z18" s="195"/>
      <c r="AA18" s="195"/>
      <c r="AB18" s="195"/>
      <c r="AC18" s="195"/>
      <c r="AD18" s="195"/>
      <c r="AE18" s="195"/>
      <c r="AF18" s="195"/>
      <c r="AG18" s="195" t="s">
        <v>154</v>
      </c>
      <c r="AH18" s="195" t="n">
        <v>2</v>
      </c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</row>
    <row r="19" customFormat="false" ht="13.2" hidden="false" customHeight="false" outlineLevel="1" collapsed="false">
      <c r="A19" s="196"/>
      <c r="B19" s="197"/>
      <c r="C19" s="213" t="s">
        <v>589</v>
      </c>
      <c r="D19" s="214"/>
      <c r="E19" s="215" t="n">
        <v>8.84</v>
      </c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5"/>
      <c r="Y19" s="195"/>
      <c r="Z19" s="195"/>
      <c r="AA19" s="195"/>
      <c r="AB19" s="195"/>
      <c r="AC19" s="195"/>
      <c r="AD19" s="195"/>
      <c r="AE19" s="195"/>
      <c r="AF19" s="195"/>
      <c r="AG19" s="195" t="s">
        <v>154</v>
      </c>
      <c r="AH19" s="195" t="n">
        <v>2</v>
      </c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</row>
    <row r="20" customFormat="false" ht="13.2" hidden="false" customHeight="false" outlineLevel="1" collapsed="false">
      <c r="A20" s="196"/>
      <c r="B20" s="197"/>
      <c r="C20" s="213" t="s">
        <v>590</v>
      </c>
      <c r="D20" s="214"/>
      <c r="E20" s="215" t="n">
        <v>20.41</v>
      </c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  <c r="AF20" s="195"/>
      <c r="AG20" s="195" t="s">
        <v>154</v>
      </c>
      <c r="AH20" s="195" t="n">
        <v>2</v>
      </c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</row>
    <row r="21" customFormat="false" ht="13.2" hidden="false" customHeight="false" outlineLevel="1" collapsed="false">
      <c r="A21" s="196"/>
      <c r="B21" s="197"/>
      <c r="C21" s="213" t="s">
        <v>591</v>
      </c>
      <c r="D21" s="214"/>
      <c r="E21" s="215" t="n">
        <v>9.1</v>
      </c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5"/>
      <c r="Y21" s="195"/>
      <c r="Z21" s="195"/>
      <c r="AA21" s="195"/>
      <c r="AB21" s="195"/>
      <c r="AC21" s="195"/>
      <c r="AD21" s="195"/>
      <c r="AE21" s="195"/>
      <c r="AF21" s="195"/>
      <c r="AG21" s="195" t="s">
        <v>154</v>
      </c>
      <c r="AH21" s="195" t="n">
        <v>2</v>
      </c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</row>
    <row r="22" customFormat="false" ht="13.2" hidden="false" customHeight="false" outlineLevel="1" collapsed="false">
      <c r="A22" s="196"/>
      <c r="B22" s="197"/>
      <c r="C22" s="213" t="s">
        <v>592</v>
      </c>
      <c r="D22" s="214"/>
      <c r="E22" s="215" t="n">
        <v>45.76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  <c r="AF22" s="195"/>
      <c r="AG22" s="195" t="s">
        <v>154</v>
      </c>
      <c r="AH22" s="195" t="n">
        <v>2</v>
      </c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</row>
    <row r="23" customFormat="false" ht="13.2" hidden="false" customHeight="false" outlineLevel="1" collapsed="false">
      <c r="A23" s="196"/>
      <c r="B23" s="197"/>
      <c r="C23" s="213" t="s">
        <v>593</v>
      </c>
      <c r="D23" s="214"/>
      <c r="E23" s="215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5"/>
      <c r="Y23" s="195"/>
      <c r="Z23" s="195"/>
      <c r="AA23" s="195"/>
      <c r="AB23" s="195"/>
      <c r="AC23" s="195"/>
      <c r="AD23" s="195"/>
      <c r="AE23" s="195"/>
      <c r="AF23" s="195"/>
      <c r="AG23" s="195" t="s">
        <v>154</v>
      </c>
      <c r="AH23" s="195" t="n">
        <v>2</v>
      </c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</row>
    <row r="24" customFormat="false" ht="13.2" hidden="false" customHeight="false" outlineLevel="1" collapsed="false">
      <c r="A24" s="196"/>
      <c r="B24" s="197"/>
      <c r="C24" s="213" t="s">
        <v>594</v>
      </c>
      <c r="D24" s="214"/>
      <c r="E24" s="215" t="n">
        <v>60.84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5"/>
      <c r="Y24" s="195"/>
      <c r="Z24" s="195"/>
      <c r="AA24" s="195"/>
      <c r="AB24" s="195"/>
      <c r="AC24" s="195"/>
      <c r="AD24" s="195"/>
      <c r="AE24" s="195"/>
      <c r="AF24" s="195"/>
      <c r="AG24" s="195" t="s">
        <v>154</v>
      </c>
      <c r="AH24" s="195" t="n">
        <v>2</v>
      </c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</row>
    <row r="25" customFormat="false" ht="13.2" hidden="false" customHeight="false" outlineLevel="1" collapsed="false">
      <c r="A25" s="196"/>
      <c r="B25" s="197"/>
      <c r="C25" s="213" t="s">
        <v>595</v>
      </c>
      <c r="D25" s="214"/>
      <c r="E25" s="215" t="n">
        <v>58.24</v>
      </c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  <c r="AF25" s="195"/>
      <c r="AG25" s="195" t="s">
        <v>154</v>
      </c>
      <c r="AH25" s="195" t="n">
        <v>2</v>
      </c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</row>
    <row r="26" customFormat="false" ht="13.2" hidden="false" customHeight="false" outlineLevel="1" collapsed="false">
      <c r="A26" s="196"/>
      <c r="B26" s="197"/>
      <c r="C26" s="213" t="s">
        <v>205</v>
      </c>
      <c r="D26" s="214"/>
      <c r="E26" s="215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5"/>
      <c r="Y26" s="195"/>
      <c r="Z26" s="195"/>
      <c r="AA26" s="195"/>
      <c r="AB26" s="195"/>
      <c r="AC26" s="195"/>
      <c r="AD26" s="195"/>
      <c r="AE26" s="195"/>
      <c r="AF26" s="195"/>
      <c r="AG26" s="195" t="s">
        <v>154</v>
      </c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</row>
    <row r="27" customFormat="false" ht="13.2" hidden="false" customHeight="false" outlineLevel="1" collapsed="false">
      <c r="A27" s="196"/>
      <c r="B27" s="197"/>
      <c r="C27" s="209" t="s">
        <v>596</v>
      </c>
      <c r="D27" s="210"/>
      <c r="E27" s="211" t="n">
        <v>517.14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  <c r="AF27" s="195"/>
      <c r="AG27" s="195" t="s">
        <v>154</v>
      </c>
      <c r="AH27" s="195" t="n">
        <v>0</v>
      </c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</row>
    <row r="28" customFormat="false" ht="13.2" hidden="false" customHeight="false" outlineLevel="1" collapsed="false">
      <c r="A28" s="186" t="n">
        <v>3</v>
      </c>
      <c r="B28" s="187" t="s">
        <v>597</v>
      </c>
      <c r="C28" s="188" t="s">
        <v>598</v>
      </c>
      <c r="D28" s="189" t="s">
        <v>148</v>
      </c>
      <c r="E28" s="190" t="n">
        <v>2.5</v>
      </c>
      <c r="F28" s="191"/>
      <c r="G28" s="192" t="n">
        <f aca="false">ROUND(E28*F28,2)</f>
        <v>0</v>
      </c>
      <c r="H28" s="191"/>
      <c r="I28" s="192" t="n">
        <f aca="false">ROUND(E28*H28,2)</f>
        <v>0</v>
      </c>
      <c r="J28" s="191"/>
      <c r="K28" s="192" t="n">
        <f aca="false">ROUND(E28*J28,2)</f>
        <v>0</v>
      </c>
      <c r="L28" s="192" t="n">
        <v>21</v>
      </c>
      <c r="M28" s="192" t="n">
        <f aca="false">G28*(1+L28/100)</f>
        <v>0</v>
      </c>
      <c r="N28" s="192" t="n">
        <v>0</v>
      </c>
      <c r="O28" s="192" t="n">
        <f aca="false">ROUND(E28*N28,2)</f>
        <v>0</v>
      </c>
      <c r="P28" s="192" t="n">
        <v>0.264</v>
      </c>
      <c r="Q28" s="192" t="n">
        <f aca="false">ROUND(E28*P28,2)</f>
        <v>0.66</v>
      </c>
      <c r="R28" s="192" t="s">
        <v>149</v>
      </c>
      <c r="S28" s="192" t="s">
        <v>150</v>
      </c>
      <c r="T28" s="193" t="s">
        <v>151</v>
      </c>
      <c r="U28" s="194" t="n">
        <v>0.4498</v>
      </c>
      <c r="V28" s="194" t="n">
        <f aca="false">ROUND(E28*U28,2)</f>
        <v>1.12</v>
      </c>
      <c r="W28" s="194"/>
      <c r="X28" s="195"/>
      <c r="Y28" s="195"/>
      <c r="Z28" s="195"/>
      <c r="AA28" s="195"/>
      <c r="AB28" s="195"/>
      <c r="AC28" s="195"/>
      <c r="AD28" s="195"/>
      <c r="AE28" s="195"/>
      <c r="AF28" s="195"/>
      <c r="AG28" s="195" t="s">
        <v>152</v>
      </c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</row>
    <row r="29" customFormat="false" ht="13.2" hidden="false" customHeight="false" outlineLevel="1" collapsed="false">
      <c r="A29" s="196"/>
      <c r="B29" s="197"/>
      <c r="C29" s="209" t="s">
        <v>581</v>
      </c>
      <c r="D29" s="210"/>
      <c r="E29" s="211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5"/>
      <c r="Y29" s="195"/>
      <c r="Z29" s="195"/>
      <c r="AA29" s="195"/>
      <c r="AB29" s="195"/>
      <c r="AC29" s="195"/>
      <c r="AD29" s="195"/>
      <c r="AE29" s="195"/>
      <c r="AF29" s="195"/>
      <c r="AG29" s="195" t="s">
        <v>154</v>
      </c>
      <c r="AH29" s="195" t="n">
        <v>0</v>
      </c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</row>
    <row r="30" customFormat="false" ht="13.2" hidden="false" customHeight="false" outlineLevel="1" collapsed="false">
      <c r="A30" s="196"/>
      <c r="B30" s="197"/>
      <c r="C30" s="209" t="s">
        <v>236</v>
      </c>
      <c r="D30" s="210"/>
      <c r="E30" s="211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5"/>
      <c r="Y30" s="195"/>
      <c r="Z30" s="195"/>
      <c r="AA30" s="195"/>
      <c r="AB30" s="195"/>
      <c r="AC30" s="195"/>
      <c r="AD30" s="195"/>
      <c r="AE30" s="195"/>
      <c r="AF30" s="195"/>
      <c r="AG30" s="195" t="s">
        <v>154</v>
      </c>
      <c r="AH30" s="195" t="n">
        <v>0</v>
      </c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</row>
    <row r="31" customFormat="false" ht="13.2" hidden="false" customHeight="false" outlineLevel="1" collapsed="false">
      <c r="A31" s="196"/>
      <c r="B31" s="197"/>
      <c r="C31" s="209" t="s">
        <v>582</v>
      </c>
      <c r="D31" s="210"/>
      <c r="E31" s="211" t="n">
        <v>2.5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5"/>
      <c r="Z31" s="195"/>
      <c r="AA31" s="195"/>
      <c r="AB31" s="195"/>
      <c r="AC31" s="195"/>
      <c r="AD31" s="195"/>
      <c r="AE31" s="195"/>
      <c r="AF31" s="195"/>
      <c r="AG31" s="195" t="s">
        <v>154</v>
      </c>
      <c r="AH31" s="195" t="n">
        <v>0</v>
      </c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</row>
    <row r="32" customFormat="false" ht="20.4" hidden="false" customHeight="false" outlineLevel="1" collapsed="false">
      <c r="A32" s="186" t="n">
        <v>4</v>
      </c>
      <c r="B32" s="187" t="s">
        <v>599</v>
      </c>
      <c r="C32" s="188" t="s">
        <v>600</v>
      </c>
      <c r="D32" s="189" t="s">
        <v>148</v>
      </c>
      <c r="E32" s="190" t="n">
        <v>2.5</v>
      </c>
      <c r="F32" s="191"/>
      <c r="G32" s="192" t="n">
        <f aca="false">ROUND(E32*F32,2)</f>
        <v>0</v>
      </c>
      <c r="H32" s="191"/>
      <c r="I32" s="192" t="n">
        <f aca="false">ROUND(E32*H32,2)</f>
        <v>0</v>
      </c>
      <c r="J32" s="191"/>
      <c r="K32" s="192" t="n">
        <f aca="false">ROUND(E32*J32,2)</f>
        <v>0</v>
      </c>
      <c r="L32" s="192" t="n">
        <v>21</v>
      </c>
      <c r="M32" s="192" t="n">
        <f aca="false">G32*(1+L32/100)</f>
        <v>0</v>
      </c>
      <c r="N32" s="192" t="n">
        <v>0</v>
      </c>
      <c r="O32" s="192" t="n">
        <f aca="false">ROUND(E32*N32,2)</f>
        <v>0</v>
      </c>
      <c r="P32" s="192" t="n">
        <v>0.38314</v>
      </c>
      <c r="Q32" s="192" t="n">
        <f aca="false">ROUND(E32*P32,2)</f>
        <v>0.96</v>
      </c>
      <c r="R32" s="192" t="s">
        <v>149</v>
      </c>
      <c r="S32" s="192" t="s">
        <v>150</v>
      </c>
      <c r="T32" s="193" t="s">
        <v>151</v>
      </c>
      <c r="U32" s="194" t="n">
        <v>0.54</v>
      </c>
      <c r="V32" s="194" t="n">
        <f aca="false">ROUND(E32*U32,2)</f>
        <v>1.35</v>
      </c>
      <c r="W32" s="194"/>
      <c r="X32" s="195"/>
      <c r="Y32" s="195"/>
      <c r="Z32" s="195"/>
      <c r="AA32" s="195"/>
      <c r="AB32" s="195"/>
      <c r="AC32" s="195"/>
      <c r="AD32" s="195"/>
      <c r="AE32" s="195"/>
      <c r="AF32" s="195"/>
      <c r="AG32" s="195" t="s">
        <v>152</v>
      </c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</row>
    <row r="33" customFormat="false" ht="13.2" hidden="false" customHeight="false" outlineLevel="1" collapsed="false">
      <c r="A33" s="196"/>
      <c r="B33" s="197"/>
      <c r="C33" s="209" t="s">
        <v>581</v>
      </c>
      <c r="D33" s="210"/>
      <c r="E33" s="211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5"/>
      <c r="Y33" s="195"/>
      <c r="Z33" s="195"/>
      <c r="AA33" s="195"/>
      <c r="AB33" s="195"/>
      <c r="AC33" s="195"/>
      <c r="AD33" s="195"/>
      <c r="AE33" s="195"/>
      <c r="AF33" s="195"/>
      <c r="AG33" s="195" t="s">
        <v>154</v>
      </c>
      <c r="AH33" s="195" t="n">
        <v>0</v>
      </c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</row>
    <row r="34" customFormat="false" ht="13.2" hidden="false" customHeight="false" outlineLevel="1" collapsed="false">
      <c r="A34" s="196"/>
      <c r="B34" s="197"/>
      <c r="C34" s="209" t="s">
        <v>236</v>
      </c>
      <c r="D34" s="210"/>
      <c r="E34" s="211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5"/>
      <c r="Y34" s="195"/>
      <c r="Z34" s="195"/>
      <c r="AA34" s="195"/>
      <c r="AB34" s="195"/>
      <c r="AC34" s="195"/>
      <c r="AD34" s="195"/>
      <c r="AE34" s="195"/>
      <c r="AF34" s="195"/>
      <c r="AG34" s="195" t="s">
        <v>154</v>
      </c>
      <c r="AH34" s="195" t="n">
        <v>0</v>
      </c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</row>
    <row r="35" customFormat="false" ht="13.2" hidden="false" customHeight="false" outlineLevel="1" collapsed="false">
      <c r="A35" s="196"/>
      <c r="B35" s="197"/>
      <c r="C35" s="209" t="s">
        <v>582</v>
      </c>
      <c r="D35" s="210"/>
      <c r="E35" s="211" t="n">
        <v>2.5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5"/>
      <c r="Y35" s="195"/>
      <c r="Z35" s="195"/>
      <c r="AA35" s="195"/>
      <c r="AB35" s="195"/>
      <c r="AC35" s="195"/>
      <c r="AD35" s="195"/>
      <c r="AE35" s="195"/>
      <c r="AF35" s="195"/>
      <c r="AG35" s="195" t="s">
        <v>154</v>
      </c>
      <c r="AH35" s="195" t="n">
        <v>0</v>
      </c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</row>
    <row r="36" customFormat="false" ht="20.4" hidden="false" customHeight="false" outlineLevel="1" collapsed="false">
      <c r="A36" s="186" t="n">
        <v>5</v>
      </c>
      <c r="B36" s="187" t="s">
        <v>166</v>
      </c>
      <c r="C36" s="188" t="s">
        <v>167</v>
      </c>
      <c r="D36" s="189" t="s">
        <v>168</v>
      </c>
      <c r="E36" s="190" t="n">
        <v>5.5</v>
      </c>
      <c r="F36" s="191"/>
      <c r="G36" s="192" t="n">
        <f aca="false">ROUND(E36*F36,2)</f>
        <v>0</v>
      </c>
      <c r="H36" s="191"/>
      <c r="I36" s="192" t="n">
        <f aca="false">ROUND(E36*H36,2)</f>
        <v>0</v>
      </c>
      <c r="J36" s="191"/>
      <c r="K36" s="192" t="n">
        <f aca="false">ROUND(E36*J36,2)</f>
        <v>0</v>
      </c>
      <c r="L36" s="192" t="n">
        <v>21</v>
      </c>
      <c r="M36" s="192" t="n">
        <f aca="false">G36*(1+L36/100)</f>
        <v>0</v>
      </c>
      <c r="N36" s="192" t="n">
        <v>0.00869</v>
      </c>
      <c r="O36" s="192" t="n">
        <f aca="false">ROUND(E36*N36,2)</f>
        <v>0.05</v>
      </c>
      <c r="P36" s="192" t="n">
        <v>0</v>
      </c>
      <c r="Q36" s="192" t="n">
        <f aca="false">ROUND(E36*P36,2)</f>
        <v>0</v>
      </c>
      <c r="R36" s="192" t="s">
        <v>169</v>
      </c>
      <c r="S36" s="192" t="s">
        <v>150</v>
      </c>
      <c r="T36" s="193" t="s">
        <v>120</v>
      </c>
      <c r="U36" s="194" t="n">
        <v>0.703</v>
      </c>
      <c r="V36" s="194" t="n">
        <f aca="false">ROUND(E36*U36,2)</f>
        <v>3.87</v>
      </c>
      <c r="W36" s="194"/>
      <c r="X36" s="195"/>
      <c r="Y36" s="195"/>
      <c r="Z36" s="195"/>
      <c r="AA36" s="195"/>
      <c r="AB36" s="195"/>
      <c r="AC36" s="195"/>
      <c r="AD36" s="195"/>
      <c r="AE36" s="195"/>
      <c r="AF36" s="195"/>
      <c r="AG36" s="195" t="s">
        <v>152</v>
      </c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</row>
    <row r="37" customFormat="false" ht="21" hidden="false" customHeight="true" outlineLevel="1" collapsed="false">
      <c r="A37" s="196"/>
      <c r="B37" s="197"/>
      <c r="C37" s="212" t="s">
        <v>170</v>
      </c>
      <c r="D37" s="212"/>
      <c r="E37" s="212"/>
      <c r="F37" s="212"/>
      <c r="G37" s="212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5"/>
      <c r="Y37" s="195"/>
      <c r="Z37" s="195"/>
      <c r="AA37" s="195"/>
      <c r="AB37" s="195"/>
      <c r="AC37" s="195"/>
      <c r="AD37" s="195"/>
      <c r="AE37" s="195"/>
      <c r="AF37" s="195"/>
      <c r="AG37" s="195" t="s">
        <v>171</v>
      </c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9" t="str">
        <f aca="false">C37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37" s="195"/>
      <c r="BC37" s="195"/>
      <c r="BD37" s="195"/>
      <c r="BE37" s="195"/>
      <c r="BF37" s="195"/>
      <c r="BG37" s="195"/>
      <c r="BH37" s="195"/>
    </row>
    <row r="38" customFormat="false" ht="13.2" hidden="false" customHeight="false" outlineLevel="1" collapsed="false">
      <c r="A38" s="196"/>
      <c r="B38" s="197"/>
      <c r="C38" s="209" t="s">
        <v>172</v>
      </c>
      <c r="D38" s="210"/>
      <c r="E38" s="211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5"/>
      <c r="Y38" s="195"/>
      <c r="Z38" s="195"/>
      <c r="AA38" s="195"/>
      <c r="AB38" s="195"/>
      <c r="AC38" s="195"/>
      <c r="AD38" s="195"/>
      <c r="AE38" s="195"/>
      <c r="AF38" s="195"/>
      <c r="AG38" s="195" t="s">
        <v>154</v>
      </c>
      <c r="AH38" s="195" t="n">
        <v>0</v>
      </c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</row>
    <row r="39" customFormat="false" ht="13.2" hidden="false" customHeight="false" outlineLevel="1" collapsed="false">
      <c r="A39" s="196"/>
      <c r="B39" s="197"/>
      <c r="C39" s="209" t="s">
        <v>601</v>
      </c>
      <c r="D39" s="210"/>
      <c r="E39" s="211" t="n">
        <v>4.4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5"/>
      <c r="AB39" s="195"/>
      <c r="AC39" s="195"/>
      <c r="AD39" s="195"/>
      <c r="AE39" s="195"/>
      <c r="AF39" s="195"/>
      <c r="AG39" s="195" t="s">
        <v>154</v>
      </c>
      <c r="AH39" s="195" t="n">
        <v>0</v>
      </c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</row>
    <row r="40" customFormat="false" ht="13.2" hidden="false" customHeight="false" outlineLevel="1" collapsed="false">
      <c r="A40" s="196"/>
      <c r="B40" s="197"/>
      <c r="C40" s="209" t="s">
        <v>602</v>
      </c>
      <c r="D40" s="210"/>
      <c r="E40" s="211" t="n">
        <v>1.1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5"/>
      <c r="Y40" s="195"/>
      <c r="Z40" s="195"/>
      <c r="AA40" s="195"/>
      <c r="AB40" s="195"/>
      <c r="AC40" s="195"/>
      <c r="AD40" s="195"/>
      <c r="AE40" s="195"/>
      <c r="AF40" s="195"/>
      <c r="AG40" s="195" t="s">
        <v>154</v>
      </c>
      <c r="AH40" s="195" t="n">
        <v>0</v>
      </c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</row>
    <row r="41" customFormat="false" ht="13.2" hidden="false" customHeight="false" outlineLevel="1" collapsed="false">
      <c r="A41" s="186" t="n">
        <v>6</v>
      </c>
      <c r="B41" s="187" t="s">
        <v>179</v>
      </c>
      <c r="C41" s="188" t="s">
        <v>180</v>
      </c>
      <c r="D41" s="189" t="s">
        <v>168</v>
      </c>
      <c r="E41" s="190" t="n">
        <v>9.9</v>
      </c>
      <c r="F41" s="191"/>
      <c r="G41" s="192" t="n">
        <f aca="false">ROUND(E41*F41,2)</f>
        <v>0</v>
      </c>
      <c r="H41" s="191"/>
      <c r="I41" s="192" t="n">
        <f aca="false">ROUND(E41*H41,2)</f>
        <v>0</v>
      </c>
      <c r="J41" s="191"/>
      <c r="K41" s="192" t="n">
        <f aca="false">ROUND(E41*J41,2)</f>
        <v>0</v>
      </c>
      <c r="L41" s="192" t="n">
        <v>21</v>
      </c>
      <c r="M41" s="192" t="n">
        <f aca="false">G41*(1+L41/100)</f>
        <v>0</v>
      </c>
      <c r="N41" s="192" t="n">
        <v>0.02478</v>
      </c>
      <c r="O41" s="192" t="n">
        <f aca="false">ROUND(E41*N41,2)</f>
        <v>0.25</v>
      </c>
      <c r="P41" s="192" t="n">
        <v>0</v>
      </c>
      <c r="Q41" s="192" t="n">
        <f aca="false">ROUND(E41*P41,2)</f>
        <v>0</v>
      </c>
      <c r="R41" s="192" t="s">
        <v>169</v>
      </c>
      <c r="S41" s="192" t="s">
        <v>150</v>
      </c>
      <c r="T41" s="193" t="s">
        <v>120</v>
      </c>
      <c r="U41" s="194" t="n">
        <v>0.547</v>
      </c>
      <c r="V41" s="194" t="n">
        <f aca="false">ROUND(E41*U41,2)</f>
        <v>5.42</v>
      </c>
      <c r="W41" s="194"/>
      <c r="X41" s="195"/>
      <c r="Y41" s="195"/>
      <c r="Z41" s="195"/>
      <c r="AA41" s="195"/>
      <c r="AB41" s="195"/>
      <c r="AC41" s="195"/>
      <c r="AD41" s="195"/>
      <c r="AE41" s="195"/>
      <c r="AF41" s="195"/>
      <c r="AG41" s="195" t="s">
        <v>152</v>
      </c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</row>
    <row r="42" customFormat="false" ht="21" hidden="false" customHeight="true" outlineLevel="1" collapsed="false">
      <c r="A42" s="196"/>
      <c r="B42" s="197"/>
      <c r="C42" s="212" t="s">
        <v>170</v>
      </c>
      <c r="D42" s="212"/>
      <c r="E42" s="212"/>
      <c r="F42" s="212"/>
      <c r="G42" s="212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5"/>
      <c r="Y42" s="195"/>
      <c r="Z42" s="195"/>
      <c r="AA42" s="195"/>
      <c r="AB42" s="195"/>
      <c r="AC42" s="195"/>
      <c r="AD42" s="195"/>
      <c r="AE42" s="195"/>
      <c r="AF42" s="195"/>
      <c r="AG42" s="195" t="s">
        <v>171</v>
      </c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9" t="str">
        <f aca="false">C42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42" s="195"/>
      <c r="BC42" s="195"/>
      <c r="BD42" s="195"/>
      <c r="BE42" s="195"/>
      <c r="BF42" s="195"/>
      <c r="BG42" s="195"/>
      <c r="BH42" s="195"/>
    </row>
    <row r="43" customFormat="false" ht="13.2" hidden="false" customHeight="false" outlineLevel="1" collapsed="false">
      <c r="A43" s="196"/>
      <c r="B43" s="197"/>
      <c r="C43" s="209" t="s">
        <v>172</v>
      </c>
      <c r="D43" s="210"/>
      <c r="E43" s="211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5"/>
      <c r="Y43" s="195"/>
      <c r="Z43" s="195"/>
      <c r="AA43" s="195"/>
      <c r="AB43" s="195"/>
      <c r="AC43" s="195"/>
      <c r="AD43" s="195"/>
      <c r="AE43" s="195"/>
      <c r="AF43" s="195"/>
      <c r="AG43" s="195" t="s">
        <v>154</v>
      </c>
      <c r="AH43" s="195" t="n">
        <v>0</v>
      </c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</row>
    <row r="44" customFormat="false" ht="13.2" hidden="false" customHeight="false" outlineLevel="1" collapsed="false">
      <c r="A44" s="196"/>
      <c r="B44" s="197"/>
      <c r="C44" s="209" t="s">
        <v>603</v>
      </c>
      <c r="D44" s="210"/>
      <c r="E44" s="211" t="n">
        <v>9.9</v>
      </c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5"/>
      <c r="Y44" s="195"/>
      <c r="Z44" s="195"/>
      <c r="AA44" s="195"/>
      <c r="AB44" s="195"/>
      <c r="AC44" s="195"/>
      <c r="AD44" s="195"/>
      <c r="AE44" s="195"/>
      <c r="AF44" s="195"/>
      <c r="AG44" s="195" t="s">
        <v>154</v>
      </c>
      <c r="AH44" s="195" t="n">
        <v>0</v>
      </c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</row>
    <row r="45" customFormat="false" ht="13.2" hidden="false" customHeight="false" outlineLevel="1" collapsed="false">
      <c r="A45" s="186" t="n">
        <v>7</v>
      </c>
      <c r="B45" s="187" t="s">
        <v>182</v>
      </c>
      <c r="C45" s="188" t="s">
        <v>183</v>
      </c>
      <c r="D45" s="189" t="s">
        <v>184</v>
      </c>
      <c r="E45" s="190" t="n">
        <v>19.965</v>
      </c>
      <c r="F45" s="191"/>
      <c r="G45" s="192" t="n">
        <f aca="false">ROUND(E45*F45,2)</f>
        <v>0</v>
      </c>
      <c r="H45" s="191"/>
      <c r="I45" s="192" t="n">
        <f aca="false">ROUND(E45*H45,2)</f>
        <v>0</v>
      </c>
      <c r="J45" s="191"/>
      <c r="K45" s="192" t="n">
        <f aca="false">ROUND(E45*J45,2)</f>
        <v>0</v>
      </c>
      <c r="L45" s="192" t="n">
        <v>21</v>
      </c>
      <c r="M45" s="192" t="n">
        <f aca="false">G45*(1+L45/100)</f>
        <v>0</v>
      </c>
      <c r="N45" s="192" t="n">
        <v>0</v>
      </c>
      <c r="O45" s="192" t="n">
        <f aca="false">ROUND(E45*N45,2)</f>
        <v>0</v>
      </c>
      <c r="P45" s="192" t="n">
        <v>0</v>
      </c>
      <c r="Q45" s="192" t="n">
        <f aca="false">ROUND(E45*P45,2)</f>
        <v>0</v>
      </c>
      <c r="R45" s="192" t="s">
        <v>169</v>
      </c>
      <c r="S45" s="192" t="s">
        <v>150</v>
      </c>
      <c r="T45" s="193" t="s">
        <v>120</v>
      </c>
      <c r="U45" s="194" t="n">
        <v>1.548</v>
      </c>
      <c r="V45" s="194" t="n">
        <f aca="false">ROUND(E45*U45,2)</f>
        <v>30.91</v>
      </c>
      <c r="W45" s="194"/>
      <c r="X45" s="195"/>
      <c r="Y45" s="195"/>
      <c r="Z45" s="195"/>
      <c r="AA45" s="195"/>
      <c r="AB45" s="195"/>
      <c r="AC45" s="195"/>
      <c r="AD45" s="195"/>
      <c r="AE45" s="195"/>
      <c r="AF45" s="195"/>
      <c r="AG45" s="195" t="s">
        <v>152</v>
      </c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</row>
    <row r="46" customFormat="false" ht="13.2" hidden="false" customHeight="true" outlineLevel="1" collapsed="false">
      <c r="A46" s="196"/>
      <c r="B46" s="197"/>
      <c r="C46" s="212" t="s">
        <v>185</v>
      </c>
      <c r="D46" s="212"/>
      <c r="E46" s="212"/>
      <c r="F46" s="212"/>
      <c r="G46" s="212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5"/>
      <c r="Y46" s="195"/>
      <c r="Z46" s="195"/>
      <c r="AA46" s="195"/>
      <c r="AB46" s="195"/>
      <c r="AC46" s="195"/>
      <c r="AD46" s="195"/>
      <c r="AE46" s="195"/>
      <c r="AF46" s="195"/>
      <c r="AG46" s="195" t="s">
        <v>171</v>
      </c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</row>
    <row r="47" customFormat="false" ht="13.2" hidden="false" customHeight="false" outlineLevel="1" collapsed="false">
      <c r="A47" s="196"/>
      <c r="B47" s="197"/>
      <c r="C47" s="209" t="s">
        <v>186</v>
      </c>
      <c r="D47" s="210"/>
      <c r="E47" s="211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5"/>
      <c r="Y47" s="195"/>
      <c r="Z47" s="195"/>
      <c r="AA47" s="195"/>
      <c r="AB47" s="195"/>
      <c r="AC47" s="195"/>
      <c r="AD47" s="195"/>
      <c r="AE47" s="195"/>
      <c r="AF47" s="195"/>
      <c r="AG47" s="195" t="s">
        <v>154</v>
      </c>
      <c r="AH47" s="195" t="n">
        <v>0</v>
      </c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</row>
    <row r="48" customFormat="false" ht="13.2" hidden="false" customHeight="false" outlineLevel="1" collapsed="false">
      <c r="A48" s="196"/>
      <c r="B48" s="197"/>
      <c r="C48" s="209" t="s">
        <v>604</v>
      </c>
      <c r="D48" s="210"/>
      <c r="E48" s="211" t="n">
        <v>7.26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5"/>
      <c r="Y48" s="195"/>
      <c r="Z48" s="195"/>
      <c r="AA48" s="195"/>
      <c r="AB48" s="195"/>
      <c r="AC48" s="195"/>
      <c r="AD48" s="195"/>
      <c r="AE48" s="195"/>
      <c r="AF48" s="195"/>
      <c r="AG48" s="195" t="s">
        <v>154</v>
      </c>
      <c r="AH48" s="195" t="n">
        <v>0</v>
      </c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</row>
    <row r="49" customFormat="false" ht="13.2" hidden="false" customHeight="false" outlineLevel="1" collapsed="false">
      <c r="A49" s="196"/>
      <c r="B49" s="197"/>
      <c r="C49" s="209" t="s">
        <v>605</v>
      </c>
      <c r="D49" s="210"/>
      <c r="E49" s="211" t="n">
        <v>1.815</v>
      </c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5"/>
      <c r="Y49" s="195"/>
      <c r="Z49" s="195"/>
      <c r="AA49" s="195"/>
      <c r="AB49" s="195"/>
      <c r="AC49" s="195"/>
      <c r="AD49" s="195"/>
      <c r="AE49" s="195"/>
      <c r="AF49" s="195"/>
      <c r="AG49" s="195" t="s">
        <v>154</v>
      </c>
      <c r="AH49" s="195" t="n">
        <v>0</v>
      </c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</row>
    <row r="50" customFormat="false" ht="13.2" hidden="false" customHeight="false" outlineLevel="1" collapsed="false">
      <c r="A50" s="196"/>
      <c r="B50" s="197"/>
      <c r="C50" s="209" t="s">
        <v>606</v>
      </c>
      <c r="D50" s="210"/>
      <c r="E50" s="211" t="n">
        <v>10.89</v>
      </c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5"/>
      <c r="Y50" s="195"/>
      <c r="Z50" s="195"/>
      <c r="AA50" s="195"/>
      <c r="AB50" s="195"/>
      <c r="AC50" s="195"/>
      <c r="AD50" s="195"/>
      <c r="AE50" s="195"/>
      <c r="AF50" s="195"/>
      <c r="AG50" s="195" t="s">
        <v>154</v>
      </c>
      <c r="AH50" s="195" t="n">
        <v>0</v>
      </c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</row>
    <row r="51" customFormat="false" ht="13.2" hidden="false" customHeight="false" outlineLevel="1" collapsed="false">
      <c r="A51" s="186" t="n">
        <v>8</v>
      </c>
      <c r="B51" s="187" t="s">
        <v>191</v>
      </c>
      <c r="C51" s="188" t="s">
        <v>192</v>
      </c>
      <c r="D51" s="189" t="s">
        <v>184</v>
      </c>
      <c r="E51" s="190" t="n">
        <v>50.634</v>
      </c>
      <c r="F51" s="191"/>
      <c r="G51" s="192" t="n">
        <f aca="false">ROUND(E51*F51,2)</f>
        <v>0</v>
      </c>
      <c r="H51" s="191"/>
      <c r="I51" s="192" t="n">
        <f aca="false">ROUND(E51*H51,2)</f>
        <v>0</v>
      </c>
      <c r="J51" s="191"/>
      <c r="K51" s="192" t="n">
        <f aca="false">ROUND(E51*J51,2)</f>
        <v>0</v>
      </c>
      <c r="L51" s="192" t="n">
        <v>21</v>
      </c>
      <c r="M51" s="192" t="n">
        <f aca="false">G51*(1+L51/100)</f>
        <v>0</v>
      </c>
      <c r="N51" s="192" t="n">
        <v>0</v>
      </c>
      <c r="O51" s="192" t="n">
        <f aca="false">ROUND(E51*N51,2)</f>
        <v>0</v>
      </c>
      <c r="P51" s="192" t="n">
        <v>0</v>
      </c>
      <c r="Q51" s="192" t="n">
        <f aca="false">ROUND(E51*P51,2)</f>
        <v>0</v>
      </c>
      <c r="R51" s="192" t="s">
        <v>169</v>
      </c>
      <c r="S51" s="192" t="s">
        <v>150</v>
      </c>
      <c r="T51" s="193" t="s">
        <v>120</v>
      </c>
      <c r="U51" s="194" t="n">
        <v>0.0952</v>
      </c>
      <c r="V51" s="194" t="n">
        <f aca="false">ROUND(E51*U51,2)</f>
        <v>4.82</v>
      </c>
      <c r="W51" s="194"/>
      <c r="X51" s="195"/>
      <c r="Y51" s="195"/>
      <c r="Z51" s="195"/>
      <c r="AA51" s="195"/>
      <c r="AB51" s="195"/>
      <c r="AC51" s="195"/>
      <c r="AD51" s="195"/>
      <c r="AE51" s="195"/>
      <c r="AF51" s="195"/>
      <c r="AG51" s="195" t="s">
        <v>152</v>
      </c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</row>
    <row r="52" customFormat="false" ht="13.2" hidden="false" customHeight="true" outlineLevel="1" collapsed="false">
      <c r="A52" s="196"/>
      <c r="B52" s="197"/>
      <c r="C52" s="212" t="s">
        <v>193</v>
      </c>
      <c r="D52" s="212"/>
      <c r="E52" s="212"/>
      <c r="F52" s="212"/>
      <c r="G52" s="212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5"/>
      <c r="Y52" s="195"/>
      <c r="Z52" s="195"/>
      <c r="AA52" s="195"/>
      <c r="AB52" s="195"/>
      <c r="AC52" s="195"/>
      <c r="AD52" s="195"/>
      <c r="AE52" s="195"/>
      <c r="AF52" s="195"/>
      <c r="AG52" s="195" t="s">
        <v>171</v>
      </c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</row>
    <row r="53" customFormat="false" ht="13.2" hidden="false" customHeight="false" outlineLevel="1" collapsed="false">
      <c r="A53" s="196"/>
      <c r="B53" s="197"/>
      <c r="C53" s="213" t="s">
        <v>194</v>
      </c>
      <c r="D53" s="214"/>
      <c r="E53" s="215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5"/>
      <c r="Y53" s="195"/>
      <c r="Z53" s="195"/>
      <c r="AA53" s="195"/>
      <c r="AB53" s="195"/>
      <c r="AC53" s="195"/>
      <c r="AD53" s="195"/>
      <c r="AE53" s="195"/>
      <c r="AF53" s="195"/>
      <c r="AG53" s="195" t="s">
        <v>154</v>
      </c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</row>
    <row r="54" customFormat="false" ht="13.2" hidden="false" customHeight="false" outlineLevel="1" collapsed="false">
      <c r="A54" s="196"/>
      <c r="B54" s="197"/>
      <c r="C54" s="213" t="s">
        <v>195</v>
      </c>
      <c r="D54" s="214"/>
      <c r="E54" s="215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5"/>
      <c r="Y54" s="195"/>
      <c r="Z54" s="195"/>
      <c r="AA54" s="195"/>
      <c r="AB54" s="195"/>
      <c r="AC54" s="195"/>
      <c r="AD54" s="195"/>
      <c r="AE54" s="195"/>
      <c r="AF54" s="195"/>
      <c r="AG54" s="195" t="s">
        <v>154</v>
      </c>
      <c r="AH54" s="195" t="n">
        <v>2</v>
      </c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</row>
    <row r="55" customFormat="false" ht="13.2" hidden="false" customHeight="false" outlineLevel="1" collapsed="false">
      <c r="A55" s="196"/>
      <c r="B55" s="197"/>
      <c r="C55" s="213" t="s">
        <v>586</v>
      </c>
      <c r="D55" s="214"/>
      <c r="E55" s="215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5"/>
      <c r="Y55" s="195"/>
      <c r="Z55" s="195"/>
      <c r="AA55" s="195"/>
      <c r="AB55" s="195"/>
      <c r="AC55" s="195"/>
      <c r="AD55" s="195"/>
      <c r="AE55" s="195"/>
      <c r="AF55" s="195"/>
      <c r="AG55" s="195" t="s">
        <v>154</v>
      </c>
      <c r="AH55" s="195" t="n">
        <v>2</v>
      </c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</row>
    <row r="56" customFormat="false" ht="13.2" hidden="false" customHeight="false" outlineLevel="1" collapsed="false">
      <c r="A56" s="196"/>
      <c r="B56" s="197"/>
      <c r="C56" s="213" t="s">
        <v>607</v>
      </c>
      <c r="D56" s="214"/>
      <c r="E56" s="215" t="n">
        <v>8.58</v>
      </c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5"/>
      <c r="Y56" s="195"/>
      <c r="Z56" s="195"/>
      <c r="AA56" s="195"/>
      <c r="AB56" s="195"/>
      <c r="AC56" s="195"/>
      <c r="AD56" s="195"/>
      <c r="AE56" s="195"/>
      <c r="AF56" s="195"/>
      <c r="AG56" s="195" t="s">
        <v>154</v>
      </c>
      <c r="AH56" s="195" t="n">
        <v>2</v>
      </c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</row>
    <row r="57" customFormat="false" ht="13.2" hidden="false" customHeight="false" outlineLevel="1" collapsed="false">
      <c r="A57" s="196"/>
      <c r="B57" s="197"/>
      <c r="C57" s="213" t="s">
        <v>608</v>
      </c>
      <c r="D57" s="214"/>
      <c r="E57" s="215" t="n">
        <v>15.6</v>
      </c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5"/>
      <c r="Y57" s="195"/>
      <c r="Z57" s="195"/>
      <c r="AA57" s="195"/>
      <c r="AB57" s="195"/>
      <c r="AC57" s="195"/>
      <c r="AD57" s="195"/>
      <c r="AE57" s="195"/>
      <c r="AF57" s="195"/>
      <c r="AG57" s="195" t="s">
        <v>154</v>
      </c>
      <c r="AH57" s="195" t="n">
        <v>2</v>
      </c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</row>
    <row r="58" customFormat="false" ht="13.2" hidden="false" customHeight="false" outlineLevel="1" collapsed="false">
      <c r="A58" s="196"/>
      <c r="B58" s="197"/>
      <c r="C58" s="213" t="s">
        <v>609</v>
      </c>
      <c r="D58" s="214"/>
      <c r="E58" s="215" t="n">
        <v>10.01</v>
      </c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5"/>
      <c r="Y58" s="195"/>
      <c r="Z58" s="195"/>
      <c r="AA58" s="195"/>
      <c r="AB58" s="195"/>
      <c r="AC58" s="195"/>
      <c r="AD58" s="195"/>
      <c r="AE58" s="195"/>
      <c r="AF58" s="195"/>
      <c r="AG58" s="195" t="s">
        <v>154</v>
      </c>
      <c r="AH58" s="195" t="n">
        <v>2</v>
      </c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</row>
    <row r="59" customFormat="false" ht="13.2" hidden="false" customHeight="false" outlineLevel="1" collapsed="false">
      <c r="A59" s="196"/>
      <c r="B59" s="197"/>
      <c r="C59" s="213" t="s">
        <v>610</v>
      </c>
      <c r="D59" s="214"/>
      <c r="E59" s="215" t="n">
        <v>18.46</v>
      </c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5"/>
      <c r="Y59" s="195"/>
      <c r="Z59" s="195"/>
      <c r="AA59" s="195"/>
      <c r="AB59" s="195"/>
      <c r="AC59" s="195"/>
      <c r="AD59" s="195"/>
      <c r="AE59" s="195"/>
      <c r="AF59" s="195"/>
      <c r="AG59" s="195" t="s">
        <v>154</v>
      </c>
      <c r="AH59" s="195" t="n">
        <v>2</v>
      </c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</row>
    <row r="60" customFormat="false" ht="13.2" hidden="false" customHeight="false" outlineLevel="1" collapsed="false">
      <c r="A60" s="196"/>
      <c r="B60" s="197"/>
      <c r="C60" s="213" t="s">
        <v>611</v>
      </c>
      <c r="D60" s="214"/>
      <c r="E60" s="215" t="n">
        <v>6.76</v>
      </c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5"/>
      <c r="Y60" s="195"/>
      <c r="Z60" s="195"/>
      <c r="AA60" s="195"/>
      <c r="AB60" s="195"/>
      <c r="AC60" s="195"/>
      <c r="AD60" s="195"/>
      <c r="AE60" s="195"/>
      <c r="AF60" s="195"/>
      <c r="AG60" s="195" t="s">
        <v>154</v>
      </c>
      <c r="AH60" s="195" t="n">
        <v>2</v>
      </c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</row>
    <row r="61" customFormat="false" ht="13.2" hidden="false" customHeight="false" outlineLevel="1" collapsed="false">
      <c r="A61" s="196"/>
      <c r="B61" s="197"/>
      <c r="C61" s="213" t="s">
        <v>593</v>
      </c>
      <c r="D61" s="214"/>
      <c r="E61" s="215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5"/>
      <c r="Y61" s="195"/>
      <c r="Z61" s="195"/>
      <c r="AA61" s="195"/>
      <c r="AB61" s="195"/>
      <c r="AC61" s="195"/>
      <c r="AD61" s="195"/>
      <c r="AE61" s="195"/>
      <c r="AF61" s="195"/>
      <c r="AG61" s="195" t="s">
        <v>154</v>
      </c>
      <c r="AH61" s="195" t="n">
        <v>2</v>
      </c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</row>
    <row r="62" customFormat="false" ht="13.2" hidden="false" customHeight="false" outlineLevel="1" collapsed="false">
      <c r="A62" s="196"/>
      <c r="B62" s="197"/>
      <c r="C62" s="213" t="s">
        <v>612</v>
      </c>
      <c r="D62" s="214"/>
      <c r="E62" s="215" t="n">
        <v>6.37</v>
      </c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5"/>
      <c r="Y62" s="195"/>
      <c r="Z62" s="195"/>
      <c r="AA62" s="195"/>
      <c r="AB62" s="195"/>
      <c r="AC62" s="195"/>
      <c r="AD62" s="195"/>
      <c r="AE62" s="195"/>
      <c r="AF62" s="195"/>
      <c r="AG62" s="195" t="s">
        <v>154</v>
      </c>
      <c r="AH62" s="195" t="n">
        <v>2</v>
      </c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</row>
    <row r="63" customFormat="false" ht="13.2" hidden="false" customHeight="false" outlineLevel="1" collapsed="false">
      <c r="A63" s="196"/>
      <c r="B63" s="197"/>
      <c r="C63" s="213" t="s">
        <v>202</v>
      </c>
      <c r="D63" s="214"/>
      <c r="E63" s="215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5"/>
      <c r="Y63" s="195"/>
      <c r="Z63" s="195"/>
      <c r="AA63" s="195"/>
      <c r="AB63" s="195"/>
      <c r="AC63" s="195"/>
      <c r="AD63" s="195"/>
      <c r="AE63" s="195"/>
      <c r="AF63" s="195"/>
      <c r="AG63" s="195" t="s">
        <v>154</v>
      </c>
      <c r="AH63" s="195" t="n">
        <v>2</v>
      </c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</row>
    <row r="64" customFormat="false" ht="13.2" hidden="false" customHeight="false" outlineLevel="1" collapsed="false">
      <c r="A64" s="196"/>
      <c r="B64" s="197"/>
      <c r="C64" s="213" t="s">
        <v>613</v>
      </c>
      <c r="D64" s="214"/>
      <c r="E64" s="215" t="n">
        <v>17.5</v>
      </c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5"/>
      <c r="Y64" s="195"/>
      <c r="Z64" s="195"/>
      <c r="AA64" s="195"/>
      <c r="AB64" s="195"/>
      <c r="AC64" s="195"/>
      <c r="AD64" s="195"/>
      <c r="AE64" s="195"/>
      <c r="AF64" s="195"/>
      <c r="AG64" s="195" t="s">
        <v>154</v>
      </c>
      <c r="AH64" s="195" t="n">
        <v>2</v>
      </c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</row>
    <row r="65" customFormat="false" ht="13.2" hidden="false" customHeight="false" outlineLevel="1" collapsed="false">
      <c r="A65" s="196"/>
      <c r="B65" s="197"/>
      <c r="C65" s="213" t="s">
        <v>614</v>
      </c>
      <c r="D65" s="214"/>
      <c r="E65" s="215" t="n">
        <v>13</v>
      </c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5"/>
      <c r="Y65" s="195"/>
      <c r="Z65" s="195"/>
      <c r="AA65" s="195"/>
      <c r="AB65" s="195"/>
      <c r="AC65" s="195"/>
      <c r="AD65" s="195"/>
      <c r="AE65" s="195"/>
      <c r="AF65" s="195"/>
      <c r="AG65" s="195" t="s">
        <v>154</v>
      </c>
      <c r="AH65" s="195" t="n">
        <v>2</v>
      </c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</row>
    <row r="66" customFormat="false" ht="13.2" hidden="false" customHeight="false" outlineLevel="1" collapsed="false">
      <c r="A66" s="196"/>
      <c r="B66" s="197"/>
      <c r="C66" s="213" t="s">
        <v>615</v>
      </c>
      <c r="D66" s="214"/>
      <c r="E66" s="215" t="n">
        <v>72.5</v>
      </c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5"/>
      <c r="Y66" s="195"/>
      <c r="Z66" s="195"/>
      <c r="AA66" s="195"/>
      <c r="AB66" s="195"/>
      <c r="AC66" s="195"/>
      <c r="AD66" s="195"/>
      <c r="AE66" s="195"/>
      <c r="AF66" s="195"/>
      <c r="AG66" s="195" t="s">
        <v>154</v>
      </c>
      <c r="AH66" s="195" t="n">
        <v>2</v>
      </c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</row>
    <row r="67" customFormat="false" ht="13.2" hidden="false" customHeight="false" outlineLevel="1" collapsed="false">
      <c r="A67" s="196"/>
      <c r="B67" s="197"/>
      <c r="C67" s="213" t="s">
        <v>205</v>
      </c>
      <c r="D67" s="214"/>
      <c r="E67" s="215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5"/>
      <c r="Y67" s="195"/>
      <c r="Z67" s="195"/>
      <c r="AA67" s="195"/>
      <c r="AB67" s="195"/>
      <c r="AC67" s="195"/>
      <c r="AD67" s="195"/>
      <c r="AE67" s="195"/>
      <c r="AF67" s="195"/>
      <c r="AG67" s="195" t="s">
        <v>154</v>
      </c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</row>
    <row r="68" customFormat="false" ht="13.2" hidden="false" customHeight="false" outlineLevel="1" collapsed="false">
      <c r="A68" s="196"/>
      <c r="B68" s="197"/>
      <c r="C68" s="209" t="s">
        <v>616</v>
      </c>
      <c r="D68" s="210"/>
      <c r="E68" s="211" t="n">
        <v>50.634</v>
      </c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5"/>
      <c r="Y68" s="195"/>
      <c r="Z68" s="195"/>
      <c r="AA68" s="195"/>
      <c r="AB68" s="195"/>
      <c r="AC68" s="195"/>
      <c r="AD68" s="195"/>
      <c r="AE68" s="195"/>
      <c r="AF68" s="195"/>
      <c r="AG68" s="195" t="s">
        <v>154</v>
      </c>
      <c r="AH68" s="195" t="n">
        <v>0</v>
      </c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</row>
    <row r="69" customFormat="false" ht="13.2" hidden="false" customHeight="false" outlineLevel="1" collapsed="false">
      <c r="A69" s="186" t="n">
        <v>9</v>
      </c>
      <c r="B69" s="187" t="s">
        <v>617</v>
      </c>
      <c r="C69" s="188" t="s">
        <v>618</v>
      </c>
      <c r="D69" s="189" t="s">
        <v>184</v>
      </c>
      <c r="E69" s="190" t="n">
        <v>182.32455</v>
      </c>
      <c r="F69" s="191"/>
      <c r="G69" s="192" t="n">
        <f aca="false">ROUND(E69*F69,2)</f>
        <v>0</v>
      </c>
      <c r="H69" s="191"/>
      <c r="I69" s="192" t="n">
        <f aca="false">ROUND(E69*H69,2)</f>
        <v>0</v>
      </c>
      <c r="J69" s="191"/>
      <c r="K69" s="192" t="n">
        <f aca="false">ROUND(E69*J69,2)</f>
        <v>0</v>
      </c>
      <c r="L69" s="192" t="n">
        <v>21</v>
      </c>
      <c r="M69" s="192" t="n">
        <f aca="false">G69*(1+L69/100)</f>
        <v>0</v>
      </c>
      <c r="N69" s="192" t="n">
        <v>0</v>
      </c>
      <c r="O69" s="192" t="n">
        <f aca="false">ROUND(E69*N69,2)</f>
        <v>0</v>
      </c>
      <c r="P69" s="192" t="n">
        <v>0</v>
      </c>
      <c r="Q69" s="192" t="n">
        <f aca="false">ROUND(E69*P69,2)</f>
        <v>0</v>
      </c>
      <c r="R69" s="192" t="s">
        <v>169</v>
      </c>
      <c r="S69" s="192" t="s">
        <v>150</v>
      </c>
      <c r="T69" s="193" t="s">
        <v>151</v>
      </c>
      <c r="U69" s="194" t="n">
        <v>0.13</v>
      </c>
      <c r="V69" s="194" t="n">
        <f aca="false">ROUND(E69*U69,2)</f>
        <v>23.7</v>
      </c>
      <c r="W69" s="194"/>
      <c r="X69" s="195"/>
      <c r="Y69" s="195"/>
      <c r="Z69" s="195"/>
      <c r="AA69" s="195"/>
      <c r="AB69" s="195"/>
      <c r="AC69" s="195"/>
      <c r="AD69" s="195"/>
      <c r="AE69" s="195"/>
      <c r="AF69" s="195"/>
      <c r="AG69" s="195" t="s">
        <v>152</v>
      </c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</row>
    <row r="70" customFormat="false" ht="21" hidden="false" customHeight="true" outlineLevel="1" collapsed="false">
      <c r="A70" s="196"/>
      <c r="B70" s="197"/>
      <c r="C70" s="212" t="s">
        <v>209</v>
      </c>
      <c r="D70" s="212"/>
      <c r="E70" s="212"/>
      <c r="F70" s="212"/>
      <c r="G70" s="212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5"/>
      <c r="Y70" s="195"/>
      <c r="Z70" s="195"/>
      <c r="AA70" s="195"/>
      <c r="AB70" s="195"/>
      <c r="AC70" s="195"/>
      <c r="AD70" s="195"/>
      <c r="AE70" s="195"/>
      <c r="AF70" s="195"/>
      <c r="AG70" s="195" t="s">
        <v>171</v>
      </c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9" t="str">
        <f aca="false">C70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70" s="195"/>
      <c r="BC70" s="195"/>
      <c r="BD70" s="195"/>
      <c r="BE70" s="195"/>
      <c r="BF70" s="195"/>
      <c r="BG70" s="195"/>
      <c r="BH70" s="195"/>
    </row>
    <row r="71" customFormat="false" ht="13.2" hidden="false" customHeight="false" outlineLevel="1" collapsed="false">
      <c r="A71" s="196"/>
      <c r="B71" s="197"/>
      <c r="C71" s="213" t="s">
        <v>194</v>
      </c>
      <c r="D71" s="214"/>
      <c r="E71" s="215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5"/>
      <c r="Y71" s="195"/>
      <c r="Z71" s="195"/>
      <c r="AA71" s="195"/>
      <c r="AB71" s="195"/>
      <c r="AC71" s="195"/>
      <c r="AD71" s="195"/>
      <c r="AE71" s="195"/>
      <c r="AF71" s="195"/>
      <c r="AG71" s="195" t="s">
        <v>154</v>
      </c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</row>
    <row r="72" customFormat="false" ht="13.2" hidden="false" customHeight="false" outlineLevel="1" collapsed="false">
      <c r="A72" s="196"/>
      <c r="B72" s="197"/>
      <c r="C72" s="213" t="s">
        <v>195</v>
      </c>
      <c r="D72" s="214"/>
      <c r="E72" s="215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5"/>
      <c r="Y72" s="195"/>
      <c r="Z72" s="195"/>
      <c r="AA72" s="195"/>
      <c r="AB72" s="195"/>
      <c r="AC72" s="195"/>
      <c r="AD72" s="195"/>
      <c r="AE72" s="195"/>
      <c r="AF72" s="195"/>
      <c r="AG72" s="195" t="s">
        <v>154</v>
      </c>
      <c r="AH72" s="195" t="n">
        <v>2</v>
      </c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</row>
    <row r="73" customFormat="false" ht="13.2" hidden="false" customHeight="false" outlineLevel="1" collapsed="false">
      <c r="A73" s="196"/>
      <c r="B73" s="197"/>
      <c r="C73" s="213" t="s">
        <v>586</v>
      </c>
      <c r="D73" s="214"/>
      <c r="E73" s="215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5"/>
      <c r="Y73" s="195"/>
      <c r="Z73" s="195"/>
      <c r="AA73" s="195"/>
      <c r="AB73" s="195"/>
      <c r="AC73" s="195"/>
      <c r="AD73" s="195"/>
      <c r="AE73" s="195"/>
      <c r="AF73" s="195"/>
      <c r="AG73" s="195" t="s">
        <v>154</v>
      </c>
      <c r="AH73" s="195" t="n">
        <v>2</v>
      </c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</row>
    <row r="74" customFormat="false" ht="13.2" hidden="false" customHeight="false" outlineLevel="1" collapsed="false">
      <c r="A74" s="196"/>
      <c r="B74" s="197"/>
      <c r="C74" s="213" t="s">
        <v>619</v>
      </c>
      <c r="D74" s="214"/>
      <c r="E74" s="215" t="n">
        <v>23.9044</v>
      </c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5"/>
      <c r="Y74" s="195"/>
      <c r="Z74" s="195"/>
      <c r="AA74" s="195"/>
      <c r="AB74" s="195"/>
      <c r="AC74" s="195"/>
      <c r="AD74" s="195"/>
      <c r="AE74" s="195"/>
      <c r="AF74" s="195"/>
      <c r="AG74" s="195" t="s">
        <v>154</v>
      </c>
      <c r="AH74" s="195" t="n">
        <v>2</v>
      </c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</row>
    <row r="75" customFormat="false" ht="13.2" hidden="false" customHeight="false" outlineLevel="1" collapsed="false">
      <c r="A75" s="196"/>
      <c r="B75" s="197"/>
      <c r="C75" s="213" t="s">
        <v>620</v>
      </c>
      <c r="D75" s="214"/>
      <c r="E75" s="215" t="n">
        <v>28.08</v>
      </c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5"/>
      <c r="Y75" s="195"/>
      <c r="Z75" s="195"/>
      <c r="AA75" s="195"/>
      <c r="AB75" s="195"/>
      <c r="AC75" s="195"/>
      <c r="AD75" s="195"/>
      <c r="AE75" s="195"/>
      <c r="AF75" s="195"/>
      <c r="AG75" s="195" t="s">
        <v>154</v>
      </c>
      <c r="AH75" s="195" t="n">
        <v>2</v>
      </c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</row>
    <row r="76" customFormat="false" ht="13.2" hidden="false" customHeight="false" outlineLevel="1" collapsed="false">
      <c r="A76" s="196"/>
      <c r="B76" s="197"/>
      <c r="C76" s="213" t="s">
        <v>621</v>
      </c>
      <c r="D76" s="214"/>
      <c r="E76" s="215" t="n">
        <v>17.017</v>
      </c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5"/>
      <c r="Y76" s="195"/>
      <c r="Z76" s="195"/>
      <c r="AA76" s="195"/>
      <c r="AB76" s="195"/>
      <c r="AC76" s="195"/>
      <c r="AD76" s="195"/>
      <c r="AE76" s="195"/>
      <c r="AF76" s="195"/>
      <c r="AG76" s="195" t="s">
        <v>154</v>
      </c>
      <c r="AH76" s="195" t="n">
        <v>2</v>
      </c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</row>
    <row r="77" customFormat="false" ht="13.2" hidden="false" customHeight="false" outlineLevel="1" collapsed="false">
      <c r="A77" s="196"/>
      <c r="B77" s="197"/>
      <c r="C77" s="213" t="s">
        <v>622</v>
      </c>
      <c r="D77" s="214"/>
      <c r="E77" s="215" t="n">
        <v>31.889</v>
      </c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5"/>
      <c r="Y77" s="195"/>
      <c r="Z77" s="195"/>
      <c r="AA77" s="195"/>
      <c r="AB77" s="195"/>
      <c r="AC77" s="195"/>
      <c r="AD77" s="195"/>
      <c r="AE77" s="195"/>
      <c r="AF77" s="195"/>
      <c r="AG77" s="195" t="s">
        <v>154</v>
      </c>
      <c r="AH77" s="195" t="n">
        <v>2</v>
      </c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</row>
    <row r="78" customFormat="false" ht="13.2" hidden="false" customHeight="false" outlineLevel="1" collapsed="false">
      <c r="A78" s="196"/>
      <c r="B78" s="197"/>
      <c r="C78" s="213" t="s">
        <v>623</v>
      </c>
      <c r="D78" s="214"/>
      <c r="E78" s="215" t="n">
        <v>14.4326</v>
      </c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5"/>
      <c r="Y78" s="195"/>
      <c r="Z78" s="195"/>
      <c r="AA78" s="195"/>
      <c r="AB78" s="195"/>
      <c r="AC78" s="195"/>
      <c r="AD78" s="195"/>
      <c r="AE78" s="195"/>
      <c r="AF78" s="195"/>
      <c r="AG78" s="195" t="s">
        <v>154</v>
      </c>
      <c r="AH78" s="195" t="n">
        <v>2</v>
      </c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</row>
    <row r="79" customFormat="false" ht="13.2" hidden="false" customHeight="false" outlineLevel="1" collapsed="false">
      <c r="A79" s="196"/>
      <c r="B79" s="197"/>
      <c r="C79" s="213" t="s">
        <v>593</v>
      </c>
      <c r="D79" s="214"/>
      <c r="E79" s="215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5"/>
      <c r="Y79" s="195"/>
      <c r="Z79" s="195"/>
      <c r="AA79" s="195"/>
      <c r="AB79" s="195"/>
      <c r="AC79" s="195"/>
      <c r="AD79" s="195"/>
      <c r="AE79" s="195"/>
      <c r="AF79" s="195"/>
      <c r="AG79" s="195" t="s">
        <v>154</v>
      </c>
      <c r="AH79" s="195" t="n">
        <v>2</v>
      </c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</row>
    <row r="80" customFormat="false" ht="13.2" hidden="false" customHeight="false" outlineLevel="1" collapsed="false">
      <c r="A80" s="196"/>
      <c r="B80" s="197"/>
      <c r="C80" s="213" t="s">
        <v>624</v>
      </c>
      <c r="D80" s="214"/>
      <c r="E80" s="215" t="n">
        <v>13.5044</v>
      </c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5"/>
      <c r="Y80" s="195"/>
      <c r="Z80" s="195"/>
      <c r="AA80" s="195"/>
      <c r="AB80" s="195"/>
      <c r="AC80" s="195"/>
      <c r="AD80" s="195"/>
      <c r="AE80" s="195"/>
      <c r="AF80" s="195"/>
      <c r="AG80" s="195" t="s">
        <v>154</v>
      </c>
      <c r="AH80" s="195" t="n">
        <v>2</v>
      </c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</row>
    <row r="81" customFormat="false" ht="13.2" hidden="false" customHeight="false" outlineLevel="1" collapsed="false">
      <c r="A81" s="196"/>
      <c r="B81" s="197"/>
      <c r="C81" s="213" t="s">
        <v>202</v>
      </c>
      <c r="D81" s="214"/>
      <c r="E81" s="215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5"/>
      <c r="Y81" s="195"/>
      <c r="Z81" s="195"/>
      <c r="AA81" s="195"/>
      <c r="AB81" s="195"/>
      <c r="AC81" s="195"/>
      <c r="AD81" s="195"/>
      <c r="AE81" s="195"/>
      <c r="AF81" s="195"/>
      <c r="AG81" s="195" t="s">
        <v>154</v>
      </c>
      <c r="AH81" s="195" t="n">
        <v>2</v>
      </c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</row>
    <row r="82" customFormat="false" ht="13.2" hidden="false" customHeight="false" outlineLevel="1" collapsed="false">
      <c r="A82" s="196"/>
      <c r="B82" s="197"/>
      <c r="C82" s="213" t="s">
        <v>625</v>
      </c>
      <c r="D82" s="214"/>
      <c r="E82" s="215" t="n">
        <v>22.05</v>
      </c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5"/>
      <c r="Y82" s="195"/>
      <c r="Z82" s="195"/>
      <c r="AA82" s="195"/>
      <c r="AB82" s="195"/>
      <c r="AC82" s="195"/>
      <c r="AD82" s="195"/>
      <c r="AE82" s="195"/>
      <c r="AF82" s="195"/>
      <c r="AG82" s="195" t="s">
        <v>154</v>
      </c>
      <c r="AH82" s="195" t="n">
        <v>2</v>
      </c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</row>
    <row r="83" customFormat="false" ht="13.2" hidden="false" customHeight="false" outlineLevel="1" collapsed="false">
      <c r="A83" s="196"/>
      <c r="B83" s="197"/>
      <c r="C83" s="213" t="s">
        <v>626</v>
      </c>
      <c r="D83" s="214"/>
      <c r="E83" s="215" t="n">
        <v>12.35</v>
      </c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5"/>
      <c r="Y83" s="195"/>
      <c r="Z83" s="195"/>
      <c r="AA83" s="195"/>
      <c r="AB83" s="195"/>
      <c r="AC83" s="195"/>
      <c r="AD83" s="195"/>
      <c r="AE83" s="195"/>
      <c r="AF83" s="195"/>
      <c r="AG83" s="195" t="s">
        <v>154</v>
      </c>
      <c r="AH83" s="195" t="n">
        <v>2</v>
      </c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</row>
    <row r="84" customFormat="false" ht="13.2" hidden="false" customHeight="false" outlineLevel="1" collapsed="false">
      <c r="A84" s="196"/>
      <c r="B84" s="197"/>
      <c r="C84" s="213" t="s">
        <v>627</v>
      </c>
      <c r="D84" s="214"/>
      <c r="E84" s="215" t="n">
        <v>108.75</v>
      </c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5"/>
      <c r="Y84" s="195"/>
      <c r="Z84" s="195"/>
      <c r="AA84" s="195"/>
      <c r="AB84" s="195"/>
      <c r="AC84" s="195"/>
      <c r="AD84" s="195"/>
      <c r="AE84" s="195"/>
      <c r="AF84" s="195"/>
      <c r="AG84" s="195" t="s">
        <v>154</v>
      </c>
      <c r="AH84" s="195" t="n">
        <v>2</v>
      </c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</row>
    <row r="85" customFormat="false" ht="13.2" hidden="false" customHeight="false" outlineLevel="1" collapsed="false">
      <c r="A85" s="196"/>
      <c r="B85" s="197"/>
      <c r="C85" s="213" t="s">
        <v>585</v>
      </c>
      <c r="D85" s="214"/>
      <c r="E85" s="215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5"/>
      <c r="Y85" s="195"/>
      <c r="Z85" s="195"/>
      <c r="AA85" s="195"/>
      <c r="AB85" s="195"/>
      <c r="AC85" s="195"/>
      <c r="AD85" s="195"/>
      <c r="AE85" s="195"/>
      <c r="AF85" s="195"/>
      <c r="AG85" s="195" t="s">
        <v>154</v>
      </c>
      <c r="AH85" s="195" t="n">
        <v>2</v>
      </c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</row>
    <row r="86" customFormat="false" ht="13.2" hidden="false" customHeight="false" outlineLevel="1" collapsed="false">
      <c r="A86" s="196"/>
      <c r="B86" s="197"/>
      <c r="C86" s="213" t="s">
        <v>586</v>
      </c>
      <c r="D86" s="214"/>
      <c r="E86" s="215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5"/>
      <c r="Y86" s="195"/>
      <c r="Z86" s="195"/>
      <c r="AA86" s="195"/>
      <c r="AB86" s="195"/>
      <c r="AC86" s="195"/>
      <c r="AD86" s="195"/>
      <c r="AE86" s="195"/>
      <c r="AF86" s="195"/>
      <c r="AG86" s="195" t="s">
        <v>154</v>
      </c>
      <c r="AH86" s="195" t="n">
        <v>2</v>
      </c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</row>
    <row r="87" customFormat="false" ht="13.2" hidden="false" customHeight="false" outlineLevel="1" collapsed="false">
      <c r="A87" s="196"/>
      <c r="B87" s="197"/>
      <c r="C87" s="213" t="s">
        <v>628</v>
      </c>
      <c r="D87" s="214"/>
      <c r="E87" s="215" t="n">
        <v>27.5301</v>
      </c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5"/>
      <c r="Y87" s="195"/>
      <c r="Z87" s="195"/>
      <c r="AA87" s="195"/>
      <c r="AB87" s="195"/>
      <c r="AC87" s="195"/>
      <c r="AD87" s="195"/>
      <c r="AE87" s="195"/>
      <c r="AF87" s="195"/>
      <c r="AG87" s="195" t="s">
        <v>154</v>
      </c>
      <c r="AH87" s="195" t="n">
        <v>2</v>
      </c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</row>
    <row r="88" customFormat="false" ht="13.2" hidden="false" customHeight="false" outlineLevel="1" collapsed="false">
      <c r="A88" s="196"/>
      <c r="B88" s="197"/>
      <c r="C88" s="213" t="s">
        <v>629</v>
      </c>
      <c r="D88" s="214"/>
      <c r="E88" s="215" t="n">
        <v>64.805</v>
      </c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5"/>
      <c r="Y88" s="195"/>
      <c r="Z88" s="195"/>
      <c r="AA88" s="195"/>
      <c r="AB88" s="195"/>
      <c r="AC88" s="195"/>
      <c r="AD88" s="195"/>
      <c r="AE88" s="195"/>
      <c r="AF88" s="195"/>
      <c r="AG88" s="195" t="s">
        <v>154</v>
      </c>
      <c r="AH88" s="195" t="n">
        <v>2</v>
      </c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</row>
    <row r="89" customFormat="false" ht="13.2" hidden="false" customHeight="false" outlineLevel="1" collapsed="false">
      <c r="A89" s="196"/>
      <c r="B89" s="197"/>
      <c r="C89" s="213" t="s">
        <v>630</v>
      </c>
      <c r="D89" s="214"/>
      <c r="E89" s="215" t="n">
        <v>14.7628</v>
      </c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5"/>
      <c r="Y89" s="195"/>
      <c r="Z89" s="195"/>
      <c r="AA89" s="195"/>
      <c r="AB89" s="195"/>
      <c r="AC89" s="195"/>
      <c r="AD89" s="195"/>
      <c r="AE89" s="195"/>
      <c r="AF89" s="195"/>
      <c r="AG89" s="195" t="s">
        <v>154</v>
      </c>
      <c r="AH89" s="195" t="n">
        <v>2</v>
      </c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</row>
    <row r="90" customFormat="false" ht="13.2" hidden="false" customHeight="false" outlineLevel="1" collapsed="false">
      <c r="A90" s="196"/>
      <c r="B90" s="197"/>
      <c r="C90" s="213" t="s">
        <v>631</v>
      </c>
      <c r="D90" s="214"/>
      <c r="E90" s="215" t="n">
        <v>16.9403</v>
      </c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5"/>
      <c r="Y90" s="195"/>
      <c r="Z90" s="195"/>
      <c r="AA90" s="195"/>
      <c r="AB90" s="195"/>
      <c r="AC90" s="195"/>
      <c r="AD90" s="195"/>
      <c r="AE90" s="195"/>
      <c r="AF90" s="195"/>
      <c r="AG90" s="195" t="s">
        <v>154</v>
      </c>
      <c r="AH90" s="195" t="n">
        <v>2</v>
      </c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</row>
    <row r="91" customFormat="false" ht="13.2" hidden="false" customHeight="false" outlineLevel="1" collapsed="false">
      <c r="A91" s="196"/>
      <c r="B91" s="197"/>
      <c r="C91" s="213" t="s">
        <v>632</v>
      </c>
      <c r="D91" s="214"/>
      <c r="E91" s="215" t="n">
        <v>11.739</v>
      </c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5"/>
      <c r="Y91" s="195"/>
      <c r="Z91" s="195"/>
      <c r="AA91" s="195"/>
      <c r="AB91" s="195"/>
      <c r="AC91" s="195"/>
      <c r="AD91" s="195"/>
      <c r="AE91" s="195"/>
      <c r="AF91" s="195"/>
      <c r="AG91" s="195" t="s">
        <v>154</v>
      </c>
      <c r="AH91" s="195" t="n">
        <v>2</v>
      </c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</row>
    <row r="92" customFormat="false" ht="13.2" hidden="false" customHeight="false" outlineLevel="1" collapsed="false">
      <c r="A92" s="196"/>
      <c r="B92" s="197"/>
      <c r="C92" s="213" t="s">
        <v>633</v>
      </c>
      <c r="D92" s="214"/>
      <c r="E92" s="215" t="n">
        <v>71.7756</v>
      </c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5"/>
      <c r="Y92" s="195"/>
      <c r="Z92" s="195"/>
      <c r="AA92" s="195"/>
      <c r="AB92" s="195"/>
      <c r="AC92" s="195"/>
      <c r="AD92" s="195"/>
      <c r="AE92" s="195"/>
      <c r="AF92" s="195"/>
      <c r="AG92" s="195" t="s">
        <v>154</v>
      </c>
      <c r="AH92" s="195" t="n">
        <v>2</v>
      </c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</row>
    <row r="93" customFormat="false" ht="13.2" hidden="false" customHeight="false" outlineLevel="1" collapsed="false">
      <c r="A93" s="196"/>
      <c r="B93" s="197"/>
      <c r="C93" s="213" t="s">
        <v>593</v>
      </c>
      <c r="D93" s="214"/>
      <c r="E93" s="215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5"/>
      <c r="Y93" s="195"/>
      <c r="Z93" s="195"/>
      <c r="AA93" s="195"/>
      <c r="AB93" s="195"/>
      <c r="AC93" s="195"/>
      <c r="AD93" s="195"/>
      <c r="AE93" s="195"/>
      <c r="AF93" s="195"/>
      <c r="AG93" s="195" t="s">
        <v>154</v>
      </c>
      <c r="AH93" s="195" t="n">
        <v>2</v>
      </c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</row>
    <row r="94" customFormat="false" ht="13.2" hidden="false" customHeight="false" outlineLevel="1" collapsed="false">
      <c r="A94" s="196"/>
      <c r="B94" s="197"/>
      <c r="C94" s="213" t="s">
        <v>634</v>
      </c>
      <c r="D94" s="214"/>
      <c r="E94" s="215" t="n">
        <v>135.7746</v>
      </c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5"/>
      <c r="Y94" s="195"/>
      <c r="Z94" s="195"/>
      <c r="AA94" s="195"/>
      <c r="AB94" s="195"/>
      <c r="AC94" s="195"/>
      <c r="AD94" s="195"/>
      <c r="AE94" s="195"/>
      <c r="AF94" s="195"/>
      <c r="AG94" s="195" t="s">
        <v>154</v>
      </c>
      <c r="AH94" s="195" t="n">
        <v>2</v>
      </c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</row>
    <row r="95" customFormat="false" ht="13.2" hidden="false" customHeight="false" outlineLevel="1" collapsed="false">
      <c r="A95" s="196"/>
      <c r="B95" s="197"/>
      <c r="C95" s="213" t="s">
        <v>635</v>
      </c>
      <c r="D95" s="214"/>
      <c r="E95" s="215" t="n">
        <v>112.9934</v>
      </c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5"/>
      <c r="Y95" s="195"/>
      <c r="Z95" s="195"/>
      <c r="AA95" s="195"/>
      <c r="AB95" s="195"/>
      <c r="AC95" s="195"/>
      <c r="AD95" s="195"/>
      <c r="AE95" s="195"/>
      <c r="AF95" s="195"/>
      <c r="AG95" s="195" t="s">
        <v>154</v>
      </c>
      <c r="AH95" s="195" t="n">
        <v>2</v>
      </c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</row>
    <row r="96" customFormat="false" ht="13.2" hidden="false" customHeight="false" outlineLevel="1" collapsed="false">
      <c r="A96" s="196"/>
      <c r="B96" s="197"/>
      <c r="C96" s="213" t="s">
        <v>636</v>
      </c>
      <c r="D96" s="214"/>
      <c r="E96" s="215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5"/>
      <c r="Y96" s="195"/>
      <c r="Z96" s="195"/>
      <c r="AA96" s="195"/>
      <c r="AB96" s="195"/>
      <c r="AC96" s="195"/>
      <c r="AD96" s="195"/>
      <c r="AE96" s="195"/>
      <c r="AF96" s="195"/>
      <c r="AG96" s="195" t="s">
        <v>154</v>
      </c>
      <c r="AH96" s="195" t="n">
        <v>2</v>
      </c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</row>
    <row r="97" customFormat="false" ht="13.2" hidden="false" customHeight="false" outlineLevel="1" collapsed="false">
      <c r="A97" s="196"/>
      <c r="B97" s="197"/>
      <c r="C97" s="213" t="s">
        <v>202</v>
      </c>
      <c r="D97" s="214"/>
      <c r="E97" s="215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5"/>
      <c r="Y97" s="195"/>
      <c r="Z97" s="195"/>
      <c r="AA97" s="195"/>
      <c r="AB97" s="195"/>
      <c r="AC97" s="195"/>
      <c r="AD97" s="195"/>
      <c r="AE97" s="195"/>
      <c r="AF97" s="195"/>
      <c r="AG97" s="195" t="s">
        <v>154</v>
      </c>
      <c r="AH97" s="195" t="n">
        <v>2</v>
      </c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</row>
    <row r="98" customFormat="false" ht="13.2" hidden="false" customHeight="false" outlineLevel="1" collapsed="false">
      <c r="A98" s="196"/>
      <c r="B98" s="197"/>
      <c r="C98" s="213" t="s">
        <v>637</v>
      </c>
      <c r="D98" s="214"/>
      <c r="E98" s="215" t="n">
        <v>1</v>
      </c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5"/>
      <c r="Y98" s="195"/>
      <c r="Z98" s="195"/>
      <c r="AA98" s="195"/>
      <c r="AB98" s="195"/>
      <c r="AC98" s="195"/>
      <c r="AD98" s="195"/>
      <c r="AE98" s="195"/>
      <c r="AF98" s="195"/>
      <c r="AG98" s="195" t="s">
        <v>154</v>
      </c>
      <c r="AH98" s="195" t="n">
        <v>2</v>
      </c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</row>
    <row r="99" customFormat="false" ht="13.2" hidden="false" customHeight="false" outlineLevel="1" collapsed="false">
      <c r="A99" s="196"/>
      <c r="B99" s="197"/>
      <c r="C99" s="213" t="s">
        <v>205</v>
      </c>
      <c r="D99" s="214"/>
      <c r="E99" s="215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5"/>
      <c r="Y99" s="195"/>
      <c r="Z99" s="195"/>
      <c r="AA99" s="195"/>
      <c r="AB99" s="195"/>
      <c r="AC99" s="195"/>
      <c r="AD99" s="195"/>
      <c r="AE99" s="195"/>
      <c r="AF99" s="195"/>
      <c r="AG99" s="195" t="s">
        <v>154</v>
      </c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</row>
    <row r="100" customFormat="false" ht="13.2" hidden="false" customHeight="false" outlineLevel="1" collapsed="false">
      <c r="A100" s="196"/>
      <c r="B100" s="197"/>
      <c r="C100" s="209" t="s">
        <v>638</v>
      </c>
      <c r="D100" s="210"/>
      <c r="E100" s="211" t="n">
        <v>182.32455</v>
      </c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 t="s">
        <v>154</v>
      </c>
      <c r="AH100" s="195" t="n">
        <v>0</v>
      </c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</row>
    <row r="101" customFormat="false" ht="13.2" hidden="false" customHeight="false" outlineLevel="1" collapsed="false">
      <c r="A101" s="186" t="n">
        <v>10</v>
      </c>
      <c r="B101" s="187" t="s">
        <v>639</v>
      </c>
      <c r="C101" s="188" t="s">
        <v>640</v>
      </c>
      <c r="D101" s="189" t="s">
        <v>184</v>
      </c>
      <c r="E101" s="190" t="n">
        <v>218.78946</v>
      </c>
      <c r="F101" s="191"/>
      <c r="G101" s="192" t="n">
        <f aca="false">ROUND(E101*F101,2)</f>
        <v>0</v>
      </c>
      <c r="H101" s="191"/>
      <c r="I101" s="192" t="n">
        <f aca="false">ROUND(E101*H101,2)</f>
        <v>0</v>
      </c>
      <c r="J101" s="191"/>
      <c r="K101" s="192" t="n">
        <f aca="false">ROUND(E101*J101,2)</f>
        <v>0</v>
      </c>
      <c r="L101" s="192" t="n">
        <v>21</v>
      </c>
      <c r="M101" s="192" t="n">
        <f aca="false">G101*(1+L101/100)</f>
        <v>0</v>
      </c>
      <c r="N101" s="192" t="n">
        <v>0</v>
      </c>
      <c r="O101" s="192" t="n">
        <f aca="false">ROUND(E101*N101,2)</f>
        <v>0</v>
      </c>
      <c r="P101" s="192" t="n">
        <v>0</v>
      </c>
      <c r="Q101" s="192" t="n">
        <f aca="false">ROUND(E101*P101,2)</f>
        <v>0</v>
      </c>
      <c r="R101" s="192" t="s">
        <v>169</v>
      </c>
      <c r="S101" s="192" t="s">
        <v>150</v>
      </c>
      <c r="T101" s="193" t="s">
        <v>151</v>
      </c>
      <c r="U101" s="194" t="n">
        <v>0.16</v>
      </c>
      <c r="V101" s="194" t="n">
        <f aca="false">ROUND(E101*U101,2)</f>
        <v>35.01</v>
      </c>
      <c r="W101" s="194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 t="s">
        <v>152</v>
      </c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</row>
    <row r="102" customFormat="false" ht="21" hidden="false" customHeight="true" outlineLevel="1" collapsed="false">
      <c r="A102" s="196"/>
      <c r="B102" s="197"/>
      <c r="C102" s="212" t="s">
        <v>209</v>
      </c>
      <c r="D102" s="212"/>
      <c r="E102" s="212"/>
      <c r="F102" s="212"/>
      <c r="G102" s="212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 t="s">
        <v>171</v>
      </c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9" t="str">
        <f aca="false">C102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02" s="195"/>
      <c r="BC102" s="195"/>
      <c r="BD102" s="195"/>
      <c r="BE102" s="195"/>
      <c r="BF102" s="195"/>
      <c r="BG102" s="195"/>
      <c r="BH102" s="195"/>
    </row>
    <row r="103" customFormat="false" ht="13.2" hidden="false" customHeight="false" outlineLevel="1" collapsed="false">
      <c r="A103" s="196"/>
      <c r="B103" s="197"/>
      <c r="C103" s="209" t="s">
        <v>641</v>
      </c>
      <c r="D103" s="210"/>
      <c r="E103" s="211" t="n">
        <v>218.78946</v>
      </c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 t="s">
        <v>154</v>
      </c>
      <c r="AH103" s="195" t="n">
        <v>0</v>
      </c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</row>
    <row r="104" customFormat="false" ht="13.2" hidden="false" customHeight="false" outlineLevel="1" collapsed="false">
      <c r="A104" s="186" t="n">
        <v>11</v>
      </c>
      <c r="B104" s="187" t="s">
        <v>642</v>
      </c>
      <c r="C104" s="188" t="s">
        <v>643</v>
      </c>
      <c r="D104" s="189" t="s">
        <v>184</v>
      </c>
      <c r="E104" s="190" t="n">
        <v>145.85964</v>
      </c>
      <c r="F104" s="191"/>
      <c r="G104" s="192" t="n">
        <f aca="false">ROUND(E104*F104,2)</f>
        <v>0</v>
      </c>
      <c r="H104" s="191"/>
      <c r="I104" s="192" t="n">
        <f aca="false">ROUND(E104*H104,2)</f>
        <v>0</v>
      </c>
      <c r="J104" s="191"/>
      <c r="K104" s="192" t="n">
        <f aca="false">ROUND(E104*J104,2)</f>
        <v>0</v>
      </c>
      <c r="L104" s="192" t="n">
        <v>21</v>
      </c>
      <c r="M104" s="192" t="n">
        <f aca="false">G104*(1+L104/100)</f>
        <v>0</v>
      </c>
      <c r="N104" s="192" t="n">
        <v>0</v>
      </c>
      <c r="O104" s="192" t="n">
        <f aca="false">ROUND(E104*N104,2)</f>
        <v>0</v>
      </c>
      <c r="P104" s="192" t="n">
        <v>0</v>
      </c>
      <c r="Q104" s="192" t="n">
        <f aca="false">ROUND(E104*P104,2)</f>
        <v>0</v>
      </c>
      <c r="R104" s="192" t="s">
        <v>169</v>
      </c>
      <c r="S104" s="192" t="s">
        <v>150</v>
      </c>
      <c r="T104" s="193" t="s">
        <v>120</v>
      </c>
      <c r="U104" s="194" t="n">
        <v>0.3</v>
      </c>
      <c r="V104" s="194" t="n">
        <f aca="false">ROUND(E104*U104,2)</f>
        <v>43.76</v>
      </c>
      <c r="W104" s="194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 t="s">
        <v>152</v>
      </c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</row>
    <row r="105" customFormat="false" ht="21" hidden="false" customHeight="true" outlineLevel="1" collapsed="false">
      <c r="A105" s="196"/>
      <c r="B105" s="197"/>
      <c r="C105" s="212" t="s">
        <v>209</v>
      </c>
      <c r="D105" s="212"/>
      <c r="E105" s="212"/>
      <c r="F105" s="212"/>
      <c r="G105" s="212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 t="s">
        <v>171</v>
      </c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9" t="str">
        <f aca="false">C105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05" s="195"/>
      <c r="BC105" s="195"/>
      <c r="BD105" s="195"/>
      <c r="BE105" s="195"/>
      <c r="BF105" s="195"/>
      <c r="BG105" s="195"/>
      <c r="BH105" s="195"/>
    </row>
    <row r="106" customFormat="false" ht="13.2" hidden="false" customHeight="false" outlineLevel="1" collapsed="false">
      <c r="A106" s="196"/>
      <c r="B106" s="197"/>
      <c r="C106" s="209" t="s">
        <v>644</v>
      </c>
      <c r="D106" s="210"/>
      <c r="E106" s="211" t="n">
        <v>145.85964</v>
      </c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 t="s">
        <v>154</v>
      </c>
      <c r="AH106" s="195" t="n">
        <v>0</v>
      </c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</row>
    <row r="107" customFormat="false" ht="13.2" hidden="false" customHeight="false" outlineLevel="1" collapsed="false">
      <c r="A107" s="186" t="n">
        <v>12</v>
      </c>
      <c r="B107" s="187" t="s">
        <v>645</v>
      </c>
      <c r="C107" s="188" t="s">
        <v>646</v>
      </c>
      <c r="D107" s="189" t="s">
        <v>184</v>
      </c>
      <c r="E107" s="190" t="n">
        <v>72.92982</v>
      </c>
      <c r="F107" s="191"/>
      <c r="G107" s="192" t="n">
        <f aca="false">ROUND(E107*F107,2)</f>
        <v>0</v>
      </c>
      <c r="H107" s="191"/>
      <c r="I107" s="192" t="n">
        <f aca="false">ROUND(E107*H107,2)</f>
        <v>0</v>
      </c>
      <c r="J107" s="191"/>
      <c r="K107" s="192" t="n">
        <f aca="false">ROUND(E107*J107,2)</f>
        <v>0</v>
      </c>
      <c r="L107" s="192" t="n">
        <v>21</v>
      </c>
      <c r="M107" s="192" t="n">
        <f aca="false">G107*(1+L107/100)</f>
        <v>0</v>
      </c>
      <c r="N107" s="192" t="n">
        <v>0</v>
      </c>
      <c r="O107" s="192" t="n">
        <f aca="false">ROUND(E107*N107,2)</f>
        <v>0</v>
      </c>
      <c r="P107" s="192" t="n">
        <v>0</v>
      </c>
      <c r="Q107" s="192" t="n">
        <f aca="false">ROUND(E107*P107,2)</f>
        <v>0</v>
      </c>
      <c r="R107" s="192" t="s">
        <v>169</v>
      </c>
      <c r="S107" s="192" t="s">
        <v>150</v>
      </c>
      <c r="T107" s="193" t="s">
        <v>151</v>
      </c>
      <c r="U107" s="194" t="n">
        <v>0.53</v>
      </c>
      <c r="V107" s="194" t="n">
        <f aca="false">ROUND(E107*U107,2)</f>
        <v>38.65</v>
      </c>
      <c r="W107" s="194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 t="s">
        <v>152</v>
      </c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</row>
    <row r="108" customFormat="false" ht="21" hidden="false" customHeight="true" outlineLevel="1" collapsed="false">
      <c r="A108" s="196"/>
      <c r="B108" s="197"/>
      <c r="C108" s="212" t="s">
        <v>209</v>
      </c>
      <c r="D108" s="212"/>
      <c r="E108" s="212"/>
      <c r="F108" s="212"/>
      <c r="G108" s="212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 t="s">
        <v>171</v>
      </c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9" t="str">
        <f aca="false">C108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08" s="195"/>
      <c r="BC108" s="195"/>
      <c r="BD108" s="195"/>
      <c r="BE108" s="195"/>
      <c r="BF108" s="195"/>
      <c r="BG108" s="195"/>
      <c r="BH108" s="195"/>
    </row>
    <row r="109" customFormat="false" ht="13.2" hidden="false" customHeight="false" outlineLevel="1" collapsed="false">
      <c r="A109" s="196"/>
      <c r="B109" s="197"/>
      <c r="C109" s="209" t="s">
        <v>647</v>
      </c>
      <c r="D109" s="210"/>
      <c r="E109" s="211" t="n">
        <v>72.92982</v>
      </c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 t="s">
        <v>154</v>
      </c>
      <c r="AH109" s="195" t="n">
        <v>0</v>
      </c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</row>
    <row r="110" customFormat="false" ht="13.2" hidden="false" customHeight="false" outlineLevel="1" collapsed="false">
      <c r="A110" s="186" t="n">
        <v>13</v>
      </c>
      <c r="B110" s="187" t="s">
        <v>648</v>
      </c>
      <c r="C110" s="188" t="s">
        <v>649</v>
      </c>
      <c r="D110" s="189" t="s">
        <v>184</v>
      </c>
      <c r="E110" s="190" t="n">
        <v>36.46491</v>
      </c>
      <c r="F110" s="191"/>
      <c r="G110" s="192" t="n">
        <f aca="false">ROUND(E110*F110,2)</f>
        <v>0</v>
      </c>
      <c r="H110" s="191"/>
      <c r="I110" s="192" t="n">
        <f aca="false">ROUND(E110*H110,2)</f>
        <v>0</v>
      </c>
      <c r="J110" s="191"/>
      <c r="K110" s="192" t="n">
        <f aca="false">ROUND(E110*J110,2)</f>
        <v>0</v>
      </c>
      <c r="L110" s="192" t="n">
        <v>21</v>
      </c>
      <c r="M110" s="192" t="n">
        <f aca="false">G110*(1+L110/100)</f>
        <v>0</v>
      </c>
      <c r="N110" s="192" t="n">
        <v>0</v>
      </c>
      <c r="O110" s="192" t="n">
        <f aca="false">ROUND(E110*N110,2)</f>
        <v>0</v>
      </c>
      <c r="P110" s="192" t="n">
        <v>0</v>
      </c>
      <c r="Q110" s="192" t="n">
        <f aca="false">ROUND(E110*P110,2)</f>
        <v>0</v>
      </c>
      <c r="R110" s="192" t="s">
        <v>169</v>
      </c>
      <c r="S110" s="192" t="s">
        <v>150</v>
      </c>
      <c r="T110" s="193" t="s">
        <v>151</v>
      </c>
      <c r="U110" s="194" t="n">
        <v>0.25</v>
      </c>
      <c r="V110" s="194" t="n">
        <f aca="false">ROUND(E110*U110,2)</f>
        <v>9.12</v>
      </c>
      <c r="W110" s="194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 t="s">
        <v>152</v>
      </c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</row>
    <row r="111" customFormat="false" ht="21" hidden="false" customHeight="true" outlineLevel="1" collapsed="false">
      <c r="A111" s="196"/>
      <c r="B111" s="197"/>
      <c r="C111" s="212" t="s">
        <v>209</v>
      </c>
      <c r="D111" s="212"/>
      <c r="E111" s="212"/>
      <c r="F111" s="212"/>
      <c r="G111" s="212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 t="s">
        <v>171</v>
      </c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9" t="str">
        <f aca="false">C111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11" s="195"/>
      <c r="BC111" s="195"/>
      <c r="BD111" s="195"/>
      <c r="BE111" s="195"/>
      <c r="BF111" s="195"/>
      <c r="BG111" s="195"/>
      <c r="BH111" s="195"/>
    </row>
    <row r="112" customFormat="false" ht="13.2" hidden="false" customHeight="false" outlineLevel="1" collapsed="false">
      <c r="A112" s="196"/>
      <c r="B112" s="197"/>
      <c r="C112" s="209" t="s">
        <v>650</v>
      </c>
      <c r="D112" s="210"/>
      <c r="E112" s="211" t="n">
        <v>36.46491</v>
      </c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 t="s">
        <v>154</v>
      </c>
      <c r="AH112" s="195" t="n">
        <v>0</v>
      </c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</row>
    <row r="113" customFormat="false" ht="13.2" hidden="false" customHeight="false" outlineLevel="1" collapsed="false">
      <c r="A113" s="186" t="n">
        <v>14</v>
      </c>
      <c r="B113" s="187" t="s">
        <v>232</v>
      </c>
      <c r="C113" s="188" t="s">
        <v>233</v>
      </c>
      <c r="D113" s="189" t="s">
        <v>148</v>
      </c>
      <c r="E113" s="190" t="n">
        <v>628.326</v>
      </c>
      <c r="F113" s="191"/>
      <c r="G113" s="192" t="n">
        <f aca="false">ROUND(E113*F113,2)</f>
        <v>0</v>
      </c>
      <c r="H113" s="191"/>
      <c r="I113" s="192" t="n">
        <f aca="false">ROUND(E113*H113,2)</f>
        <v>0</v>
      </c>
      <c r="J113" s="191"/>
      <c r="K113" s="192" t="n">
        <f aca="false">ROUND(E113*J113,2)</f>
        <v>0</v>
      </c>
      <c r="L113" s="192" t="n">
        <v>21</v>
      </c>
      <c r="M113" s="192" t="n">
        <f aca="false">G113*(1+L113/100)</f>
        <v>0</v>
      </c>
      <c r="N113" s="192" t="n">
        <v>0.00099</v>
      </c>
      <c r="O113" s="192" t="n">
        <f aca="false">ROUND(E113*N113,2)</f>
        <v>0.62</v>
      </c>
      <c r="P113" s="192" t="n">
        <v>0</v>
      </c>
      <c r="Q113" s="192" t="n">
        <f aca="false">ROUND(E113*P113,2)</f>
        <v>0</v>
      </c>
      <c r="R113" s="192" t="s">
        <v>169</v>
      </c>
      <c r="S113" s="192" t="s">
        <v>150</v>
      </c>
      <c r="T113" s="193" t="s">
        <v>120</v>
      </c>
      <c r="U113" s="194" t="n">
        <v>0.236</v>
      </c>
      <c r="V113" s="194" t="n">
        <f aca="false">ROUND(E113*U113,2)</f>
        <v>148.28</v>
      </c>
      <c r="W113" s="194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 t="s">
        <v>152</v>
      </c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</row>
    <row r="114" customFormat="false" ht="13.2" hidden="false" customHeight="true" outlineLevel="1" collapsed="false">
      <c r="A114" s="196"/>
      <c r="B114" s="197"/>
      <c r="C114" s="212" t="s">
        <v>234</v>
      </c>
      <c r="D114" s="212"/>
      <c r="E114" s="212"/>
      <c r="F114" s="212"/>
      <c r="G114" s="212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 t="s">
        <v>171</v>
      </c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</row>
    <row r="115" customFormat="false" ht="13.2" hidden="false" customHeight="false" outlineLevel="1" collapsed="false">
      <c r="A115" s="196"/>
      <c r="B115" s="197"/>
      <c r="C115" s="209" t="s">
        <v>235</v>
      </c>
      <c r="D115" s="210"/>
      <c r="E115" s="211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 t="s">
        <v>154</v>
      </c>
      <c r="AH115" s="195" t="n">
        <v>0</v>
      </c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</row>
    <row r="116" customFormat="false" ht="13.2" hidden="false" customHeight="false" outlineLevel="1" collapsed="false">
      <c r="A116" s="196"/>
      <c r="B116" s="197"/>
      <c r="C116" s="209" t="s">
        <v>651</v>
      </c>
      <c r="D116" s="210"/>
      <c r="E116" s="211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 t="s">
        <v>154</v>
      </c>
      <c r="AH116" s="195" t="n">
        <v>0</v>
      </c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</row>
    <row r="117" customFormat="false" ht="13.2" hidden="false" customHeight="false" outlineLevel="1" collapsed="false">
      <c r="A117" s="196"/>
      <c r="B117" s="197"/>
      <c r="C117" s="209" t="s">
        <v>652</v>
      </c>
      <c r="D117" s="210"/>
      <c r="E117" s="211" t="n">
        <v>30.8</v>
      </c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 t="s">
        <v>154</v>
      </c>
      <c r="AH117" s="195" t="n">
        <v>0</v>
      </c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</row>
    <row r="118" customFormat="false" ht="13.2" hidden="false" customHeight="false" outlineLevel="1" collapsed="false">
      <c r="A118" s="196"/>
      <c r="B118" s="197"/>
      <c r="C118" s="209" t="s">
        <v>653</v>
      </c>
      <c r="D118" s="210"/>
      <c r="E118" s="211" t="n">
        <v>52.85</v>
      </c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 t="s">
        <v>154</v>
      </c>
      <c r="AH118" s="195" t="n">
        <v>0</v>
      </c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</row>
    <row r="119" customFormat="false" ht="13.2" hidden="false" customHeight="false" outlineLevel="1" collapsed="false">
      <c r="A119" s="196"/>
      <c r="B119" s="197"/>
      <c r="C119" s="209" t="s">
        <v>654</v>
      </c>
      <c r="D119" s="210"/>
      <c r="E119" s="211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 t="s">
        <v>154</v>
      </c>
      <c r="AH119" s="195" t="n">
        <v>0</v>
      </c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</row>
    <row r="120" customFormat="false" ht="13.2" hidden="false" customHeight="false" outlineLevel="1" collapsed="false">
      <c r="A120" s="196"/>
      <c r="B120" s="197"/>
      <c r="C120" s="209" t="s">
        <v>236</v>
      </c>
      <c r="D120" s="210"/>
      <c r="E120" s="211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 t="s">
        <v>154</v>
      </c>
      <c r="AH120" s="195" t="n">
        <v>0</v>
      </c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</row>
    <row r="121" customFormat="false" ht="13.2" hidden="false" customHeight="false" outlineLevel="1" collapsed="false">
      <c r="A121" s="196"/>
      <c r="B121" s="197"/>
      <c r="C121" s="209" t="s">
        <v>655</v>
      </c>
      <c r="D121" s="210"/>
      <c r="E121" s="211" t="n">
        <v>54.6</v>
      </c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 t="s">
        <v>154</v>
      </c>
      <c r="AH121" s="195" t="n">
        <v>0</v>
      </c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</row>
    <row r="122" customFormat="false" ht="13.2" hidden="false" customHeight="false" outlineLevel="1" collapsed="false">
      <c r="A122" s="196"/>
      <c r="B122" s="197"/>
      <c r="C122" s="209" t="s">
        <v>656</v>
      </c>
      <c r="D122" s="210"/>
      <c r="E122" s="211" t="n">
        <v>32.5</v>
      </c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 t="s">
        <v>154</v>
      </c>
      <c r="AH122" s="195" t="n">
        <v>0</v>
      </c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</row>
    <row r="123" customFormat="false" ht="13.2" hidden="false" customHeight="false" outlineLevel="1" collapsed="false">
      <c r="A123" s="196"/>
      <c r="B123" s="197"/>
      <c r="C123" s="209" t="s">
        <v>657</v>
      </c>
      <c r="D123" s="210"/>
      <c r="E123" s="211" t="n">
        <v>261</v>
      </c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 t="s">
        <v>154</v>
      </c>
      <c r="AH123" s="195" t="n">
        <v>0</v>
      </c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</row>
    <row r="124" customFormat="false" ht="13.2" hidden="false" customHeight="false" outlineLevel="1" collapsed="false">
      <c r="A124" s="196"/>
      <c r="B124" s="197"/>
      <c r="C124" s="209" t="s">
        <v>658</v>
      </c>
      <c r="D124" s="210"/>
      <c r="E124" s="211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 t="s">
        <v>154</v>
      </c>
      <c r="AH124" s="195" t="n">
        <v>0</v>
      </c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</row>
    <row r="125" customFormat="false" ht="13.2" hidden="false" customHeight="false" outlineLevel="1" collapsed="false">
      <c r="A125" s="196"/>
      <c r="B125" s="197"/>
      <c r="C125" s="209" t="s">
        <v>651</v>
      </c>
      <c r="D125" s="210"/>
      <c r="E125" s="211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 t="s">
        <v>154</v>
      </c>
      <c r="AH125" s="195" t="n">
        <v>0</v>
      </c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</row>
    <row r="126" customFormat="false" ht="13.2" hidden="false" customHeight="false" outlineLevel="1" collapsed="false">
      <c r="A126" s="196"/>
      <c r="B126" s="197"/>
      <c r="C126" s="209" t="s">
        <v>659</v>
      </c>
      <c r="D126" s="210"/>
      <c r="E126" s="211" t="n">
        <v>38.622</v>
      </c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 t="s">
        <v>154</v>
      </c>
      <c r="AH126" s="195" t="n">
        <v>0</v>
      </c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</row>
    <row r="127" customFormat="false" ht="13.2" hidden="false" customHeight="false" outlineLevel="1" collapsed="false">
      <c r="A127" s="196"/>
      <c r="B127" s="197"/>
      <c r="C127" s="209" t="s">
        <v>660</v>
      </c>
      <c r="D127" s="210"/>
      <c r="E127" s="211" t="n">
        <v>23.66</v>
      </c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 t="s">
        <v>154</v>
      </c>
      <c r="AH127" s="195" t="n">
        <v>0</v>
      </c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</row>
    <row r="128" customFormat="false" ht="13.2" hidden="false" customHeight="false" outlineLevel="1" collapsed="false">
      <c r="A128" s="196"/>
      <c r="B128" s="197"/>
      <c r="C128" s="209" t="s">
        <v>661</v>
      </c>
      <c r="D128" s="210"/>
      <c r="E128" s="211" t="n">
        <v>134.294</v>
      </c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 t="s">
        <v>154</v>
      </c>
      <c r="AH128" s="195" t="n">
        <v>0</v>
      </c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</row>
    <row r="129" customFormat="false" ht="13.2" hidden="false" customHeight="false" outlineLevel="1" collapsed="false">
      <c r="A129" s="196"/>
      <c r="B129" s="197"/>
      <c r="C129" s="209" t="s">
        <v>654</v>
      </c>
      <c r="D129" s="210"/>
      <c r="E129" s="211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 t="s">
        <v>154</v>
      </c>
      <c r="AH129" s="195" t="n">
        <v>0</v>
      </c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</row>
    <row r="130" customFormat="false" ht="13.2" hidden="false" customHeight="false" outlineLevel="1" collapsed="false">
      <c r="A130" s="186" t="n">
        <v>15</v>
      </c>
      <c r="B130" s="187" t="s">
        <v>241</v>
      </c>
      <c r="C130" s="188" t="s">
        <v>242</v>
      </c>
      <c r="D130" s="189" t="s">
        <v>148</v>
      </c>
      <c r="E130" s="190" t="n">
        <v>628.326</v>
      </c>
      <c r="F130" s="191"/>
      <c r="G130" s="192" t="n">
        <f aca="false">ROUND(E130*F130,2)</f>
        <v>0</v>
      </c>
      <c r="H130" s="191"/>
      <c r="I130" s="192" t="n">
        <f aca="false">ROUND(E130*H130,2)</f>
        <v>0</v>
      </c>
      <c r="J130" s="191"/>
      <c r="K130" s="192" t="n">
        <f aca="false">ROUND(E130*J130,2)</f>
        <v>0</v>
      </c>
      <c r="L130" s="192" t="n">
        <v>21</v>
      </c>
      <c r="M130" s="192" t="n">
        <f aca="false">G130*(1+L130/100)</f>
        <v>0</v>
      </c>
      <c r="N130" s="192" t="n">
        <v>0</v>
      </c>
      <c r="O130" s="192" t="n">
        <f aca="false">ROUND(E130*N130,2)</f>
        <v>0</v>
      </c>
      <c r="P130" s="192" t="n">
        <v>0</v>
      </c>
      <c r="Q130" s="192" t="n">
        <f aca="false">ROUND(E130*P130,2)</f>
        <v>0</v>
      </c>
      <c r="R130" s="192" t="s">
        <v>169</v>
      </c>
      <c r="S130" s="192" t="s">
        <v>150</v>
      </c>
      <c r="T130" s="193" t="s">
        <v>120</v>
      </c>
      <c r="U130" s="194" t="n">
        <v>0.07</v>
      </c>
      <c r="V130" s="194" t="n">
        <f aca="false">ROUND(E130*U130,2)</f>
        <v>43.98</v>
      </c>
      <c r="W130" s="194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 t="s">
        <v>152</v>
      </c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</row>
    <row r="131" customFormat="false" ht="13.2" hidden="false" customHeight="true" outlineLevel="1" collapsed="false">
      <c r="A131" s="196"/>
      <c r="B131" s="197"/>
      <c r="C131" s="212" t="s">
        <v>243</v>
      </c>
      <c r="D131" s="212"/>
      <c r="E131" s="212"/>
      <c r="F131" s="212"/>
      <c r="G131" s="212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 t="s">
        <v>171</v>
      </c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</row>
    <row r="132" customFormat="false" ht="13.2" hidden="false" customHeight="false" outlineLevel="1" collapsed="false">
      <c r="A132" s="186" t="n">
        <v>16</v>
      </c>
      <c r="B132" s="187" t="s">
        <v>244</v>
      </c>
      <c r="C132" s="188" t="s">
        <v>245</v>
      </c>
      <c r="D132" s="189" t="s">
        <v>148</v>
      </c>
      <c r="E132" s="190" t="n">
        <v>757.98</v>
      </c>
      <c r="F132" s="191"/>
      <c r="G132" s="192" t="n">
        <f aca="false">ROUND(E132*F132,2)</f>
        <v>0</v>
      </c>
      <c r="H132" s="191"/>
      <c r="I132" s="192" t="n">
        <f aca="false">ROUND(E132*H132,2)</f>
        <v>0</v>
      </c>
      <c r="J132" s="191"/>
      <c r="K132" s="192" t="n">
        <f aca="false">ROUND(E132*J132,2)</f>
        <v>0</v>
      </c>
      <c r="L132" s="192" t="n">
        <v>21</v>
      </c>
      <c r="M132" s="192" t="n">
        <f aca="false">G132*(1+L132/100)</f>
        <v>0</v>
      </c>
      <c r="N132" s="192" t="n">
        <v>0.0007</v>
      </c>
      <c r="O132" s="192" t="n">
        <f aca="false">ROUND(E132*N132,2)</f>
        <v>0.53</v>
      </c>
      <c r="P132" s="192" t="n">
        <v>0</v>
      </c>
      <c r="Q132" s="192" t="n">
        <f aca="false">ROUND(E132*P132,2)</f>
        <v>0</v>
      </c>
      <c r="R132" s="192" t="s">
        <v>169</v>
      </c>
      <c r="S132" s="192" t="s">
        <v>150</v>
      </c>
      <c r="T132" s="193" t="s">
        <v>120</v>
      </c>
      <c r="U132" s="194" t="n">
        <v>0.156</v>
      </c>
      <c r="V132" s="194" t="n">
        <f aca="false">ROUND(E132*U132,2)</f>
        <v>118.24</v>
      </c>
      <c r="W132" s="194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 t="s">
        <v>152</v>
      </c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</row>
    <row r="133" customFormat="false" ht="13.2" hidden="false" customHeight="false" outlineLevel="1" collapsed="false">
      <c r="A133" s="196"/>
      <c r="B133" s="197"/>
      <c r="C133" s="209" t="s">
        <v>235</v>
      </c>
      <c r="D133" s="210"/>
      <c r="E133" s="211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 t="s">
        <v>154</v>
      </c>
      <c r="AH133" s="195" t="n">
        <v>0</v>
      </c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</row>
    <row r="134" customFormat="false" ht="13.2" hidden="false" customHeight="false" outlineLevel="1" collapsed="false">
      <c r="A134" s="196"/>
      <c r="B134" s="197"/>
      <c r="C134" s="209" t="s">
        <v>651</v>
      </c>
      <c r="D134" s="210"/>
      <c r="E134" s="211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 t="s">
        <v>154</v>
      </c>
      <c r="AH134" s="195" t="n">
        <v>0</v>
      </c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</row>
    <row r="135" customFormat="false" ht="13.2" hidden="false" customHeight="false" outlineLevel="1" collapsed="false">
      <c r="A135" s="196"/>
      <c r="B135" s="197"/>
      <c r="C135" s="209" t="s">
        <v>662</v>
      </c>
      <c r="D135" s="210"/>
      <c r="E135" s="211" t="n">
        <v>34.4</v>
      </c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 t="s">
        <v>154</v>
      </c>
      <c r="AH135" s="195" t="n">
        <v>0</v>
      </c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</row>
    <row r="136" customFormat="false" ht="13.2" hidden="false" customHeight="false" outlineLevel="1" collapsed="false">
      <c r="A136" s="196"/>
      <c r="B136" s="197"/>
      <c r="C136" s="209" t="s">
        <v>663</v>
      </c>
      <c r="D136" s="210"/>
      <c r="E136" s="211" t="n">
        <v>50.4</v>
      </c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 t="s">
        <v>154</v>
      </c>
      <c r="AH136" s="195" t="n">
        <v>0</v>
      </c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</row>
    <row r="137" customFormat="false" ht="13.2" hidden="false" customHeight="false" outlineLevel="1" collapsed="false">
      <c r="A137" s="196"/>
      <c r="B137" s="197"/>
      <c r="C137" s="209" t="s">
        <v>664</v>
      </c>
      <c r="D137" s="210"/>
      <c r="E137" s="211" t="n">
        <v>19.164</v>
      </c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 t="s">
        <v>154</v>
      </c>
      <c r="AH137" s="195" t="n">
        <v>0</v>
      </c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</row>
    <row r="138" customFormat="false" ht="13.2" hidden="false" customHeight="false" outlineLevel="1" collapsed="false">
      <c r="A138" s="196"/>
      <c r="B138" s="197"/>
      <c r="C138" s="209" t="s">
        <v>654</v>
      </c>
      <c r="D138" s="210"/>
      <c r="E138" s="211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 t="s">
        <v>154</v>
      </c>
      <c r="AH138" s="195" t="n">
        <v>0</v>
      </c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</row>
    <row r="139" customFormat="false" ht="13.2" hidden="false" customHeight="false" outlineLevel="1" collapsed="false">
      <c r="A139" s="196"/>
      <c r="B139" s="197"/>
      <c r="C139" s="209" t="s">
        <v>665</v>
      </c>
      <c r="D139" s="210"/>
      <c r="E139" s="211" t="n">
        <v>23.716</v>
      </c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 t="s">
        <v>154</v>
      </c>
      <c r="AH139" s="195" t="n">
        <v>0</v>
      </c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</row>
    <row r="140" customFormat="false" ht="13.2" hidden="false" customHeight="false" outlineLevel="1" collapsed="false">
      <c r="A140" s="196"/>
      <c r="B140" s="197"/>
      <c r="C140" s="209" t="s">
        <v>658</v>
      </c>
      <c r="D140" s="210"/>
      <c r="E140" s="211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 t="s">
        <v>154</v>
      </c>
      <c r="AH140" s="195" t="n">
        <v>0</v>
      </c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</row>
    <row r="141" customFormat="false" ht="13.2" hidden="false" customHeight="false" outlineLevel="1" collapsed="false">
      <c r="A141" s="196"/>
      <c r="B141" s="197"/>
      <c r="C141" s="209" t="s">
        <v>651</v>
      </c>
      <c r="D141" s="210"/>
      <c r="E141" s="211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 t="s">
        <v>154</v>
      </c>
      <c r="AH141" s="195" t="n">
        <v>0</v>
      </c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</row>
    <row r="142" customFormat="false" ht="13.2" hidden="false" customHeight="false" outlineLevel="1" collapsed="false">
      <c r="A142" s="196"/>
      <c r="B142" s="197"/>
      <c r="C142" s="209" t="s">
        <v>666</v>
      </c>
      <c r="D142" s="210"/>
      <c r="E142" s="211" t="n">
        <v>51.714</v>
      </c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 t="s">
        <v>154</v>
      </c>
      <c r="AH142" s="195" t="n">
        <v>0</v>
      </c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</row>
    <row r="143" customFormat="false" ht="13.2" hidden="false" customHeight="false" outlineLevel="1" collapsed="false">
      <c r="A143" s="196"/>
      <c r="B143" s="197"/>
      <c r="C143" s="209" t="s">
        <v>667</v>
      </c>
      <c r="D143" s="210"/>
      <c r="E143" s="211" t="n">
        <v>120.152</v>
      </c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 t="s">
        <v>154</v>
      </c>
      <c r="AH143" s="195" t="n">
        <v>0</v>
      </c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</row>
    <row r="144" customFormat="false" ht="13.2" hidden="false" customHeight="false" outlineLevel="1" collapsed="false">
      <c r="A144" s="196"/>
      <c r="B144" s="197"/>
      <c r="C144" s="209" t="s">
        <v>668</v>
      </c>
      <c r="D144" s="210"/>
      <c r="E144" s="211" t="n">
        <v>28.152</v>
      </c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 t="s">
        <v>154</v>
      </c>
      <c r="AH144" s="195" t="n">
        <v>0</v>
      </c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</row>
    <row r="145" customFormat="false" ht="13.2" hidden="false" customHeight="false" outlineLevel="1" collapsed="false">
      <c r="A145" s="196"/>
      <c r="B145" s="197"/>
      <c r="C145" s="209" t="s">
        <v>654</v>
      </c>
      <c r="D145" s="210"/>
      <c r="E145" s="211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 t="s">
        <v>154</v>
      </c>
      <c r="AH145" s="195" t="n">
        <v>0</v>
      </c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</row>
    <row r="146" customFormat="false" ht="13.2" hidden="false" customHeight="false" outlineLevel="1" collapsed="false">
      <c r="A146" s="196"/>
      <c r="B146" s="197"/>
      <c r="C146" s="209" t="s">
        <v>669</v>
      </c>
      <c r="D146" s="210"/>
      <c r="E146" s="211" t="n">
        <v>235.742</v>
      </c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 t="s">
        <v>154</v>
      </c>
      <c r="AH146" s="195" t="n">
        <v>0</v>
      </c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</row>
    <row r="147" customFormat="false" ht="13.2" hidden="false" customHeight="false" outlineLevel="1" collapsed="false">
      <c r="A147" s="196"/>
      <c r="B147" s="197"/>
      <c r="C147" s="209" t="s">
        <v>670</v>
      </c>
      <c r="D147" s="210"/>
      <c r="E147" s="211" t="n">
        <v>194.54</v>
      </c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 t="s">
        <v>154</v>
      </c>
      <c r="AH147" s="195" t="n">
        <v>0</v>
      </c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</row>
    <row r="148" customFormat="false" ht="13.2" hidden="false" customHeight="false" outlineLevel="1" collapsed="false">
      <c r="A148" s="196"/>
      <c r="B148" s="197"/>
      <c r="C148" s="209" t="s">
        <v>581</v>
      </c>
      <c r="D148" s="210"/>
      <c r="E148" s="211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 t="s">
        <v>154</v>
      </c>
      <c r="AH148" s="195" t="n">
        <v>0</v>
      </c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</row>
    <row r="149" customFormat="false" ht="13.2" hidden="false" customHeight="false" outlineLevel="1" collapsed="false">
      <c r="A149" s="186" t="n">
        <v>17</v>
      </c>
      <c r="B149" s="187" t="s">
        <v>256</v>
      </c>
      <c r="C149" s="188" t="s">
        <v>257</v>
      </c>
      <c r="D149" s="189" t="s">
        <v>148</v>
      </c>
      <c r="E149" s="190" t="n">
        <v>757.98</v>
      </c>
      <c r="F149" s="191"/>
      <c r="G149" s="192" t="n">
        <f aca="false">ROUND(E149*F149,2)</f>
        <v>0</v>
      </c>
      <c r="H149" s="191"/>
      <c r="I149" s="192" t="n">
        <f aca="false">ROUND(E149*H149,2)</f>
        <v>0</v>
      </c>
      <c r="J149" s="191"/>
      <c r="K149" s="192" t="n">
        <f aca="false">ROUND(E149*J149,2)</f>
        <v>0</v>
      </c>
      <c r="L149" s="192" t="n">
        <v>21</v>
      </c>
      <c r="M149" s="192" t="n">
        <f aca="false">G149*(1+L149/100)</f>
        <v>0</v>
      </c>
      <c r="N149" s="192" t="n">
        <v>0</v>
      </c>
      <c r="O149" s="192" t="n">
        <f aca="false">ROUND(E149*N149,2)</f>
        <v>0</v>
      </c>
      <c r="P149" s="192" t="n">
        <v>0</v>
      </c>
      <c r="Q149" s="192" t="n">
        <f aca="false">ROUND(E149*P149,2)</f>
        <v>0</v>
      </c>
      <c r="R149" s="192" t="s">
        <v>169</v>
      </c>
      <c r="S149" s="192" t="s">
        <v>150</v>
      </c>
      <c r="T149" s="193" t="s">
        <v>120</v>
      </c>
      <c r="U149" s="194" t="n">
        <v>0.095</v>
      </c>
      <c r="V149" s="194" t="n">
        <f aca="false">ROUND(E149*U149,2)</f>
        <v>72.01</v>
      </c>
      <c r="W149" s="194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 t="s">
        <v>152</v>
      </c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</row>
    <row r="150" customFormat="false" ht="13.2" hidden="false" customHeight="true" outlineLevel="1" collapsed="false">
      <c r="A150" s="196"/>
      <c r="B150" s="197"/>
      <c r="C150" s="212" t="s">
        <v>258</v>
      </c>
      <c r="D150" s="212"/>
      <c r="E150" s="212"/>
      <c r="F150" s="212"/>
      <c r="G150" s="212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 t="s">
        <v>171</v>
      </c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</row>
    <row r="151" customFormat="false" ht="13.2" hidden="false" customHeight="false" outlineLevel="1" collapsed="false">
      <c r="A151" s="186" t="n">
        <v>18</v>
      </c>
      <c r="B151" s="187" t="s">
        <v>259</v>
      </c>
      <c r="C151" s="188" t="s">
        <v>260</v>
      </c>
      <c r="D151" s="189" t="s">
        <v>184</v>
      </c>
      <c r="E151" s="190" t="n">
        <v>340.94691</v>
      </c>
      <c r="F151" s="191"/>
      <c r="G151" s="192" t="n">
        <f aca="false">ROUND(E151*F151,2)</f>
        <v>0</v>
      </c>
      <c r="H151" s="191"/>
      <c r="I151" s="192" t="n">
        <f aca="false">ROUND(E151*H151,2)</f>
        <v>0</v>
      </c>
      <c r="J151" s="191"/>
      <c r="K151" s="192" t="n">
        <f aca="false">ROUND(E151*J151,2)</f>
        <v>0</v>
      </c>
      <c r="L151" s="192" t="n">
        <v>21</v>
      </c>
      <c r="M151" s="192" t="n">
        <f aca="false">G151*(1+L151/100)</f>
        <v>0</v>
      </c>
      <c r="N151" s="192" t="n">
        <v>0</v>
      </c>
      <c r="O151" s="192" t="n">
        <f aca="false">ROUND(E151*N151,2)</f>
        <v>0</v>
      </c>
      <c r="P151" s="192" t="n">
        <v>0</v>
      </c>
      <c r="Q151" s="192" t="n">
        <f aca="false">ROUND(E151*P151,2)</f>
        <v>0</v>
      </c>
      <c r="R151" s="192" t="s">
        <v>169</v>
      </c>
      <c r="S151" s="192" t="s">
        <v>150</v>
      </c>
      <c r="T151" s="193" t="s">
        <v>151</v>
      </c>
      <c r="U151" s="194" t="n">
        <v>0.519</v>
      </c>
      <c r="V151" s="194" t="n">
        <f aca="false">ROUND(E151*U151,2)</f>
        <v>176.95</v>
      </c>
      <c r="W151" s="194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 t="s">
        <v>152</v>
      </c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</row>
    <row r="152" customFormat="false" ht="13.2" hidden="false" customHeight="true" outlineLevel="1" collapsed="false">
      <c r="A152" s="196"/>
      <c r="B152" s="197"/>
      <c r="C152" s="212" t="s">
        <v>261</v>
      </c>
      <c r="D152" s="212"/>
      <c r="E152" s="212"/>
      <c r="F152" s="212"/>
      <c r="G152" s="212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 t="s">
        <v>171</v>
      </c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</row>
    <row r="153" customFormat="false" ht="13.2" hidden="false" customHeight="false" outlineLevel="1" collapsed="false">
      <c r="A153" s="196"/>
      <c r="B153" s="197"/>
      <c r="C153" s="209" t="s">
        <v>671</v>
      </c>
      <c r="D153" s="210"/>
      <c r="E153" s="211" t="n">
        <v>340.94691</v>
      </c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 t="s">
        <v>154</v>
      </c>
      <c r="AH153" s="195" t="n">
        <v>0</v>
      </c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</row>
    <row r="154" customFormat="false" ht="13.2" hidden="false" customHeight="false" outlineLevel="1" collapsed="false">
      <c r="A154" s="186" t="n">
        <v>19</v>
      </c>
      <c r="B154" s="187" t="s">
        <v>672</v>
      </c>
      <c r="C154" s="188" t="s">
        <v>673</v>
      </c>
      <c r="D154" s="189" t="s">
        <v>184</v>
      </c>
      <c r="E154" s="190" t="n">
        <v>60.1671</v>
      </c>
      <c r="F154" s="191"/>
      <c r="G154" s="192" t="n">
        <f aca="false">ROUND(E154*F154,2)</f>
        <v>0</v>
      </c>
      <c r="H154" s="191"/>
      <c r="I154" s="192" t="n">
        <f aca="false">ROUND(E154*H154,2)</f>
        <v>0</v>
      </c>
      <c r="J154" s="191"/>
      <c r="K154" s="192" t="n">
        <f aca="false">ROUND(E154*J154,2)</f>
        <v>0</v>
      </c>
      <c r="L154" s="192" t="n">
        <v>21</v>
      </c>
      <c r="M154" s="192" t="n">
        <f aca="false">G154*(1+L154/100)</f>
        <v>0</v>
      </c>
      <c r="N154" s="192" t="n">
        <v>0</v>
      </c>
      <c r="O154" s="192" t="n">
        <f aca="false">ROUND(E154*N154,2)</f>
        <v>0</v>
      </c>
      <c r="P154" s="192" t="n">
        <v>0</v>
      </c>
      <c r="Q154" s="192" t="n">
        <f aca="false">ROUND(E154*P154,2)</f>
        <v>0</v>
      </c>
      <c r="R154" s="192" t="s">
        <v>169</v>
      </c>
      <c r="S154" s="192" t="s">
        <v>150</v>
      </c>
      <c r="T154" s="193" t="s">
        <v>151</v>
      </c>
      <c r="U154" s="194" t="n">
        <v>0.729</v>
      </c>
      <c r="V154" s="194" t="n">
        <f aca="false">ROUND(E154*U154,2)</f>
        <v>43.86</v>
      </c>
      <c r="W154" s="194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 t="s">
        <v>152</v>
      </c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</row>
    <row r="155" customFormat="false" ht="13.2" hidden="false" customHeight="true" outlineLevel="1" collapsed="false">
      <c r="A155" s="196"/>
      <c r="B155" s="197"/>
      <c r="C155" s="212" t="s">
        <v>261</v>
      </c>
      <c r="D155" s="212"/>
      <c r="E155" s="212"/>
      <c r="F155" s="212"/>
      <c r="G155" s="212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 t="s">
        <v>171</v>
      </c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</row>
    <row r="156" customFormat="false" ht="13.2" hidden="false" customHeight="false" outlineLevel="1" collapsed="false">
      <c r="A156" s="196"/>
      <c r="B156" s="197"/>
      <c r="C156" s="209" t="s">
        <v>674</v>
      </c>
      <c r="D156" s="210"/>
      <c r="E156" s="211" t="n">
        <v>60.1671</v>
      </c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 t="s">
        <v>154</v>
      </c>
      <c r="AH156" s="195" t="n">
        <v>0</v>
      </c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</row>
    <row r="157" customFormat="false" ht="13.2" hidden="false" customHeight="false" outlineLevel="1" collapsed="false">
      <c r="A157" s="186" t="n">
        <v>20</v>
      </c>
      <c r="B157" s="187" t="s">
        <v>263</v>
      </c>
      <c r="C157" s="188" t="s">
        <v>264</v>
      </c>
      <c r="D157" s="189" t="s">
        <v>184</v>
      </c>
      <c r="E157" s="190" t="n">
        <v>619.90347</v>
      </c>
      <c r="F157" s="191"/>
      <c r="G157" s="192" t="n">
        <f aca="false">ROUND(E157*F157,2)</f>
        <v>0</v>
      </c>
      <c r="H157" s="191"/>
      <c r="I157" s="192" t="n">
        <f aca="false">ROUND(E157*H157,2)</f>
        <v>0</v>
      </c>
      <c r="J157" s="191"/>
      <c r="K157" s="192" t="n">
        <f aca="false">ROUND(E157*J157,2)</f>
        <v>0</v>
      </c>
      <c r="L157" s="192" t="n">
        <v>21</v>
      </c>
      <c r="M157" s="192" t="n">
        <f aca="false">G157*(1+L157/100)</f>
        <v>0</v>
      </c>
      <c r="N157" s="192" t="n">
        <v>0</v>
      </c>
      <c r="O157" s="192" t="n">
        <f aca="false">ROUND(E157*N157,2)</f>
        <v>0</v>
      </c>
      <c r="P157" s="192" t="n">
        <v>0</v>
      </c>
      <c r="Q157" s="192" t="n">
        <f aca="false">ROUND(E157*P157,2)</f>
        <v>0</v>
      </c>
      <c r="R157" s="192" t="s">
        <v>169</v>
      </c>
      <c r="S157" s="192" t="s">
        <v>150</v>
      </c>
      <c r="T157" s="193" t="s">
        <v>120</v>
      </c>
      <c r="U157" s="194" t="n">
        <v>0.011</v>
      </c>
      <c r="V157" s="194" t="n">
        <f aca="false">ROUND(E157*U157,2)</f>
        <v>6.82</v>
      </c>
      <c r="W157" s="194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 t="s">
        <v>152</v>
      </c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</row>
    <row r="158" customFormat="false" ht="13.2" hidden="false" customHeight="true" outlineLevel="1" collapsed="false">
      <c r="A158" s="196"/>
      <c r="B158" s="197"/>
      <c r="C158" s="212" t="s">
        <v>265</v>
      </c>
      <c r="D158" s="212"/>
      <c r="E158" s="212"/>
      <c r="F158" s="212"/>
      <c r="G158" s="212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 t="s">
        <v>171</v>
      </c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</row>
    <row r="159" customFormat="false" ht="13.2" hidden="false" customHeight="false" outlineLevel="1" collapsed="false">
      <c r="A159" s="196"/>
      <c r="B159" s="197"/>
      <c r="C159" s="209" t="s">
        <v>675</v>
      </c>
      <c r="D159" s="210"/>
      <c r="E159" s="211" t="n">
        <v>619.90347</v>
      </c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 t="s">
        <v>154</v>
      </c>
      <c r="AH159" s="195" t="n">
        <v>0</v>
      </c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</row>
    <row r="160" customFormat="false" ht="13.2" hidden="false" customHeight="false" outlineLevel="1" collapsed="false">
      <c r="A160" s="186" t="n">
        <v>21</v>
      </c>
      <c r="B160" s="187" t="s">
        <v>676</v>
      </c>
      <c r="C160" s="188" t="s">
        <v>677</v>
      </c>
      <c r="D160" s="189" t="s">
        <v>184</v>
      </c>
      <c r="E160" s="190" t="n">
        <v>109.39473</v>
      </c>
      <c r="F160" s="191"/>
      <c r="G160" s="192" t="n">
        <f aca="false">ROUND(E160*F160,2)</f>
        <v>0</v>
      </c>
      <c r="H160" s="191"/>
      <c r="I160" s="192" t="n">
        <f aca="false">ROUND(E160*H160,2)</f>
        <v>0</v>
      </c>
      <c r="J160" s="191"/>
      <c r="K160" s="192" t="n">
        <f aca="false">ROUND(E160*J160,2)</f>
        <v>0</v>
      </c>
      <c r="L160" s="192" t="n">
        <v>21</v>
      </c>
      <c r="M160" s="192" t="n">
        <f aca="false">G160*(1+L160/100)</f>
        <v>0</v>
      </c>
      <c r="N160" s="192" t="n">
        <v>0</v>
      </c>
      <c r="O160" s="192" t="n">
        <f aca="false">ROUND(E160*N160,2)</f>
        <v>0</v>
      </c>
      <c r="P160" s="192" t="n">
        <v>0</v>
      </c>
      <c r="Q160" s="192" t="n">
        <f aca="false">ROUND(E160*P160,2)</f>
        <v>0</v>
      </c>
      <c r="R160" s="192" t="s">
        <v>169</v>
      </c>
      <c r="S160" s="192" t="s">
        <v>150</v>
      </c>
      <c r="T160" s="193" t="s">
        <v>151</v>
      </c>
      <c r="U160" s="194" t="n">
        <v>0.012</v>
      </c>
      <c r="V160" s="194" t="n">
        <f aca="false">ROUND(E160*U160,2)</f>
        <v>1.31</v>
      </c>
      <c r="W160" s="194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 t="s">
        <v>152</v>
      </c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</row>
    <row r="161" customFormat="false" ht="13.2" hidden="false" customHeight="true" outlineLevel="1" collapsed="false">
      <c r="A161" s="196"/>
      <c r="B161" s="197"/>
      <c r="C161" s="212" t="s">
        <v>265</v>
      </c>
      <c r="D161" s="212"/>
      <c r="E161" s="212"/>
      <c r="F161" s="212"/>
      <c r="G161" s="212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 t="s">
        <v>171</v>
      </c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</row>
    <row r="162" customFormat="false" ht="13.2" hidden="false" customHeight="false" outlineLevel="1" collapsed="false">
      <c r="A162" s="196"/>
      <c r="B162" s="197"/>
      <c r="C162" s="209" t="s">
        <v>678</v>
      </c>
      <c r="D162" s="210"/>
      <c r="E162" s="211" t="n">
        <v>109.39473</v>
      </c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 t="s">
        <v>154</v>
      </c>
      <c r="AH162" s="195" t="n">
        <v>0</v>
      </c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</row>
    <row r="163" customFormat="false" ht="20.4" hidden="false" customHeight="false" outlineLevel="1" collapsed="false">
      <c r="A163" s="186" t="n">
        <v>22</v>
      </c>
      <c r="B163" s="187" t="s">
        <v>267</v>
      </c>
      <c r="C163" s="188" t="s">
        <v>268</v>
      </c>
      <c r="D163" s="189" t="s">
        <v>184</v>
      </c>
      <c r="E163" s="190" t="n">
        <v>619.90347</v>
      </c>
      <c r="F163" s="191"/>
      <c r="G163" s="192" t="n">
        <f aca="false">ROUND(E163*F163,2)</f>
        <v>0</v>
      </c>
      <c r="H163" s="191"/>
      <c r="I163" s="192" t="n">
        <f aca="false">ROUND(E163*H163,2)</f>
        <v>0</v>
      </c>
      <c r="J163" s="191"/>
      <c r="K163" s="192" t="n">
        <f aca="false">ROUND(E163*J163,2)</f>
        <v>0</v>
      </c>
      <c r="L163" s="192" t="n">
        <v>21</v>
      </c>
      <c r="M163" s="192" t="n">
        <f aca="false">G163*(1+L163/100)</f>
        <v>0</v>
      </c>
      <c r="N163" s="192" t="n">
        <v>0</v>
      </c>
      <c r="O163" s="192" t="n">
        <f aca="false">ROUND(E163*N163,2)</f>
        <v>0</v>
      </c>
      <c r="P163" s="192" t="n">
        <v>0</v>
      </c>
      <c r="Q163" s="192" t="n">
        <f aca="false">ROUND(E163*P163,2)</f>
        <v>0</v>
      </c>
      <c r="R163" s="192" t="s">
        <v>169</v>
      </c>
      <c r="S163" s="192" t="s">
        <v>150</v>
      </c>
      <c r="T163" s="193" t="s">
        <v>120</v>
      </c>
      <c r="U163" s="194" t="n">
        <v>0.053</v>
      </c>
      <c r="V163" s="194" t="n">
        <f aca="false">ROUND(E163*U163,2)</f>
        <v>32.85</v>
      </c>
      <c r="W163" s="194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 t="s">
        <v>152</v>
      </c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</row>
    <row r="164" customFormat="false" ht="13.2" hidden="false" customHeight="false" outlineLevel="1" collapsed="false">
      <c r="A164" s="196"/>
      <c r="B164" s="197"/>
      <c r="C164" s="209" t="s">
        <v>675</v>
      </c>
      <c r="D164" s="210"/>
      <c r="E164" s="211" t="n">
        <v>619.90347</v>
      </c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 t="s">
        <v>154</v>
      </c>
      <c r="AH164" s="195" t="n">
        <v>0</v>
      </c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</row>
    <row r="165" customFormat="false" ht="20.4" hidden="false" customHeight="false" outlineLevel="1" collapsed="false">
      <c r="A165" s="186" t="n">
        <v>23</v>
      </c>
      <c r="B165" s="187" t="s">
        <v>679</v>
      </c>
      <c r="C165" s="188" t="s">
        <v>680</v>
      </c>
      <c r="D165" s="189" t="s">
        <v>184</v>
      </c>
      <c r="E165" s="190" t="n">
        <v>109.39473</v>
      </c>
      <c r="F165" s="191"/>
      <c r="G165" s="192" t="n">
        <f aca="false">ROUND(E165*F165,2)</f>
        <v>0</v>
      </c>
      <c r="H165" s="191"/>
      <c r="I165" s="192" t="n">
        <f aca="false">ROUND(E165*H165,2)</f>
        <v>0</v>
      </c>
      <c r="J165" s="191"/>
      <c r="K165" s="192" t="n">
        <f aca="false">ROUND(E165*J165,2)</f>
        <v>0</v>
      </c>
      <c r="L165" s="192" t="n">
        <v>21</v>
      </c>
      <c r="M165" s="192" t="n">
        <f aca="false">G165*(1+L165/100)</f>
        <v>0</v>
      </c>
      <c r="N165" s="192" t="n">
        <v>0</v>
      </c>
      <c r="O165" s="192" t="n">
        <f aca="false">ROUND(E165*N165,2)</f>
        <v>0</v>
      </c>
      <c r="P165" s="192" t="n">
        <v>0</v>
      </c>
      <c r="Q165" s="192" t="n">
        <f aca="false">ROUND(E165*P165,2)</f>
        <v>0</v>
      </c>
      <c r="R165" s="192" t="s">
        <v>169</v>
      </c>
      <c r="S165" s="192" t="s">
        <v>150</v>
      </c>
      <c r="T165" s="193" t="s">
        <v>151</v>
      </c>
      <c r="U165" s="194" t="n">
        <v>0.061</v>
      </c>
      <c r="V165" s="194" t="n">
        <f aca="false">ROUND(E165*U165,2)</f>
        <v>6.67</v>
      </c>
      <c r="W165" s="194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 t="s">
        <v>152</v>
      </c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</row>
    <row r="166" customFormat="false" ht="13.2" hidden="false" customHeight="false" outlineLevel="1" collapsed="false">
      <c r="A166" s="196"/>
      <c r="B166" s="197"/>
      <c r="C166" s="209" t="s">
        <v>678</v>
      </c>
      <c r="D166" s="210"/>
      <c r="E166" s="211" t="n">
        <v>109.39473</v>
      </c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 t="s">
        <v>154</v>
      </c>
      <c r="AH166" s="195" t="n">
        <v>0</v>
      </c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</row>
    <row r="167" customFormat="false" ht="20.4" hidden="false" customHeight="false" outlineLevel="1" collapsed="false">
      <c r="A167" s="216" t="n">
        <v>24</v>
      </c>
      <c r="B167" s="217" t="s">
        <v>269</v>
      </c>
      <c r="C167" s="218" t="s">
        <v>270</v>
      </c>
      <c r="D167" s="219" t="s">
        <v>184</v>
      </c>
      <c r="E167" s="220" t="n">
        <v>729.2982</v>
      </c>
      <c r="F167" s="221"/>
      <c r="G167" s="222" t="n">
        <f aca="false">ROUND(E167*F167,2)</f>
        <v>0</v>
      </c>
      <c r="H167" s="221"/>
      <c r="I167" s="222" t="n">
        <f aca="false">ROUND(E167*H167,2)</f>
        <v>0</v>
      </c>
      <c r="J167" s="221"/>
      <c r="K167" s="222" t="n">
        <f aca="false">ROUND(E167*J167,2)</f>
        <v>0</v>
      </c>
      <c r="L167" s="222" t="n">
        <v>21</v>
      </c>
      <c r="M167" s="222" t="n">
        <f aca="false">G167*(1+L167/100)</f>
        <v>0</v>
      </c>
      <c r="N167" s="222" t="n">
        <v>0</v>
      </c>
      <c r="O167" s="222" t="n">
        <f aca="false">ROUND(E167*N167,2)</f>
        <v>0</v>
      </c>
      <c r="P167" s="222" t="n">
        <v>0</v>
      </c>
      <c r="Q167" s="222" t="n">
        <f aca="false">ROUND(E167*P167,2)</f>
        <v>0</v>
      </c>
      <c r="R167" s="222" t="s">
        <v>169</v>
      </c>
      <c r="S167" s="222" t="s">
        <v>150</v>
      </c>
      <c r="T167" s="223" t="s">
        <v>120</v>
      </c>
      <c r="U167" s="194" t="n">
        <v>0.009</v>
      </c>
      <c r="V167" s="194" t="n">
        <f aca="false">ROUND(E167*U167,2)</f>
        <v>6.56</v>
      </c>
      <c r="W167" s="194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 t="s">
        <v>152</v>
      </c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</row>
    <row r="168" customFormat="false" ht="13.2" hidden="false" customHeight="false" outlineLevel="1" collapsed="false">
      <c r="A168" s="186" t="n">
        <v>25</v>
      </c>
      <c r="B168" s="187" t="s">
        <v>271</v>
      </c>
      <c r="C168" s="188" t="s">
        <v>272</v>
      </c>
      <c r="D168" s="189" t="s">
        <v>184</v>
      </c>
      <c r="E168" s="190" t="n">
        <v>453.66296</v>
      </c>
      <c r="F168" s="191"/>
      <c r="G168" s="192" t="n">
        <f aca="false">ROUND(E168*F168,2)</f>
        <v>0</v>
      </c>
      <c r="H168" s="191"/>
      <c r="I168" s="192" t="n">
        <f aca="false">ROUND(E168*H168,2)</f>
        <v>0</v>
      </c>
      <c r="J168" s="191"/>
      <c r="K168" s="192" t="n">
        <f aca="false">ROUND(E168*J168,2)</f>
        <v>0</v>
      </c>
      <c r="L168" s="192" t="n">
        <v>21</v>
      </c>
      <c r="M168" s="192" t="n">
        <f aca="false">G168*(1+L168/100)</f>
        <v>0</v>
      </c>
      <c r="N168" s="192" t="n">
        <v>0</v>
      </c>
      <c r="O168" s="192" t="n">
        <f aca="false">ROUND(E168*N168,2)</f>
        <v>0</v>
      </c>
      <c r="P168" s="192" t="n">
        <v>0</v>
      </c>
      <c r="Q168" s="192" t="n">
        <f aca="false">ROUND(E168*P168,2)</f>
        <v>0</v>
      </c>
      <c r="R168" s="192" t="s">
        <v>169</v>
      </c>
      <c r="S168" s="192" t="s">
        <v>150</v>
      </c>
      <c r="T168" s="193" t="s">
        <v>120</v>
      </c>
      <c r="U168" s="194" t="n">
        <v>0.202</v>
      </c>
      <c r="V168" s="194" t="n">
        <f aca="false">ROUND(E168*U168,2)</f>
        <v>91.64</v>
      </c>
      <c r="W168" s="194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 t="s">
        <v>152</v>
      </c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</row>
    <row r="169" customFormat="false" ht="13.2" hidden="false" customHeight="true" outlineLevel="1" collapsed="false">
      <c r="A169" s="196"/>
      <c r="B169" s="197"/>
      <c r="C169" s="212" t="s">
        <v>273</v>
      </c>
      <c r="D169" s="212"/>
      <c r="E169" s="212"/>
      <c r="F169" s="212"/>
      <c r="G169" s="212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 t="s">
        <v>171</v>
      </c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</row>
    <row r="170" customFormat="false" ht="13.2" hidden="false" customHeight="false" outlineLevel="1" collapsed="false">
      <c r="A170" s="196"/>
      <c r="B170" s="197"/>
      <c r="C170" s="209" t="s">
        <v>681</v>
      </c>
      <c r="D170" s="210"/>
      <c r="E170" s="211" t="n">
        <v>729.2982</v>
      </c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 t="s">
        <v>154</v>
      </c>
      <c r="AH170" s="195" t="n">
        <v>0</v>
      </c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</row>
    <row r="171" customFormat="false" ht="13.2" hidden="false" customHeight="false" outlineLevel="1" collapsed="false">
      <c r="A171" s="196"/>
      <c r="B171" s="197"/>
      <c r="C171" s="209" t="s">
        <v>682</v>
      </c>
      <c r="D171" s="210"/>
      <c r="E171" s="211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 t="s">
        <v>154</v>
      </c>
      <c r="AH171" s="195" t="n">
        <v>0</v>
      </c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</row>
    <row r="172" customFormat="false" ht="13.2" hidden="false" customHeight="false" outlineLevel="1" collapsed="false">
      <c r="A172" s="196"/>
      <c r="B172" s="197"/>
      <c r="C172" s="209" t="s">
        <v>683</v>
      </c>
      <c r="D172" s="210"/>
      <c r="E172" s="211" t="n">
        <v>-39.875</v>
      </c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 t="s">
        <v>154</v>
      </c>
      <c r="AH172" s="195" t="n">
        <v>0</v>
      </c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</row>
    <row r="173" customFormat="false" ht="13.2" hidden="false" customHeight="false" outlineLevel="1" collapsed="false">
      <c r="A173" s="196"/>
      <c r="B173" s="197"/>
      <c r="C173" s="209" t="s">
        <v>684</v>
      </c>
      <c r="D173" s="210"/>
      <c r="E173" s="211" t="n">
        <v>-188.8575</v>
      </c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 t="s">
        <v>154</v>
      </c>
      <c r="AH173" s="195" t="n">
        <v>0</v>
      </c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</row>
    <row r="174" customFormat="false" ht="13.2" hidden="false" customHeight="false" outlineLevel="1" collapsed="false">
      <c r="A174" s="196"/>
      <c r="B174" s="197"/>
      <c r="C174" s="209" t="s">
        <v>685</v>
      </c>
      <c r="D174" s="210"/>
      <c r="E174" s="211" t="n">
        <v>-16.5</v>
      </c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 t="s">
        <v>154</v>
      </c>
      <c r="AH174" s="195" t="n">
        <v>0</v>
      </c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</row>
    <row r="175" customFormat="false" ht="13.2" hidden="false" customHeight="false" outlineLevel="1" collapsed="false">
      <c r="A175" s="196"/>
      <c r="B175" s="197"/>
      <c r="C175" s="209" t="s">
        <v>686</v>
      </c>
      <c r="D175" s="210"/>
      <c r="E175" s="211" t="n">
        <v>-30.40274</v>
      </c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 t="s">
        <v>154</v>
      </c>
      <c r="AH175" s="195" t="n">
        <v>0</v>
      </c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</row>
    <row r="176" customFormat="false" ht="13.2" hidden="false" customHeight="false" outlineLevel="1" collapsed="false">
      <c r="A176" s="186" t="n">
        <v>26</v>
      </c>
      <c r="B176" s="187" t="s">
        <v>280</v>
      </c>
      <c r="C176" s="188" t="s">
        <v>281</v>
      </c>
      <c r="D176" s="189" t="s">
        <v>184</v>
      </c>
      <c r="E176" s="190" t="n">
        <v>237.9825</v>
      </c>
      <c r="F176" s="191"/>
      <c r="G176" s="192" t="n">
        <f aca="false">ROUND(E176*F176,2)</f>
        <v>0</v>
      </c>
      <c r="H176" s="191"/>
      <c r="I176" s="192" t="n">
        <f aca="false">ROUND(E176*H176,2)</f>
        <v>0</v>
      </c>
      <c r="J176" s="191"/>
      <c r="K176" s="192" t="n">
        <f aca="false">ROUND(E176*J176,2)</f>
        <v>0</v>
      </c>
      <c r="L176" s="192" t="n">
        <v>21</v>
      </c>
      <c r="M176" s="192" t="n">
        <f aca="false">G176*(1+L176/100)</f>
        <v>0</v>
      </c>
      <c r="N176" s="192" t="n">
        <v>1.7</v>
      </c>
      <c r="O176" s="192" t="n">
        <f aca="false">ROUND(E176*N176,2)</f>
        <v>404.57</v>
      </c>
      <c r="P176" s="192" t="n">
        <v>0</v>
      </c>
      <c r="Q176" s="192" t="n">
        <f aca="false">ROUND(E176*P176,2)</f>
        <v>0</v>
      </c>
      <c r="R176" s="192" t="s">
        <v>169</v>
      </c>
      <c r="S176" s="192" t="s">
        <v>150</v>
      </c>
      <c r="T176" s="193" t="s">
        <v>120</v>
      </c>
      <c r="U176" s="194" t="n">
        <v>1.587</v>
      </c>
      <c r="V176" s="194" t="n">
        <f aca="false">ROUND(E176*U176,2)</f>
        <v>377.68</v>
      </c>
      <c r="W176" s="194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 t="s">
        <v>152</v>
      </c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  <c r="BG176" s="195"/>
      <c r="BH176" s="195"/>
    </row>
    <row r="177" customFormat="false" ht="21" hidden="false" customHeight="true" outlineLevel="1" collapsed="false">
      <c r="A177" s="196"/>
      <c r="B177" s="197"/>
      <c r="C177" s="212" t="s">
        <v>282</v>
      </c>
      <c r="D177" s="212"/>
      <c r="E177" s="212"/>
      <c r="F177" s="212"/>
      <c r="G177" s="212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 t="s">
        <v>171</v>
      </c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9" t="str">
        <f aca="false">C177</f>
        <v>sypaninou z vhodných hornin tř. 1 - 4 nebo materiálem připraveným podél výkopu ve vzdálenosti do 3 m od jeho kraje, pro jakoukoliv hloubku výkopu a jakoukoliv míru zhutnění,</v>
      </c>
      <c r="BB177" s="195"/>
      <c r="BC177" s="195"/>
      <c r="BD177" s="195"/>
      <c r="BE177" s="195"/>
      <c r="BF177" s="195"/>
      <c r="BG177" s="195"/>
      <c r="BH177" s="195"/>
    </row>
    <row r="178" customFormat="false" ht="13.2" hidden="false" customHeight="false" outlineLevel="1" collapsed="false">
      <c r="A178" s="196"/>
      <c r="B178" s="197"/>
      <c r="C178" s="209" t="s">
        <v>687</v>
      </c>
      <c r="D178" s="210"/>
      <c r="E178" s="211" t="n">
        <v>32.625</v>
      </c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 t="s">
        <v>154</v>
      </c>
      <c r="AH178" s="195" t="n">
        <v>0</v>
      </c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</row>
    <row r="179" customFormat="false" ht="13.2" hidden="false" customHeight="false" outlineLevel="1" collapsed="false">
      <c r="A179" s="196"/>
      <c r="B179" s="197"/>
      <c r="C179" s="209" t="s">
        <v>688</v>
      </c>
      <c r="D179" s="210"/>
      <c r="E179" s="211" t="n">
        <v>188.8575</v>
      </c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 t="s">
        <v>154</v>
      </c>
      <c r="AH179" s="195" t="n">
        <v>0</v>
      </c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</row>
    <row r="180" customFormat="false" ht="13.2" hidden="false" customHeight="false" outlineLevel="1" collapsed="false">
      <c r="A180" s="196"/>
      <c r="B180" s="197"/>
      <c r="C180" s="209" t="s">
        <v>689</v>
      </c>
      <c r="D180" s="210"/>
      <c r="E180" s="211" t="n">
        <v>16.5</v>
      </c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 t="s">
        <v>154</v>
      </c>
      <c r="AH180" s="195" t="n">
        <v>0</v>
      </c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</row>
    <row r="181" customFormat="false" ht="20.4" hidden="false" customHeight="false" outlineLevel="1" collapsed="false">
      <c r="A181" s="186" t="n">
        <v>27</v>
      </c>
      <c r="B181" s="187" t="s">
        <v>286</v>
      </c>
      <c r="C181" s="188" t="s">
        <v>287</v>
      </c>
      <c r="D181" s="189" t="s">
        <v>148</v>
      </c>
      <c r="E181" s="190" t="n">
        <v>168.78</v>
      </c>
      <c r="F181" s="191"/>
      <c r="G181" s="192" t="n">
        <f aca="false">ROUND(E181*F181,2)</f>
        <v>0</v>
      </c>
      <c r="H181" s="191"/>
      <c r="I181" s="192" t="n">
        <f aca="false">ROUND(E181*H181,2)</f>
        <v>0</v>
      </c>
      <c r="J181" s="191"/>
      <c r="K181" s="192" t="n">
        <f aca="false">ROUND(E181*J181,2)</f>
        <v>0</v>
      </c>
      <c r="L181" s="192" t="n">
        <v>21</v>
      </c>
      <c r="M181" s="192" t="n">
        <f aca="false">G181*(1+L181/100)</f>
        <v>0</v>
      </c>
      <c r="N181" s="192" t="n">
        <v>0</v>
      </c>
      <c r="O181" s="192" t="n">
        <f aca="false">ROUND(E181*N181,2)</f>
        <v>0</v>
      </c>
      <c r="P181" s="192" t="n">
        <v>0</v>
      </c>
      <c r="Q181" s="192" t="n">
        <f aca="false">ROUND(E181*P181,2)</f>
        <v>0</v>
      </c>
      <c r="R181" s="192" t="s">
        <v>169</v>
      </c>
      <c r="S181" s="192" t="s">
        <v>150</v>
      </c>
      <c r="T181" s="193" t="s">
        <v>120</v>
      </c>
      <c r="U181" s="194" t="n">
        <v>0.416</v>
      </c>
      <c r="V181" s="194" t="n">
        <f aca="false">ROUND(E181*U181,2)</f>
        <v>70.21</v>
      </c>
      <c r="W181" s="194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 t="s">
        <v>152</v>
      </c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</row>
    <row r="182" customFormat="false" ht="13.2" hidden="false" customHeight="true" outlineLevel="1" collapsed="false">
      <c r="A182" s="196"/>
      <c r="B182" s="197"/>
      <c r="C182" s="212" t="s">
        <v>288</v>
      </c>
      <c r="D182" s="212"/>
      <c r="E182" s="212"/>
      <c r="F182" s="212"/>
      <c r="G182" s="212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 t="s">
        <v>171</v>
      </c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</row>
    <row r="183" customFormat="false" ht="13.2" hidden="false" customHeight="false" outlineLevel="1" collapsed="false">
      <c r="A183" s="196"/>
      <c r="B183" s="197"/>
      <c r="C183" s="213" t="s">
        <v>194</v>
      </c>
      <c r="D183" s="214"/>
      <c r="E183" s="215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 t="s">
        <v>154</v>
      </c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</row>
    <row r="184" customFormat="false" ht="13.2" hidden="false" customHeight="false" outlineLevel="1" collapsed="false">
      <c r="A184" s="196"/>
      <c r="B184" s="197"/>
      <c r="C184" s="213" t="s">
        <v>195</v>
      </c>
      <c r="D184" s="214"/>
      <c r="E184" s="215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 t="s">
        <v>154</v>
      </c>
      <c r="AH184" s="195" t="n">
        <v>2</v>
      </c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</row>
    <row r="185" customFormat="false" ht="13.2" hidden="false" customHeight="false" outlineLevel="1" collapsed="false">
      <c r="A185" s="196"/>
      <c r="B185" s="197"/>
      <c r="C185" s="213" t="s">
        <v>586</v>
      </c>
      <c r="D185" s="214"/>
      <c r="E185" s="215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 t="s">
        <v>154</v>
      </c>
      <c r="AH185" s="195" t="n">
        <v>2</v>
      </c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</row>
    <row r="186" customFormat="false" ht="13.2" hidden="false" customHeight="false" outlineLevel="1" collapsed="false">
      <c r="A186" s="196"/>
      <c r="B186" s="197"/>
      <c r="C186" s="213" t="s">
        <v>607</v>
      </c>
      <c r="D186" s="214"/>
      <c r="E186" s="215" t="n">
        <v>8.58</v>
      </c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 t="s">
        <v>154</v>
      </c>
      <c r="AH186" s="195" t="n">
        <v>2</v>
      </c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</row>
    <row r="187" customFormat="false" ht="13.2" hidden="false" customHeight="false" outlineLevel="1" collapsed="false">
      <c r="A187" s="196"/>
      <c r="B187" s="197"/>
      <c r="C187" s="213" t="s">
        <v>608</v>
      </c>
      <c r="D187" s="214"/>
      <c r="E187" s="215" t="n">
        <v>15.6</v>
      </c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 t="s">
        <v>154</v>
      </c>
      <c r="AH187" s="195" t="n">
        <v>2</v>
      </c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</row>
    <row r="188" customFormat="false" ht="13.2" hidden="false" customHeight="false" outlineLevel="1" collapsed="false">
      <c r="A188" s="196"/>
      <c r="B188" s="197"/>
      <c r="C188" s="213" t="s">
        <v>609</v>
      </c>
      <c r="D188" s="214"/>
      <c r="E188" s="215" t="n">
        <v>10.01</v>
      </c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 t="s">
        <v>154</v>
      </c>
      <c r="AH188" s="195" t="n">
        <v>2</v>
      </c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</row>
    <row r="189" customFormat="false" ht="13.2" hidden="false" customHeight="false" outlineLevel="1" collapsed="false">
      <c r="A189" s="196"/>
      <c r="B189" s="197"/>
      <c r="C189" s="213" t="s">
        <v>610</v>
      </c>
      <c r="D189" s="214"/>
      <c r="E189" s="215" t="n">
        <v>18.46</v>
      </c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 t="s">
        <v>154</v>
      </c>
      <c r="AH189" s="195" t="n">
        <v>2</v>
      </c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</row>
    <row r="190" customFormat="false" ht="13.2" hidden="false" customHeight="false" outlineLevel="1" collapsed="false">
      <c r="A190" s="196"/>
      <c r="B190" s="197"/>
      <c r="C190" s="213" t="s">
        <v>611</v>
      </c>
      <c r="D190" s="214"/>
      <c r="E190" s="215" t="n">
        <v>6.76</v>
      </c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 t="s">
        <v>154</v>
      </c>
      <c r="AH190" s="195" t="n">
        <v>2</v>
      </c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</row>
    <row r="191" customFormat="false" ht="13.2" hidden="false" customHeight="false" outlineLevel="1" collapsed="false">
      <c r="A191" s="196"/>
      <c r="B191" s="197"/>
      <c r="C191" s="213" t="s">
        <v>593</v>
      </c>
      <c r="D191" s="214"/>
      <c r="E191" s="215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 t="s">
        <v>154</v>
      </c>
      <c r="AH191" s="195" t="n">
        <v>2</v>
      </c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</row>
    <row r="192" customFormat="false" ht="13.2" hidden="false" customHeight="false" outlineLevel="1" collapsed="false">
      <c r="A192" s="196"/>
      <c r="B192" s="197"/>
      <c r="C192" s="213" t="s">
        <v>612</v>
      </c>
      <c r="D192" s="214"/>
      <c r="E192" s="215" t="n">
        <v>6.37</v>
      </c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 t="s">
        <v>154</v>
      </c>
      <c r="AH192" s="195" t="n">
        <v>2</v>
      </c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</row>
    <row r="193" customFormat="false" ht="13.2" hidden="false" customHeight="false" outlineLevel="1" collapsed="false">
      <c r="A193" s="196"/>
      <c r="B193" s="197"/>
      <c r="C193" s="213" t="s">
        <v>202</v>
      </c>
      <c r="D193" s="214"/>
      <c r="E193" s="215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 t="s">
        <v>154</v>
      </c>
      <c r="AH193" s="195" t="n">
        <v>2</v>
      </c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</row>
    <row r="194" customFormat="false" ht="13.2" hidden="false" customHeight="false" outlineLevel="1" collapsed="false">
      <c r="A194" s="196"/>
      <c r="B194" s="197"/>
      <c r="C194" s="213" t="s">
        <v>613</v>
      </c>
      <c r="D194" s="214"/>
      <c r="E194" s="215" t="n">
        <v>17.5</v>
      </c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 t="s">
        <v>154</v>
      </c>
      <c r="AH194" s="195" t="n">
        <v>2</v>
      </c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</row>
    <row r="195" customFormat="false" ht="13.2" hidden="false" customHeight="false" outlineLevel="1" collapsed="false">
      <c r="A195" s="196"/>
      <c r="B195" s="197"/>
      <c r="C195" s="213" t="s">
        <v>614</v>
      </c>
      <c r="D195" s="214"/>
      <c r="E195" s="215" t="n">
        <v>13</v>
      </c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 t="s">
        <v>154</v>
      </c>
      <c r="AH195" s="195" t="n">
        <v>2</v>
      </c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</row>
    <row r="196" customFormat="false" ht="13.2" hidden="false" customHeight="false" outlineLevel="1" collapsed="false">
      <c r="A196" s="196"/>
      <c r="B196" s="197"/>
      <c r="C196" s="213" t="s">
        <v>615</v>
      </c>
      <c r="D196" s="214"/>
      <c r="E196" s="215" t="n">
        <v>72.5</v>
      </c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 t="s">
        <v>154</v>
      </c>
      <c r="AH196" s="195" t="n">
        <v>2</v>
      </c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</row>
    <row r="197" customFormat="false" ht="13.2" hidden="false" customHeight="false" outlineLevel="1" collapsed="false">
      <c r="A197" s="196"/>
      <c r="B197" s="197"/>
      <c r="C197" s="213" t="s">
        <v>205</v>
      </c>
      <c r="D197" s="214"/>
      <c r="E197" s="215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 t="s">
        <v>154</v>
      </c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</row>
    <row r="198" customFormat="false" ht="13.2" hidden="false" customHeight="false" outlineLevel="1" collapsed="false">
      <c r="A198" s="196"/>
      <c r="B198" s="197"/>
      <c r="C198" s="209" t="s">
        <v>690</v>
      </c>
      <c r="D198" s="210"/>
      <c r="E198" s="211" t="n">
        <v>168.78</v>
      </c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 t="s">
        <v>154</v>
      </c>
      <c r="AH198" s="195" t="n">
        <v>0</v>
      </c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</row>
    <row r="199" customFormat="false" ht="13.2" hidden="false" customHeight="false" outlineLevel="1" collapsed="false">
      <c r="A199" s="186" t="n">
        <v>28</v>
      </c>
      <c r="B199" s="187" t="s">
        <v>295</v>
      </c>
      <c r="C199" s="188" t="s">
        <v>296</v>
      </c>
      <c r="D199" s="189" t="s">
        <v>297</v>
      </c>
      <c r="E199" s="190" t="n">
        <v>1312.73676</v>
      </c>
      <c r="F199" s="191"/>
      <c r="G199" s="192" t="n">
        <f aca="false">ROUND(E199*F199,2)</f>
        <v>0</v>
      </c>
      <c r="H199" s="191"/>
      <c r="I199" s="192" t="n">
        <f aca="false">ROUND(E199*H199,2)</f>
        <v>0</v>
      </c>
      <c r="J199" s="191"/>
      <c r="K199" s="192" t="n">
        <f aca="false">ROUND(E199*J199,2)</f>
        <v>0</v>
      </c>
      <c r="L199" s="192" t="n">
        <v>21</v>
      </c>
      <c r="M199" s="192" t="n">
        <f aca="false">G199*(1+L199/100)</f>
        <v>0</v>
      </c>
      <c r="N199" s="192" t="n">
        <v>0</v>
      </c>
      <c r="O199" s="192" t="n">
        <f aca="false">ROUND(E199*N199,2)</f>
        <v>0</v>
      </c>
      <c r="P199" s="192" t="n">
        <v>0</v>
      </c>
      <c r="Q199" s="192" t="n">
        <f aca="false">ROUND(E199*P199,2)</f>
        <v>0</v>
      </c>
      <c r="R199" s="192" t="s">
        <v>169</v>
      </c>
      <c r="S199" s="192" t="s">
        <v>150</v>
      </c>
      <c r="T199" s="193" t="s">
        <v>120</v>
      </c>
      <c r="U199" s="194" t="n">
        <v>0</v>
      </c>
      <c r="V199" s="194" t="n">
        <f aca="false">ROUND(E199*U199,2)</f>
        <v>0</v>
      </c>
      <c r="W199" s="194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 t="s">
        <v>152</v>
      </c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</row>
    <row r="200" customFormat="false" ht="13.2" hidden="false" customHeight="false" outlineLevel="1" collapsed="false">
      <c r="A200" s="196"/>
      <c r="B200" s="197"/>
      <c r="C200" s="209" t="s">
        <v>691</v>
      </c>
      <c r="D200" s="210"/>
      <c r="E200" s="211" t="n">
        <v>1312.73676</v>
      </c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 t="s">
        <v>154</v>
      </c>
      <c r="AH200" s="195" t="n">
        <v>0</v>
      </c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</row>
    <row r="201" customFormat="false" ht="13.2" hidden="false" customHeight="false" outlineLevel="1" collapsed="false">
      <c r="A201" s="216" t="n">
        <v>29</v>
      </c>
      <c r="B201" s="217" t="s">
        <v>299</v>
      </c>
      <c r="C201" s="218" t="s">
        <v>300</v>
      </c>
      <c r="D201" s="219" t="s">
        <v>301</v>
      </c>
      <c r="E201" s="220" t="n">
        <v>1</v>
      </c>
      <c r="F201" s="221"/>
      <c r="G201" s="222" t="n">
        <f aca="false">ROUND(E201*F201,2)</f>
        <v>0</v>
      </c>
      <c r="H201" s="221"/>
      <c r="I201" s="222" t="n">
        <f aca="false">ROUND(E201*H201,2)</f>
        <v>0</v>
      </c>
      <c r="J201" s="221"/>
      <c r="K201" s="222" t="n">
        <f aca="false">ROUND(E201*J201,2)</f>
        <v>0</v>
      </c>
      <c r="L201" s="222" t="n">
        <v>21</v>
      </c>
      <c r="M201" s="222" t="n">
        <f aca="false">G201*(1+L201/100)</f>
        <v>0</v>
      </c>
      <c r="N201" s="222" t="n">
        <v>4E-005</v>
      </c>
      <c r="O201" s="222" t="n">
        <f aca="false">ROUND(E201*N201,2)</f>
        <v>0</v>
      </c>
      <c r="P201" s="222" t="n">
        <v>0</v>
      </c>
      <c r="Q201" s="222" t="n">
        <f aca="false">ROUND(E201*P201,2)</f>
        <v>0</v>
      </c>
      <c r="R201" s="222"/>
      <c r="S201" s="222" t="s">
        <v>119</v>
      </c>
      <c r="T201" s="223" t="s">
        <v>120</v>
      </c>
      <c r="U201" s="194" t="n">
        <v>0.303</v>
      </c>
      <c r="V201" s="194" t="n">
        <f aca="false">ROUND(E201*U201,2)</f>
        <v>0.3</v>
      </c>
      <c r="W201" s="194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 t="s">
        <v>152</v>
      </c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</row>
    <row r="202" customFormat="false" ht="13.2" hidden="false" customHeight="false" outlineLevel="1" collapsed="false">
      <c r="A202" s="216" t="n">
        <v>30</v>
      </c>
      <c r="B202" s="217" t="s">
        <v>302</v>
      </c>
      <c r="C202" s="218" t="s">
        <v>303</v>
      </c>
      <c r="D202" s="219" t="s">
        <v>148</v>
      </c>
      <c r="E202" s="220" t="n">
        <v>168.78</v>
      </c>
      <c r="F202" s="221"/>
      <c r="G202" s="222" t="n">
        <f aca="false">ROUND(E202*F202,2)</f>
        <v>0</v>
      </c>
      <c r="H202" s="221"/>
      <c r="I202" s="222" t="n">
        <f aca="false">ROUND(E202*H202,2)</f>
        <v>0</v>
      </c>
      <c r="J202" s="221"/>
      <c r="K202" s="222" t="n">
        <f aca="false">ROUND(E202*J202,2)</f>
        <v>0</v>
      </c>
      <c r="L202" s="222" t="n">
        <v>21</v>
      </c>
      <c r="M202" s="222" t="n">
        <f aca="false">G202*(1+L202/100)</f>
        <v>0</v>
      </c>
      <c r="N202" s="222" t="n">
        <v>3E-005</v>
      </c>
      <c r="O202" s="222" t="n">
        <f aca="false">ROUND(E202*N202,2)</f>
        <v>0.01</v>
      </c>
      <c r="P202" s="222" t="n">
        <v>0</v>
      </c>
      <c r="Q202" s="222" t="n">
        <f aca="false">ROUND(E202*P202,2)</f>
        <v>0</v>
      </c>
      <c r="R202" s="222" t="s">
        <v>304</v>
      </c>
      <c r="S202" s="222" t="s">
        <v>150</v>
      </c>
      <c r="T202" s="223" t="s">
        <v>305</v>
      </c>
      <c r="U202" s="194" t="n">
        <v>0</v>
      </c>
      <c r="V202" s="194" t="n">
        <f aca="false">ROUND(E202*U202,2)</f>
        <v>0</v>
      </c>
      <c r="W202" s="194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 t="s">
        <v>306</v>
      </c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</row>
    <row r="203" customFormat="false" ht="13.2" hidden="false" customHeight="false" outlineLevel="1" collapsed="false">
      <c r="A203" s="186" t="n">
        <v>31</v>
      </c>
      <c r="B203" s="187" t="s">
        <v>307</v>
      </c>
      <c r="C203" s="188" t="s">
        <v>308</v>
      </c>
      <c r="D203" s="189" t="s">
        <v>184</v>
      </c>
      <c r="E203" s="190" t="n">
        <v>513.99678</v>
      </c>
      <c r="F203" s="191"/>
      <c r="G203" s="192" t="n">
        <f aca="false">ROUND(E203*F203,2)</f>
        <v>0</v>
      </c>
      <c r="H203" s="191"/>
      <c r="I203" s="192" t="n">
        <f aca="false">ROUND(E203*H203,2)</f>
        <v>0</v>
      </c>
      <c r="J203" s="191"/>
      <c r="K203" s="192" t="n">
        <f aca="false">ROUND(E203*J203,2)</f>
        <v>0</v>
      </c>
      <c r="L203" s="192" t="n">
        <v>21</v>
      </c>
      <c r="M203" s="192" t="n">
        <f aca="false">G203*(1+L203/100)</f>
        <v>0</v>
      </c>
      <c r="N203" s="192" t="n">
        <v>1.67</v>
      </c>
      <c r="O203" s="192" t="n">
        <f aca="false">ROUND(E203*N203,2)</f>
        <v>858.37</v>
      </c>
      <c r="P203" s="192" t="n">
        <v>0</v>
      </c>
      <c r="Q203" s="192" t="n">
        <f aca="false">ROUND(E203*P203,2)</f>
        <v>0</v>
      </c>
      <c r="R203" s="192" t="s">
        <v>309</v>
      </c>
      <c r="S203" s="192" t="s">
        <v>150</v>
      </c>
      <c r="T203" s="193" t="s">
        <v>150</v>
      </c>
      <c r="U203" s="194" t="n">
        <v>0</v>
      </c>
      <c r="V203" s="194" t="n">
        <f aca="false">ROUND(E203*U203,2)</f>
        <v>0</v>
      </c>
      <c r="W203" s="194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 t="s">
        <v>310</v>
      </c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5"/>
      <c r="AX203" s="195"/>
      <c r="AY203" s="195"/>
      <c r="AZ203" s="195"/>
      <c r="BA203" s="195"/>
      <c r="BB203" s="195"/>
      <c r="BC203" s="195"/>
      <c r="BD203" s="195"/>
      <c r="BE203" s="195"/>
      <c r="BF203" s="195"/>
      <c r="BG203" s="195"/>
      <c r="BH203" s="195"/>
    </row>
    <row r="204" customFormat="false" ht="13.2" hidden="false" customHeight="false" outlineLevel="1" collapsed="false">
      <c r="A204" s="196"/>
      <c r="B204" s="197"/>
      <c r="C204" s="209" t="s">
        <v>692</v>
      </c>
      <c r="D204" s="210"/>
      <c r="E204" s="211" t="n">
        <v>513.99678</v>
      </c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 t="s">
        <v>154</v>
      </c>
      <c r="AH204" s="195" t="n">
        <v>0</v>
      </c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</row>
    <row r="205" customFormat="false" ht="13.2" hidden="false" customHeight="false" outlineLevel="0" collapsed="false">
      <c r="A205" s="178" t="s">
        <v>114</v>
      </c>
      <c r="B205" s="179" t="s">
        <v>65</v>
      </c>
      <c r="C205" s="180" t="s">
        <v>66</v>
      </c>
      <c r="D205" s="181"/>
      <c r="E205" s="182"/>
      <c r="F205" s="183"/>
      <c r="G205" s="183" t="n">
        <f aca="false">SUMIF(AG206:AG217,"&lt;&gt;NOR",G206:G217)</f>
        <v>0</v>
      </c>
      <c r="H205" s="183"/>
      <c r="I205" s="183" t="n">
        <f aca="false">SUM(I206:I217)</f>
        <v>0</v>
      </c>
      <c r="J205" s="183"/>
      <c r="K205" s="183" t="n">
        <f aca="false">SUM(K206:K217)</f>
        <v>0</v>
      </c>
      <c r="L205" s="183"/>
      <c r="M205" s="183" t="n">
        <f aca="false">SUM(M206:M217)</f>
        <v>0</v>
      </c>
      <c r="N205" s="183"/>
      <c r="O205" s="183" t="n">
        <f aca="false">SUM(O206:O217)</f>
        <v>92.71</v>
      </c>
      <c r="P205" s="183"/>
      <c r="Q205" s="183" t="n">
        <f aca="false">SUM(Q206:Q217)</f>
        <v>0</v>
      </c>
      <c r="R205" s="183"/>
      <c r="S205" s="183"/>
      <c r="T205" s="184"/>
      <c r="U205" s="185"/>
      <c r="V205" s="185" t="n">
        <f aca="false">SUM(V206:V217)</f>
        <v>85.62</v>
      </c>
      <c r="W205" s="185"/>
      <c r="AG205" s="0" t="s">
        <v>115</v>
      </c>
    </row>
    <row r="206" customFormat="false" ht="13.2" hidden="false" customHeight="false" outlineLevel="1" collapsed="false">
      <c r="A206" s="186" t="n">
        <v>32</v>
      </c>
      <c r="B206" s="187" t="s">
        <v>312</v>
      </c>
      <c r="C206" s="188" t="s">
        <v>313</v>
      </c>
      <c r="D206" s="189" t="s">
        <v>184</v>
      </c>
      <c r="E206" s="190" t="n">
        <v>46.365</v>
      </c>
      <c r="F206" s="191"/>
      <c r="G206" s="192" t="n">
        <f aca="false">ROUND(E206*F206,2)</f>
        <v>0</v>
      </c>
      <c r="H206" s="191"/>
      <c r="I206" s="192" t="n">
        <f aca="false">ROUND(E206*H206,2)</f>
        <v>0</v>
      </c>
      <c r="J206" s="191"/>
      <c r="K206" s="192" t="n">
        <f aca="false">ROUND(E206*J206,2)</f>
        <v>0</v>
      </c>
      <c r="L206" s="192" t="n">
        <v>21</v>
      </c>
      <c r="M206" s="192" t="n">
        <f aca="false">G206*(1+L206/100)</f>
        <v>0</v>
      </c>
      <c r="N206" s="192" t="n">
        <v>1.89077</v>
      </c>
      <c r="O206" s="192" t="n">
        <f aca="false">ROUND(E206*N206,2)</f>
        <v>87.67</v>
      </c>
      <c r="P206" s="192" t="n">
        <v>0</v>
      </c>
      <c r="Q206" s="192" t="n">
        <f aca="false">ROUND(E206*P206,2)</f>
        <v>0</v>
      </c>
      <c r="R206" s="192" t="s">
        <v>314</v>
      </c>
      <c r="S206" s="192" t="s">
        <v>150</v>
      </c>
      <c r="T206" s="193" t="s">
        <v>120</v>
      </c>
      <c r="U206" s="194" t="n">
        <v>1.695</v>
      </c>
      <c r="V206" s="194" t="n">
        <f aca="false">ROUND(E206*U206,2)</f>
        <v>78.59</v>
      </c>
      <c r="W206" s="194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 t="s">
        <v>152</v>
      </c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</row>
    <row r="207" customFormat="false" ht="13.2" hidden="false" customHeight="true" outlineLevel="1" collapsed="false">
      <c r="A207" s="196"/>
      <c r="B207" s="197"/>
      <c r="C207" s="212" t="s">
        <v>315</v>
      </c>
      <c r="D207" s="212"/>
      <c r="E207" s="212"/>
      <c r="F207" s="212"/>
      <c r="G207" s="212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 t="s">
        <v>171</v>
      </c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</row>
    <row r="208" customFormat="false" ht="13.2" hidden="false" customHeight="false" outlineLevel="1" collapsed="false">
      <c r="A208" s="196"/>
      <c r="B208" s="197"/>
      <c r="C208" s="209" t="s">
        <v>693</v>
      </c>
      <c r="D208" s="210"/>
      <c r="E208" s="211" t="n">
        <v>7.25</v>
      </c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 t="s">
        <v>154</v>
      </c>
      <c r="AH208" s="195" t="n">
        <v>0</v>
      </c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</row>
    <row r="209" customFormat="false" ht="13.2" hidden="false" customHeight="false" outlineLevel="1" collapsed="false">
      <c r="A209" s="196"/>
      <c r="B209" s="197"/>
      <c r="C209" s="209" t="s">
        <v>694</v>
      </c>
      <c r="D209" s="210"/>
      <c r="E209" s="211" t="n">
        <v>29.055</v>
      </c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 t="s">
        <v>154</v>
      </c>
      <c r="AH209" s="195" t="n">
        <v>0</v>
      </c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</row>
    <row r="210" customFormat="false" ht="13.2" hidden="false" customHeight="false" outlineLevel="1" collapsed="false">
      <c r="A210" s="196"/>
      <c r="B210" s="197"/>
      <c r="C210" s="209" t="s">
        <v>695</v>
      </c>
      <c r="D210" s="210"/>
      <c r="E210" s="211" t="n">
        <v>3.3</v>
      </c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 t="s">
        <v>154</v>
      </c>
      <c r="AH210" s="195" t="n">
        <v>0</v>
      </c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</row>
    <row r="211" customFormat="false" ht="13.2" hidden="false" customHeight="false" outlineLevel="1" collapsed="false">
      <c r="A211" s="196"/>
      <c r="B211" s="197"/>
      <c r="C211" s="209" t="s">
        <v>696</v>
      </c>
      <c r="D211" s="210"/>
      <c r="E211" s="211" t="n">
        <v>6.76</v>
      </c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 t="s">
        <v>154</v>
      </c>
      <c r="AH211" s="195" t="n">
        <v>0</v>
      </c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</row>
    <row r="212" customFormat="false" ht="20.4" hidden="false" customHeight="false" outlineLevel="1" collapsed="false">
      <c r="A212" s="186" t="n">
        <v>33</v>
      </c>
      <c r="B212" s="187" t="s">
        <v>697</v>
      </c>
      <c r="C212" s="188" t="s">
        <v>698</v>
      </c>
      <c r="D212" s="189" t="s">
        <v>184</v>
      </c>
      <c r="E212" s="190" t="n">
        <v>2.0096</v>
      </c>
      <c r="F212" s="191"/>
      <c r="G212" s="192" t="n">
        <f aca="false">ROUND(E212*F212,2)</f>
        <v>0</v>
      </c>
      <c r="H212" s="191"/>
      <c r="I212" s="192" t="n">
        <f aca="false">ROUND(E212*H212,2)</f>
        <v>0</v>
      </c>
      <c r="J212" s="191"/>
      <c r="K212" s="192" t="n">
        <f aca="false">ROUND(E212*J212,2)</f>
        <v>0</v>
      </c>
      <c r="L212" s="192" t="n">
        <v>21</v>
      </c>
      <c r="M212" s="192" t="n">
        <f aca="false">G212*(1+L212/100)</f>
        <v>0</v>
      </c>
      <c r="N212" s="192" t="n">
        <v>2.5</v>
      </c>
      <c r="O212" s="192" t="n">
        <f aca="false">ROUND(E212*N212,2)</f>
        <v>5.02</v>
      </c>
      <c r="P212" s="192" t="n">
        <v>0</v>
      </c>
      <c r="Q212" s="192" t="n">
        <f aca="false">ROUND(E212*P212,2)</f>
        <v>0</v>
      </c>
      <c r="R212" s="192" t="s">
        <v>314</v>
      </c>
      <c r="S212" s="192" t="s">
        <v>150</v>
      </c>
      <c r="T212" s="193" t="s">
        <v>151</v>
      </c>
      <c r="U212" s="194" t="n">
        <v>1.449</v>
      </c>
      <c r="V212" s="194" t="n">
        <f aca="false">ROUND(E212*U212,2)</f>
        <v>2.91</v>
      </c>
      <c r="W212" s="194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 t="s">
        <v>152</v>
      </c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</row>
    <row r="213" customFormat="false" ht="13.2" hidden="false" customHeight="true" outlineLevel="1" collapsed="false">
      <c r="A213" s="196"/>
      <c r="B213" s="197"/>
      <c r="C213" s="212" t="s">
        <v>322</v>
      </c>
      <c r="D213" s="212"/>
      <c r="E213" s="212"/>
      <c r="F213" s="212"/>
      <c r="G213" s="212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 t="s">
        <v>171</v>
      </c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</row>
    <row r="214" customFormat="false" ht="13.2" hidden="false" customHeight="false" outlineLevel="1" collapsed="false">
      <c r="A214" s="196"/>
      <c r="B214" s="197"/>
      <c r="C214" s="209" t="s">
        <v>699</v>
      </c>
      <c r="D214" s="210"/>
      <c r="E214" s="211" t="n">
        <v>2.0096</v>
      </c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 t="s">
        <v>154</v>
      </c>
      <c r="AH214" s="195" t="n">
        <v>0</v>
      </c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</row>
    <row r="215" customFormat="false" ht="20.4" hidden="false" customHeight="false" outlineLevel="1" collapsed="false">
      <c r="A215" s="186" t="n">
        <v>34</v>
      </c>
      <c r="B215" s="187" t="s">
        <v>324</v>
      </c>
      <c r="C215" s="188" t="s">
        <v>325</v>
      </c>
      <c r="D215" s="189" t="s">
        <v>148</v>
      </c>
      <c r="E215" s="190" t="n">
        <v>5.024</v>
      </c>
      <c r="F215" s="191"/>
      <c r="G215" s="192" t="n">
        <f aca="false">ROUND(E215*F215,2)</f>
        <v>0</v>
      </c>
      <c r="H215" s="191"/>
      <c r="I215" s="192" t="n">
        <f aca="false">ROUND(E215*H215,2)</f>
        <v>0</v>
      </c>
      <c r="J215" s="191"/>
      <c r="K215" s="192" t="n">
        <f aca="false">ROUND(E215*J215,2)</f>
        <v>0</v>
      </c>
      <c r="L215" s="192" t="n">
        <v>21</v>
      </c>
      <c r="M215" s="192" t="n">
        <f aca="false">G215*(1+L215/100)</f>
        <v>0</v>
      </c>
      <c r="N215" s="192" t="n">
        <v>0.00441</v>
      </c>
      <c r="O215" s="192" t="n">
        <f aca="false">ROUND(E215*N215,2)</f>
        <v>0.02</v>
      </c>
      <c r="P215" s="192" t="n">
        <v>0</v>
      </c>
      <c r="Q215" s="192" t="n">
        <f aca="false">ROUND(E215*P215,2)</f>
        <v>0</v>
      </c>
      <c r="R215" s="192" t="s">
        <v>314</v>
      </c>
      <c r="S215" s="192" t="s">
        <v>150</v>
      </c>
      <c r="T215" s="193" t="s">
        <v>120</v>
      </c>
      <c r="U215" s="194" t="n">
        <v>0.821</v>
      </c>
      <c r="V215" s="194" t="n">
        <f aca="false">ROUND(E215*U215,2)</f>
        <v>4.12</v>
      </c>
      <c r="W215" s="194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 t="s">
        <v>152</v>
      </c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  <c r="AW215" s="195"/>
      <c r="AX215" s="195"/>
      <c r="AY215" s="195"/>
      <c r="AZ215" s="195"/>
      <c r="BA215" s="195"/>
      <c r="BB215" s="195"/>
      <c r="BC215" s="195"/>
      <c r="BD215" s="195"/>
      <c r="BE215" s="195"/>
      <c r="BF215" s="195"/>
      <c r="BG215" s="195"/>
      <c r="BH215" s="195"/>
    </row>
    <row r="216" customFormat="false" ht="13.2" hidden="false" customHeight="true" outlineLevel="1" collapsed="false">
      <c r="A216" s="196"/>
      <c r="B216" s="197"/>
      <c r="C216" s="212" t="s">
        <v>315</v>
      </c>
      <c r="D216" s="212"/>
      <c r="E216" s="212"/>
      <c r="F216" s="212"/>
      <c r="G216" s="212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 t="s">
        <v>171</v>
      </c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</row>
    <row r="217" customFormat="false" ht="13.2" hidden="false" customHeight="false" outlineLevel="1" collapsed="false">
      <c r="A217" s="196"/>
      <c r="B217" s="197"/>
      <c r="C217" s="209" t="s">
        <v>700</v>
      </c>
      <c r="D217" s="210"/>
      <c r="E217" s="211" t="n">
        <v>5.024</v>
      </c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 t="s">
        <v>154</v>
      </c>
      <c r="AH217" s="195" t="n">
        <v>0</v>
      </c>
      <c r="AI217" s="195"/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  <c r="AW217" s="195"/>
      <c r="AX217" s="195"/>
      <c r="AY217" s="195"/>
      <c r="AZ217" s="195"/>
      <c r="BA217" s="195"/>
      <c r="BB217" s="195"/>
      <c r="BC217" s="195"/>
      <c r="BD217" s="195"/>
      <c r="BE217" s="195"/>
      <c r="BF217" s="195"/>
      <c r="BG217" s="195"/>
      <c r="BH217" s="195"/>
    </row>
    <row r="218" customFormat="false" ht="13.2" hidden="false" customHeight="false" outlineLevel="0" collapsed="false">
      <c r="A218" s="178" t="s">
        <v>114</v>
      </c>
      <c r="B218" s="179" t="s">
        <v>67</v>
      </c>
      <c r="C218" s="180" t="s">
        <v>68</v>
      </c>
      <c r="D218" s="181"/>
      <c r="E218" s="182"/>
      <c r="F218" s="183"/>
      <c r="G218" s="183" t="n">
        <f aca="false">SUMIF(AG219:AG268,"&lt;&gt;NOR",G219:G268)</f>
        <v>0</v>
      </c>
      <c r="H218" s="183"/>
      <c r="I218" s="183" t="n">
        <f aca="false">SUM(I219:I268)</f>
        <v>0</v>
      </c>
      <c r="J218" s="183"/>
      <c r="K218" s="183" t="n">
        <f aca="false">SUM(K219:K268)</f>
        <v>0</v>
      </c>
      <c r="L218" s="183"/>
      <c r="M218" s="183" t="n">
        <f aca="false">SUM(M219:M268)</f>
        <v>0</v>
      </c>
      <c r="N218" s="183"/>
      <c r="O218" s="183" t="n">
        <f aca="false">SUM(O219:O268)</f>
        <v>231.08</v>
      </c>
      <c r="P218" s="183"/>
      <c r="Q218" s="183" t="n">
        <f aca="false">SUM(Q219:Q268)</f>
        <v>0</v>
      </c>
      <c r="R218" s="183"/>
      <c r="S218" s="183"/>
      <c r="T218" s="184"/>
      <c r="U218" s="185"/>
      <c r="V218" s="185" t="n">
        <f aca="false">SUM(V219:V268)</f>
        <v>15.58</v>
      </c>
      <c r="W218" s="185"/>
      <c r="AG218" s="0" t="s">
        <v>115</v>
      </c>
    </row>
    <row r="219" customFormat="false" ht="20.4" hidden="false" customHeight="false" outlineLevel="1" collapsed="false">
      <c r="A219" s="186" t="n">
        <v>35</v>
      </c>
      <c r="B219" s="187" t="s">
        <v>701</v>
      </c>
      <c r="C219" s="188" t="s">
        <v>702</v>
      </c>
      <c r="D219" s="189" t="s">
        <v>148</v>
      </c>
      <c r="E219" s="190" t="n">
        <v>258.57</v>
      </c>
      <c r="F219" s="191"/>
      <c r="G219" s="192" t="n">
        <f aca="false">ROUND(E219*F219,2)</f>
        <v>0</v>
      </c>
      <c r="H219" s="191"/>
      <c r="I219" s="192" t="n">
        <f aca="false">ROUND(E219*H219,2)</f>
        <v>0</v>
      </c>
      <c r="J219" s="191"/>
      <c r="K219" s="192" t="n">
        <f aca="false">ROUND(E219*J219,2)</f>
        <v>0</v>
      </c>
      <c r="L219" s="192" t="n">
        <v>21</v>
      </c>
      <c r="M219" s="192" t="n">
        <f aca="false">G219*(1+L219/100)</f>
        <v>0</v>
      </c>
      <c r="N219" s="192" t="n">
        <v>0.441</v>
      </c>
      <c r="O219" s="192" t="n">
        <f aca="false">ROUND(E219*N219,2)</f>
        <v>114.03</v>
      </c>
      <c r="P219" s="192" t="n">
        <v>0</v>
      </c>
      <c r="Q219" s="192" t="n">
        <f aca="false">ROUND(E219*P219,2)</f>
        <v>0</v>
      </c>
      <c r="R219" s="192" t="s">
        <v>149</v>
      </c>
      <c r="S219" s="192" t="s">
        <v>150</v>
      </c>
      <c r="T219" s="193" t="s">
        <v>151</v>
      </c>
      <c r="U219" s="194" t="n">
        <v>0.029</v>
      </c>
      <c r="V219" s="194" t="n">
        <f aca="false">ROUND(E219*U219,2)</f>
        <v>7.5</v>
      </c>
      <c r="W219" s="194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 t="s">
        <v>152</v>
      </c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</row>
    <row r="220" customFormat="false" ht="13.2" hidden="false" customHeight="false" outlineLevel="1" collapsed="false">
      <c r="A220" s="196"/>
      <c r="B220" s="197"/>
      <c r="C220" s="209" t="s">
        <v>658</v>
      </c>
      <c r="D220" s="210"/>
      <c r="E220" s="211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 t="s">
        <v>154</v>
      </c>
      <c r="AH220" s="195" t="n">
        <v>0</v>
      </c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  <c r="BA220" s="195"/>
      <c r="BB220" s="195"/>
      <c r="BC220" s="195"/>
      <c r="BD220" s="195"/>
      <c r="BE220" s="195"/>
      <c r="BF220" s="195"/>
      <c r="BG220" s="195"/>
      <c r="BH220" s="195"/>
    </row>
    <row r="221" customFormat="false" ht="13.2" hidden="false" customHeight="false" outlineLevel="1" collapsed="false">
      <c r="A221" s="196"/>
      <c r="B221" s="197"/>
      <c r="C221" s="209" t="s">
        <v>651</v>
      </c>
      <c r="D221" s="210"/>
      <c r="E221" s="211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 t="s">
        <v>154</v>
      </c>
      <c r="AH221" s="195" t="n">
        <v>0</v>
      </c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E221" s="195"/>
      <c r="BF221" s="195"/>
      <c r="BG221" s="195"/>
      <c r="BH221" s="195"/>
    </row>
    <row r="222" customFormat="false" ht="13.2" hidden="false" customHeight="false" outlineLevel="1" collapsed="false">
      <c r="A222" s="196"/>
      <c r="B222" s="197"/>
      <c r="C222" s="209" t="s">
        <v>703</v>
      </c>
      <c r="D222" s="210"/>
      <c r="E222" s="211" t="n">
        <v>15.21</v>
      </c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 t="s">
        <v>154</v>
      </c>
      <c r="AH222" s="195" t="n">
        <v>0</v>
      </c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  <c r="AW222" s="195"/>
      <c r="AX222" s="195"/>
      <c r="AY222" s="195"/>
      <c r="AZ222" s="195"/>
      <c r="BA222" s="195"/>
      <c r="BB222" s="195"/>
      <c r="BC222" s="195"/>
      <c r="BD222" s="195"/>
      <c r="BE222" s="195"/>
      <c r="BF222" s="195"/>
      <c r="BG222" s="195"/>
      <c r="BH222" s="195"/>
    </row>
    <row r="223" customFormat="false" ht="13.2" hidden="false" customHeight="false" outlineLevel="1" collapsed="false">
      <c r="A223" s="196"/>
      <c r="B223" s="197"/>
      <c r="C223" s="209" t="s">
        <v>704</v>
      </c>
      <c r="D223" s="210"/>
      <c r="E223" s="211" t="n">
        <v>40.17</v>
      </c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 t="s">
        <v>154</v>
      </c>
      <c r="AH223" s="195" t="n">
        <v>0</v>
      </c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</row>
    <row r="224" customFormat="false" ht="13.2" hidden="false" customHeight="false" outlineLevel="1" collapsed="false">
      <c r="A224" s="196"/>
      <c r="B224" s="197"/>
      <c r="C224" s="209" t="s">
        <v>705</v>
      </c>
      <c r="D224" s="210"/>
      <c r="E224" s="211" t="n">
        <v>8.84</v>
      </c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 t="s">
        <v>154</v>
      </c>
      <c r="AH224" s="195" t="n">
        <v>0</v>
      </c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E224" s="195"/>
      <c r="BF224" s="195"/>
      <c r="BG224" s="195"/>
      <c r="BH224" s="195"/>
    </row>
    <row r="225" customFormat="false" ht="13.2" hidden="false" customHeight="false" outlineLevel="1" collapsed="false">
      <c r="A225" s="196"/>
      <c r="B225" s="197"/>
      <c r="C225" s="209" t="s">
        <v>706</v>
      </c>
      <c r="D225" s="210"/>
      <c r="E225" s="211" t="n">
        <v>20.41</v>
      </c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 t="s">
        <v>154</v>
      </c>
      <c r="AH225" s="195" t="n">
        <v>0</v>
      </c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</row>
    <row r="226" customFormat="false" ht="13.2" hidden="false" customHeight="false" outlineLevel="1" collapsed="false">
      <c r="A226" s="196"/>
      <c r="B226" s="197"/>
      <c r="C226" s="209" t="s">
        <v>707</v>
      </c>
      <c r="D226" s="210"/>
      <c r="E226" s="211" t="n">
        <v>9.1</v>
      </c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 t="s">
        <v>154</v>
      </c>
      <c r="AH226" s="195" t="n">
        <v>0</v>
      </c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</row>
    <row r="227" customFormat="false" ht="13.2" hidden="false" customHeight="false" outlineLevel="1" collapsed="false">
      <c r="A227" s="196"/>
      <c r="B227" s="197"/>
      <c r="C227" s="209" t="s">
        <v>708</v>
      </c>
      <c r="D227" s="210"/>
      <c r="E227" s="211" t="n">
        <v>45.76</v>
      </c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 t="s">
        <v>154</v>
      </c>
      <c r="AH227" s="195" t="n">
        <v>0</v>
      </c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195"/>
      <c r="AZ227" s="195"/>
      <c r="BA227" s="195"/>
      <c r="BB227" s="195"/>
      <c r="BC227" s="195"/>
      <c r="BD227" s="195"/>
      <c r="BE227" s="195"/>
      <c r="BF227" s="195"/>
      <c r="BG227" s="195"/>
      <c r="BH227" s="195"/>
    </row>
    <row r="228" customFormat="false" ht="13.2" hidden="false" customHeight="false" outlineLevel="1" collapsed="false">
      <c r="A228" s="196"/>
      <c r="B228" s="197"/>
      <c r="C228" s="209" t="s">
        <v>654</v>
      </c>
      <c r="D228" s="210"/>
      <c r="E228" s="211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 t="s">
        <v>154</v>
      </c>
      <c r="AH228" s="195" t="n">
        <v>0</v>
      </c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</row>
    <row r="229" customFormat="false" ht="13.2" hidden="false" customHeight="false" outlineLevel="1" collapsed="false">
      <c r="A229" s="196"/>
      <c r="B229" s="197"/>
      <c r="C229" s="209" t="s">
        <v>709</v>
      </c>
      <c r="D229" s="210"/>
      <c r="E229" s="211" t="n">
        <v>60.84</v>
      </c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 t="s">
        <v>154</v>
      </c>
      <c r="AH229" s="195" t="n">
        <v>0</v>
      </c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</row>
    <row r="230" customFormat="false" ht="13.2" hidden="false" customHeight="false" outlineLevel="1" collapsed="false">
      <c r="A230" s="196"/>
      <c r="B230" s="197"/>
      <c r="C230" s="209" t="s">
        <v>710</v>
      </c>
      <c r="D230" s="210"/>
      <c r="E230" s="211" t="n">
        <v>58.24</v>
      </c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 t="s">
        <v>154</v>
      </c>
      <c r="AH230" s="195" t="n">
        <v>0</v>
      </c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</row>
    <row r="231" customFormat="false" ht="20.4" hidden="false" customHeight="false" outlineLevel="1" collapsed="false">
      <c r="A231" s="186" t="n">
        <v>36</v>
      </c>
      <c r="B231" s="187" t="s">
        <v>711</v>
      </c>
      <c r="C231" s="188" t="s">
        <v>712</v>
      </c>
      <c r="D231" s="189" t="s">
        <v>148</v>
      </c>
      <c r="E231" s="190" t="n">
        <v>258.57</v>
      </c>
      <c r="F231" s="191"/>
      <c r="G231" s="192" t="n">
        <f aca="false">ROUND(E231*F231,2)</f>
        <v>0</v>
      </c>
      <c r="H231" s="191"/>
      <c r="I231" s="192" t="n">
        <f aca="false">ROUND(E231*H231,2)</f>
        <v>0</v>
      </c>
      <c r="J231" s="191"/>
      <c r="K231" s="192" t="n">
        <f aca="false">ROUND(E231*J231,2)</f>
        <v>0</v>
      </c>
      <c r="L231" s="192" t="n">
        <v>21</v>
      </c>
      <c r="M231" s="192" t="n">
        <f aca="false">G231*(1+L231/100)</f>
        <v>0</v>
      </c>
      <c r="N231" s="192" t="n">
        <v>0.441</v>
      </c>
      <c r="O231" s="192" t="n">
        <f aca="false">ROUND(E231*N231,2)</f>
        <v>114.03</v>
      </c>
      <c r="P231" s="192" t="n">
        <v>0</v>
      </c>
      <c r="Q231" s="192" t="n">
        <f aca="false">ROUND(E231*P231,2)</f>
        <v>0</v>
      </c>
      <c r="R231" s="192" t="s">
        <v>149</v>
      </c>
      <c r="S231" s="192" t="s">
        <v>150</v>
      </c>
      <c r="T231" s="193" t="s">
        <v>151</v>
      </c>
      <c r="U231" s="194" t="n">
        <v>0.029</v>
      </c>
      <c r="V231" s="194" t="n">
        <f aca="false">ROUND(E231*U231,2)</f>
        <v>7.5</v>
      </c>
      <c r="W231" s="194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 t="s">
        <v>152</v>
      </c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</row>
    <row r="232" customFormat="false" ht="13.2" hidden="false" customHeight="false" outlineLevel="1" collapsed="false">
      <c r="A232" s="196"/>
      <c r="B232" s="197"/>
      <c r="C232" s="209" t="s">
        <v>658</v>
      </c>
      <c r="D232" s="210"/>
      <c r="E232" s="211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 t="s">
        <v>154</v>
      </c>
      <c r="AH232" s="195" t="n">
        <v>0</v>
      </c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</row>
    <row r="233" customFormat="false" ht="13.2" hidden="false" customHeight="false" outlineLevel="1" collapsed="false">
      <c r="A233" s="196"/>
      <c r="B233" s="197"/>
      <c r="C233" s="209" t="s">
        <v>651</v>
      </c>
      <c r="D233" s="210"/>
      <c r="E233" s="211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 t="s">
        <v>154</v>
      </c>
      <c r="AH233" s="195" t="n">
        <v>0</v>
      </c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</row>
    <row r="234" customFormat="false" ht="13.2" hidden="false" customHeight="false" outlineLevel="1" collapsed="false">
      <c r="A234" s="196"/>
      <c r="B234" s="197"/>
      <c r="C234" s="209" t="s">
        <v>703</v>
      </c>
      <c r="D234" s="210"/>
      <c r="E234" s="211" t="n">
        <v>15.21</v>
      </c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 t="s">
        <v>154</v>
      </c>
      <c r="AH234" s="195" t="n">
        <v>0</v>
      </c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</row>
    <row r="235" customFormat="false" ht="13.2" hidden="false" customHeight="false" outlineLevel="1" collapsed="false">
      <c r="A235" s="196"/>
      <c r="B235" s="197"/>
      <c r="C235" s="209" t="s">
        <v>704</v>
      </c>
      <c r="D235" s="210"/>
      <c r="E235" s="211" t="n">
        <v>40.17</v>
      </c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 t="s">
        <v>154</v>
      </c>
      <c r="AH235" s="195" t="n">
        <v>0</v>
      </c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</row>
    <row r="236" customFormat="false" ht="13.2" hidden="false" customHeight="false" outlineLevel="1" collapsed="false">
      <c r="A236" s="196"/>
      <c r="B236" s="197"/>
      <c r="C236" s="209" t="s">
        <v>705</v>
      </c>
      <c r="D236" s="210"/>
      <c r="E236" s="211" t="n">
        <v>8.84</v>
      </c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 t="s">
        <v>154</v>
      </c>
      <c r="AH236" s="195" t="n">
        <v>0</v>
      </c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195"/>
      <c r="BE236" s="195"/>
      <c r="BF236" s="195"/>
      <c r="BG236" s="195"/>
      <c r="BH236" s="195"/>
    </row>
    <row r="237" customFormat="false" ht="13.2" hidden="false" customHeight="false" outlineLevel="1" collapsed="false">
      <c r="A237" s="196"/>
      <c r="B237" s="197"/>
      <c r="C237" s="209" t="s">
        <v>706</v>
      </c>
      <c r="D237" s="210"/>
      <c r="E237" s="211" t="n">
        <v>20.41</v>
      </c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 t="s">
        <v>154</v>
      </c>
      <c r="AH237" s="195" t="n">
        <v>0</v>
      </c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  <c r="AW237" s="195"/>
      <c r="AX237" s="195"/>
      <c r="AY237" s="195"/>
      <c r="AZ237" s="195"/>
      <c r="BA237" s="195"/>
      <c r="BB237" s="195"/>
      <c r="BC237" s="195"/>
      <c r="BD237" s="195"/>
      <c r="BE237" s="195"/>
      <c r="BF237" s="195"/>
      <c r="BG237" s="195"/>
      <c r="BH237" s="195"/>
    </row>
    <row r="238" customFormat="false" ht="13.2" hidden="false" customHeight="false" outlineLevel="1" collapsed="false">
      <c r="A238" s="196"/>
      <c r="B238" s="197"/>
      <c r="C238" s="209" t="s">
        <v>707</v>
      </c>
      <c r="D238" s="210"/>
      <c r="E238" s="211" t="n">
        <v>9.1</v>
      </c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 t="s">
        <v>154</v>
      </c>
      <c r="AH238" s="195" t="n">
        <v>0</v>
      </c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</row>
    <row r="239" customFormat="false" ht="13.2" hidden="false" customHeight="false" outlineLevel="1" collapsed="false">
      <c r="A239" s="196"/>
      <c r="B239" s="197"/>
      <c r="C239" s="209" t="s">
        <v>708</v>
      </c>
      <c r="D239" s="210"/>
      <c r="E239" s="211" t="n">
        <v>45.76</v>
      </c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 t="s">
        <v>154</v>
      </c>
      <c r="AH239" s="195" t="n">
        <v>0</v>
      </c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195"/>
      <c r="BE239" s="195"/>
      <c r="BF239" s="195"/>
      <c r="BG239" s="195"/>
      <c r="BH239" s="195"/>
    </row>
    <row r="240" customFormat="false" ht="13.2" hidden="false" customHeight="false" outlineLevel="1" collapsed="false">
      <c r="A240" s="196"/>
      <c r="B240" s="197"/>
      <c r="C240" s="209" t="s">
        <v>654</v>
      </c>
      <c r="D240" s="210"/>
      <c r="E240" s="211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 t="s">
        <v>154</v>
      </c>
      <c r="AH240" s="195" t="n">
        <v>0</v>
      </c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</row>
    <row r="241" customFormat="false" ht="13.2" hidden="false" customHeight="false" outlineLevel="1" collapsed="false">
      <c r="A241" s="196"/>
      <c r="B241" s="197"/>
      <c r="C241" s="209" t="s">
        <v>709</v>
      </c>
      <c r="D241" s="210"/>
      <c r="E241" s="211" t="n">
        <v>60.84</v>
      </c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 t="s">
        <v>154</v>
      </c>
      <c r="AH241" s="195" t="n">
        <v>0</v>
      </c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</row>
    <row r="242" customFormat="false" ht="13.2" hidden="false" customHeight="false" outlineLevel="1" collapsed="false">
      <c r="A242" s="196"/>
      <c r="B242" s="197"/>
      <c r="C242" s="209" t="s">
        <v>710</v>
      </c>
      <c r="D242" s="210"/>
      <c r="E242" s="211" t="n">
        <v>58.24</v>
      </c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 t="s">
        <v>154</v>
      </c>
      <c r="AH242" s="195" t="n">
        <v>0</v>
      </c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E242" s="195"/>
      <c r="BF242" s="195"/>
      <c r="BG242" s="195"/>
      <c r="BH242" s="195"/>
    </row>
    <row r="243" customFormat="false" ht="20.4" hidden="false" customHeight="false" outlineLevel="1" collapsed="false">
      <c r="A243" s="186" t="n">
        <v>37</v>
      </c>
      <c r="B243" s="187" t="s">
        <v>327</v>
      </c>
      <c r="C243" s="188" t="s">
        <v>328</v>
      </c>
      <c r="D243" s="189" t="s">
        <v>148</v>
      </c>
      <c r="E243" s="190" t="n">
        <v>2.5</v>
      </c>
      <c r="F243" s="191"/>
      <c r="G243" s="192" t="n">
        <f aca="false">ROUND(E243*F243,2)</f>
        <v>0</v>
      </c>
      <c r="H243" s="191"/>
      <c r="I243" s="192" t="n">
        <f aca="false">ROUND(E243*H243,2)</f>
        <v>0</v>
      </c>
      <c r="J243" s="191"/>
      <c r="K243" s="192" t="n">
        <f aca="false">ROUND(E243*J243,2)</f>
        <v>0</v>
      </c>
      <c r="L243" s="192" t="n">
        <v>21</v>
      </c>
      <c r="M243" s="192" t="n">
        <f aca="false">G243*(1+L243/100)</f>
        <v>0</v>
      </c>
      <c r="N243" s="192" t="n">
        <v>0.50715</v>
      </c>
      <c r="O243" s="192" t="n">
        <f aca="false">ROUND(E243*N243,2)</f>
        <v>1.27</v>
      </c>
      <c r="P243" s="192" t="n">
        <v>0</v>
      </c>
      <c r="Q243" s="192" t="n">
        <f aca="false">ROUND(E243*P243,2)</f>
        <v>0</v>
      </c>
      <c r="R243" s="192" t="s">
        <v>149</v>
      </c>
      <c r="S243" s="192" t="s">
        <v>150</v>
      </c>
      <c r="T243" s="193" t="s">
        <v>120</v>
      </c>
      <c r="U243" s="194" t="n">
        <v>0.031</v>
      </c>
      <c r="V243" s="194" t="n">
        <f aca="false">ROUND(E243*U243,2)</f>
        <v>0.08</v>
      </c>
      <c r="W243" s="194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 t="s">
        <v>152</v>
      </c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  <c r="AW243" s="195"/>
      <c r="AX243" s="195"/>
      <c r="AY243" s="195"/>
      <c r="AZ243" s="195"/>
      <c r="BA243" s="195"/>
      <c r="BB243" s="195"/>
      <c r="BC243" s="195"/>
      <c r="BD243" s="195"/>
      <c r="BE243" s="195"/>
      <c r="BF243" s="195"/>
      <c r="BG243" s="195"/>
      <c r="BH243" s="195"/>
    </row>
    <row r="244" customFormat="false" ht="13.2" hidden="false" customHeight="false" outlineLevel="1" collapsed="false">
      <c r="A244" s="196"/>
      <c r="B244" s="197"/>
      <c r="C244" s="209" t="s">
        <v>581</v>
      </c>
      <c r="D244" s="210"/>
      <c r="E244" s="211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 t="s">
        <v>154</v>
      </c>
      <c r="AH244" s="195" t="n">
        <v>0</v>
      </c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</row>
    <row r="245" customFormat="false" ht="13.2" hidden="false" customHeight="false" outlineLevel="1" collapsed="false">
      <c r="A245" s="196"/>
      <c r="B245" s="197"/>
      <c r="C245" s="209" t="s">
        <v>236</v>
      </c>
      <c r="D245" s="210"/>
      <c r="E245" s="211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 t="s">
        <v>154</v>
      </c>
      <c r="AH245" s="195" t="n">
        <v>0</v>
      </c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</row>
    <row r="246" customFormat="false" ht="13.2" hidden="false" customHeight="false" outlineLevel="1" collapsed="false">
      <c r="A246" s="196"/>
      <c r="B246" s="197"/>
      <c r="C246" s="209" t="s">
        <v>582</v>
      </c>
      <c r="D246" s="210"/>
      <c r="E246" s="211" t="n">
        <v>2.5</v>
      </c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 t="s">
        <v>154</v>
      </c>
      <c r="AH246" s="195" t="n">
        <v>0</v>
      </c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</row>
    <row r="247" customFormat="false" ht="13.2" hidden="false" customHeight="false" outlineLevel="1" collapsed="false">
      <c r="A247" s="186" t="n">
        <v>38</v>
      </c>
      <c r="B247" s="187" t="s">
        <v>330</v>
      </c>
      <c r="C247" s="188" t="s">
        <v>331</v>
      </c>
      <c r="D247" s="189" t="s">
        <v>148</v>
      </c>
      <c r="E247" s="190" t="n">
        <v>2.5</v>
      </c>
      <c r="F247" s="191"/>
      <c r="G247" s="192" t="n">
        <f aca="false">ROUND(E247*F247,2)</f>
        <v>0</v>
      </c>
      <c r="H247" s="191"/>
      <c r="I247" s="192" t="n">
        <f aca="false">ROUND(E247*H247,2)</f>
        <v>0</v>
      </c>
      <c r="J247" s="191"/>
      <c r="K247" s="192" t="n">
        <f aca="false">ROUND(E247*J247,2)</f>
        <v>0</v>
      </c>
      <c r="L247" s="192" t="n">
        <v>21</v>
      </c>
      <c r="M247" s="192" t="n">
        <f aca="false">G247*(1+L247/100)</f>
        <v>0</v>
      </c>
      <c r="N247" s="192" t="n">
        <v>0.38314</v>
      </c>
      <c r="O247" s="192" t="n">
        <f aca="false">ROUND(E247*N247,2)</f>
        <v>0.96</v>
      </c>
      <c r="P247" s="192" t="n">
        <v>0</v>
      </c>
      <c r="Q247" s="192" t="n">
        <f aca="false">ROUND(E247*P247,2)</f>
        <v>0</v>
      </c>
      <c r="R247" s="192" t="s">
        <v>149</v>
      </c>
      <c r="S247" s="192" t="s">
        <v>150</v>
      </c>
      <c r="T247" s="193" t="s">
        <v>120</v>
      </c>
      <c r="U247" s="194" t="n">
        <v>0.026</v>
      </c>
      <c r="V247" s="194" t="n">
        <f aca="false">ROUND(E247*U247,2)</f>
        <v>0.07</v>
      </c>
      <c r="W247" s="194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 t="s">
        <v>152</v>
      </c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</row>
    <row r="248" customFormat="false" ht="13.2" hidden="false" customHeight="true" outlineLevel="1" collapsed="false">
      <c r="A248" s="196"/>
      <c r="B248" s="197"/>
      <c r="C248" s="212" t="s">
        <v>332</v>
      </c>
      <c r="D248" s="212"/>
      <c r="E248" s="212"/>
      <c r="F248" s="212"/>
      <c r="G248" s="212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 t="s">
        <v>171</v>
      </c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</row>
    <row r="249" customFormat="false" ht="13.2" hidden="false" customHeight="false" outlineLevel="1" collapsed="false">
      <c r="A249" s="196"/>
      <c r="B249" s="197"/>
      <c r="C249" s="209" t="s">
        <v>581</v>
      </c>
      <c r="D249" s="210"/>
      <c r="E249" s="211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 t="s">
        <v>154</v>
      </c>
      <c r="AH249" s="195" t="n">
        <v>0</v>
      </c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</row>
    <row r="250" customFormat="false" ht="13.2" hidden="false" customHeight="false" outlineLevel="1" collapsed="false">
      <c r="A250" s="196"/>
      <c r="B250" s="197"/>
      <c r="C250" s="209" t="s">
        <v>236</v>
      </c>
      <c r="D250" s="210"/>
      <c r="E250" s="211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 t="s">
        <v>154</v>
      </c>
      <c r="AH250" s="195" t="n">
        <v>0</v>
      </c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</row>
    <row r="251" customFormat="false" ht="13.2" hidden="false" customHeight="false" outlineLevel="1" collapsed="false">
      <c r="A251" s="196"/>
      <c r="B251" s="197"/>
      <c r="C251" s="209" t="s">
        <v>582</v>
      </c>
      <c r="D251" s="210"/>
      <c r="E251" s="211" t="n">
        <v>2.5</v>
      </c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 t="s">
        <v>154</v>
      </c>
      <c r="AH251" s="195" t="n">
        <v>0</v>
      </c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195"/>
      <c r="BE251" s="195"/>
      <c r="BF251" s="195"/>
      <c r="BG251" s="195"/>
      <c r="BH251" s="195"/>
    </row>
    <row r="252" customFormat="false" ht="13.2" hidden="false" customHeight="false" outlineLevel="1" collapsed="false">
      <c r="A252" s="186" t="n">
        <v>39</v>
      </c>
      <c r="B252" s="187" t="s">
        <v>333</v>
      </c>
      <c r="C252" s="188" t="s">
        <v>334</v>
      </c>
      <c r="D252" s="189" t="s">
        <v>148</v>
      </c>
      <c r="E252" s="190" t="n">
        <v>2.5</v>
      </c>
      <c r="F252" s="191"/>
      <c r="G252" s="192" t="n">
        <f aca="false">ROUND(E252*F252,2)</f>
        <v>0</v>
      </c>
      <c r="H252" s="191"/>
      <c r="I252" s="192" t="n">
        <f aca="false">ROUND(E252*H252,2)</f>
        <v>0</v>
      </c>
      <c r="J252" s="191"/>
      <c r="K252" s="192" t="n">
        <f aca="false">ROUND(E252*J252,2)</f>
        <v>0</v>
      </c>
      <c r="L252" s="192" t="n">
        <v>21</v>
      </c>
      <c r="M252" s="192" t="n">
        <f aca="false">G252*(1+L252/100)</f>
        <v>0</v>
      </c>
      <c r="N252" s="192" t="n">
        <v>0.00561</v>
      </c>
      <c r="O252" s="192" t="n">
        <f aca="false">ROUND(E252*N252,2)</f>
        <v>0.01</v>
      </c>
      <c r="P252" s="192" t="n">
        <v>0</v>
      </c>
      <c r="Q252" s="192" t="n">
        <f aca="false">ROUND(E252*P252,2)</f>
        <v>0</v>
      </c>
      <c r="R252" s="192" t="s">
        <v>149</v>
      </c>
      <c r="S252" s="192" t="s">
        <v>150</v>
      </c>
      <c r="T252" s="193" t="s">
        <v>120</v>
      </c>
      <c r="U252" s="194" t="n">
        <v>0.004</v>
      </c>
      <c r="V252" s="194" t="n">
        <f aca="false">ROUND(E252*U252,2)</f>
        <v>0.01</v>
      </c>
      <c r="W252" s="194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 t="s">
        <v>152</v>
      </c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</row>
    <row r="253" customFormat="false" ht="13.2" hidden="false" customHeight="true" outlineLevel="1" collapsed="false">
      <c r="A253" s="196"/>
      <c r="B253" s="197"/>
      <c r="C253" s="212" t="s">
        <v>335</v>
      </c>
      <c r="D253" s="212"/>
      <c r="E253" s="212"/>
      <c r="F253" s="212"/>
      <c r="G253" s="212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 t="s">
        <v>171</v>
      </c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</row>
    <row r="254" customFormat="false" ht="13.2" hidden="false" customHeight="false" outlineLevel="1" collapsed="false">
      <c r="A254" s="196"/>
      <c r="B254" s="197"/>
      <c r="C254" s="209" t="s">
        <v>581</v>
      </c>
      <c r="D254" s="210"/>
      <c r="E254" s="211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 t="s">
        <v>154</v>
      </c>
      <c r="AH254" s="195" t="n">
        <v>0</v>
      </c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5"/>
      <c r="AX254" s="195"/>
      <c r="AY254" s="195"/>
      <c r="AZ254" s="195"/>
      <c r="BA254" s="195"/>
      <c r="BB254" s="195"/>
      <c r="BC254" s="195"/>
      <c r="BD254" s="195"/>
      <c r="BE254" s="195"/>
      <c r="BF254" s="195"/>
      <c r="BG254" s="195"/>
      <c r="BH254" s="195"/>
    </row>
    <row r="255" customFormat="false" ht="13.2" hidden="false" customHeight="false" outlineLevel="1" collapsed="false">
      <c r="A255" s="196"/>
      <c r="B255" s="197"/>
      <c r="C255" s="209" t="s">
        <v>236</v>
      </c>
      <c r="D255" s="210"/>
      <c r="E255" s="211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 t="s">
        <v>154</v>
      </c>
      <c r="AH255" s="195" t="n">
        <v>0</v>
      </c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</row>
    <row r="256" customFormat="false" ht="13.2" hidden="false" customHeight="false" outlineLevel="1" collapsed="false">
      <c r="A256" s="196"/>
      <c r="B256" s="197"/>
      <c r="C256" s="209" t="s">
        <v>582</v>
      </c>
      <c r="D256" s="210"/>
      <c r="E256" s="211" t="n">
        <v>2.5</v>
      </c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 t="s">
        <v>154</v>
      </c>
      <c r="AH256" s="195" t="n">
        <v>0</v>
      </c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  <c r="AW256" s="195"/>
      <c r="AX256" s="195"/>
      <c r="AY256" s="195"/>
      <c r="AZ256" s="195"/>
      <c r="BA256" s="195"/>
      <c r="BB256" s="195"/>
      <c r="BC256" s="195"/>
      <c r="BD256" s="195"/>
      <c r="BE256" s="195"/>
      <c r="BF256" s="195"/>
      <c r="BG256" s="195"/>
      <c r="BH256" s="195"/>
    </row>
    <row r="257" customFormat="false" ht="13.2" hidden="false" customHeight="false" outlineLevel="1" collapsed="false">
      <c r="A257" s="186" t="n">
        <v>40</v>
      </c>
      <c r="B257" s="187" t="s">
        <v>336</v>
      </c>
      <c r="C257" s="188" t="s">
        <v>337</v>
      </c>
      <c r="D257" s="189" t="s">
        <v>148</v>
      </c>
      <c r="E257" s="190" t="n">
        <v>2.5</v>
      </c>
      <c r="F257" s="191"/>
      <c r="G257" s="192" t="n">
        <f aca="false">ROUND(E257*F257,2)</f>
        <v>0</v>
      </c>
      <c r="H257" s="191"/>
      <c r="I257" s="192" t="n">
        <f aca="false">ROUND(E257*H257,2)</f>
        <v>0</v>
      </c>
      <c r="J257" s="191"/>
      <c r="K257" s="192" t="n">
        <f aca="false">ROUND(E257*J257,2)</f>
        <v>0</v>
      </c>
      <c r="L257" s="192" t="n">
        <v>21</v>
      </c>
      <c r="M257" s="192" t="n">
        <f aca="false">G257*(1+L257/100)</f>
        <v>0</v>
      </c>
      <c r="N257" s="192" t="n">
        <v>0.00031</v>
      </c>
      <c r="O257" s="192" t="n">
        <f aca="false">ROUND(E257*N257,2)</f>
        <v>0</v>
      </c>
      <c r="P257" s="192" t="n">
        <v>0</v>
      </c>
      <c r="Q257" s="192" t="n">
        <f aca="false">ROUND(E257*P257,2)</f>
        <v>0</v>
      </c>
      <c r="R257" s="192" t="s">
        <v>149</v>
      </c>
      <c r="S257" s="192" t="s">
        <v>150</v>
      </c>
      <c r="T257" s="193" t="s">
        <v>120</v>
      </c>
      <c r="U257" s="194" t="n">
        <v>0.002</v>
      </c>
      <c r="V257" s="194" t="n">
        <f aca="false">ROUND(E257*U257,2)</f>
        <v>0.01</v>
      </c>
      <c r="W257" s="194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 t="s">
        <v>152</v>
      </c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  <c r="AW257" s="195"/>
      <c r="AX257" s="195"/>
      <c r="AY257" s="195"/>
      <c r="AZ257" s="195"/>
      <c r="BA257" s="195"/>
      <c r="BB257" s="195"/>
      <c r="BC257" s="195"/>
      <c r="BD257" s="195"/>
      <c r="BE257" s="195"/>
      <c r="BF257" s="195"/>
      <c r="BG257" s="195"/>
      <c r="BH257" s="195"/>
    </row>
    <row r="258" customFormat="false" ht="13.2" hidden="false" customHeight="false" outlineLevel="1" collapsed="false">
      <c r="A258" s="196"/>
      <c r="B258" s="197"/>
      <c r="C258" s="209" t="s">
        <v>581</v>
      </c>
      <c r="D258" s="210"/>
      <c r="E258" s="211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 t="s">
        <v>154</v>
      </c>
      <c r="AH258" s="195" t="n">
        <v>0</v>
      </c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  <c r="AW258" s="195"/>
      <c r="AX258" s="195"/>
      <c r="AY258" s="195"/>
      <c r="AZ258" s="195"/>
      <c r="BA258" s="195"/>
      <c r="BB258" s="195"/>
      <c r="BC258" s="195"/>
      <c r="BD258" s="195"/>
      <c r="BE258" s="195"/>
      <c r="BF258" s="195"/>
      <c r="BG258" s="195"/>
      <c r="BH258" s="195"/>
    </row>
    <row r="259" customFormat="false" ht="13.2" hidden="false" customHeight="false" outlineLevel="1" collapsed="false">
      <c r="A259" s="196"/>
      <c r="B259" s="197"/>
      <c r="C259" s="209" t="s">
        <v>236</v>
      </c>
      <c r="D259" s="210"/>
      <c r="E259" s="211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 t="s">
        <v>154</v>
      </c>
      <c r="AH259" s="195" t="n">
        <v>0</v>
      </c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5"/>
      <c r="AX259" s="195"/>
      <c r="AY259" s="195"/>
      <c r="AZ259" s="195"/>
      <c r="BA259" s="195"/>
      <c r="BB259" s="195"/>
      <c r="BC259" s="195"/>
      <c r="BD259" s="195"/>
      <c r="BE259" s="195"/>
      <c r="BF259" s="195"/>
      <c r="BG259" s="195"/>
      <c r="BH259" s="195"/>
    </row>
    <row r="260" customFormat="false" ht="13.2" hidden="false" customHeight="false" outlineLevel="1" collapsed="false">
      <c r="A260" s="196"/>
      <c r="B260" s="197"/>
      <c r="C260" s="209" t="s">
        <v>582</v>
      </c>
      <c r="D260" s="210"/>
      <c r="E260" s="211" t="n">
        <v>2.5</v>
      </c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 t="s">
        <v>154</v>
      </c>
      <c r="AH260" s="195" t="n">
        <v>0</v>
      </c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  <c r="AW260" s="195"/>
      <c r="AX260" s="195"/>
      <c r="AY260" s="195"/>
      <c r="AZ260" s="195"/>
      <c r="BA260" s="195"/>
      <c r="BB260" s="195"/>
      <c r="BC260" s="195"/>
      <c r="BD260" s="195"/>
      <c r="BE260" s="195"/>
      <c r="BF260" s="195"/>
      <c r="BG260" s="195"/>
      <c r="BH260" s="195"/>
    </row>
    <row r="261" customFormat="false" ht="20.4" hidden="false" customHeight="false" outlineLevel="1" collapsed="false">
      <c r="A261" s="186" t="n">
        <v>41</v>
      </c>
      <c r="B261" s="187" t="s">
        <v>338</v>
      </c>
      <c r="C261" s="188" t="s">
        <v>339</v>
      </c>
      <c r="D261" s="189" t="s">
        <v>148</v>
      </c>
      <c r="E261" s="190" t="n">
        <v>2.5</v>
      </c>
      <c r="F261" s="191"/>
      <c r="G261" s="192" t="n">
        <f aca="false">ROUND(E261*F261,2)</f>
        <v>0</v>
      </c>
      <c r="H261" s="191"/>
      <c r="I261" s="192" t="n">
        <f aca="false">ROUND(E261*H261,2)</f>
        <v>0</v>
      </c>
      <c r="J261" s="191"/>
      <c r="K261" s="192" t="n">
        <f aca="false">ROUND(E261*J261,2)</f>
        <v>0</v>
      </c>
      <c r="L261" s="192" t="n">
        <v>21</v>
      </c>
      <c r="M261" s="192" t="n">
        <f aca="false">G261*(1+L261/100)</f>
        <v>0</v>
      </c>
      <c r="N261" s="192" t="n">
        <v>0.10373</v>
      </c>
      <c r="O261" s="192" t="n">
        <f aca="false">ROUND(E261*N261,2)</f>
        <v>0.26</v>
      </c>
      <c r="P261" s="192" t="n">
        <v>0</v>
      </c>
      <c r="Q261" s="192" t="n">
        <f aca="false">ROUND(E261*P261,2)</f>
        <v>0</v>
      </c>
      <c r="R261" s="192" t="s">
        <v>149</v>
      </c>
      <c r="S261" s="192" t="s">
        <v>150</v>
      </c>
      <c r="T261" s="193" t="s">
        <v>120</v>
      </c>
      <c r="U261" s="194" t="n">
        <v>0.064</v>
      </c>
      <c r="V261" s="194" t="n">
        <f aca="false">ROUND(E261*U261,2)</f>
        <v>0.16</v>
      </c>
      <c r="W261" s="194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 t="s">
        <v>152</v>
      </c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95"/>
      <c r="BD261" s="195"/>
      <c r="BE261" s="195"/>
      <c r="BF261" s="195"/>
      <c r="BG261" s="195"/>
      <c r="BH261" s="195"/>
    </row>
    <row r="262" customFormat="false" ht="13.2" hidden="false" customHeight="false" outlineLevel="1" collapsed="false">
      <c r="A262" s="196"/>
      <c r="B262" s="197"/>
      <c r="C262" s="209" t="s">
        <v>581</v>
      </c>
      <c r="D262" s="210"/>
      <c r="E262" s="211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 t="s">
        <v>154</v>
      </c>
      <c r="AH262" s="195" t="n">
        <v>0</v>
      </c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  <c r="AW262" s="195"/>
      <c r="AX262" s="195"/>
      <c r="AY262" s="195"/>
      <c r="AZ262" s="195"/>
      <c r="BA262" s="195"/>
      <c r="BB262" s="195"/>
      <c r="BC262" s="195"/>
      <c r="BD262" s="195"/>
      <c r="BE262" s="195"/>
      <c r="BF262" s="195"/>
      <c r="BG262" s="195"/>
      <c r="BH262" s="195"/>
    </row>
    <row r="263" customFormat="false" ht="13.2" hidden="false" customHeight="false" outlineLevel="1" collapsed="false">
      <c r="A263" s="196"/>
      <c r="B263" s="197"/>
      <c r="C263" s="209" t="s">
        <v>236</v>
      </c>
      <c r="D263" s="210"/>
      <c r="E263" s="211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 t="s">
        <v>154</v>
      </c>
      <c r="AH263" s="195" t="n">
        <v>0</v>
      </c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  <c r="AW263" s="195"/>
      <c r="AX263" s="195"/>
      <c r="AY263" s="195"/>
      <c r="AZ263" s="195"/>
      <c r="BA263" s="195"/>
      <c r="BB263" s="195"/>
      <c r="BC263" s="195"/>
      <c r="BD263" s="195"/>
      <c r="BE263" s="195"/>
      <c r="BF263" s="195"/>
      <c r="BG263" s="195"/>
      <c r="BH263" s="195"/>
    </row>
    <row r="264" customFormat="false" ht="13.2" hidden="false" customHeight="false" outlineLevel="1" collapsed="false">
      <c r="A264" s="196"/>
      <c r="B264" s="197"/>
      <c r="C264" s="209" t="s">
        <v>582</v>
      </c>
      <c r="D264" s="210"/>
      <c r="E264" s="211" t="n">
        <v>2.5</v>
      </c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 t="s">
        <v>154</v>
      </c>
      <c r="AH264" s="195" t="n">
        <v>0</v>
      </c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  <c r="AW264" s="195"/>
      <c r="AX264" s="195"/>
      <c r="AY264" s="195"/>
      <c r="AZ264" s="195"/>
      <c r="BA264" s="195"/>
      <c r="BB264" s="195"/>
      <c r="BC264" s="195"/>
      <c r="BD264" s="195"/>
      <c r="BE264" s="195"/>
      <c r="BF264" s="195"/>
      <c r="BG264" s="195"/>
      <c r="BH264" s="195"/>
    </row>
    <row r="265" customFormat="false" ht="20.4" hidden="false" customHeight="false" outlineLevel="1" collapsed="false">
      <c r="A265" s="186" t="n">
        <v>42</v>
      </c>
      <c r="B265" s="187" t="s">
        <v>340</v>
      </c>
      <c r="C265" s="188" t="s">
        <v>341</v>
      </c>
      <c r="D265" s="189" t="s">
        <v>148</v>
      </c>
      <c r="E265" s="190" t="n">
        <v>2.5</v>
      </c>
      <c r="F265" s="191"/>
      <c r="G265" s="192" t="n">
        <f aca="false">ROUND(E265*F265,2)</f>
        <v>0</v>
      </c>
      <c r="H265" s="191"/>
      <c r="I265" s="192" t="n">
        <f aca="false">ROUND(E265*H265,2)</f>
        <v>0</v>
      </c>
      <c r="J265" s="191"/>
      <c r="K265" s="192" t="n">
        <f aca="false">ROUND(E265*J265,2)</f>
        <v>0</v>
      </c>
      <c r="L265" s="192" t="n">
        <v>21</v>
      </c>
      <c r="M265" s="192" t="n">
        <f aca="false">G265*(1+L265/100)</f>
        <v>0</v>
      </c>
      <c r="N265" s="192" t="n">
        <v>0.20746</v>
      </c>
      <c r="O265" s="192" t="n">
        <f aca="false">ROUND(E265*N265,2)</f>
        <v>0.52</v>
      </c>
      <c r="P265" s="192" t="n">
        <v>0</v>
      </c>
      <c r="Q265" s="192" t="n">
        <f aca="false">ROUND(E265*P265,2)</f>
        <v>0</v>
      </c>
      <c r="R265" s="192" t="s">
        <v>149</v>
      </c>
      <c r="S265" s="192" t="s">
        <v>150</v>
      </c>
      <c r="T265" s="193" t="s">
        <v>120</v>
      </c>
      <c r="U265" s="194" t="n">
        <v>0.1</v>
      </c>
      <c r="V265" s="194" t="n">
        <f aca="false">ROUND(E265*U265,2)</f>
        <v>0.25</v>
      </c>
      <c r="W265" s="194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 t="s">
        <v>152</v>
      </c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  <c r="AW265" s="195"/>
      <c r="AX265" s="195"/>
      <c r="AY265" s="195"/>
      <c r="AZ265" s="195"/>
      <c r="BA265" s="195"/>
      <c r="BB265" s="195"/>
      <c r="BC265" s="195"/>
      <c r="BD265" s="195"/>
      <c r="BE265" s="195"/>
      <c r="BF265" s="195"/>
      <c r="BG265" s="195"/>
      <c r="BH265" s="195"/>
    </row>
    <row r="266" customFormat="false" ht="13.2" hidden="false" customHeight="false" outlineLevel="1" collapsed="false">
      <c r="A266" s="196"/>
      <c r="B266" s="197"/>
      <c r="C266" s="209" t="s">
        <v>581</v>
      </c>
      <c r="D266" s="210"/>
      <c r="E266" s="211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 t="s">
        <v>154</v>
      </c>
      <c r="AH266" s="195" t="n">
        <v>0</v>
      </c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195"/>
      <c r="BD266" s="195"/>
      <c r="BE266" s="195"/>
      <c r="BF266" s="195"/>
      <c r="BG266" s="195"/>
      <c r="BH266" s="195"/>
    </row>
    <row r="267" customFormat="false" ht="13.2" hidden="false" customHeight="false" outlineLevel="1" collapsed="false">
      <c r="A267" s="196"/>
      <c r="B267" s="197"/>
      <c r="C267" s="209" t="s">
        <v>236</v>
      </c>
      <c r="D267" s="210"/>
      <c r="E267" s="211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 t="s">
        <v>154</v>
      </c>
      <c r="AH267" s="195" t="n">
        <v>0</v>
      </c>
      <c r="AI267" s="195"/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  <c r="AW267" s="195"/>
      <c r="AX267" s="195"/>
      <c r="AY267" s="195"/>
      <c r="AZ267" s="195"/>
      <c r="BA267" s="195"/>
      <c r="BB267" s="195"/>
      <c r="BC267" s="195"/>
      <c r="BD267" s="195"/>
      <c r="BE267" s="195"/>
      <c r="BF267" s="195"/>
      <c r="BG267" s="195"/>
      <c r="BH267" s="195"/>
    </row>
    <row r="268" customFormat="false" ht="13.2" hidden="false" customHeight="false" outlineLevel="1" collapsed="false">
      <c r="A268" s="196"/>
      <c r="B268" s="197"/>
      <c r="C268" s="209" t="s">
        <v>582</v>
      </c>
      <c r="D268" s="210"/>
      <c r="E268" s="211" t="n">
        <v>2.5</v>
      </c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 t="s">
        <v>154</v>
      </c>
      <c r="AH268" s="195" t="n">
        <v>0</v>
      </c>
      <c r="AI268" s="195"/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  <c r="BA268" s="195"/>
      <c r="BB268" s="195"/>
      <c r="BC268" s="195"/>
      <c r="BD268" s="195"/>
      <c r="BE268" s="195"/>
      <c r="BF268" s="195"/>
      <c r="BG268" s="195"/>
      <c r="BH268" s="195"/>
    </row>
    <row r="269" customFormat="false" ht="13.2" hidden="false" customHeight="false" outlineLevel="0" collapsed="false">
      <c r="A269" s="178" t="s">
        <v>114</v>
      </c>
      <c r="B269" s="179" t="s">
        <v>69</v>
      </c>
      <c r="C269" s="180" t="s">
        <v>70</v>
      </c>
      <c r="D269" s="181"/>
      <c r="E269" s="182"/>
      <c r="F269" s="183"/>
      <c r="G269" s="183" t="n">
        <f aca="false">SUMIF(AG270:AG336,"&lt;&gt;NOR",G270:G336)</f>
        <v>0</v>
      </c>
      <c r="H269" s="183"/>
      <c r="I269" s="183" t="n">
        <f aca="false">SUM(I270:I336)</f>
        <v>0</v>
      </c>
      <c r="J269" s="183"/>
      <c r="K269" s="183" t="n">
        <f aca="false">SUM(K270:K336)</f>
        <v>0</v>
      </c>
      <c r="L269" s="183"/>
      <c r="M269" s="183" t="n">
        <f aca="false">SUM(M270:M336)</f>
        <v>0</v>
      </c>
      <c r="N269" s="183"/>
      <c r="O269" s="183" t="n">
        <f aca="false">SUM(O270:O336)</f>
        <v>64.09</v>
      </c>
      <c r="P269" s="183"/>
      <c r="Q269" s="183" t="n">
        <f aca="false">SUM(Q270:Q336)</f>
        <v>0</v>
      </c>
      <c r="R269" s="183"/>
      <c r="S269" s="183"/>
      <c r="T269" s="184"/>
      <c r="U269" s="185"/>
      <c r="V269" s="185" t="n">
        <f aca="false">SUM(V270:V336)</f>
        <v>564.46</v>
      </c>
      <c r="W269" s="185"/>
      <c r="AG269" s="0" t="s">
        <v>115</v>
      </c>
    </row>
    <row r="270" customFormat="false" ht="20.4" hidden="false" customHeight="false" outlineLevel="1" collapsed="false">
      <c r="A270" s="186" t="n">
        <v>43</v>
      </c>
      <c r="B270" s="187" t="s">
        <v>342</v>
      </c>
      <c r="C270" s="188" t="s">
        <v>343</v>
      </c>
      <c r="D270" s="189" t="s">
        <v>168</v>
      </c>
      <c r="E270" s="190" t="n">
        <v>33</v>
      </c>
      <c r="F270" s="191"/>
      <c r="G270" s="192" t="n">
        <f aca="false">ROUND(E270*F270,2)</f>
        <v>0</v>
      </c>
      <c r="H270" s="191"/>
      <c r="I270" s="192" t="n">
        <f aca="false">ROUND(E270*H270,2)</f>
        <v>0</v>
      </c>
      <c r="J270" s="191"/>
      <c r="K270" s="192" t="n">
        <f aca="false">ROUND(E270*J270,2)</f>
        <v>0</v>
      </c>
      <c r="L270" s="192" t="n">
        <v>21</v>
      </c>
      <c r="M270" s="192" t="n">
        <f aca="false">G270*(1+L270/100)</f>
        <v>0</v>
      </c>
      <c r="N270" s="192" t="n">
        <v>0</v>
      </c>
      <c r="O270" s="192" t="n">
        <f aca="false">ROUND(E270*N270,2)</f>
        <v>0</v>
      </c>
      <c r="P270" s="192" t="n">
        <v>0</v>
      </c>
      <c r="Q270" s="192" t="n">
        <f aca="false">ROUND(E270*P270,2)</f>
        <v>0</v>
      </c>
      <c r="R270" s="192" t="s">
        <v>314</v>
      </c>
      <c r="S270" s="192" t="s">
        <v>150</v>
      </c>
      <c r="T270" s="193" t="s">
        <v>120</v>
      </c>
      <c r="U270" s="194" t="n">
        <v>0.126</v>
      </c>
      <c r="V270" s="194" t="n">
        <f aca="false">ROUND(E270*U270,2)</f>
        <v>4.16</v>
      </c>
      <c r="W270" s="194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 t="s">
        <v>152</v>
      </c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/>
      <c r="BC270" s="195"/>
      <c r="BD270" s="195"/>
      <c r="BE270" s="195"/>
      <c r="BF270" s="195"/>
      <c r="BG270" s="195"/>
      <c r="BH270" s="195"/>
    </row>
    <row r="271" customFormat="false" ht="13.2" hidden="false" customHeight="true" outlineLevel="1" collapsed="false">
      <c r="A271" s="196"/>
      <c r="B271" s="197"/>
      <c r="C271" s="212" t="s">
        <v>315</v>
      </c>
      <c r="D271" s="212"/>
      <c r="E271" s="212"/>
      <c r="F271" s="212"/>
      <c r="G271" s="212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 t="s">
        <v>171</v>
      </c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  <c r="BA271" s="195"/>
      <c r="BB271" s="195"/>
      <c r="BC271" s="195"/>
      <c r="BD271" s="195"/>
      <c r="BE271" s="195"/>
      <c r="BF271" s="195"/>
      <c r="BG271" s="195"/>
      <c r="BH271" s="195"/>
    </row>
    <row r="272" customFormat="false" ht="13.2" hidden="false" customHeight="false" outlineLevel="1" collapsed="false">
      <c r="A272" s="186" t="n">
        <v>44</v>
      </c>
      <c r="B272" s="187" t="s">
        <v>344</v>
      </c>
      <c r="C272" s="188" t="s">
        <v>345</v>
      </c>
      <c r="D272" s="189" t="s">
        <v>168</v>
      </c>
      <c r="E272" s="190" t="n">
        <v>72.5</v>
      </c>
      <c r="F272" s="191"/>
      <c r="G272" s="192" t="n">
        <f aca="false">ROUND(E272*F272,2)</f>
        <v>0</v>
      </c>
      <c r="H272" s="191"/>
      <c r="I272" s="192" t="n">
        <f aca="false">ROUND(E272*H272,2)</f>
        <v>0</v>
      </c>
      <c r="J272" s="191"/>
      <c r="K272" s="192" t="n">
        <f aca="false">ROUND(E272*J272,2)</f>
        <v>0</v>
      </c>
      <c r="L272" s="192" t="n">
        <v>21</v>
      </c>
      <c r="M272" s="192" t="n">
        <f aca="false">G272*(1+L272/100)</f>
        <v>0</v>
      </c>
      <c r="N272" s="192" t="n">
        <v>1E-005</v>
      </c>
      <c r="O272" s="192" t="n">
        <f aca="false">ROUND(E272*N272,2)</f>
        <v>0</v>
      </c>
      <c r="P272" s="192" t="n">
        <v>0</v>
      </c>
      <c r="Q272" s="192" t="n">
        <f aca="false">ROUND(E272*P272,2)</f>
        <v>0</v>
      </c>
      <c r="R272" s="192" t="s">
        <v>314</v>
      </c>
      <c r="S272" s="192" t="s">
        <v>150</v>
      </c>
      <c r="T272" s="193" t="s">
        <v>120</v>
      </c>
      <c r="U272" s="194" t="n">
        <v>0.08</v>
      </c>
      <c r="V272" s="194" t="n">
        <f aca="false">ROUND(E272*U272,2)</f>
        <v>5.8</v>
      </c>
      <c r="W272" s="194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 t="s">
        <v>152</v>
      </c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</row>
    <row r="273" customFormat="false" ht="13.2" hidden="false" customHeight="true" outlineLevel="1" collapsed="false">
      <c r="A273" s="196"/>
      <c r="B273" s="197"/>
      <c r="C273" s="212" t="s">
        <v>346</v>
      </c>
      <c r="D273" s="212"/>
      <c r="E273" s="212"/>
      <c r="F273" s="212"/>
      <c r="G273" s="212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 t="s">
        <v>171</v>
      </c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</row>
    <row r="274" customFormat="false" ht="13.2" hidden="false" customHeight="false" outlineLevel="1" collapsed="false">
      <c r="A274" s="196"/>
      <c r="B274" s="197"/>
      <c r="C274" s="209" t="s">
        <v>713</v>
      </c>
      <c r="D274" s="210"/>
      <c r="E274" s="211" t="n">
        <v>72.5</v>
      </c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 t="s">
        <v>154</v>
      </c>
      <c r="AH274" s="195" t="n">
        <v>0</v>
      </c>
      <c r="AI274" s="195"/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  <c r="AW274" s="195"/>
      <c r="AX274" s="195"/>
      <c r="AY274" s="195"/>
      <c r="AZ274" s="195"/>
      <c r="BA274" s="195"/>
      <c r="BB274" s="195"/>
      <c r="BC274" s="195"/>
      <c r="BD274" s="195"/>
      <c r="BE274" s="195"/>
      <c r="BF274" s="195"/>
      <c r="BG274" s="195"/>
      <c r="BH274" s="195"/>
    </row>
    <row r="275" customFormat="false" ht="13.2" hidden="false" customHeight="false" outlineLevel="1" collapsed="false">
      <c r="A275" s="186" t="n">
        <v>45</v>
      </c>
      <c r="B275" s="187" t="s">
        <v>349</v>
      </c>
      <c r="C275" s="188" t="s">
        <v>350</v>
      </c>
      <c r="D275" s="189" t="s">
        <v>168</v>
      </c>
      <c r="E275" s="190" t="n">
        <v>223.5</v>
      </c>
      <c r="F275" s="191"/>
      <c r="G275" s="192" t="n">
        <f aca="false">ROUND(E275*F275,2)</f>
        <v>0</v>
      </c>
      <c r="H275" s="191"/>
      <c r="I275" s="192" t="n">
        <f aca="false">ROUND(E275*H275,2)</f>
        <v>0</v>
      </c>
      <c r="J275" s="191"/>
      <c r="K275" s="192" t="n">
        <f aca="false">ROUND(E275*J275,2)</f>
        <v>0</v>
      </c>
      <c r="L275" s="192" t="n">
        <v>21</v>
      </c>
      <c r="M275" s="192" t="n">
        <f aca="false">G275*(1+L275/100)</f>
        <v>0</v>
      </c>
      <c r="N275" s="192" t="n">
        <v>1E-005</v>
      </c>
      <c r="O275" s="192" t="n">
        <f aca="false">ROUND(E275*N275,2)</f>
        <v>0</v>
      </c>
      <c r="P275" s="192" t="n">
        <v>0</v>
      </c>
      <c r="Q275" s="192" t="n">
        <f aca="false">ROUND(E275*P275,2)</f>
        <v>0</v>
      </c>
      <c r="R275" s="192" t="s">
        <v>314</v>
      </c>
      <c r="S275" s="192" t="s">
        <v>150</v>
      </c>
      <c r="T275" s="193" t="s">
        <v>120</v>
      </c>
      <c r="U275" s="194" t="n">
        <v>0.097</v>
      </c>
      <c r="V275" s="194" t="n">
        <f aca="false">ROUND(E275*U275,2)</f>
        <v>21.68</v>
      </c>
      <c r="W275" s="194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 t="s">
        <v>152</v>
      </c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195"/>
      <c r="BE275" s="195"/>
      <c r="BF275" s="195"/>
      <c r="BG275" s="195"/>
      <c r="BH275" s="195"/>
    </row>
    <row r="276" customFormat="false" ht="13.2" hidden="false" customHeight="true" outlineLevel="1" collapsed="false">
      <c r="A276" s="196"/>
      <c r="B276" s="197"/>
      <c r="C276" s="212" t="s">
        <v>346</v>
      </c>
      <c r="D276" s="212"/>
      <c r="E276" s="212"/>
      <c r="F276" s="212"/>
      <c r="G276" s="212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 t="s">
        <v>171</v>
      </c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  <c r="BA276" s="195"/>
      <c r="BB276" s="195"/>
      <c r="BC276" s="195"/>
      <c r="BD276" s="195"/>
      <c r="BE276" s="195"/>
      <c r="BF276" s="195"/>
      <c r="BG276" s="195"/>
      <c r="BH276" s="195"/>
    </row>
    <row r="277" customFormat="false" ht="13.2" hidden="false" customHeight="false" outlineLevel="1" collapsed="false">
      <c r="A277" s="196"/>
      <c r="B277" s="197"/>
      <c r="C277" s="209" t="s">
        <v>714</v>
      </c>
      <c r="D277" s="210"/>
      <c r="E277" s="211" t="n">
        <v>223.5</v>
      </c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 t="s">
        <v>154</v>
      </c>
      <c r="AH277" s="195" t="n">
        <v>0</v>
      </c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195"/>
      <c r="BE277" s="195"/>
      <c r="BF277" s="195"/>
      <c r="BG277" s="195"/>
      <c r="BH277" s="195"/>
    </row>
    <row r="278" customFormat="false" ht="13.2" hidden="false" customHeight="false" outlineLevel="1" collapsed="false">
      <c r="A278" s="186" t="n">
        <v>46</v>
      </c>
      <c r="B278" s="187" t="s">
        <v>352</v>
      </c>
      <c r="C278" s="188" t="s">
        <v>353</v>
      </c>
      <c r="D278" s="189" t="s">
        <v>354</v>
      </c>
      <c r="E278" s="190" t="n">
        <v>8</v>
      </c>
      <c r="F278" s="191"/>
      <c r="G278" s="192" t="n">
        <f aca="false">ROUND(E278*F278,2)</f>
        <v>0</v>
      </c>
      <c r="H278" s="191"/>
      <c r="I278" s="192" t="n">
        <f aca="false">ROUND(E278*H278,2)</f>
        <v>0</v>
      </c>
      <c r="J278" s="191"/>
      <c r="K278" s="192" t="n">
        <f aca="false">ROUND(E278*J278,2)</f>
        <v>0</v>
      </c>
      <c r="L278" s="192" t="n">
        <v>21</v>
      </c>
      <c r="M278" s="192" t="n">
        <f aca="false">G278*(1+L278/100)</f>
        <v>0</v>
      </c>
      <c r="N278" s="192" t="n">
        <v>0</v>
      </c>
      <c r="O278" s="192" t="n">
        <f aca="false">ROUND(E278*N278,2)</f>
        <v>0</v>
      </c>
      <c r="P278" s="192" t="n">
        <v>0</v>
      </c>
      <c r="Q278" s="192" t="n">
        <f aca="false">ROUND(E278*P278,2)</f>
        <v>0</v>
      </c>
      <c r="R278" s="192" t="s">
        <v>314</v>
      </c>
      <c r="S278" s="192" t="s">
        <v>150</v>
      </c>
      <c r="T278" s="193" t="s">
        <v>120</v>
      </c>
      <c r="U278" s="194" t="n">
        <v>0.2832</v>
      </c>
      <c r="V278" s="194" t="n">
        <f aca="false">ROUND(E278*U278,2)</f>
        <v>2.27</v>
      </c>
      <c r="W278" s="194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 t="s">
        <v>152</v>
      </c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  <c r="AW278" s="195"/>
      <c r="AX278" s="195"/>
      <c r="AY278" s="195"/>
      <c r="AZ278" s="195"/>
      <c r="BA278" s="195"/>
      <c r="BB278" s="195"/>
      <c r="BC278" s="195"/>
      <c r="BD278" s="195"/>
      <c r="BE278" s="195"/>
      <c r="BF278" s="195"/>
      <c r="BG278" s="195"/>
      <c r="BH278" s="195"/>
    </row>
    <row r="279" customFormat="false" ht="13.2" hidden="false" customHeight="true" outlineLevel="1" collapsed="false">
      <c r="A279" s="196"/>
      <c r="B279" s="197"/>
      <c r="C279" s="212" t="s">
        <v>315</v>
      </c>
      <c r="D279" s="212"/>
      <c r="E279" s="212"/>
      <c r="F279" s="212"/>
      <c r="G279" s="212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 t="s">
        <v>171</v>
      </c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195"/>
      <c r="BE279" s="195"/>
      <c r="BF279" s="195"/>
      <c r="BG279" s="195"/>
      <c r="BH279" s="195"/>
    </row>
    <row r="280" customFormat="false" ht="13.2" hidden="false" customHeight="false" outlineLevel="1" collapsed="false">
      <c r="A280" s="196"/>
      <c r="B280" s="197"/>
      <c r="C280" s="209" t="s">
        <v>715</v>
      </c>
      <c r="D280" s="210"/>
      <c r="E280" s="211" t="n">
        <v>2</v>
      </c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 t="s">
        <v>154</v>
      </c>
      <c r="AH280" s="195" t="n">
        <v>0</v>
      </c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195"/>
      <c r="BE280" s="195"/>
      <c r="BF280" s="195"/>
      <c r="BG280" s="195"/>
      <c r="BH280" s="195"/>
    </row>
    <row r="281" customFormat="false" ht="13.2" hidden="false" customHeight="false" outlineLevel="1" collapsed="false">
      <c r="A281" s="196"/>
      <c r="B281" s="197"/>
      <c r="C281" s="209" t="s">
        <v>716</v>
      </c>
      <c r="D281" s="210"/>
      <c r="E281" s="211" t="n">
        <v>6</v>
      </c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 t="s">
        <v>154</v>
      </c>
      <c r="AH281" s="195" t="n">
        <v>0</v>
      </c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195"/>
      <c r="BE281" s="195"/>
      <c r="BF281" s="195"/>
      <c r="BG281" s="195"/>
      <c r="BH281" s="195"/>
    </row>
    <row r="282" customFormat="false" ht="20.4" hidden="false" customHeight="false" outlineLevel="1" collapsed="false">
      <c r="A282" s="186" t="n">
        <v>47</v>
      </c>
      <c r="B282" s="187" t="s">
        <v>356</v>
      </c>
      <c r="C282" s="188" t="s">
        <v>357</v>
      </c>
      <c r="D282" s="189" t="s">
        <v>354</v>
      </c>
      <c r="E282" s="190" t="n">
        <v>34</v>
      </c>
      <c r="F282" s="191"/>
      <c r="G282" s="192" t="n">
        <f aca="false">ROUND(E282*F282,2)</f>
        <v>0</v>
      </c>
      <c r="H282" s="191"/>
      <c r="I282" s="192" t="n">
        <f aca="false">ROUND(E282*H282,2)</f>
        <v>0</v>
      </c>
      <c r="J282" s="191"/>
      <c r="K282" s="192" t="n">
        <f aca="false">ROUND(E282*J282,2)</f>
        <v>0</v>
      </c>
      <c r="L282" s="192" t="n">
        <v>21</v>
      </c>
      <c r="M282" s="192" t="n">
        <f aca="false">G282*(1+L282/100)</f>
        <v>0</v>
      </c>
      <c r="N282" s="192" t="n">
        <v>4E-005</v>
      </c>
      <c r="O282" s="192" t="n">
        <f aca="false">ROUND(E282*N282,2)</f>
        <v>0</v>
      </c>
      <c r="P282" s="192" t="n">
        <v>0</v>
      </c>
      <c r="Q282" s="192" t="n">
        <f aca="false">ROUND(E282*P282,2)</f>
        <v>0</v>
      </c>
      <c r="R282" s="192" t="s">
        <v>314</v>
      </c>
      <c r="S282" s="192" t="s">
        <v>150</v>
      </c>
      <c r="T282" s="193" t="s">
        <v>120</v>
      </c>
      <c r="U282" s="194" t="n">
        <v>0.38</v>
      </c>
      <c r="V282" s="194" t="n">
        <f aca="false">ROUND(E282*U282,2)</f>
        <v>12.92</v>
      </c>
      <c r="W282" s="194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 t="s">
        <v>152</v>
      </c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195"/>
      <c r="BE282" s="195"/>
      <c r="BF282" s="195"/>
      <c r="BG282" s="195"/>
      <c r="BH282" s="195"/>
    </row>
    <row r="283" customFormat="false" ht="13.2" hidden="false" customHeight="true" outlineLevel="1" collapsed="false">
      <c r="A283" s="196"/>
      <c r="B283" s="197"/>
      <c r="C283" s="212" t="s">
        <v>315</v>
      </c>
      <c r="D283" s="212"/>
      <c r="E283" s="212"/>
      <c r="F283" s="212"/>
      <c r="G283" s="212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 t="s">
        <v>171</v>
      </c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195"/>
      <c r="BE283" s="195"/>
      <c r="BF283" s="195"/>
      <c r="BG283" s="195"/>
      <c r="BH283" s="195"/>
    </row>
    <row r="284" customFormat="false" ht="13.2" hidden="false" customHeight="false" outlineLevel="1" collapsed="false">
      <c r="A284" s="196"/>
      <c r="B284" s="197"/>
      <c r="C284" s="209" t="s">
        <v>717</v>
      </c>
      <c r="D284" s="210"/>
      <c r="E284" s="211" t="n">
        <v>34</v>
      </c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 t="s">
        <v>154</v>
      </c>
      <c r="AH284" s="195" t="n">
        <v>0</v>
      </c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195"/>
      <c r="BE284" s="195"/>
      <c r="BF284" s="195"/>
      <c r="BG284" s="195"/>
      <c r="BH284" s="195"/>
    </row>
    <row r="285" customFormat="false" ht="13.2" hidden="false" customHeight="false" outlineLevel="1" collapsed="false">
      <c r="A285" s="186" t="n">
        <v>48</v>
      </c>
      <c r="B285" s="187" t="s">
        <v>359</v>
      </c>
      <c r="C285" s="188" t="s">
        <v>360</v>
      </c>
      <c r="D285" s="189" t="s">
        <v>354</v>
      </c>
      <c r="E285" s="190" t="n">
        <v>34</v>
      </c>
      <c r="F285" s="191"/>
      <c r="G285" s="192" t="n">
        <f aca="false">ROUND(E285*F285,2)</f>
        <v>0</v>
      </c>
      <c r="H285" s="191"/>
      <c r="I285" s="192" t="n">
        <f aca="false">ROUND(E285*H285,2)</f>
        <v>0</v>
      </c>
      <c r="J285" s="191"/>
      <c r="K285" s="192" t="n">
        <f aca="false">ROUND(E285*J285,2)</f>
        <v>0</v>
      </c>
      <c r="L285" s="192" t="n">
        <v>21</v>
      </c>
      <c r="M285" s="192" t="n">
        <f aca="false">G285*(1+L285/100)</f>
        <v>0</v>
      </c>
      <c r="N285" s="192" t="n">
        <v>1E-005</v>
      </c>
      <c r="O285" s="192" t="n">
        <f aca="false">ROUND(E285*N285,2)</f>
        <v>0</v>
      </c>
      <c r="P285" s="192" t="n">
        <v>0</v>
      </c>
      <c r="Q285" s="192" t="n">
        <f aca="false">ROUND(E285*P285,2)</f>
        <v>0</v>
      </c>
      <c r="R285" s="192" t="s">
        <v>314</v>
      </c>
      <c r="S285" s="192" t="s">
        <v>150</v>
      </c>
      <c r="T285" s="193" t="s">
        <v>120</v>
      </c>
      <c r="U285" s="194" t="n">
        <v>0.1584</v>
      </c>
      <c r="V285" s="194" t="n">
        <f aca="false">ROUND(E285*U285,2)</f>
        <v>5.39</v>
      </c>
      <c r="W285" s="194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 t="s">
        <v>152</v>
      </c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195"/>
      <c r="BE285" s="195"/>
      <c r="BF285" s="195"/>
      <c r="BG285" s="195"/>
      <c r="BH285" s="195"/>
    </row>
    <row r="286" customFormat="false" ht="13.2" hidden="false" customHeight="true" outlineLevel="1" collapsed="false">
      <c r="A286" s="196"/>
      <c r="B286" s="197"/>
      <c r="C286" s="212" t="s">
        <v>315</v>
      </c>
      <c r="D286" s="212"/>
      <c r="E286" s="212"/>
      <c r="F286" s="212"/>
      <c r="G286" s="212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 t="s">
        <v>171</v>
      </c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  <c r="BA286" s="195"/>
      <c r="BB286" s="195"/>
      <c r="BC286" s="195"/>
      <c r="BD286" s="195"/>
      <c r="BE286" s="195"/>
      <c r="BF286" s="195"/>
      <c r="BG286" s="195"/>
      <c r="BH286" s="195"/>
    </row>
    <row r="287" customFormat="false" ht="13.2" hidden="false" customHeight="false" outlineLevel="1" collapsed="false">
      <c r="A287" s="196"/>
      <c r="B287" s="197"/>
      <c r="C287" s="209" t="s">
        <v>718</v>
      </c>
      <c r="D287" s="210"/>
      <c r="E287" s="211" t="n">
        <v>34</v>
      </c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 t="s">
        <v>154</v>
      </c>
      <c r="AH287" s="195" t="n">
        <v>0</v>
      </c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  <c r="BA287" s="195"/>
      <c r="BB287" s="195"/>
      <c r="BC287" s="195"/>
      <c r="BD287" s="195"/>
      <c r="BE287" s="195"/>
      <c r="BF287" s="195"/>
      <c r="BG287" s="195"/>
      <c r="BH287" s="195"/>
    </row>
    <row r="288" customFormat="false" ht="13.2" hidden="false" customHeight="false" outlineLevel="1" collapsed="false">
      <c r="A288" s="186" t="n">
        <v>49</v>
      </c>
      <c r="B288" s="187" t="s">
        <v>361</v>
      </c>
      <c r="C288" s="188" t="s">
        <v>362</v>
      </c>
      <c r="D288" s="189" t="s">
        <v>168</v>
      </c>
      <c r="E288" s="190" t="n">
        <v>33</v>
      </c>
      <c r="F288" s="191"/>
      <c r="G288" s="192" t="n">
        <f aca="false">ROUND(E288*F288,2)</f>
        <v>0</v>
      </c>
      <c r="H288" s="191"/>
      <c r="I288" s="192" t="n">
        <f aca="false">ROUND(E288*H288,2)</f>
        <v>0</v>
      </c>
      <c r="J288" s="191"/>
      <c r="K288" s="192" t="n">
        <f aca="false">ROUND(E288*J288,2)</f>
        <v>0</v>
      </c>
      <c r="L288" s="192" t="n">
        <v>21</v>
      </c>
      <c r="M288" s="192" t="n">
        <f aca="false">G288*(1+L288/100)</f>
        <v>0</v>
      </c>
      <c r="N288" s="192" t="n">
        <v>0</v>
      </c>
      <c r="O288" s="192" t="n">
        <f aca="false">ROUND(E288*N288,2)</f>
        <v>0</v>
      </c>
      <c r="P288" s="192" t="n">
        <v>0</v>
      </c>
      <c r="Q288" s="192" t="n">
        <f aca="false">ROUND(E288*P288,2)</f>
        <v>0</v>
      </c>
      <c r="R288" s="192" t="s">
        <v>314</v>
      </c>
      <c r="S288" s="192" t="s">
        <v>150</v>
      </c>
      <c r="T288" s="193" t="s">
        <v>120</v>
      </c>
      <c r="U288" s="194" t="n">
        <v>0.044</v>
      </c>
      <c r="V288" s="194" t="n">
        <f aca="false">ROUND(E288*U288,2)</f>
        <v>1.45</v>
      </c>
      <c r="W288" s="194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 t="s">
        <v>152</v>
      </c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195"/>
      <c r="BE288" s="195"/>
      <c r="BF288" s="195"/>
      <c r="BG288" s="195"/>
      <c r="BH288" s="195"/>
    </row>
    <row r="289" customFormat="false" ht="13.2" hidden="false" customHeight="true" outlineLevel="1" collapsed="false">
      <c r="A289" s="196"/>
      <c r="B289" s="197"/>
      <c r="C289" s="212" t="s">
        <v>363</v>
      </c>
      <c r="D289" s="212"/>
      <c r="E289" s="212"/>
      <c r="F289" s="212"/>
      <c r="G289" s="212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 t="s">
        <v>171</v>
      </c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195"/>
      <c r="BE289" s="195"/>
      <c r="BF289" s="195"/>
      <c r="BG289" s="195"/>
      <c r="BH289" s="195"/>
    </row>
    <row r="290" customFormat="false" ht="13.2" hidden="false" customHeight="false" outlineLevel="1" collapsed="false">
      <c r="A290" s="186" t="n">
        <v>50</v>
      </c>
      <c r="B290" s="187" t="s">
        <v>364</v>
      </c>
      <c r="C290" s="188" t="s">
        <v>365</v>
      </c>
      <c r="D290" s="189" t="s">
        <v>168</v>
      </c>
      <c r="E290" s="190" t="n">
        <v>33</v>
      </c>
      <c r="F290" s="191"/>
      <c r="G290" s="192" t="n">
        <f aca="false">ROUND(E290*F290,2)</f>
        <v>0</v>
      </c>
      <c r="H290" s="191"/>
      <c r="I290" s="192" t="n">
        <f aca="false">ROUND(E290*H290,2)</f>
        <v>0</v>
      </c>
      <c r="J290" s="191"/>
      <c r="K290" s="192" t="n">
        <f aca="false">ROUND(E290*J290,2)</f>
        <v>0</v>
      </c>
      <c r="L290" s="192" t="n">
        <v>21</v>
      </c>
      <c r="M290" s="192" t="n">
        <f aca="false">G290*(1+L290/100)</f>
        <v>0</v>
      </c>
      <c r="N290" s="192" t="n">
        <v>0</v>
      </c>
      <c r="O290" s="192" t="n">
        <f aca="false">ROUND(E290*N290,2)</f>
        <v>0</v>
      </c>
      <c r="P290" s="192" t="n">
        <v>0</v>
      </c>
      <c r="Q290" s="192" t="n">
        <f aca="false">ROUND(E290*P290,2)</f>
        <v>0</v>
      </c>
      <c r="R290" s="192" t="s">
        <v>314</v>
      </c>
      <c r="S290" s="192" t="s">
        <v>150</v>
      </c>
      <c r="T290" s="193" t="s">
        <v>120</v>
      </c>
      <c r="U290" s="194" t="n">
        <v>0.21</v>
      </c>
      <c r="V290" s="194" t="n">
        <f aca="false">ROUND(E290*U290,2)</f>
        <v>6.93</v>
      </c>
      <c r="W290" s="194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 t="s">
        <v>152</v>
      </c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  <c r="AW290" s="195"/>
      <c r="AX290" s="195"/>
      <c r="AY290" s="195"/>
      <c r="AZ290" s="195"/>
      <c r="BA290" s="195"/>
      <c r="BB290" s="195"/>
      <c r="BC290" s="195"/>
      <c r="BD290" s="195"/>
      <c r="BE290" s="195"/>
      <c r="BF290" s="195"/>
      <c r="BG290" s="195"/>
      <c r="BH290" s="195"/>
    </row>
    <row r="291" customFormat="false" ht="13.2" hidden="false" customHeight="true" outlineLevel="1" collapsed="false">
      <c r="A291" s="196"/>
      <c r="B291" s="197"/>
      <c r="C291" s="212" t="s">
        <v>366</v>
      </c>
      <c r="D291" s="212"/>
      <c r="E291" s="212"/>
      <c r="F291" s="212"/>
      <c r="G291" s="212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 t="s">
        <v>171</v>
      </c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  <c r="AW291" s="195"/>
      <c r="AX291" s="195"/>
      <c r="AY291" s="195"/>
      <c r="AZ291" s="195"/>
      <c r="BA291" s="195"/>
      <c r="BB291" s="195"/>
      <c r="BC291" s="195"/>
      <c r="BD291" s="195"/>
      <c r="BE291" s="195"/>
      <c r="BF291" s="195"/>
      <c r="BG291" s="195"/>
      <c r="BH291" s="195"/>
    </row>
    <row r="292" customFormat="false" ht="20.4" hidden="false" customHeight="false" outlineLevel="1" collapsed="false">
      <c r="A292" s="186" t="n">
        <v>51</v>
      </c>
      <c r="B292" s="187" t="s">
        <v>367</v>
      </c>
      <c r="C292" s="188" t="s">
        <v>368</v>
      </c>
      <c r="D292" s="189" t="s">
        <v>168</v>
      </c>
      <c r="E292" s="190" t="n">
        <v>72.5</v>
      </c>
      <c r="F292" s="191"/>
      <c r="G292" s="192" t="n">
        <f aca="false">ROUND(E292*F292,2)</f>
        <v>0</v>
      </c>
      <c r="H292" s="191"/>
      <c r="I292" s="192" t="n">
        <f aca="false">ROUND(E292*H292,2)</f>
        <v>0</v>
      </c>
      <c r="J292" s="191"/>
      <c r="K292" s="192" t="n">
        <f aca="false">ROUND(E292*J292,2)</f>
        <v>0</v>
      </c>
      <c r="L292" s="192" t="n">
        <v>21</v>
      </c>
      <c r="M292" s="192" t="n">
        <f aca="false">G292*(1+L292/100)</f>
        <v>0</v>
      </c>
      <c r="N292" s="192" t="n">
        <v>0</v>
      </c>
      <c r="O292" s="192" t="n">
        <f aca="false">ROUND(E292*N292,2)</f>
        <v>0</v>
      </c>
      <c r="P292" s="192" t="n">
        <v>0</v>
      </c>
      <c r="Q292" s="192" t="n">
        <f aca="false">ROUND(E292*P292,2)</f>
        <v>0</v>
      </c>
      <c r="R292" s="192" t="s">
        <v>314</v>
      </c>
      <c r="S292" s="192" t="s">
        <v>150</v>
      </c>
      <c r="T292" s="193" t="s">
        <v>120</v>
      </c>
      <c r="U292" s="194" t="n">
        <v>0.059</v>
      </c>
      <c r="V292" s="194" t="n">
        <f aca="false">ROUND(E292*U292,2)</f>
        <v>4.28</v>
      </c>
      <c r="W292" s="194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 t="s">
        <v>152</v>
      </c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  <c r="AW292" s="195"/>
      <c r="AX292" s="195"/>
      <c r="AY292" s="195"/>
      <c r="AZ292" s="195"/>
      <c r="BA292" s="195"/>
      <c r="BB292" s="195"/>
      <c r="BC292" s="195"/>
      <c r="BD292" s="195"/>
      <c r="BE292" s="195"/>
      <c r="BF292" s="195"/>
      <c r="BG292" s="195"/>
      <c r="BH292" s="195"/>
    </row>
    <row r="293" customFormat="false" ht="13.2" hidden="false" customHeight="true" outlineLevel="1" collapsed="false">
      <c r="A293" s="196"/>
      <c r="B293" s="197"/>
      <c r="C293" s="212" t="s">
        <v>369</v>
      </c>
      <c r="D293" s="212"/>
      <c r="E293" s="212"/>
      <c r="F293" s="212"/>
      <c r="G293" s="212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 t="s">
        <v>171</v>
      </c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  <c r="BA293" s="195"/>
      <c r="BB293" s="195"/>
      <c r="BC293" s="195"/>
      <c r="BD293" s="195"/>
      <c r="BE293" s="195"/>
      <c r="BF293" s="195"/>
      <c r="BG293" s="195"/>
      <c r="BH293" s="195"/>
    </row>
    <row r="294" customFormat="false" ht="20.4" hidden="false" customHeight="false" outlineLevel="1" collapsed="false">
      <c r="A294" s="186" t="n">
        <v>52</v>
      </c>
      <c r="B294" s="187" t="s">
        <v>371</v>
      </c>
      <c r="C294" s="188" t="s">
        <v>372</v>
      </c>
      <c r="D294" s="189" t="s">
        <v>168</v>
      </c>
      <c r="E294" s="190" t="n">
        <v>223.5</v>
      </c>
      <c r="F294" s="191"/>
      <c r="G294" s="192" t="n">
        <f aca="false">ROUND(E294*F294,2)</f>
        <v>0</v>
      </c>
      <c r="H294" s="191"/>
      <c r="I294" s="192" t="n">
        <f aca="false">ROUND(E294*H294,2)</f>
        <v>0</v>
      </c>
      <c r="J294" s="191"/>
      <c r="K294" s="192" t="n">
        <f aca="false">ROUND(E294*J294,2)</f>
        <v>0</v>
      </c>
      <c r="L294" s="192" t="n">
        <v>21</v>
      </c>
      <c r="M294" s="192" t="n">
        <f aca="false">G294*(1+L294/100)</f>
        <v>0</v>
      </c>
      <c r="N294" s="192" t="n">
        <v>0</v>
      </c>
      <c r="O294" s="192" t="n">
        <f aca="false">ROUND(E294*N294,2)</f>
        <v>0</v>
      </c>
      <c r="P294" s="192" t="n">
        <v>0</v>
      </c>
      <c r="Q294" s="192" t="n">
        <f aca="false">ROUND(E294*P294,2)</f>
        <v>0</v>
      </c>
      <c r="R294" s="192" t="s">
        <v>314</v>
      </c>
      <c r="S294" s="192" t="s">
        <v>150</v>
      </c>
      <c r="T294" s="193" t="s">
        <v>120</v>
      </c>
      <c r="U294" s="194" t="n">
        <v>0.079</v>
      </c>
      <c r="V294" s="194" t="n">
        <f aca="false">ROUND(E294*U294,2)</f>
        <v>17.66</v>
      </c>
      <c r="W294" s="194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 t="s">
        <v>152</v>
      </c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  <c r="AW294" s="195"/>
      <c r="AX294" s="195"/>
      <c r="AY294" s="195"/>
      <c r="AZ294" s="195"/>
      <c r="BA294" s="195"/>
      <c r="BB294" s="195"/>
      <c r="BC294" s="195"/>
      <c r="BD294" s="195"/>
      <c r="BE294" s="195"/>
      <c r="BF294" s="195"/>
      <c r="BG294" s="195"/>
      <c r="BH294" s="195"/>
    </row>
    <row r="295" customFormat="false" ht="13.2" hidden="false" customHeight="true" outlineLevel="1" collapsed="false">
      <c r="A295" s="196"/>
      <c r="B295" s="197"/>
      <c r="C295" s="212" t="s">
        <v>369</v>
      </c>
      <c r="D295" s="212"/>
      <c r="E295" s="212"/>
      <c r="F295" s="212"/>
      <c r="G295" s="212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 t="s">
        <v>171</v>
      </c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  <c r="AW295" s="195"/>
      <c r="AX295" s="195"/>
      <c r="AY295" s="195"/>
      <c r="AZ295" s="195"/>
      <c r="BA295" s="195"/>
      <c r="BB295" s="195"/>
      <c r="BC295" s="195"/>
      <c r="BD295" s="195"/>
      <c r="BE295" s="195"/>
      <c r="BF295" s="195"/>
      <c r="BG295" s="195"/>
      <c r="BH295" s="195"/>
    </row>
    <row r="296" customFormat="false" ht="30.6" hidden="false" customHeight="false" outlineLevel="1" collapsed="false">
      <c r="A296" s="186" t="n">
        <v>53</v>
      </c>
      <c r="B296" s="187" t="s">
        <v>373</v>
      </c>
      <c r="C296" s="188" t="s">
        <v>374</v>
      </c>
      <c r="D296" s="189" t="s">
        <v>375</v>
      </c>
      <c r="E296" s="190" t="n">
        <v>34</v>
      </c>
      <c r="F296" s="191"/>
      <c r="G296" s="192" t="n">
        <f aca="false">ROUND(E296*F296,2)</f>
        <v>0</v>
      </c>
      <c r="H296" s="191"/>
      <c r="I296" s="192" t="n">
        <f aca="false">ROUND(E296*H296,2)</f>
        <v>0</v>
      </c>
      <c r="J296" s="191"/>
      <c r="K296" s="192" t="n">
        <f aca="false">ROUND(E296*J296,2)</f>
        <v>0</v>
      </c>
      <c r="L296" s="192" t="n">
        <v>21</v>
      </c>
      <c r="M296" s="192" t="n">
        <f aca="false">G296*(1+L296/100)</f>
        <v>0</v>
      </c>
      <c r="N296" s="192" t="n">
        <v>0.00013</v>
      </c>
      <c r="O296" s="192" t="n">
        <f aca="false">ROUND(E296*N296,2)</f>
        <v>0</v>
      </c>
      <c r="P296" s="192" t="n">
        <v>0</v>
      </c>
      <c r="Q296" s="192" t="n">
        <f aca="false">ROUND(E296*P296,2)</f>
        <v>0</v>
      </c>
      <c r="R296" s="192" t="s">
        <v>314</v>
      </c>
      <c r="S296" s="192" t="s">
        <v>150</v>
      </c>
      <c r="T296" s="193" t="s">
        <v>120</v>
      </c>
      <c r="U296" s="194" t="n">
        <v>6.2</v>
      </c>
      <c r="V296" s="194" t="n">
        <f aca="false">ROUND(E296*U296,2)</f>
        <v>210.8</v>
      </c>
      <c r="W296" s="194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 t="s">
        <v>152</v>
      </c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  <c r="AW296" s="195"/>
      <c r="AX296" s="195"/>
      <c r="AY296" s="195"/>
      <c r="AZ296" s="195"/>
      <c r="BA296" s="195"/>
      <c r="BB296" s="195"/>
      <c r="BC296" s="195"/>
      <c r="BD296" s="195"/>
      <c r="BE296" s="195"/>
      <c r="BF296" s="195"/>
      <c r="BG296" s="195"/>
      <c r="BH296" s="195"/>
    </row>
    <row r="297" customFormat="false" ht="13.2" hidden="false" customHeight="true" outlineLevel="1" collapsed="false">
      <c r="A297" s="196"/>
      <c r="B297" s="197"/>
      <c r="C297" s="212" t="s">
        <v>369</v>
      </c>
      <c r="D297" s="212"/>
      <c r="E297" s="212"/>
      <c r="F297" s="212"/>
      <c r="G297" s="212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 t="s">
        <v>171</v>
      </c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  <c r="AW297" s="195"/>
      <c r="AX297" s="195"/>
      <c r="AY297" s="195"/>
      <c r="AZ297" s="195"/>
      <c r="BA297" s="195"/>
      <c r="BB297" s="195"/>
      <c r="BC297" s="195"/>
      <c r="BD297" s="195"/>
      <c r="BE297" s="195"/>
      <c r="BF297" s="195"/>
      <c r="BG297" s="195"/>
      <c r="BH297" s="195"/>
    </row>
    <row r="298" customFormat="false" ht="30.6" hidden="false" customHeight="false" outlineLevel="1" collapsed="false">
      <c r="A298" s="186" t="n">
        <v>54</v>
      </c>
      <c r="B298" s="187" t="s">
        <v>376</v>
      </c>
      <c r="C298" s="188" t="s">
        <v>377</v>
      </c>
      <c r="D298" s="189" t="s">
        <v>375</v>
      </c>
      <c r="E298" s="190" t="n">
        <v>2</v>
      </c>
      <c r="F298" s="191"/>
      <c r="G298" s="192" t="n">
        <f aca="false">ROUND(E298*F298,2)</f>
        <v>0</v>
      </c>
      <c r="H298" s="191"/>
      <c r="I298" s="192" t="n">
        <f aca="false">ROUND(E298*H298,2)</f>
        <v>0</v>
      </c>
      <c r="J298" s="191"/>
      <c r="K298" s="192" t="n">
        <f aca="false">ROUND(E298*J298,2)</f>
        <v>0</v>
      </c>
      <c r="L298" s="192" t="n">
        <v>21</v>
      </c>
      <c r="M298" s="192" t="n">
        <f aca="false">G298*(1+L298/100)</f>
        <v>0</v>
      </c>
      <c r="N298" s="192" t="n">
        <v>0.00017</v>
      </c>
      <c r="O298" s="192" t="n">
        <f aca="false">ROUND(E298*N298,2)</f>
        <v>0</v>
      </c>
      <c r="P298" s="192" t="n">
        <v>0</v>
      </c>
      <c r="Q298" s="192" t="n">
        <f aca="false">ROUND(E298*P298,2)</f>
        <v>0</v>
      </c>
      <c r="R298" s="192" t="s">
        <v>314</v>
      </c>
      <c r="S298" s="192" t="s">
        <v>150</v>
      </c>
      <c r="T298" s="193" t="s">
        <v>151</v>
      </c>
      <c r="U298" s="194" t="n">
        <v>7.1</v>
      </c>
      <c r="V298" s="194" t="n">
        <f aca="false">ROUND(E298*U298,2)</f>
        <v>14.2</v>
      </c>
      <c r="W298" s="194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 t="s">
        <v>152</v>
      </c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E298" s="195"/>
      <c r="BF298" s="195"/>
      <c r="BG298" s="195"/>
      <c r="BH298" s="195"/>
    </row>
    <row r="299" customFormat="false" ht="13.2" hidden="false" customHeight="true" outlineLevel="1" collapsed="false">
      <c r="A299" s="196"/>
      <c r="B299" s="197"/>
      <c r="C299" s="212" t="s">
        <v>369</v>
      </c>
      <c r="D299" s="212"/>
      <c r="E299" s="212"/>
      <c r="F299" s="212"/>
      <c r="G299" s="212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 t="s">
        <v>171</v>
      </c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</row>
    <row r="300" customFormat="false" ht="13.2" hidden="false" customHeight="false" outlineLevel="1" collapsed="false">
      <c r="A300" s="216" t="n">
        <v>55</v>
      </c>
      <c r="B300" s="217" t="s">
        <v>378</v>
      </c>
      <c r="C300" s="218" t="s">
        <v>379</v>
      </c>
      <c r="D300" s="219" t="s">
        <v>168</v>
      </c>
      <c r="E300" s="220" t="n">
        <v>223.5</v>
      </c>
      <c r="F300" s="221"/>
      <c r="G300" s="222" t="n">
        <f aca="false">ROUND(E300*F300,2)</f>
        <v>0</v>
      </c>
      <c r="H300" s="221"/>
      <c r="I300" s="222" t="n">
        <f aca="false">ROUND(E300*H300,2)</f>
        <v>0</v>
      </c>
      <c r="J300" s="221"/>
      <c r="K300" s="222" t="n">
        <f aca="false">ROUND(E300*J300,2)</f>
        <v>0</v>
      </c>
      <c r="L300" s="222" t="n">
        <v>21</v>
      </c>
      <c r="M300" s="222" t="n">
        <f aca="false">G300*(1+L300/100)</f>
        <v>0</v>
      </c>
      <c r="N300" s="222" t="n">
        <v>0</v>
      </c>
      <c r="O300" s="222" t="n">
        <f aca="false">ROUND(E300*N300,2)</f>
        <v>0</v>
      </c>
      <c r="P300" s="222" t="n">
        <v>0</v>
      </c>
      <c r="Q300" s="222" t="n">
        <f aca="false">ROUND(E300*P300,2)</f>
        <v>0</v>
      </c>
      <c r="R300" s="222" t="s">
        <v>314</v>
      </c>
      <c r="S300" s="222" t="s">
        <v>150</v>
      </c>
      <c r="T300" s="223" t="s">
        <v>120</v>
      </c>
      <c r="U300" s="194" t="n">
        <v>0.046</v>
      </c>
      <c r="V300" s="194" t="n">
        <f aca="false">ROUND(E300*U300,2)</f>
        <v>10.28</v>
      </c>
      <c r="W300" s="194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 t="s">
        <v>152</v>
      </c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</row>
    <row r="301" customFormat="false" ht="20.4" hidden="false" customHeight="false" outlineLevel="1" collapsed="false">
      <c r="A301" s="186" t="n">
        <v>56</v>
      </c>
      <c r="B301" s="187" t="s">
        <v>380</v>
      </c>
      <c r="C301" s="188" t="s">
        <v>381</v>
      </c>
      <c r="D301" s="189" t="s">
        <v>354</v>
      </c>
      <c r="E301" s="190" t="n">
        <v>9</v>
      </c>
      <c r="F301" s="191"/>
      <c r="G301" s="192" t="n">
        <f aca="false">ROUND(E301*F301,2)</f>
        <v>0</v>
      </c>
      <c r="H301" s="191"/>
      <c r="I301" s="192" t="n">
        <f aca="false">ROUND(E301*H301,2)</f>
        <v>0</v>
      </c>
      <c r="J301" s="191"/>
      <c r="K301" s="192" t="n">
        <f aca="false">ROUND(E301*J301,2)</f>
        <v>0</v>
      </c>
      <c r="L301" s="192" t="n">
        <v>21</v>
      </c>
      <c r="M301" s="192" t="n">
        <f aca="false">G301*(1+L301/100)</f>
        <v>0</v>
      </c>
      <c r="N301" s="192" t="n">
        <v>2.20898</v>
      </c>
      <c r="O301" s="192" t="n">
        <f aca="false">ROUND(E301*N301,2)</f>
        <v>19.88</v>
      </c>
      <c r="P301" s="192" t="n">
        <v>0</v>
      </c>
      <c r="Q301" s="192" t="n">
        <f aca="false">ROUND(E301*P301,2)</f>
        <v>0</v>
      </c>
      <c r="R301" s="192" t="s">
        <v>314</v>
      </c>
      <c r="S301" s="192" t="s">
        <v>150</v>
      </c>
      <c r="T301" s="193" t="s">
        <v>120</v>
      </c>
      <c r="U301" s="194" t="n">
        <v>21.292</v>
      </c>
      <c r="V301" s="194" t="n">
        <f aca="false">ROUND(E301*U301,2)</f>
        <v>191.63</v>
      </c>
      <c r="W301" s="194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 t="s">
        <v>152</v>
      </c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E301" s="195"/>
      <c r="BF301" s="195"/>
      <c r="BG301" s="195"/>
      <c r="BH301" s="195"/>
    </row>
    <row r="302" customFormat="false" ht="13.2" hidden="false" customHeight="true" outlineLevel="1" collapsed="false">
      <c r="A302" s="196"/>
      <c r="B302" s="197"/>
      <c r="C302" s="212" t="s">
        <v>382</v>
      </c>
      <c r="D302" s="212"/>
      <c r="E302" s="212"/>
      <c r="F302" s="212"/>
      <c r="G302" s="212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 t="s">
        <v>171</v>
      </c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E302" s="195"/>
      <c r="BF302" s="195"/>
      <c r="BG302" s="195"/>
      <c r="BH302" s="195"/>
    </row>
    <row r="303" customFormat="false" ht="20.4" hidden="false" customHeight="false" outlineLevel="1" collapsed="false">
      <c r="A303" s="186" t="n">
        <v>57</v>
      </c>
      <c r="B303" s="187" t="s">
        <v>719</v>
      </c>
      <c r="C303" s="188" t="s">
        <v>720</v>
      </c>
      <c r="D303" s="189" t="s">
        <v>354</v>
      </c>
      <c r="E303" s="190" t="n">
        <v>1</v>
      </c>
      <c r="F303" s="191"/>
      <c r="G303" s="192" t="n">
        <f aca="false">ROUND(E303*F303,2)</f>
        <v>0</v>
      </c>
      <c r="H303" s="191"/>
      <c r="I303" s="192" t="n">
        <f aca="false">ROUND(E303*H303,2)</f>
        <v>0</v>
      </c>
      <c r="J303" s="191"/>
      <c r="K303" s="192" t="n">
        <f aca="false">ROUND(E303*J303,2)</f>
        <v>0</v>
      </c>
      <c r="L303" s="192" t="n">
        <v>21</v>
      </c>
      <c r="M303" s="192" t="n">
        <f aca="false">G303*(1+L303/100)</f>
        <v>0</v>
      </c>
      <c r="N303" s="192" t="n">
        <v>4.98899</v>
      </c>
      <c r="O303" s="192" t="n">
        <f aca="false">ROUND(E303*N303,2)</f>
        <v>4.99</v>
      </c>
      <c r="P303" s="192" t="n">
        <v>0</v>
      </c>
      <c r="Q303" s="192" t="n">
        <f aca="false">ROUND(E303*P303,2)</f>
        <v>0</v>
      </c>
      <c r="R303" s="192" t="s">
        <v>314</v>
      </c>
      <c r="S303" s="192" t="s">
        <v>150</v>
      </c>
      <c r="T303" s="193" t="s">
        <v>151</v>
      </c>
      <c r="U303" s="194" t="n">
        <v>39.893</v>
      </c>
      <c r="V303" s="194" t="n">
        <f aca="false">ROUND(E303*U303,2)</f>
        <v>39.89</v>
      </c>
      <c r="W303" s="194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 t="s">
        <v>152</v>
      </c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E303" s="195"/>
      <c r="BF303" s="195"/>
      <c r="BG303" s="195"/>
      <c r="BH303" s="195"/>
    </row>
    <row r="304" customFormat="false" ht="13.2" hidden="false" customHeight="true" outlineLevel="1" collapsed="false">
      <c r="A304" s="196"/>
      <c r="B304" s="197"/>
      <c r="C304" s="212" t="s">
        <v>721</v>
      </c>
      <c r="D304" s="212"/>
      <c r="E304" s="212"/>
      <c r="F304" s="212"/>
      <c r="G304" s="212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 t="s">
        <v>171</v>
      </c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</row>
    <row r="305" customFormat="false" ht="13.2" hidden="false" customHeight="false" outlineLevel="1" collapsed="false">
      <c r="A305" s="216" t="n">
        <v>58</v>
      </c>
      <c r="B305" s="217" t="s">
        <v>383</v>
      </c>
      <c r="C305" s="218" t="s">
        <v>384</v>
      </c>
      <c r="D305" s="219" t="s">
        <v>168</v>
      </c>
      <c r="E305" s="220" t="n">
        <v>33</v>
      </c>
      <c r="F305" s="221"/>
      <c r="G305" s="222" t="n">
        <f aca="false">ROUND(E305*F305,2)</f>
        <v>0</v>
      </c>
      <c r="H305" s="221"/>
      <c r="I305" s="222" t="n">
        <f aca="false">ROUND(E305*H305,2)</f>
        <v>0</v>
      </c>
      <c r="J305" s="221"/>
      <c r="K305" s="222" t="n">
        <f aca="false">ROUND(E305*J305,2)</f>
        <v>0</v>
      </c>
      <c r="L305" s="222" t="n">
        <v>21</v>
      </c>
      <c r="M305" s="222" t="n">
        <f aca="false">G305*(1+L305/100)</f>
        <v>0</v>
      </c>
      <c r="N305" s="222" t="n">
        <v>0</v>
      </c>
      <c r="O305" s="222" t="n">
        <f aca="false">ROUND(E305*N305,2)</f>
        <v>0</v>
      </c>
      <c r="P305" s="222" t="n">
        <v>0</v>
      </c>
      <c r="Q305" s="222" t="n">
        <f aca="false">ROUND(E305*P305,2)</f>
        <v>0</v>
      </c>
      <c r="R305" s="222" t="s">
        <v>314</v>
      </c>
      <c r="S305" s="222" t="s">
        <v>150</v>
      </c>
      <c r="T305" s="223" t="s">
        <v>151</v>
      </c>
      <c r="U305" s="194" t="n">
        <v>0.026</v>
      </c>
      <c r="V305" s="194" t="n">
        <f aca="false">ROUND(E305*U305,2)</f>
        <v>0.86</v>
      </c>
      <c r="W305" s="194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 t="s">
        <v>152</v>
      </c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  <c r="AW305" s="195"/>
      <c r="AX305" s="195"/>
      <c r="AY305" s="195"/>
      <c r="AZ305" s="195"/>
      <c r="BA305" s="195"/>
      <c r="BB305" s="195"/>
      <c r="BC305" s="195"/>
      <c r="BD305" s="195"/>
      <c r="BE305" s="195"/>
      <c r="BF305" s="195"/>
      <c r="BG305" s="195"/>
      <c r="BH305" s="195"/>
    </row>
    <row r="306" customFormat="false" ht="13.2" hidden="false" customHeight="false" outlineLevel="1" collapsed="false">
      <c r="A306" s="216" t="n">
        <v>59</v>
      </c>
      <c r="B306" s="217" t="s">
        <v>385</v>
      </c>
      <c r="C306" s="218" t="s">
        <v>386</v>
      </c>
      <c r="D306" s="219" t="s">
        <v>168</v>
      </c>
      <c r="E306" s="220" t="n">
        <v>33</v>
      </c>
      <c r="F306" s="221"/>
      <c r="G306" s="222" t="n">
        <f aca="false">ROUND(E306*F306,2)</f>
        <v>0</v>
      </c>
      <c r="H306" s="221"/>
      <c r="I306" s="222" t="n">
        <f aca="false">ROUND(E306*H306,2)</f>
        <v>0</v>
      </c>
      <c r="J306" s="221"/>
      <c r="K306" s="222" t="n">
        <f aca="false">ROUND(E306*J306,2)</f>
        <v>0</v>
      </c>
      <c r="L306" s="222" t="n">
        <v>21</v>
      </c>
      <c r="M306" s="222" t="n">
        <f aca="false">G306*(1+L306/100)</f>
        <v>0</v>
      </c>
      <c r="N306" s="222" t="n">
        <v>5E-005</v>
      </c>
      <c r="O306" s="222" t="n">
        <f aca="false">ROUND(E306*N306,2)</f>
        <v>0</v>
      </c>
      <c r="P306" s="222" t="n">
        <v>0</v>
      </c>
      <c r="Q306" s="222" t="n">
        <f aca="false">ROUND(E306*P306,2)</f>
        <v>0</v>
      </c>
      <c r="R306" s="222" t="s">
        <v>314</v>
      </c>
      <c r="S306" s="222" t="s">
        <v>150</v>
      </c>
      <c r="T306" s="223" t="s">
        <v>151</v>
      </c>
      <c r="U306" s="194" t="n">
        <v>0.034</v>
      </c>
      <c r="V306" s="194" t="n">
        <f aca="false">ROUND(E306*U306,2)</f>
        <v>1.12</v>
      </c>
      <c r="W306" s="194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 t="s">
        <v>152</v>
      </c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  <c r="AW306" s="195"/>
      <c r="AX306" s="195"/>
      <c r="AY306" s="195"/>
      <c r="AZ306" s="195"/>
      <c r="BA306" s="195"/>
      <c r="BB306" s="195"/>
      <c r="BC306" s="195"/>
      <c r="BD306" s="195"/>
      <c r="BE306" s="195"/>
      <c r="BF306" s="195"/>
      <c r="BG306" s="195"/>
      <c r="BH306" s="195"/>
    </row>
    <row r="307" customFormat="false" ht="13.2" hidden="false" customHeight="false" outlineLevel="1" collapsed="false">
      <c r="A307" s="216" t="n">
        <v>60</v>
      </c>
      <c r="B307" s="217" t="s">
        <v>387</v>
      </c>
      <c r="C307" s="218" t="s">
        <v>722</v>
      </c>
      <c r="D307" s="219" t="s">
        <v>301</v>
      </c>
      <c r="E307" s="220" t="n">
        <v>1</v>
      </c>
      <c r="F307" s="221"/>
      <c r="G307" s="222" t="n">
        <f aca="false">ROUND(E307*F307,2)</f>
        <v>0</v>
      </c>
      <c r="H307" s="221"/>
      <c r="I307" s="222" t="n">
        <f aca="false">ROUND(E307*H307,2)</f>
        <v>0</v>
      </c>
      <c r="J307" s="221"/>
      <c r="K307" s="222" t="n">
        <f aca="false">ROUND(E307*J307,2)</f>
        <v>0</v>
      </c>
      <c r="L307" s="222" t="n">
        <v>21</v>
      </c>
      <c r="M307" s="222" t="n">
        <f aca="false">G307*(1+L307/100)</f>
        <v>0</v>
      </c>
      <c r="N307" s="222" t="n">
        <v>0</v>
      </c>
      <c r="O307" s="222" t="n">
        <f aca="false">ROUND(E307*N307,2)</f>
        <v>0</v>
      </c>
      <c r="P307" s="222" t="n">
        <v>0</v>
      </c>
      <c r="Q307" s="222" t="n">
        <f aca="false">ROUND(E307*P307,2)</f>
        <v>0</v>
      </c>
      <c r="R307" s="222"/>
      <c r="S307" s="222" t="s">
        <v>119</v>
      </c>
      <c r="T307" s="223" t="s">
        <v>120</v>
      </c>
      <c r="U307" s="194" t="n">
        <v>0</v>
      </c>
      <c r="V307" s="194" t="n">
        <f aca="false">ROUND(E307*U307,2)</f>
        <v>0</v>
      </c>
      <c r="W307" s="194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 t="s">
        <v>152</v>
      </c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195"/>
      <c r="BE307" s="195"/>
      <c r="BF307" s="195"/>
      <c r="BG307" s="195"/>
      <c r="BH307" s="195"/>
    </row>
    <row r="308" customFormat="false" ht="13.2" hidden="false" customHeight="false" outlineLevel="1" collapsed="false">
      <c r="A308" s="216" t="n">
        <v>61</v>
      </c>
      <c r="B308" s="217" t="s">
        <v>389</v>
      </c>
      <c r="C308" s="218" t="s">
        <v>390</v>
      </c>
      <c r="D308" s="219" t="s">
        <v>391</v>
      </c>
      <c r="E308" s="220" t="n">
        <v>20</v>
      </c>
      <c r="F308" s="221"/>
      <c r="G308" s="222" t="n">
        <f aca="false">ROUND(E308*F308,2)</f>
        <v>0</v>
      </c>
      <c r="H308" s="221"/>
      <c r="I308" s="222" t="n">
        <f aca="false">ROUND(E308*H308,2)</f>
        <v>0</v>
      </c>
      <c r="J308" s="221"/>
      <c r="K308" s="222" t="n">
        <f aca="false">ROUND(E308*J308,2)</f>
        <v>0</v>
      </c>
      <c r="L308" s="222" t="n">
        <v>21</v>
      </c>
      <c r="M308" s="222" t="n">
        <f aca="false">G308*(1+L308/100)</f>
        <v>0</v>
      </c>
      <c r="N308" s="222" t="n">
        <v>0</v>
      </c>
      <c r="O308" s="222" t="n">
        <f aca="false">ROUND(E308*N308,2)</f>
        <v>0</v>
      </c>
      <c r="P308" s="222" t="n">
        <v>0</v>
      </c>
      <c r="Q308" s="222" t="n">
        <f aca="false">ROUND(E308*P308,2)</f>
        <v>0</v>
      </c>
      <c r="R308" s="222"/>
      <c r="S308" s="222" t="s">
        <v>119</v>
      </c>
      <c r="T308" s="223" t="s">
        <v>120</v>
      </c>
      <c r="U308" s="194" t="n">
        <v>0</v>
      </c>
      <c r="V308" s="194" t="n">
        <f aca="false">ROUND(E308*U308,2)</f>
        <v>0</v>
      </c>
      <c r="W308" s="194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 t="s">
        <v>152</v>
      </c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E308" s="195"/>
      <c r="BF308" s="195"/>
      <c r="BG308" s="195"/>
      <c r="BH308" s="195"/>
    </row>
    <row r="309" customFormat="false" ht="20.4" hidden="false" customHeight="false" outlineLevel="1" collapsed="false">
      <c r="A309" s="216" t="n">
        <v>62</v>
      </c>
      <c r="B309" s="217" t="s">
        <v>392</v>
      </c>
      <c r="C309" s="218" t="s">
        <v>393</v>
      </c>
      <c r="D309" s="219" t="s">
        <v>354</v>
      </c>
      <c r="E309" s="220" t="n">
        <v>10</v>
      </c>
      <c r="F309" s="221"/>
      <c r="G309" s="222" t="n">
        <f aca="false">ROUND(E309*F309,2)</f>
        <v>0</v>
      </c>
      <c r="H309" s="221"/>
      <c r="I309" s="222" t="n">
        <f aca="false">ROUND(E309*H309,2)</f>
        <v>0</v>
      </c>
      <c r="J309" s="221"/>
      <c r="K309" s="222" t="n">
        <f aca="false">ROUND(E309*J309,2)</f>
        <v>0</v>
      </c>
      <c r="L309" s="222" t="n">
        <v>21</v>
      </c>
      <c r="M309" s="222" t="n">
        <f aca="false">G309*(1+L309/100)</f>
        <v>0</v>
      </c>
      <c r="N309" s="222" t="n">
        <v>0.16502</v>
      </c>
      <c r="O309" s="222" t="n">
        <f aca="false">ROUND(E309*N309,2)</f>
        <v>1.65</v>
      </c>
      <c r="P309" s="222" t="n">
        <v>0</v>
      </c>
      <c r="Q309" s="222" t="n">
        <f aca="false">ROUND(E309*P309,2)</f>
        <v>0</v>
      </c>
      <c r="R309" s="222"/>
      <c r="S309" s="222" t="s">
        <v>119</v>
      </c>
      <c r="T309" s="223" t="s">
        <v>120</v>
      </c>
      <c r="U309" s="194" t="n">
        <v>1.314</v>
      </c>
      <c r="V309" s="194" t="n">
        <f aca="false">ROUND(E309*U309,2)</f>
        <v>13.14</v>
      </c>
      <c r="W309" s="194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 t="s">
        <v>152</v>
      </c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  <c r="AW309" s="195"/>
      <c r="AX309" s="195"/>
      <c r="AY309" s="195"/>
      <c r="AZ309" s="195"/>
      <c r="BA309" s="195"/>
      <c r="BB309" s="195"/>
      <c r="BC309" s="195"/>
      <c r="BD309" s="195"/>
      <c r="BE309" s="195"/>
      <c r="BF309" s="195"/>
      <c r="BG309" s="195"/>
      <c r="BH309" s="195"/>
    </row>
    <row r="310" customFormat="false" ht="20.4" hidden="false" customHeight="false" outlineLevel="1" collapsed="false">
      <c r="A310" s="186" t="n">
        <v>63</v>
      </c>
      <c r="B310" s="187" t="s">
        <v>394</v>
      </c>
      <c r="C310" s="188" t="s">
        <v>395</v>
      </c>
      <c r="D310" s="189" t="s">
        <v>168</v>
      </c>
      <c r="E310" s="190" t="n">
        <v>33.495</v>
      </c>
      <c r="F310" s="191"/>
      <c r="G310" s="192" t="n">
        <f aca="false">ROUND(E310*F310,2)</f>
        <v>0</v>
      </c>
      <c r="H310" s="191"/>
      <c r="I310" s="192" t="n">
        <f aca="false">ROUND(E310*H310,2)</f>
        <v>0</v>
      </c>
      <c r="J310" s="191"/>
      <c r="K310" s="192" t="n">
        <f aca="false">ROUND(E310*J310,2)</f>
        <v>0</v>
      </c>
      <c r="L310" s="192" t="n">
        <v>21</v>
      </c>
      <c r="M310" s="192" t="n">
        <f aca="false">G310*(1+L310/100)</f>
        <v>0</v>
      </c>
      <c r="N310" s="192" t="n">
        <v>0.00146</v>
      </c>
      <c r="O310" s="192" t="n">
        <f aca="false">ROUND(E310*N310,2)</f>
        <v>0.05</v>
      </c>
      <c r="P310" s="192" t="n">
        <v>0</v>
      </c>
      <c r="Q310" s="192" t="n">
        <f aca="false">ROUND(E310*P310,2)</f>
        <v>0</v>
      </c>
      <c r="R310" s="192" t="s">
        <v>309</v>
      </c>
      <c r="S310" s="192" t="s">
        <v>150</v>
      </c>
      <c r="T310" s="193" t="s">
        <v>150</v>
      </c>
      <c r="U310" s="194" t="n">
        <v>0</v>
      </c>
      <c r="V310" s="194" t="n">
        <f aca="false">ROUND(E310*U310,2)</f>
        <v>0</v>
      </c>
      <c r="W310" s="194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 t="s">
        <v>310</v>
      </c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  <c r="BA310" s="195"/>
      <c r="BB310" s="195"/>
      <c r="BC310" s="195"/>
      <c r="BD310" s="195"/>
      <c r="BE310" s="195"/>
      <c r="BF310" s="195"/>
      <c r="BG310" s="195"/>
      <c r="BH310" s="195"/>
    </row>
    <row r="311" customFormat="false" ht="13.2" hidden="false" customHeight="false" outlineLevel="1" collapsed="false">
      <c r="A311" s="196"/>
      <c r="B311" s="197"/>
      <c r="C311" s="209" t="s">
        <v>723</v>
      </c>
      <c r="D311" s="210"/>
      <c r="E311" s="211" t="n">
        <v>33.495</v>
      </c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 t="s">
        <v>154</v>
      </c>
      <c r="AH311" s="195" t="n">
        <v>0</v>
      </c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</row>
    <row r="312" customFormat="false" ht="13.2" hidden="false" customHeight="false" outlineLevel="1" collapsed="false">
      <c r="A312" s="186" t="n">
        <v>64</v>
      </c>
      <c r="B312" s="187" t="s">
        <v>397</v>
      </c>
      <c r="C312" s="188" t="s">
        <v>398</v>
      </c>
      <c r="D312" s="189" t="s">
        <v>391</v>
      </c>
      <c r="E312" s="190" t="n">
        <v>73.5875</v>
      </c>
      <c r="F312" s="191"/>
      <c r="G312" s="192" t="n">
        <f aca="false">ROUND(E312*F312,2)</f>
        <v>0</v>
      </c>
      <c r="H312" s="191"/>
      <c r="I312" s="192" t="n">
        <f aca="false">ROUND(E312*H312,2)</f>
        <v>0</v>
      </c>
      <c r="J312" s="191"/>
      <c r="K312" s="192" t="n">
        <f aca="false">ROUND(E312*J312,2)</f>
        <v>0</v>
      </c>
      <c r="L312" s="192" t="n">
        <v>21</v>
      </c>
      <c r="M312" s="192" t="n">
        <f aca="false">G312*(1+L312/100)</f>
        <v>0</v>
      </c>
      <c r="N312" s="192" t="n">
        <v>0.0036</v>
      </c>
      <c r="O312" s="192" t="n">
        <f aca="false">ROUND(E312*N312,2)</f>
        <v>0.26</v>
      </c>
      <c r="P312" s="192" t="n">
        <v>0</v>
      </c>
      <c r="Q312" s="192" t="n">
        <f aca="false">ROUND(E312*P312,2)</f>
        <v>0</v>
      </c>
      <c r="R312" s="192"/>
      <c r="S312" s="192" t="s">
        <v>119</v>
      </c>
      <c r="T312" s="193" t="s">
        <v>150</v>
      </c>
      <c r="U312" s="194" t="n">
        <v>0</v>
      </c>
      <c r="V312" s="194" t="n">
        <f aca="false">ROUND(E312*U312,2)</f>
        <v>0</v>
      </c>
      <c r="W312" s="194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 t="s">
        <v>310</v>
      </c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195"/>
      <c r="BE312" s="195"/>
      <c r="BF312" s="195"/>
      <c r="BG312" s="195"/>
      <c r="BH312" s="195"/>
    </row>
    <row r="313" customFormat="false" ht="13.2" hidden="false" customHeight="false" outlineLevel="1" collapsed="false">
      <c r="A313" s="196"/>
      <c r="B313" s="197"/>
      <c r="C313" s="209" t="s">
        <v>724</v>
      </c>
      <c r="D313" s="210"/>
      <c r="E313" s="211" t="n">
        <v>73.5875</v>
      </c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 t="s">
        <v>154</v>
      </c>
      <c r="AH313" s="195" t="n">
        <v>0</v>
      </c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E313" s="195"/>
      <c r="BF313" s="195"/>
      <c r="BG313" s="195"/>
      <c r="BH313" s="195"/>
    </row>
    <row r="314" customFormat="false" ht="13.2" hidden="false" customHeight="false" outlineLevel="1" collapsed="false">
      <c r="A314" s="186" t="n">
        <v>65</v>
      </c>
      <c r="B314" s="187" t="s">
        <v>403</v>
      </c>
      <c r="C314" s="188" t="s">
        <v>404</v>
      </c>
      <c r="D314" s="189" t="s">
        <v>391</v>
      </c>
      <c r="E314" s="190" t="n">
        <v>226.8525</v>
      </c>
      <c r="F314" s="191"/>
      <c r="G314" s="192" t="n">
        <f aca="false">ROUND(E314*F314,2)</f>
        <v>0</v>
      </c>
      <c r="H314" s="191"/>
      <c r="I314" s="192" t="n">
        <f aca="false">ROUND(E314*H314,2)</f>
        <v>0</v>
      </c>
      <c r="J314" s="191"/>
      <c r="K314" s="192" t="n">
        <f aca="false">ROUND(E314*J314,2)</f>
        <v>0</v>
      </c>
      <c r="L314" s="192" t="n">
        <v>21</v>
      </c>
      <c r="M314" s="192" t="n">
        <f aca="false">G314*(1+L314/100)</f>
        <v>0</v>
      </c>
      <c r="N314" s="192" t="n">
        <v>0.008</v>
      </c>
      <c r="O314" s="192" t="n">
        <f aca="false">ROUND(E314*N314,2)</f>
        <v>1.81</v>
      </c>
      <c r="P314" s="192" t="n">
        <v>0</v>
      </c>
      <c r="Q314" s="192" t="n">
        <f aca="false">ROUND(E314*P314,2)</f>
        <v>0</v>
      </c>
      <c r="R314" s="192"/>
      <c r="S314" s="192" t="s">
        <v>119</v>
      </c>
      <c r="T314" s="193" t="s">
        <v>150</v>
      </c>
      <c r="U314" s="194" t="n">
        <v>0</v>
      </c>
      <c r="V314" s="194" t="n">
        <f aca="false">ROUND(E314*U314,2)</f>
        <v>0</v>
      </c>
      <c r="W314" s="194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 t="s">
        <v>310</v>
      </c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</row>
    <row r="315" customFormat="false" ht="13.2" hidden="false" customHeight="false" outlineLevel="1" collapsed="false">
      <c r="A315" s="196"/>
      <c r="B315" s="197"/>
      <c r="C315" s="209" t="s">
        <v>725</v>
      </c>
      <c r="D315" s="210"/>
      <c r="E315" s="211" t="n">
        <v>226.8525</v>
      </c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 t="s">
        <v>154</v>
      </c>
      <c r="AH315" s="195" t="n">
        <v>0</v>
      </c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</row>
    <row r="316" customFormat="false" ht="13.2" hidden="false" customHeight="false" outlineLevel="1" collapsed="false">
      <c r="A316" s="216" t="n">
        <v>66</v>
      </c>
      <c r="B316" s="217" t="s">
        <v>406</v>
      </c>
      <c r="C316" s="218" t="s">
        <v>407</v>
      </c>
      <c r="D316" s="219" t="s">
        <v>354</v>
      </c>
      <c r="E316" s="220" t="n">
        <v>34</v>
      </c>
      <c r="F316" s="221"/>
      <c r="G316" s="222" t="n">
        <f aca="false">ROUND(E316*F316,2)</f>
        <v>0</v>
      </c>
      <c r="H316" s="221"/>
      <c r="I316" s="222" t="n">
        <f aca="false">ROUND(E316*H316,2)</f>
        <v>0</v>
      </c>
      <c r="J316" s="221"/>
      <c r="K316" s="222" t="n">
        <f aca="false">ROUND(E316*J316,2)</f>
        <v>0</v>
      </c>
      <c r="L316" s="222" t="n">
        <v>21</v>
      </c>
      <c r="M316" s="222" t="n">
        <f aca="false">G316*(1+L316/100)</f>
        <v>0</v>
      </c>
      <c r="N316" s="222" t="n">
        <v>0.00025</v>
      </c>
      <c r="O316" s="222" t="n">
        <f aca="false">ROUND(E316*N316,2)</f>
        <v>0.01</v>
      </c>
      <c r="P316" s="222" t="n">
        <v>0</v>
      </c>
      <c r="Q316" s="222" t="n">
        <f aca="false">ROUND(E316*P316,2)</f>
        <v>0</v>
      </c>
      <c r="R316" s="222" t="s">
        <v>309</v>
      </c>
      <c r="S316" s="222" t="s">
        <v>150</v>
      </c>
      <c r="T316" s="223" t="s">
        <v>150</v>
      </c>
      <c r="U316" s="194" t="n">
        <v>0</v>
      </c>
      <c r="V316" s="194" t="n">
        <f aca="false">ROUND(E316*U316,2)</f>
        <v>0</v>
      </c>
      <c r="W316" s="194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 t="s">
        <v>310</v>
      </c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</row>
    <row r="317" customFormat="false" ht="13.2" hidden="false" customHeight="false" outlineLevel="1" collapsed="false">
      <c r="A317" s="216" t="n">
        <v>67</v>
      </c>
      <c r="B317" s="217" t="s">
        <v>726</v>
      </c>
      <c r="C317" s="218" t="s">
        <v>727</v>
      </c>
      <c r="D317" s="219" t="s">
        <v>354</v>
      </c>
      <c r="E317" s="220" t="n">
        <v>6</v>
      </c>
      <c r="F317" s="221"/>
      <c r="G317" s="222" t="n">
        <f aca="false">ROUND(E317*F317,2)</f>
        <v>0</v>
      </c>
      <c r="H317" s="221"/>
      <c r="I317" s="222" t="n">
        <f aca="false">ROUND(E317*H317,2)</f>
        <v>0</v>
      </c>
      <c r="J317" s="221"/>
      <c r="K317" s="222" t="n">
        <f aca="false">ROUND(E317*J317,2)</f>
        <v>0</v>
      </c>
      <c r="L317" s="222" t="n">
        <v>21</v>
      </c>
      <c r="M317" s="222" t="n">
        <f aca="false">G317*(1+L317/100)</f>
        <v>0</v>
      </c>
      <c r="N317" s="222" t="n">
        <v>0.00074</v>
      </c>
      <c r="O317" s="222" t="n">
        <f aca="false">ROUND(E317*N317,2)</f>
        <v>0</v>
      </c>
      <c r="P317" s="222" t="n">
        <v>0</v>
      </c>
      <c r="Q317" s="222" t="n">
        <f aca="false">ROUND(E317*P317,2)</f>
        <v>0</v>
      </c>
      <c r="R317" s="222"/>
      <c r="S317" s="222" t="s">
        <v>119</v>
      </c>
      <c r="T317" s="223" t="s">
        <v>150</v>
      </c>
      <c r="U317" s="194" t="n">
        <v>0</v>
      </c>
      <c r="V317" s="194" t="n">
        <f aca="false">ROUND(E317*U317,2)</f>
        <v>0</v>
      </c>
      <c r="W317" s="194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 t="s">
        <v>310</v>
      </c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</row>
    <row r="318" customFormat="false" ht="13.2" hidden="false" customHeight="false" outlineLevel="1" collapsed="false">
      <c r="A318" s="216" t="n">
        <v>68</v>
      </c>
      <c r="B318" s="217" t="s">
        <v>408</v>
      </c>
      <c r="C318" s="218" t="s">
        <v>409</v>
      </c>
      <c r="D318" s="219" t="s">
        <v>354</v>
      </c>
      <c r="E318" s="220" t="n">
        <v>2</v>
      </c>
      <c r="F318" s="221"/>
      <c r="G318" s="222" t="n">
        <f aca="false">ROUND(E318*F318,2)</f>
        <v>0</v>
      </c>
      <c r="H318" s="221"/>
      <c r="I318" s="222" t="n">
        <f aca="false">ROUND(E318*H318,2)</f>
        <v>0</v>
      </c>
      <c r="J318" s="221"/>
      <c r="K318" s="222" t="n">
        <f aca="false">ROUND(E318*J318,2)</f>
        <v>0</v>
      </c>
      <c r="L318" s="222" t="n">
        <v>21</v>
      </c>
      <c r="M318" s="222" t="n">
        <f aca="false">G318*(1+L318/100)</f>
        <v>0</v>
      </c>
      <c r="N318" s="222" t="n">
        <v>0.00062</v>
      </c>
      <c r="O318" s="222" t="n">
        <f aca="false">ROUND(E318*N318,2)</f>
        <v>0</v>
      </c>
      <c r="P318" s="222" t="n">
        <v>0</v>
      </c>
      <c r="Q318" s="222" t="n">
        <f aca="false">ROUND(E318*P318,2)</f>
        <v>0</v>
      </c>
      <c r="R318" s="222" t="s">
        <v>309</v>
      </c>
      <c r="S318" s="222" t="s">
        <v>150</v>
      </c>
      <c r="T318" s="223" t="s">
        <v>150</v>
      </c>
      <c r="U318" s="194" t="n">
        <v>0</v>
      </c>
      <c r="V318" s="194" t="n">
        <f aca="false">ROUND(E318*U318,2)</f>
        <v>0</v>
      </c>
      <c r="W318" s="194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 t="s">
        <v>310</v>
      </c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</row>
    <row r="319" customFormat="false" ht="20.4" hidden="false" customHeight="false" outlineLevel="1" collapsed="false">
      <c r="A319" s="216" t="n">
        <v>69</v>
      </c>
      <c r="B319" s="217" t="s">
        <v>410</v>
      </c>
      <c r="C319" s="218" t="s">
        <v>411</v>
      </c>
      <c r="D319" s="219" t="s">
        <v>354</v>
      </c>
      <c r="E319" s="220" t="n">
        <v>34</v>
      </c>
      <c r="F319" s="221"/>
      <c r="G319" s="222" t="n">
        <f aca="false">ROUND(E319*F319,2)</f>
        <v>0</v>
      </c>
      <c r="H319" s="221"/>
      <c r="I319" s="222" t="n">
        <f aca="false">ROUND(E319*H319,2)</f>
        <v>0</v>
      </c>
      <c r="J319" s="221"/>
      <c r="K319" s="222" t="n">
        <f aca="false">ROUND(E319*J319,2)</f>
        <v>0</v>
      </c>
      <c r="L319" s="222" t="n">
        <v>21</v>
      </c>
      <c r="M319" s="222" t="n">
        <f aca="false">G319*(1+L319/100)</f>
        <v>0</v>
      </c>
      <c r="N319" s="222" t="n">
        <v>0.005</v>
      </c>
      <c r="O319" s="222" t="n">
        <f aca="false">ROUND(E319*N319,2)</f>
        <v>0.17</v>
      </c>
      <c r="P319" s="222" t="n">
        <v>0</v>
      </c>
      <c r="Q319" s="222" t="n">
        <f aca="false">ROUND(E319*P319,2)</f>
        <v>0</v>
      </c>
      <c r="R319" s="222" t="s">
        <v>309</v>
      </c>
      <c r="S319" s="222" t="s">
        <v>150</v>
      </c>
      <c r="T319" s="223" t="s">
        <v>150</v>
      </c>
      <c r="U319" s="194" t="n">
        <v>0</v>
      </c>
      <c r="V319" s="194" t="n">
        <f aca="false">ROUND(E319*U319,2)</f>
        <v>0</v>
      </c>
      <c r="W319" s="194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 t="s">
        <v>310</v>
      </c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</row>
    <row r="320" customFormat="false" ht="20.4" hidden="false" customHeight="false" outlineLevel="1" collapsed="false">
      <c r="A320" s="216" t="n">
        <v>70</v>
      </c>
      <c r="B320" s="217" t="s">
        <v>412</v>
      </c>
      <c r="C320" s="218" t="s">
        <v>413</v>
      </c>
      <c r="D320" s="219" t="s">
        <v>354</v>
      </c>
      <c r="E320" s="220" t="n">
        <v>5</v>
      </c>
      <c r="F320" s="221"/>
      <c r="G320" s="222" t="n">
        <f aca="false">ROUND(E320*F320,2)</f>
        <v>0</v>
      </c>
      <c r="H320" s="221"/>
      <c r="I320" s="222" t="n">
        <f aca="false">ROUND(E320*H320,2)</f>
        <v>0</v>
      </c>
      <c r="J320" s="221"/>
      <c r="K320" s="222" t="n">
        <f aca="false">ROUND(E320*J320,2)</f>
        <v>0</v>
      </c>
      <c r="L320" s="222" t="n">
        <v>21</v>
      </c>
      <c r="M320" s="222" t="n">
        <f aca="false">G320*(1+L320/100)</f>
        <v>0</v>
      </c>
      <c r="N320" s="222" t="n">
        <v>0.25</v>
      </c>
      <c r="O320" s="222" t="n">
        <f aca="false">ROUND(E320*N320,2)</f>
        <v>1.25</v>
      </c>
      <c r="P320" s="222" t="n">
        <v>0</v>
      </c>
      <c r="Q320" s="222" t="n">
        <f aca="false">ROUND(E320*P320,2)</f>
        <v>0</v>
      </c>
      <c r="R320" s="222" t="s">
        <v>309</v>
      </c>
      <c r="S320" s="222" t="s">
        <v>150</v>
      </c>
      <c r="T320" s="223" t="s">
        <v>150</v>
      </c>
      <c r="U320" s="194" t="n">
        <v>0</v>
      </c>
      <c r="V320" s="194" t="n">
        <f aca="false">ROUND(E320*U320,2)</f>
        <v>0</v>
      </c>
      <c r="W320" s="194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 t="s">
        <v>310</v>
      </c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</row>
    <row r="321" customFormat="false" ht="20.4" hidden="false" customHeight="false" outlineLevel="1" collapsed="false">
      <c r="A321" s="216" t="n">
        <v>71</v>
      </c>
      <c r="B321" s="217" t="s">
        <v>414</v>
      </c>
      <c r="C321" s="218" t="s">
        <v>415</v>
      </c>
      <c r="D321" s="219" t="s">
        <v>354</v>
      </c>
      <c r="E321" s="220" t="n">
        <v>3</v>
      </c>
      <c r="F321" s="221"/>
      <c r="G321" s="222" t="n">
        <f aca="false">ROUND(E321*F321,2)</f>
        <v>0</v>
      </c>
      <c r="H321" s="221"/>
      <c r="I321" s="222" t="n">
        <f aca="false">ROUND(E321*H321,2)</f>
        <v>0</v>
      </c>
      <c r="J321" s="221"/>
      <c r="K321" s="222" t="n">
        <f aca="false">ROUND(E321*J321,2)</f>
        <v>0</v>
      </c>
      <c r="L321" s="222" t="n">
        <v>21</v>
      </c>
      <c r="M321" s="222" t="n">
        <f aca="false">G321*(1+L321/100)</f>
        <v>0</v>
      </c>
      <c r="N321" s="222" t="n">
        <v>0.52</v>
      </c>
      <c r="O321" s="222" t="n">
        <f aca="false">ROUND(E321*N321,2)</f>
        <v>1.56</v>
      </c>
      <c r="P321" s="222" t="n">
        <v>0</v>
      </c>
      <c r="Q321" s="222" t="n">
        <f aca="false">ROUND(E321*P321,2)</f>
        <v>0</v>
      </c>
      <c r="R321" s="222" t="s">
        <v>309</v>
      </c>
      <c r="S321" s="222" t="s">
        <v>150</v>
      </c>
      <c r="T321" s="223" t="s">
        <v>150</v>
      </c>
      <c r="U321" s="194" t="n">
        <v>0</v>
      </c>
      <c r="V321" s="194" t="n">
        <f aca="false">ROUND(E321*U321,2)</f>
        <v>0</v>
      </c>
      <c r="W321" s="194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 t="s">
        <v>310</v>
      </c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</row>
    <row r="322" customFormat="false" ht="20.4" hidden="false" customHeight="false" outlineLevel="1" collapsed="false">
      <c r="A322" s="216" t="n">
        <v>72</v>
      </c>
      <c r="B322" s="217" t="s">
        <v>416</v>
      </c>
      <c r="C322" s="218" t="s">
        <v>417</v>
      </c>
      <c r="D322" s="219" t="s">
        <v>354</v>
      </c>
      <c r="E322" s="220" t="n">
        <v>7</v>
      </c>
      <c r="F322" s="221"/>
      <c r="G322" s="222" t="n">
        <f aca="false">ROUND(E322*F322,2)</f>
        <v>0</v>
      </c>
      <c r="H322" s="221"/>
      <c r="I322" s="222" t="n">
        <f aca="false">ROUND(E322*H322,2)</f>
        <v>0</v>
      </c>
      <c r="J322" s="221"/>
      <c r="K322" s="222" t="n">
        <f aca="false">ROUND(E322*J322,2)</f>
        <v>0</v>
      </c>
      <c r="L322" s="222" t="n">
        <v>21</v>
      </c>
      <c r="M322" s="222" t="n">
        <f aca="false">G322*(1+L322/100)</f>
        <v>0</v>
      </c>
      <c r="N322" s="222" t="n">
        <v>1.035</v>
      </c>
      <c r="O322" s="222" t="n">
        <f aca="false">ROUND(E322*N322,2)</f>
        <v>7.25</v>
      </c>
      <c r="P322" s="222" t="n">
        <v>0</v>
      </c>
      <c r="Q322" s="222" t="n">
        <f aca="false">ROUND(E322*P322,2)</f>
        <v>0</v>
      </c>
      <c r="R322" s="222" t="s">
        <v>309</v>
      </c>
      <c r="S322" s="222" t="s">
        <v>150</v>
      </c>
      <c r="T322" s="223" t="s">
        <v>150</v>
      </c>
      <c r="U322" s="194" t="n">
        <v>0</v>
      </c>
      <c r="V322" s="194" t="n">
        <f aca="false">ROUND(E322*U322,2)</f>
        <v>0</v>
      </c>
      <c r="W322" s="194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 t="s">
        <v>310</v>
      </c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  <c r="AW322" s="195"/>
      <c r="AX322" s="195"/>
      <c r="AY322" s="195"/>
      <c r="AZ322" s="195"/>
      <c r="BA322" s="195"/>
      <c r="BB322" s="195"/>
      <c r="BC322" s="195"/>
      <c r="BD322" s="195"/>
      <c r="BE322" s="195"/>
      <c r="BF322" s="195"/>
      <c r="BG322" s="195"/>
      <c r="BH322" s="195"/>
    </row>
    <row r="323" customFormat="false" ht="13.2" hidden="false" customHeight="false" outlineLevel="1" collapsed="false">
      <c r="A323" s="216" t="n">
        <v>73</v>
      </c>
      <c r="B323" s="217" t="s">
        <v>728</v>
      </c>
      <c r="C323" s="218" t="s">
        <v>729</v>
      </c>
      <c r="D323" s="219" t="s">
        <v>354</v>
      </c>
      <c r="E323" s="220" t="n">
        <v>1</v>
      </c>
      <c r="F323" s="221"/>
      <c r="G323" s="222" t="n">
        <f aca="false">ROUND(E323*F323,2)</f>
        <v>0</v>
      </c>
      <c r="H323" s="221"/>
      <c r="I323" s="222" t="n">
        <f aca="false">ROUND(E323*H323,2)</f>
        <v>0</v>
      </c>
      <c r="J323" s="221"/>
      <c r="K323" s="222" t="n">
        <f aca="false">ROUND(E323*J323,2)</f>
        <v>0</v>
      </c>
      <c r="L323" s="222" t="n">
        <v>21</v>
      </c>
      <c r="M323" s="222" t="n">
        <f aca="false">G323*(1+L323/100)</f>
        <v>0</v>
      </c>
      <c r="N323" s="222" t="n">
        <v>0.024</v>
      </c>
      <c r="O323" s="222" t="n">
        <f aca="false">ROUND(E323*N323,2)</f>
        <v>0.02</v>
      </c>
      <c r="P323" s="222" t="n">
        <v>0</v>
      </c>
      <c r="Q323" s="222" t="n">
        <f aca="false">ROUND(E323*P323,2)</f>
        <v>0</v>
      </c>
      <c r="R323" s="222" t="s">
        <v>309</v>
      </c>
      <c r="S323" s="222" t="s">
        <v>150</v>
      </c>
      <c r="T323" s="223" t="s">
        <v>150</v>
      </c>
      <c r="U323" s="194" t="n">
        <v>0</v>
      </c>
      <c r="V323" s="194" t="n">
        <f aca="false">ROUND(E323*U323,2)</f>
        <v>0</v>
      </c>
      <c r="W323" s="194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 t="s">
        <v>310</v>
      </c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  <c r="AW323" s="195"/>
      <c r="AX323" s="195"/>
      <c r="AY323" s="195"/>
      <c r="AZ323" s="195"/>
      <c r="BA323" s="195"/>
      <c r="BB323" s="195"/>
      <c r="BC323" s="195"/>
      <c r="BD323" s="195"/>
      <c r="BE323" s="195"/>
      <c r="BF323" s="195"/>
      <c r="BG323" s="195"/>
      <c r="BH323" s="195"/>
    </row>
    <row r="324" customFormat="false" ht="13.2" hidden="false" customHeight="false" outlineLevel="1" collapsed="false">
      <c r="A324" s="216" t="n">
        <v>74</v>
      </c>
      <c r="B324" s="217" t="s">
        <v>418</v>
      </c>
      <c r="C324" s="218" t="s">
        <v>419</v>
      </c>
      <c r="D324" s="219" t="s">
        <v>354</v>
      </c>
      <c r="E324" s="220" t="n">
        <v>1</v>
      </c>
      <c r="F324" s="221"/>
      <c r="G324" s="222" t="n">
        <f aca="false">ROUND(E324*F324,2)</f>
        <v>0</v>
      </c>
      <c r="H324" s="221"/>
      <c r="I324" s="222" t="n">
        <f aca="false">ROUND(E324*H324,2)</f>
        <v>0</v>
      </c>
      <c r="J324" s="221"/>
      <c r="K324" s="222" t="n">
        <f aca="false">ROUND(E324*J324,2)</f>
        <v>0</v>
      </c>
      <c r="L324" s="222" t="n">
        <v>21</v>
      </c>
      <c r="M324" s="222" t="n">
        <f aca="false">G324*(1+L324/100)</f>
        <v>0</v>
      </c>
      <c r="N324" s="222" t="n">
        <v>0.039</v>
      </c>
      <c r="O324" s="222" t="n">
        <f aca="false">ROUND(E324*N324,2)</f>
        <v>0.04</v>
      </c>
      <c r="P324" s="222" t="n">
        <v>0</v>
      </c>
      <c r="Q324" s="222" t="n">
        <f aca="false">ROUND(E324*P324,2)</f>
        <v>0</v>
      </c>
      <c r="R324" s="222" t="s">
        <v>309</v>
      </c>
      <c r="S324" s="222" t="s">
        <v>150</v>
      </c>
      <c r="T324" s="223" t="s">
        <v>150</v>
      </c>
      <c r="U324" s="194" t="n">
        <v>0</v>
      </c>
      <c r="V324" s="194" t="n">
        <f aca="false">ROUND(E324*U324,2)</f>
        <v>0</v>
      </c>
      <c r="W324" s="194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 t="s">
        <v>310</v>
      </c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</row>
    <row r="325" customFormat="false" ht="13.2" hidden="false" customHeight="false" outlineLevel="1" collapsed="false">
      <c r="A325" s="216" t="n">
        <v>75</v>
      </c>
      <c r="B325" s="217" t="s">
        <v>420</v>
      </c>
      <c r="C325" s="218" t="s">
        <v>421</v>
      </c>
      <c r="D325" s="219" t="s">
        <v>354</v>
      </c>
      <c r="E325" s="220" t="n">
        <v>4</v>
      </c>
      <c r="F325" s="221"/>
      <c r="G325" s="222" t="n">
        <f aca="false">ROUND(E325*F325,2)</f>
        <v>0</v>
      </c>
      <c r="H325" s="221"/>
      <c r="I325" s="222" t="n">
        <f aca="false">ROUND(E325*H325,2)</f>
        <v>0</v>
      </c>
      <c r="J325" s="221"/>
      <c r="K325" s="222" t="n">
        <f aca="false">ROUND(E325*J325,2)</f>
        <v>0</v>
      </c>
      <c r="L325" s="222" t="n">
        <v>21</v>
      </c>
      <c r="M325" s="222" t="n">
        <f aca="false">G325*(1+L325/100)</f>
        <v>0</v>
      </c>
      <c r="N325" s="222" t="n">
        <v>0.051</v>
      </c>
      <c r="O325" s="222" t="n">
        <f aca="false">ROUND(E325*N325,2)</f>
        <v>0.2</v>
      </c>
      <c r="P325" s="222" t="n">
        <v>0</v>
      </c>
      <c r="Q325" s="222" t="n">
        <f aca="false">ROUND(E325*P325,2)</f>
        <v>0</v>
      </c>
      <c r="R325" s="222" t="s">
        <v>309</v>
      </c>
      <c r="S325" s="222" t="s">
        <v>150</v>
      </c>
      <c r="T325" s="223" t="s">
        <v>150</v>
      </c>
      <c r="U325" s="194" t="n">
        <v>0</v>
      </c>
      <c r="V325" s="194" t="n">
        <f aca="false">ROUND(E325*U325,2)</f>
        <v>0</v>
      </c>
      <c r="W325" s="194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 t="s">
        <v>310</v>
      </c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  <c r="AW325" s="195"/>
      <c r="AX325" s="195"/>
      <c r="AY325" s="195"/>
      <c r="AZ325" s="195"/>
      <c r="BA325" s="195"/>
      <c r="BB325" s="195"/>
      <c r="BC325" s="195"/>
      <c r="BD325" s="195"/>
      <c r="BE325" s="195"/>
      <c r="BF325" s="195"/>
      <c r="BG325" s="195"/>
      <c r="BH325" s="195"/>
    </row>
    <row r="326" customFormat="false" ht="13.2" hidden="false" customHeight="false" outlineLevel="1" collapsed="false">
      <c r="A326" s="216" t="n">
        <v>76</v>
      </c>
      <c r="B326" s="217" t="s">
        <v>422</v>
      </c>
      <c r="C326" s="218" t="s">
        <v>423</v>
      </c>
      <c r="D326" s="219" t="s">
        <v>354</v>
      </c>
      <c r="E326" s="220" t="n">
        <v>1</v>
      </c>
      <c r="F326" s="221"/>
      <c r="G326" s="222" t="n">
        <f aca="false">ROUND(E326*F326,2)</f>
        <v>0</v>
      </c>
      <c r="H326" s="221"/>
      <c r="I326" s="222" t="n">
        <f aca="false">ROUND(E326*H326,2)</f>
        <v>0</v>
      </c>
      <c r="J326" s="221"/>
      <c r="K326" s="222" t="n">
        <f aca="false">ROUND(E326*J326,2)</f>
        <v>0</v>
      </c>
      <c r="L326" s="222" t="n">
        <v>21</v>
      </c>
      <c r="M326" s="222" t="n">
        <f aca="false">G326*(1+L326/100)</f>
        <v>0</v>
      </c>
      <c r="N326" s="222" t="n">
        <v>0.08</v>
      </c>
      <c r="O326" s="222" t="n">
        <f aca="false">ROUND(E326*N326,2)</f>
        <v>0.08</v>
      </c>
      <c r="P326" s="222" t="n">
        <v>0</v>
      </c>
      <c r="Q326" s="222" t="n">
        <f aca="false">ROUND(E326*P326,2)</f>
        <v>0</v>
      </c>
      <c r="R326" s="222" t="s">
        <v>309</v>
      </c>
      <c r="S326" s="222" t="s">
        <v>150</v>
      </c>
      <c r="T326" s="223" t="s">
        <v>150</v>
      </c>
      <c r="U326" s="194" t="n">
        <v>0</v>
      </c>
      <c r="V326" s="194" t="n">
        <f aca="false">ROUND(E326*U326,2)</f>
        <v>0</v>
      </c>
      <c r="W326" s="194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 t="s">
        <v>310</v>
      </c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  <c r="AW326" s="195"/>
      <c r="AX326" s="195"/>
      <c r="AY326" s="195"/>
      <c r="AZ326" s="195"/>
      <c r="BA326" s="195"/>
      <c r="BB326" s="195"/>
      <c r="BC326" s="195"/>
      <c r="BD326" s="195"/>
      <c r="BE326" s="195"/>
      <c r="BF326" s="195"/>
      <c r="BG326" s="195"/>
      <c r="BH326" s="195"/>
    </row>
    <row r="327" customFormat="false" ht="13.2" hidden="false" customHeight="false" outlineLevel="1" collapsed="false">
      <c r="A327" s="216" t="n">
        <v>77</v>
      </c>
      <c r="B327" s="217" t="s">
        <v>424</v>
      </c>
      <c r="C327" s="218" t="s">
        <v>425</v>
      </c>
      <c r="D327" s="219" t="s">
        <v>354</v>
      </c>
      <c r="E327" s="220" t="n">
        <v>7</v>
      </c>
      <c r="F327" s="221"/>
      <c r="G327" s="222" t="n">
        <f aca="false">ROUND(E327*F327,2)</f>
        <v>0</v>
      </c>
      <c r="H327" s="221"/>
      <c r="I327" s="222" t="n">
        <f aca="false">ROUND(E327*H327,2)</f>
        <v>0</v>
      </c>
      <c r="J327" s="221"/>
      <c r="K327" s="222" t="n">
        <f aca="false">ROUND(E327*J327,2)</f>
        <v>0</v>
      </c>
      <c r="L327" s="222" t="n">
        <v>21</v>
      </c>
      <c r="M327" s="222" t="n">
        <f aca="false">G327*(1+L327/100)</f>
        <v>0</v>
      </c>
      <c r="N327" s="222" t="n">
        <v>0.068</v>
      </c>
      <c r="O327" s="222" t="n">
        <f aca="false">ROUND(E327*N327,2)</f>
        <v>0.48</v>
      </c>
      <c r="P327" s="222" t="n">
        <v>0</v>
      </c>
      <c r="Q327" s="222" t="n">
        <f aca="false">ROUND(E327*P327,2)</f>
        <v>0</v>
      </c>
      <c r="R327" s="222" t="s">
        <v>309</v>
      </c>
      <c r="S327" s="222" t="s">
        <v>150</v>
      </c>
      <c r="T327" s="223" t="s">
        <v>150</v>
      </c>
      <c r="U327" s="194" t="n">
        <v>0</v>
      </c>
      <c r="V327" s="194" t="n">
        <f aca="false">ROUND(E327*U327,2)</f>
        <v>0</v>
      </c>
      <c r="W327" s="194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 t="s">
        <v>310</v>
      </c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  <c r="AW327" s="195"/>
      <c r="AX327" s="195"/>
      <c r="AY327" s="195"/>
      <c r="AZ327" s="195"/>
      <c r="BA327" s="195"/>
      <c r="BB327" s="195"/>
      <c r="BC327" s="195"/>
      <c r="BD327" s="195"/>
      <c r="BE327" s="195"/>
      <c r="BF327" s="195"/>
      <c r="BG327" s="195"/>
      <c r="BH327" s="195"/>
    </row>
    <row r="328" customFormat="false" ht="20.4" hidden="false" customHeight="false" outlineLevel="1" collapsed="false">
      <c r="A328" s="216" t="n">
        <v>78</v>
      </c>
      <c r="B328" s="217" t="s">
        <v>426</v>
      </c>
      <c r="C328" s="218" t="s">
        <v>427</v>
      </c>
      <c r="D328" s="219" t="s">
        <v>354</v>
      </c>
      <c r="E328" s="220" t="n">
        <v>1</v>
      </c>
      <c r="F328" s="221"/>
      <c r="G328" s="222" t="n">
        <f aca="false">ROUND(E328*F328,2)</f>
        <v>0</v>
      </c>
      <c r="H328" s="221"/>
      <c r="I328" s="222" t="n">
        <f aca="false">ROUND(E328*H328,2)</f>
        <v>0</v>
      </c>
      <c r="J328" s="221"/>
      <c r="K328" s="222" t="n">
        <f aca="false">ROUND(E328*J328,2)</f>
        <v>0</v>
      </c>
      <c r="L328" s="222" t="n">
        <v>21</v>
      </c>
      <c r="M328" s="222" t="n">
        <f aca="false">G328*(1+L328/100)</f>
        <v>0</v>
      </c>
      <c r="N328" s="222" t="n">
        <v>0.585</v>
      </c>
      <c r="O328" s="222" t="n">
        <f aca="false">ROUND(E328*N328,2)</f>
        <v>0.59</v>
      </c>
      <c r="P328" s="222" t="n">
        <v>0</v>
      </c>
      <c r="Q328" s="222" t="n">
        <f aca="false">ROUND(E328*P328,2)</f>
        <v>0</v>
      </c>
      <c r="R328" s="222" t="s">
        <v>309</v>
      </c>
      <c r="S328" s="222" t="s">
        <v>150</v>
      </c>
      <c r="T328" s="223" t="s">
        <v>150</v>
      </c>
      <c r="U328" s="194" t="n">
        <v>0</v>
      </c>
      <c r="V328" s="194" t="n">
        <f aca="false">ROUND(E328*U328,2)</f>
        <v>0</v>
      </c>
      <c r="W328" s="194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 t="s">
        <v>310</v>
      </c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  <c r="AW328" s="195"/>
      <c r="AX328" s="195"/>
      <c r="AY328" s="195"/>
      <c r="AZ328" s="195"/>
      <c r="BA328" s="195"/>
      <c r="BB328" s="195"/>
      <c r="BC328" s="195"/>
      <c r="BD328" s="195"/>
      <c r="BE328" s="195"/>
      <c r="BF328" s="195"/>
      <c r="BG328" s="195"/>
      <c r="BH328" s="195"/>
    </row>
    <row r="329" customFormat="false" ht="20.4" hidden="false" customHeight="false" outlineLevel="1" collapsed="false">
      <c r="A329" s="216" t="n">
        <v>79</v>
      </c>
      <c r="B329" s="217" t="s">
        <v>428</v>
      </c>
      <c r="C329" s="218" t="s">
        <v>429</v>
      </c>
      <c r="D329" s="219" t="s">
        <v>354</v>
      </c>
      <c r="E329" s="220" t="n">
        <v>1</v>
      </c>
      <c r="F329" s="221"/>
      <c r="G329" s="222" t="n">
        <f aca="false">ROUND(E329*F329,2)</f>
        <v>0</v>
      </c>
      <c r="H329" s="221"/>
      <c r="I329" s="222" t="n">
        <f aca="false">ROUND(E329*H329,2)</f>
        <v>0</v>
      </c>
      <c r="J329" s="221"/>
      <c r="K329" s="222" t="n">
        <f aca="false">ROUND(E329*J329,2)</f>
        <v>0</v>
      </c>
      <c r="L329" s="222" t="n">
        <v>21</v>
      </c>
      <c r="M329" s="222" t="n">
        <f aca="false">G329*(1+L329/100)</f>
        <v>0</v>
      </c>
      <c r="N329" s="222" t="n">
        <v>0.7</v>
      </c>
      <c r="O329" s="222" t="n">
        <f aca="false">ROUND(E329*N329,2)</f>
        <v>0.7</v>
      </c>
      <c r="P329" s="222" t="n">
        <v>0</v>
      </c>
      <c r="Q329" s="222" t="n">
        <f aca="false">ROUND(E329*P329,2)</f>
        <v>0</v>
      </c>
      <c r="R329" s="222" t="s">
        <v>309</v>
      </c>
      <c r="S329" s="222" t="s">
        <v>150</v>
      </c>
      <c r="T329" s="223" t="s">
        <v>150</v>
      </c>
      <c r="U329" s="194" t="n">
        <v>0</v>
      </c>
      <c r="V329" s="194" t="n">
        <f aca="false">ROUND(E329*U329,2)</f>
        <v>0</v>
      </c>
      <c r="W329" s="194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 t="s">
        <v>310</v>
      </c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  <c r="AW329" s="195"/>
      <c r="AX329" s="195"/>
      <c r="AY329" s="195"/>
      <c r="AZ329" s="195"/>
      <c r="BA329" s="195"/>
      <c r="BB329" s="195"/>
      <c r="BC329" s="195"/>
      <c r="BD329" s="195"/>
      <c r="BE329" s="195"/>
      <c r="BF329" s="195"/>
      <c r="BG329" s="195"/>
      <c r="BH329" s="195"/>
    </row>
    <row r="330" customFormat="false" ht="20.4" hidden="false" customHeight="false" outlineLevel="1" collapsed="false">
      <c r="A330" s="216" t="n">
        <v>80</v>
      </c>
      <c r="B330" s="217" t="s">
        <v>430</v>
      </c>
      <c r="C330" s="218" t="s">
        <v>431</v>
      </c>
      <c r="D330" s="219" t="s">
        <v>354</v>
      </c>
      <c r="E330" s="220" t="n">
        <v>8</v>
      </c>
      <c r="F330" s="221"/>
      <c r="G330" s="222" t="n">
        <f aca="false">ROUND(E330*F330,2)</f>
        <v>0</v>
      </c>
      <c r="H330" s="221"/>
      <c r="I330" s="222" t="n">
        <f aca="false">ROUND(E330*H330,2)</f>
        <v>0</v>
      </c>
      <c r="J330" s="221"/>
      <c r="K330" s="222" t="n">
        <f aca="false">ROUND(E330*J330,2)</f>
        <v>0</v>
      </c>
      <c r="L330" s="222" t="n">
        <v>21</v>
      </c>
      <c r="M330" s="222" t="n">
        <f aca="false">G330*(1+L330/100)</f>
        <v>0</v>
      </c>
      <c r="N330" s="222" t="n">
        <v>0.43</v>
      </c>
      <c r="O330" s="222" t="n">
        <f aca="false">ROUND(E330*N330,2)</f>
        <v>3.44</v>
      </c>
      <c r="P330" s="222" t="n">
        <v>0</v>
      </c>
      <c r="Q330" s="222" t="n">
        <f aca="false">ROUND(E330*P330,2)</f>
        <v>0</v>
      </c>
      <c r="R330" s="222" t="s">
        <v>309</v>
      </c>
      <c r="S330" s="222" t="s">
        <v>150</v>
      </c>
      <c r="T330" s="223" t="s">
        <v>150</v>
      </c>
      <c r="U330" s="194" t="n">
        <v>0</v>
      </c>
      <c r="V330" s="194" t="n">
        <f aca="false">ROUND(E330*U330,2)</f>
        <v>0</v>
      </c>
      <c r="W330" s="194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 t="s">
        <v>310</v>
      </c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</row>
    <row r="331" customFormat="false" ht="20.4" hidden="false" customHeight="false" outlineLevel="1" collapsed="false">
      <c r="A331" s="216" t="n">
        <v>81</v>
      </c>
      <c r="B331" s="217" t="s">
        <v>434</v>
      </c>
      <c r="C331" s="218" t="s">
        <v>435</v>
      </c>
      <c r="D331" s="219" t="s">
        <v>354</v>
      </c>
      <c r="E331" s="220" t="n">
        <v>1</v>
      </c>
      <c r="F331" s="221"/>
      <c r="G331" s="222" t="n">
        <f aca="false">ROUND(E331*F331,2)</f>
        <v>0</v>
      </c>
      <c r="H331" s="221"/>
      <c r="I331" s="222" t="n">
        <f aca="false">ROUND(E331*H331,2)</f>
        <v>0</v>
      </c>
      <c r="J331" s="221"/>
      <c r="K331" s="222" t="n">
        <f aca="false">ROUND(E331*J331,2)</f>
        <v>0</v>
      </c>
      <c r="L331" s="222" t="n">
        <v>21</v>
      </c>
      <c r="M331" s="222" t="n">
        <f aca="false">G331*(1+L331/100)</f>
        <v>0</v>
      </c>
      <c r="N331" s="222" t="n">
        <v>1.4</v>
      </c>
      <c r="O331" s="222" t="n">
        <f aca="false">ROUND(E331*N331,2)</f>
        <v>1.4</v>
      </c>
      <c r="P331" s="222" t="n">
        <v>0</v>
      </c>
      <c r="Q331" s="222" t="n">
        <f aca="false">ROUND(E331*P331,2)</f>
        <v>0</v>
      </c>
      <c r="R331" s="222" t="s">
        <v>309</v>
      </c>
      <c r="S331" s="222" t="s">
        <v>150</v>
      </c>
      <c r="T331" s="223" t="s">
        <v>150</v>
      </c>
      <c r="U331" s="194" t="n">
        <v>0</v>
      </c>
      <c r="V331" s="194" t="n">
        <f aca="false">ROUND(E331*U331,2)</f>
        <v>0</v>
      </c>
      <c r="W331" s="194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 t="s">
        <v>310</v>
      </c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</row>
    <row r="332" customFormat="false" ht="20.4" hidden="false" customHeight="false" outlineLevel="1" collapsed="false">
      <c r="A332" s="216" t="n">
        <v>82</v>
      </c>
      <c r="B332" s="217" t="s">
        <v>436</v>
      </c>
      <c r="C332" s="218" t="s">
        <v>437</v>
      </c>
      <c r="D332" s="219" t="s">
        <v>354</v>
      </c>
      <c r="E332" s="220" t="n">
        <v>8</v>
      </c>
      <c r="F332" s="221"/>
      <c r="G332" s="222" t="n">
        <f aca="false">ROUND(E332*F332,2)</f>
        <v>0</v>
      </c>
      <c r="H332" s="221"/>
      <c r="I332" s="222" t="n">
        <f aca="false">ROUND(E332*H332,2)</f>
        <v>0</v>
      </c>
      <c r="J332" s="221"/>
      <c r="K332" s="222" t="n">
        <f aca="false">ROUND(E332*J332,2)</f>
        <v>0</v>
      </c>
      <c r="L332" s="222" t="n">
        <v>21</v>
      </c>
      <c r="M332" s="222" t="n">
        <f aca="false">G332*(1+L332/100)</f>
        <v>0</v>
      </c>
      <c r="N332" s="222" t="n">
        <v>1.6</v>
      </c>
      <c r="O332" s="222" t="n">
        <f aca="false">ROUND(E332*N332,2)</f>
        <v>12.8</v>
      </c>
      <c r="P332" s="222" t="n">
        <v>0</v>
      </c>
      <c r="Q332" s="222" t="n">
        <f aca="false">ROUND(E332*P332,2)</f>
        <v>0</v>
      </c>
      <c r="R332" s="222" t="s">
        <v>309</v>
      </c>
      <c r="S332" s="222" t="s">
        <v>150</v>
      </c>
      <c r="T332" s="223" t="s">
        <v>150</v>
      </c>
      <c r="U332" s="194" t="n">
        <v>0</v>
      </c>
      <c r="V332" s="194" t="n">
        <f aca="false">ROUND(E332*U332,2)</f>
        <v>0</v>
      </c>
      <c r="W332" s="194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 t="s">
        <v>310</v>
      </c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</row>
    <row r="333" customFormat="false" ht="20.4" hidden="false" customHeight="false" outlineLevel="1" collapsed="false">
      <c r="A333" s="216" t="n">
        <v>83</v>
      </c>
      <c r="B333" s="217" t="s">
        <v>438</v>
      </c>
      <c r="C333" s="218" t="s">
        <v>439</v>
      </c>
      <c r="D333" s="219" t="s">
        <v>354</v>
      </c>
      <c r="E333" s="220" t="n">
        <v>1</v>
      </c>
      <c r="F333" s="221"/>
      <c r="G333" s="222" t="n">
        <f aca="false">ROUND(E333*F333,2)</f>
        <v>0</v>
      </c>
      <c r="H333" s="221"/>
      <c r="I333" s="222" t="n">
        <f aca="false">ROUND(E333*H333,2)</f>
        <v>0</v>
      </c>
      <c r="J333" s="221"/>
      <c r="K333" s="222" t="n">
        <f aca="false">ROUND(E333*J333,2)</f>
        <v>0</v>
      </c>
      <c r="L333" s="222" t="n">
        <v>21</v>
      </c>
      <c r="M333" s="222" t="n">
        <f aca="false">G333*(1+L333/100)</f>
        <v>0</v>
      </c>
      <c r="N333" s="222" t="n">
        <v>2.1</v>
      </c>
      <c r="O333" s="222" t="n">
        <f aca="false">ROUND(E333*N333,2)</f>
        <v>2.1</v>
      </c>
      <c r="P333" s="222" t="n">
        <v>0</v>
      </c>
      <c r="Q333" s="222" t="n">
        <f aca="false">ROUND(E333*P333,2)</f>
        <v>0</v>
      </c>
      <c r="R333" s="222" t="s">
        <v>309</v>
      </c>
      <c r="S333" s="222" t="s">
        <v>150</v>
      </c>
      <c r="T333" s="223" t="s">
        <v>150</v>
      </c>
      <c r="U333" s="194" t="n">
        <v>0</v>
      </c>
      <c r="V333" s="194" t="n">
        <f aca="false">ROUND(E333*U333,2)</f>
        <v>0</v>
      </c>
      <c r="W333" s="194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 t="s">
        <v>310</v>
      </c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</row>
    <row r="334" customFormat="false" ht="20.4" hidden="false" customHeight="false" outlineLevel="1" collapsed="false">
      <c r="A334" s="216" t="n">
        <v>84</v>
      </c>
      <c r="B334" s="217" t="s">
        <v>440</v>
      </c>
      <c r="C334" s="218" t="s">
        <v>441</v>
      </c>
      <c r="D334" s="219" t="s">
        <v>354</v>
      </c>
      <c r="E334" s="220" t="n">
        <v>1</v>
      </c>
      <c r="F334" s="221"/>
      <c r="G334" s="222" t="n">
        <f aca="false">ROUND(E334*F334,2)</f>
        <v>0</v>
      </c>
      <c r="H334" s="221"/>
      <c r="I334" s="222" t="n">
        <f aca="false">ROUND(E334*H334,2)</f>
        <v>0</v>
      </c>
      <c r="J334" s="221"/>
      <c r="K334" s="222" t="n">
        <f aca="false">ROUND(E334*J334,2)</f>
        <v>0</v>
      </c>
      <c r="L334" s="222" t="n">
        <v>21</v>
      </c>
      <c r="M334" s="222" t="n">
        <f aca="false">G334*(1+L334/100)</f>
        <v>0</v>
      </c>
      <c r="N334" s="222" t="n">
        <v>3.3</v>
      </c>
      <c r="O334" s="222" t="n">
        <f aca="false">ROUND(E334*N334,2)</f>
        <v>3.3</v>
      </c>
      <c r="P334" s="222" t="n">
        <v>0</v>
      </c>
      <c r="Q334" s="222" t="n">
        <f aca="false">ROUND(E334*P334,2)</f>
        <v>0</v>
      </c>
      <c r="R334" s="222" t="s">
        <v>309</v>
      </c>
      <c r="S334" s="222" t="s">
        <v>150</v>
      </c>
      <c r="T334" s="223" t="s">
        <v>150</v>
      </c>
      <c r="U334" s="194" t="n">
        <v>0</v>
      </c>
      <c r="V334" s="194" t="n">
        <f aca="false">ROUND(E334*U334,2)</f>
        <v>0</v>
      </c>
      <c r="W334" s="194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 t="s">
        <v>310</v>
      </c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</row>
    <row r="335" customFormat="false" ht="13.2" hidden="false" customHeight="false" outlineLevel="1" collapsed="false">
      <c r="A335" s="216" t="n">
        <v>85</v>
      </c>
      <c r="B335" s="217" t="s">
        <v>442</v>
      </c>
      <c r="C335" s="218" t="s">
        <v>443</v>
      </c>
      <c r="D335" s="219" t="s">
        <v>354</v>
      </c>
      <c r="E335" s="220" t="n">
        <v>24</v>
      </c>
      <c r="F335" s="221"/>
      <c r="G335" s="222" t="n">
        <f aca="false">ROUND(E335*F335,2)</f>
        <v>0</v>
      </c>
      <c r="H335" s="221"/>
      <c r="I335" s="222" t="n">
        <f aca="false">ROUND(E335*H335,2)</f>
        <v>0</v>
      </c>
      <c r="J335" s="221"/>
      <c r="K335" s="222" t="n">
        <f aca="false">ROUND(E335*J335,2)</f>
        <v>0</v>
      </c>
      <c r="L335" s="222" t="n">
        <v>21</v>
      </c>
      <c r="M335" s="222" t="n">
        <f aca="false">G335*(1+L335/100)</f>
        <v>0</v>
      </c>
      <c r="N335" s="222" t="n">
        <v>0.002</v>
      </c>
      <c r="O335" s="222" t="n">
        <f aca="false">ROUND(E335*N335,2)</f>
        <v>0.05</v>
      </c>
      <c r="P335" s="222" t="n">
        <v>0</v>
      </c>
      <c r="Q335" s="222" t="n">
        <f aca="false">ROUND(E335*P335,2)</f>
        <v>0</v>
      </c>
      <c r="R335" s="222" t="s">
        <v>309</v>
      </c>
      <c r="S335" s="222" t="s">
        <v>150</v>
      </c>
      <c r="T335" s="223" t="s">
        <v>150</v>
      </c>
      <c r="U335" s="194" t="n">
        <v>0</v>
      </c>
      <c r="V335" s="194" t="n">
        <f aca="false">ROUND(E335*U335,2)</f>
        <v>0</v>
      </c>
      <c r="W335" s="194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 t="s">
        <v>310</v>
      </c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</row>
    <row r="336" customFormat="false" ht="13.2" hidden="false" customHeight="false" outlineLevel="1" collapsed="false">
      <c r="A336" s="216" t="n">
        <v>86</v>
      </c>
      <c r="B336" s="217" t="s">
        <v>444</v>
      </c>
      <c r="C336" s="218" t="s">
        <v>445</v>
      </c>
      <c r="D336" s="219" t="s">
        <v>354</v>
      </c>
      <c r="E336" s="220" t="n">
        <v>2</v>
      </c>
      <c r="F336" s="221"/>
      <c r="G336" s="222" t="n">
        <f aca="false">ROUND(E336*F336,2)</f>
        <v>0</v>
      </c>
      <c r="H336" s="221"/>
      <c r="I336" s="222" t="n">
        <f aca="false">ROUND(E336*H336,2)</f>
        <v>0</v>
      </c>
      <c r="J336" s="221"/>
      <c r="K336" s="222" t="n">
        <f aca="false">ROUND(E336*J336,2)</f>
        <v>0</v>
      </c>
      <c r="L336" s="222" t="n">
        <v>21</v>
      </c>
      <c r="M336" s="222" t="n">
        <f aca="false">G336*(1+L336/100)</f>
        <v>0</v>
      </c>
      <c r="N336" s="222" t="n">
        <v>0.003</v>
      </c>
      <c r="O336" s="222" t="n">
        <f aca="false">ROUND(E336*N336,2)</f>
        <v>0.01</v>
      </c>
      <c r="P336" s="222" t="n">
        <v>0</v>
      </c>
      <c r="Q336" s="222" t="n">
        <f aca="false">ROUND(E336*P336,2)</f>
        <v>0</v>
      </c>
      <c r="R336" s="222" t="s">
        <v>309</v>
      </c>
      <c r="S336" s="222" t="s">
        <v>150</v>
      </c>
      <c r="T336" s="223" t="s">
        <v>150</v>
      </c>
      <c r="U336" s="194" t="n">
        <v>0</v>
      </c>
      <c r="V336" s="194" t="n">
        <f aca="false">ROUND(E336*U336,2)</f>
        <v>0</v>
      </c>
      <c r="W336" s="194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 t="s">
        <v>310</v>
      </c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</row>
    <row r="337" customFormat="false" ht="13.2" hidden="false" customHeight="false" outlineLevel="0" collapsed="false">
      <c r="A337" s="178" t="s">
        <v>114</v>
      </c>
      <c r="B337" s="179" t="s">
        <v>71</v>
      </c>
      <c r="C337" s="180" t="s">
        <v>72</v>
      </c>
      <c r="D337" s="181"/>
      <c r="E337" s="182"/>
      <c r="F337" s="183"/>
      <c r="G337" s="183" t="n">
        <f aca="false">SUMIF(AG338:AG344,"&lt;&gt;NOR",G338:G344)</f>
        <v>0</v>
      </c>
      <c r="H337" s="183"/>
      <c r="I337" s="183" t="n">
        <f aca="false">SUM(I338:I344)</f>
        <v>0</v>
      </c>
      <c r="J337" s="183"/>
      <c r="K337" s="183" t="n">
        <f aca="false">SUM(K338:K344)</f>
        <v>0</v>
      </c>
      <c r="L337" s="183"/>
      <c r="M337" s="183" t="n">
        <f aca="false">SUM(M338:M344)</f>
        <v>0</v>
      </c>
      <c r="N337" s="183"/>
      <c r="O337" s="183" t="n">
        <f aca="false">SUM(O338:O344)</f>
        <v>1.62</v>
      </c>
      <c r="P337" s="183"/>
      <c r="Q337" s="183" t="n">
        <f aca="false">SUM(Q338:Q344)</f>
        <v>0</v>
      </c>
      <c r="R337" s="183"/>
      <c r="S337" s="183"/>
      <c r="T337" s="184"/>
      <c r="U337" s="185"/>
      <c r="V337" s="185" t="n">
        <f aca="false">SUM(V338:V344)</f>
        <v>0.86</v>
      </c>
      <c r="W337" s="185"/>
      <c r="AG337" s="0" t="s">
        <v>115</v>
      </c>
    </row>
    <row r="338" customFormat="false" ht="13.2" hidden="false" customHeight="false" outlineLevel="1" collapsed="false">
      <c r="A338" s="186" t="n">
        <v>87</v>
      </c>
      <c r="B338" s="187" t="s">
        <v>446</v>
      </c>
      <c r="C338" s="188" t="s">
        <v>447</v>
      </c>
      <c r="D338" s="189" t="s">
        <v>168</v>
      </c>
      <c r="E338" s="190" t="n">
        <v>5</v>
      </c>
      <c r="F338" s="191"/>
      <c r="G338" s="192" t="n">
        <f aca="false">ROUND(E338*F338,2)</f>
        <v>0</v>
      </c>
      <c r="H338" s="191"/>
      <c r="I338" s="192" t="n">
        <f aca="false">ROUND(E338*H338,2)</f>
        <v>0</v>
      </c>
      <c r="J338" s="191"/>
      <c r="K338" s="192" t="n">
        <f aca="false">ROUND(E338*J338,2)</f>
        <v>0</v>
      </c>
      <c r="L338" s="192" t="n">
        <v>21</v>
      </c>
      <c r="M338" s="192" t="n">
        <f aca="false">G338*(1+L338/100)</f>
        <v>0</v>
      </c>
      <c r="N338" s="192" t="n">
        <v>0</v>
      </c>
      <c r="O338" s="192" t="n">
        <f aca="false">ROUND(E338*N338,2)</f>
        <v>0</v>
      </c>
      <c r="P338" s="192" t="n">
        <v>0</v>
      </c>
      <c r="Q338" s="192" t="n">
        <f aca="false">ROUND(E338*P338,2)</f>
        <v>0</v>
      </c>
      <c r="R338" s="192" t="s">
        <v>149</v>
      </c>
      <c r="S338" s="192" t="s">
        <v>150</v>
      </c>
      <c r="T338" s="193" t="s">
        <v>120</v>
      </c>
      <c r="U338" s="194" t="n">
        <v>0.055</v>
      </c>
      <c r="V338" s="194" t="n">
        <f aca="false">ROUND(E338*U338,2)</f>
        <v>0.28</v>
      </c>
      <c r="W338" s="194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 t="s">
        <v>152</v>
      </c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</row>
    <row r="339" customFormat="false" ht="13.2" hidden="false" customHeight="true" outlineLevel="1" collapsed="false">
      <c r="A339" s="196"/>
      <c r="B339" s="197"/>
      <c r="C339" s="212" t="s">
        <v>448</v>
      </c>
      <c r="D339" s="212"/>
      <c r="E339" s="212"/>
      <c r="F339" s="212"/>
      <c r="G339" s="212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 t="s">
        <v>171</v>
      </c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</row>
    <row r="340" customFormat="false" ht="13.2" hidden="false" customHeight="false" outlineLevel="1" collapsed="false">
      <c r="A340" s="196"/>
      <c r="B340" s="197"/>
      <c r="C340" s="209" t="s">
        <v>581</v>
      </c>
      <c r="D340" s="210"/>
      <c r="E340" s="211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 t="s">
        <v>154</v>
      </c>
      <c r="AH340" s="195" t="n">
        <v>0</v>
      </c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195"/>
      <c r="BE340" s="195"/>
      <c r="BF340" s="195"/>
      <c r="BG340" s="195"/>
      <c r="BH340" s="195"/>
    </row>
    <row r="341" customFormat="false" ht="13.2" hidden="false" customHeight="false" outlineLevel="1" collapsed="false">
      <c r="A341" s="196"/>
      <c r="B341" s="197"/>
      <c r="C341" s="209" t="s">
        <v>236</v>
      </c>
      <c r="D341" s="210"/>
      <c r="E341" s="211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 t="s">
        <v>154</v>
      </c>
      <c r="AH341" s="195" t="n">
        <v>0</v>
      </c>
      <c r="AI341" s="195"/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E341" s="195"/>
      <c r="BF341" s="195"/>
      <c r="BG341" s="195"/>
      <c r="BH341" s="195"/>
    </row>
    <row r="342" customFormat="false" ht="13.2" hidden="false" customHeight="false" outlineLevel="1" collapsed="false">
      <c r="A342" s="196"/>
      <c r="B342" s="197"/>
      <c r="C342" s="209" t="s">
        <v>730</v>
      </c>
      <c r="D342" s="210"/>
      <c r="E342" s="211" t="n">
        <v>5</v>
      </c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 t="s">
        <v>154</v>
      </c>
      <c r="AH342" s="195" t="n">
        <v>0</v>
      </c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</row>
    <row r="343" customFormat="false" ht="13.2" hidden="false" customHeight="false" outlineLevel="1" collapsed="false">
      <c r="A343" s="186" t="n">
        <v>88</v>
      </c>
      <c r="B343" s="187" t="s">
        <v>454</v>
      </c>
      <c r="C343" s="188" t="s">
        <v>455</v>
      </c>
      <c r="D343" s="189" t="s">
        <v>354</v>
      </c>
      <c r="E343" s="190" t="n">
        <v>1</v>
      </c>
      <c r="F343" s="191"/>
      <c r="G343" s="192" t="n">
        <f aca="false">ROUND(E343*F343,2)</f>
        <v>0</v>
      </c>
      <c r="H343" s="191"/>
      <c r="I343" s="192" t="n">
        <f aca="false">ROUND(E343*H343,2)</f>
        <v>0</v>
      </c>
      <c r="J343" s="191"/>
      <c r="K343" s="192" t="n">
        <f aca="false">ROUND(E343*J343,2)</f>
        <v>0</v>
      </c>
      <c r="L343" s="192" t="n">
        <v>21</v>
      </c>
      <c r="M343" s="192" t="n">
        <f aca="false">G343*(1+L343/100)</f>
        <v>0</v>
      </c>
      <c r="N343" s="192" t="n">
        <v>1.61679</v>
      </c>
      <c r="O343" s="192" t="n">
        <f aca="false">ROUND(E343*N343,2)</f>
        <v>1.62</v>
      </c>
      <c r="P343" s="192" t="n">
        <v>0</v>
      </c>
      <c r="Q343" s="192" t="n">
        <f aca="false">ROUND(E343*P343,2)</f>
        <v>0</v>
      </c>
      <c r="R343" s="192" t="s">
        <v>149</v>
      </c>
      <c r="S343" s="192" t="s">
        <v>150</v>
      </c>
      <c r="T343" s="193" t="s">
        <v>120</v>
      </c>
      <c r="U343" s="194" t="n">
        <v>0.58</v>
      </c>
      <c r="V343" s="194" t="n">
        <f aca="false">ROUND(E343*U343,2)</f>
        <v>0.58</v>
      </c>
      <c r="W343" s="194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 t="s">
        <v>152</v>
      </c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</row>
    <row r="344" customFormat="false" ht="13.2" hidden="false" customHeight="true" outlineLevel="1" collapsed="false">
      <c r="A344" s="196"/>
      <c r="B344" s="197"/>
      <c r="C344" s="212" t="s">
        <v>456</v>
      </c>
      <c r="D344" s="212"/>
      <c r="E344" s="212"/>
      <c r="F344" s="212"/>
      <c r="G344" s="212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 t="s">
        <v>171</v>
      </c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</row>
    <row r="345" customFormat="false" ht="13.2" hidden="false" customHeight="false" outlineLevel="0" collapsed="false">
      <c r="A345" s="178" t="s">
        <v>114</v>
      </c>
      <c r="B345" s="179" t="s">
        <v>73</v>
      </c>
      <c r="C345" s="180" t="s">
        <v>74</v>
      </c>
      <c r="D345" s="181"/>
      <c r="E345" s="182"/>
      <c r="F345" s="183"/>
      <c r="G345" s="183" t="n">
        <f aca="false">SUMIF(AG346:AG351,"&lt;&gt;NOR",G346:G351)</f>
        <v>0</v>
      </c>
      <c r="H345" s="183"/>
      <c r="I345" s="183" t="n">
        <f aca="false">SUM(I346:I351)</f>
        <v>0</v>
      </c>
      <c r="J345" s="183"/>
      <c r="K345" s="183" t="n">
        <f aca="false">SUM(K346:K351)</f>
        <v>0</v>
      </c>
      <c r="L345" s="183"/>
      <c r="M345" s="183" t="n">
        <f aca="false">SUM(M346:M351)</f>
        <v>0</v>
      </c>
      <c r="N345" s="183"/>
      <c r="O345" s="183" t="n">
        <f aca="false">SUM(O346:O351)</f>
        <v>0</v>
      </c>
      <c r="P345" s="183"/>
      <c r="Q345" s="183" t="n">
        <f aca="false">SUM(Q346:Q351)</f>
        <v>0</v>
      </c>
      <c r="R345" s="183"/>
      <c r="S345" s="183"/>
      <c r="T345" s="184"/>
      <c r="U345" s="185"/>
      <c r="V345" s="185" t="n">
        <f aca="false">SUM(V346:V351)</f>
        <v>349.8</v>
      </c>
      <c r="W345" s="185"/>
      <c r="AG345" s="0" t="s">
        <v>115</v>
      </c>
    </row>
    <row r="346" customFormat="false" ht="13.2" hidden="false" customHeight="false" outlineLevel="1" collapsed="false">
      <c r="A346" s="186" t="n">
        <v>89</v>
      </c>
      <c r="B346" s="187" t="s">
        <v>457</v>
      </c>
      <c r="C346" s="188" t="s">
        <v>458</v>
      </c>
      <c r="D346" s="189" t="s">
        <v>297</v>
      </c>
      <c r="E346" s="190" t="n">
        <v>1653.89729</v>
      </c>
      <c r="F346" s="191"/>
      <c r="G346" s="192" t="n">
        <f aca="false">ROUND(E346*F346,2)</f>
        <v>0</v>
      </c>
      <c r="H346" s="191"/>
      <c r="I346" s="192" t="n">
        <f aca="false">ROUND(E346*H346,2)</f>
        <v>0</v>
      </c>
      <c r="J346" s="191"/>
      <c r="K346" s="192" t="n">
        <f aca="false">ROUND(E346*J346,2)</f>
        <v>0</v>
      </c>
      <c r="L346" s="192" t="n">
        <v>21</v>
      </c>
      <c r="M346" s="192" t="n">
        <f aca="false">G346*(1+L346/100)</f>
        <v>0</v>
      </c>
      <c r="N346" s="192" t="n">
        <v>0</v>
      </c>
      <c r="O346" s="192" t="n">
        <f aca="false">ROUND(E346*N346,2)</f>
        <v>0</v>
      </c>
      <c r="P346" s="192" t="n">
        <v>0</v>
      </c>
      <c r="Q346" s="192" t="n">
        <f aca="false">ROUND(E346*P346,2)</f>
        <v>0</v>
      </c>
      <c r="R346" s="192" t="s">
        <v>314</v>
      </c>
      <c r="S346" s="192" t="s">
        <v>150</v>
      </c>
      <c r="T346" s="193" t="s">
        <v>120</v>
      </c>
      <c r="U346" s="194" t="n">
        <v>0.2115</v>
      </c>
      <c r="V346" s="194" t="n">
        <f aca="false">ROUND(E346*U346,2)</f>
        <v>349.8</v>
      </c>
      <c r="W346" s="194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 t="s">
        <v>459</v>
      </c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</row>
    <row r="347" customFormat="false" ht="13.2" hidden="false" customHeight="true" outlineLevel="1" collapsed="false">
      <c r="A347" s="196"/>
      <c r="B347" s="197"/>
      <c r="C347" s="212" t="s">
        <v>460</v>
      </c>
      <c r="D347" s="212"/>
      <c r="E347" s="212"/>
      <c r="F347" s="212"/>
      <c r="G347" s="212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 t="s">
        <v>171</v>
      </c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E347" s="195"/>
      <c r="BF347" s="195"/>
      <c r="BG347" s="195"/>
      <c r="BH347" s="195"/>
    </row>
    <row r="348" customFormat="false" ht="13.2" hidden="false" customHeight="false" outlineLevel="1" collapsed="false">
      <c r="A348" s="196"/>
      <c r="B348" s="197"/>
      <c r="C348" s="209" t="s">
        <v>461</v>
      </c>
      <c r="D348" s="210"/>
      <c r="E348" s="211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 t="s">
        <v>154</v>
      </c>
      <c r="AH348" s="195" t="n">
        <v>0</v>
      </c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</row>
    <row r="349" customFormat="false" ht="20.4" hidden="false" customHeight="false" outlineLevel="1" collapsed="false">
      <c r="A349" s="196"/>
      <c r="B349" s="197"/>
      <c r="C349" s="209" t="s">
        <v>731</v>
      </c>
      <c r="D349" s="210"/>
      <c r="E349" s="211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 t="s">
        <v>154</v>
      </c>
      <c r="AH349" s="195" t="n">
        <v>0</v>
      </c>
      <c r="AI349" s="195"/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  <c r="AW349" s="195"/>
      <c r="AX349" s="195"/>
      <c r="AY349" s="195"/>
      <c r="AZ349" s="195"/>
      <c r="BA349" s="195"/>
      <c r="BB349" s="195"/>
      <c r="BC349" s="195"/>
      <c r="BD349" s="195"/>
      <c r="BE349" s="195"/>
      <c r="BF349" s="195"/>
      <c r="BG349" s="195"/>
      <c r="BH349" s="195"/>
    </row>
    <row r="350" customFormat="false" ht="13.2" hidden="false" customHeight="false" outlineLevel="1" collapsed="false">
      <c r="A350" s="196"/>
      <c r="B350" s="197"/>
      <c r="C350" s="209" t="s">
        <v>732</v>
      </c>
      <c r="D350" s="210"/>
      <c r="E350" s="211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 t="s">
        <v>154</v>
      </c>
      <c r="AH350" s="195" t="n">
        <v>0</v>
      </c>
      <c r="AI350" s="195"/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195"/>
      <c r="BE350" s="195"/>
      <c r="BF350" s="195"/>
      <c r="BG350" s="195"/>
      <c r="BH350" s="195"/>
    </row>
    <row r="351" customFormat="false" ht="13.2" hidden="false" customHeight="false" outlineLevel="1" collapsed="false">
      <c r="A351" s="196"/>
      <c r="B351" s="197"/>
      <c r="C351" s="209" t="s">
        <v>733</v>
      </c>
      <c r="D351" s="210"/>
      <c r="E351" s="211" t="n">
        <v>1653.89729</v>
      </c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 t="s">
        <v>154</v>
      </c>
      <c r="AH351" s="195" t="n">
        <v>0</v>
      </c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195"/>
      <c r="BE351" s="195"/>
      <c r="BF351" s="195"/>
      <c r="BG351" s="195"/>
      <c r="BH351" s="195"/>
    </row>
    <row r="352" customFormat="false" ht="13.2" hidden="false" customHeight="false" outlineLevel="0" collapsed="false">
      <c r="A352" s="178" t="s">
        <v>114</v>
      </c>
      <c r="B352" s="179" t="s">
        <v>79</v>
      </c>
      <c r="C352" s="180" t="s">
        <v>80</v>
      </c>
      <c r="D352" s="181"/>
      <c r="E352" s="182"/>
      <c r="F352" s="183"/>
      <c r="G352" s="183" t="n">
        <f aca="false">SUMIF(AG353:AG369,"&lt;&gt;NOR",G353:G369)</f>
        <v>0</v>
      </c>
      <c r="H352" s="183"/>
      <c r="I352" s="183" t="n">
        <f aca="false">SUM(I353:I369)</f>
        <v>0</v>
      </c>
      <c r="J352" s="183"/>
      <c r="K352" s="183" t="n">
        <f aca="false">SUM(K353:K369)</f>
        <v>0</v>
      </c>
      <c r="L352" s="183"/>
      <c r="M352" s="183" t="n">
        <f aca="false">SUM(M353:M369)</f>
        <v>0</v>
      </c>
      <c r="N352" s="183"/>
      <c r="O352" s="183" t="n">
        <f aca="false">SUM(O353:O369)</f>
        <v>0</v>
      </c>
      <c r="P352" s="183"/>
      <c r="Q352" s="183" t="n">
        <f aca="false">SUM(Q353:Q369)</f>
        <v>0</v>
      </c>
      <c r="R352" s="183"/>
      <c r="S352" s="183"/>
      <c r="T352" s="184"/>
      <c r="U352" s="185"/>
      <c r="V352" s="185" t="n">
        <f aca="false">SUM(V353:V369)</f>
        <v>40.09</v>
      </c>
      <c r="W352" s="185"/>
      <c r="AG352" s="0" t="s">
        <v>115</v>
      </c>
    </row>
    <row r="353" customFormat="false" ht="20.4" hidden="false" customHeight="false" outlineLevel="1" collapsed="false">
      <c r="A353" s="186" t="n">
        <v>90</v>
      </c>
      <c r="B353" s="187" t="s">
        <v>465</v>
      </c>
      <c r="C353" s="188" t="s">
        <v>466</v>
      </c>
      <c r="D353" s="189" t="s">
        <v>297</v>
      </c>
      <c r="E353" s="190" t="n">
        <v>230.42445</v>
      </c>
      <c r="F353" s="191"/>
      <c r="G353" s="192" t="n">
        <f aca="false">ROUND(E353*F353,2)</f>
        <v>0</v>
      </c>
      <c r="H353" s="191"/>
      <c r="I353" s="192" t="n">
        <f aca="false">ROUND(E353*H353,2)</f>
        <v>0</v>
      </c>
      <c r="J353" s="191"/>
      <c r="K353" s="192" t="n">
        <f aca="false">ROUND(E353*J353,2)</f>
        <v>0</v>
      </c>
      <c r="L353" s="192" t="n">
        <v>21</v>
      </c>
      <c r="M353" s="192" t="n">
        <f aca="false">G353*(1+L353/100)</f>
        <v>0</v>
      </c>
      <c r="N353" s="192" t="n">
        <v>0</v>
      </c>
      <c r="O353" s="192" t="n">
        <f aca="false">ROUND(E353*N353,2)</f>
        <v>0</v>
      </c>
      <c r="P353" s="192" t="n">
        <v>0</v>
      </c>
      <c r="Q353" s="192" t="n">
        <f aca="false">ROUND(E353*P353,2)</f>
        <v>0</v>
      </c>
      <c r="R353" s="192" t="s">
        <v>149</v>
      </c>
      <c r="S353" s="192" t="s">
        <v>150</v>
      </c>
      <c r="T353" s="193" t="s">
        <v>120</v>
      </c>
      <c r="U353" s="194" t="n">
        <v>0.01</v>
      </c>
      <c r="V353" s="194" t="n">
        <f aca="false">ROUND(E353*U353,2)</f>
        <v>2.3</v>
      </c>
      <c r="W353" s="194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 t="s">
        <v>467</v>
      </c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195"/>
      <c r="BE353" s="195"/>
      <c r="BF353" s="195"/>
      <c r="BG353" s="195"/>
      <c r="BH353" s="195"/>
    </row>
    <row r="354" customFormat="false" ht="13.2" hidden="false" customHeight="false" outlineLevel="1" collapsed="false">
      <c r="A354" s="196"/>
      <c r="B354" s="197"/>
      <c r="C354" s="209" t="s">
        <v>468</v>
      </c>
      <c r="D354" s="210"/>
      <c r="E354" s="211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 t="s">
        <v>154</v>
      </c>
      <c r="AH354" s="195" t="n">
        <v>0</v>
      </c>
      <c r="AI354" s="195"/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195"/>
      <c r="BE354" s="195"/>
      <c r="BF354" s="195"/>
      <c r="BG354" s="195"/>
      <c r="BH354" s="195"/>
    </row>
    <row r="355" customFormat="false" ht="13.2" hidden="false" customHeight="false" outlineLevel="1" collapsed="false">
      <c r="A355" s="196"/>
      <c r="B355" s="197"/>
      <c r="C355" s="209" t="s">
        <v>734</v>
      </c>
      <c r="D355" s="210"/>
      <c r="E355" s="211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 t="s">
        <v>154</v>
      </c>
      <c r="AH355" s="195" t="n">
        <v>0</v>
      </c>
      <c r="AI355" s="195"/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  <c r="AW355" s="195"/>
      <c r="AX355" s="195"/>
      <c r="AY355" s="195"/>
      <c r="AZ355" s="195"/>
      <c r="BA355" s="195"/>
      <c r="BB355" s="195"/>
      <c r="BC355" s="195"/>
      <c r="BD355" s="195"/>
      <c r="BE355" s="195"/>
      <c r="BF355" s="195"/>
      <c r="BG355" s="195"/>
      <c r="BH355" s="195"/>
    </row>
    <row r="356" customFormat="false" ht="13.2" hidden="false" customHeight="false" outlineLevel="1" collapsed="false">
      <c r="A356" s="196"/>
      <c r="B356" s="197"/>
      <c r="C356" s="209" t="s">
        <v>735</v>
      </c>
      <c r="D356" s="210"/>
      <c r="E356" s="211" t="n">
        <v>230.42445</v>
      </c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 t="s">
        <v>154</v>
      </c>
      <c r="AH356" s="195" t="n">
        <v>0</v>
      </c>
      <c r="AI356" s="195"/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  <c r="AW356" s="195"/>
      <c r="AX356" s="195"/>
      <c r="AY356" s="195"/>
      <c r="AZ356" s="195"/>
      <c r="BA356" s="195"/>
      <c r="BB356" s="195"/>
      <c r="BC356" s="195"/>
      <c r="BD356" s="195"/>
      <c r="BE356" s="195"/>
      <c r="BF356" s="195"/>
      <c r="BG356" s="195"/>
      <c r="BH356" s="195"/>
    </row>
    <row r="357" customFormat="false" ht="13.2" hidden="false" customHeight="false" outlineLevel="1" collapsed="false">
      <c r="A357" s="186" t="n">
        <v>91</v>
      </c>
      <c r="B357" s="187" t="s">
        <v>471</v>
      </c>
      <c r="C357" s="188" t="s">
        <v>472</v>
      </c>
      <c r="D357" s="189" t="s">
        <v>297</v>
      </c>
      <c r="E357" s="190" t="n">
        <v>2073.82005</v>
      </c>
      <c r="F357" s="191"/>
      <c r="G357" s="192" t="n">
        <f aca="false">ROUND(E357*F357,2)</f>
        <v>0</v>
      </c>
      <c r="H357" s="191"/>
      <c r="I357" s="192" t="n">
        <f aca="false">ROUND(E357*H357,2)</f>
        <v>0</v>
      </c>
      <c r="J357" s="191"/>
      <c r="K357" s="192" t="n">
        <f aca="false">ROUND(E357*J357,2)</f>
        <v>0</v>
      </c>
      <c r="L357" s="192" t="n">
        <v>21</v>
      </c>
      <c r="M357" s="192" t="n">
        <f aca="false">G357*(1+L357/100)</f>
        <v>0</v>
      </c>
      <c r="N357" s="192" t="n">
        <v>0</v>
      </c>
      <c r="O357" s="192" t="n">
        <f aca="false">ROUND(E357*N357,2)</f>
        <v>0</v>
      </c>
      <c r="P357" s="192" t="n">
        <v>0</v>
      </c>
      <c r="Q357" s="192" t="n">
        <f aca="false">ROUND(E357*P357,2)</f>
        <v>0</v>
      </c>
      <c r="R357" s="192" t="s">
        <v>149</v>
      </c>
      <c r="S357" s="192" t="s">
        <v>150</v>
      </c>
      <c r="T357" s="193" t="s">
        <v>120</v>
      </c>
      <c r="U357" s="194" t="n">
        <v>0</v>
      </c>
      <c r="V357" s="194" t="n">
        <f aca="false">ROUND(E357*U357,2)</f>
        <v>0</v>
      </c>
      <c r="W357" s="194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 t="s">
        <v>467</v>
      </c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  <c r="AW357" s="195"/>
      <c r="AX357" s="195"/>
      <c r="AY357" s="195"/>
      <c r="AZ357" s="195"/>
      <c r="BA357" s="195"/>
      <c r="BB357" s="195"/>
      <c r="BC357" s="195"/>
      <c r="BD357" s="195"/>
      <c r="BE357" s="195"/>
      <c r="BF357" s="195"/>
      <c r="BG357" s="195"/>
      <c r="BH357" s="195"/>
    </row>
    <row r="358" customFormat="false" ht="13.2" hidden="false" customHeight="false" outlineLevel="1" collapsed="false">
      <c r="A358" s="196"/>
      <c r="B358" s="197"/>
      <c r="C358" s="209" t="s">
        <v>468</v>
      </c>
      <c r="D358" s="210"/>
      <c r="E358" s="211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 t="s">
        <v>154</v>
      </c>
      <c r="AH358" s="195" t="n">
        <v>0</v>
      </c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  <c r="AW358" s="195"/>
      <c r="AX358" s="195"/>
      <c r="AY358" s="195"/>
      <c r="AZ358" s="195"/>
      <c r="BA358" s="195"/>
      <c r="BB358" s="195"/>
      <c r="BC358" s="195"/>
      <c r="BD358" s="195"/>
      <c r="BE358" s="195"/>
      <c r="BF358" s="195"/>
      <c r="BG358" s="195"/>
      <c r="BH358" s="195"/>
    </row>
    <row r="359" customFormat="false" ht="13.2" hidden="false" customHeight="false" outlineLevel="1" collapsed="false">
      <c r="A359" s="196"/>
      <c r="B359" s="197"/>
      <c r="C359" s="209" t="s">
        <v>734</v>
      </c>
      <c r="D359" s="210"/>
      <c r="E359" s="211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 t="s">
        <v>154</v>
      </c>
      <c r="AH359" s="195" t="n">
        <v>0</v>
      </c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  <c r="BA359" s="195"/>
      <c r="BB359" s="195"/>
      <c r="BC359" s="195"/>
      <c r="BD359" s="195"/>
      <c r="BE359" s="195"/>
      <c r="BF359" s="195"/>
      <c r="BG359" s="195"/>
      <c r="BH359" s="195"/>
    </row>
    <row r="360" customFormat="false" ht="13.2" hidden="false" customHeight="false" outlineLevel="1" collapsed="false">
      <c r="A360" s="196"/>
      <c r="B360" s="197"/>
      <c r="C360" s="209" t="s">
        <v>736</v>
      </c>
      <c r="D360" s="210"/>
      <c r="E360" s="211" t="n">
        <v>2073.82005</v>
      </c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 t="s">
        <v>154</v>
      </c>
      <c r="AH360" s="195" t="n">
        <v>0</v>
      </c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  <c r="AW360" s="195"/>
      <c r="AX360" s="195"/>
      <c r="AY360" s="195"/>
      <c r="AZ360" s="195"/>
      <c r="BA360" s="195"/>
      <c r="BB360" s="195"/>
      <c r="BC360" s="195"/>
      <c r="BD360" s="195"/>
      <c r="BE360" s="195"/>
      <c r="BF360" s="195"/>
      <c r="BG360" s="195"/>
      <c r="BH360" s="195"/>
    </row>
    <row r="361" customFormat="false" ht="13.2" hidden="false" customHeight="false" outlineLevel="1" collapsed="false">
      <c r="A361" s="186" t="n">
        <v>92</v>
      </c>
      <c r="B361" s="187" t="s">
        <v>474</v>
      </c>
      <c r="C361" s="188" t="s">
        <v>475</v>
      </c>
      <c r="D361" s="189" t="s">
        <v>297</v>
      </c>
      <c r="E361" s="190" t="n">
        <v>230.42445</v>
      </c>
      <c r="F361" s="191"/>
      <c r="G361" s="192" t="n">
        <f aca="false">ROUND(E361*F361,2)</f>
        <v>0</v>
      </c>
      <c r="H361" s="191"/>
      <c r="I361" s="192" t="n">
        <f aca="false">ROUND(E361*H361,2)</f>
        <v>0</v>
      </c>
      <c r="J361" s="191"/>
      <c r="K361" s="192" t="n">
        <f aca="false">ROUND(E361*J361,2)</f>
        <v>0</v>
      </c>
      <c r="L361" s="192" t="n">
        <v>21</v>
      </c>
      <c r="M361" s="192" t="n">
        <f aca="false">G361*(1+L361/100)</f>
        <v>0</v>
      </c>
      <c r="N361" s="192" t="n">
        <v>0</v>
      </c>
      <c r="O361" s="192" t="n">
        <f aca="false">ROUND(E361*N361,2)</f>
        <v>0</v>
      </c>
      <c r="P361" s="192" t="n">
        <v>0</v>
      </c>
      <c r="Q361" s="192" t="n">
        <f aca="false">ROUND(E361*P361,2)</f>
        <v>0</v>
      </c>
      <c r="R361" s="192" t="s">
        <v>476</v>
      </c>
      <c r="S361" s="192" t="s">
        <v>150</v>
      </c>
      <c r="T361" s="193" t="s">
        <v>120</v>
      </c>
      <c r="U361" s="194" t="n">
        <v>0.164</v>
      </c>
      <c r="V361" s="194" t="n">
        <f aca="false">ROUND(E361*U361,2)</f>
        <v>37.79</v>
      </c>
      <c r="W361" s="194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 t="s">
        <v>467</v>
      </c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</row>
    <row r="362" customFormat="false" ht="21" hidden="false" customHeight="true" outlineLevel="1" collapsed="false">
      <c r="A362" s="196"/>
      <c r="B362" s="197"/>
      <c r="C362" s="212" t="s">
        <v>477</v>
      </c>
      <c r="D362" s="212"/>
      <c r="E362" s="212"/>
      <c r="F362" s="212"/>
      <c r="G362" s="212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 t="s">
        <v>171</v>
      </c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  <c r="AW362" s="195"/>
      <c r="AX362" s="195"/>
      <c r="AY362" s="195"/>
      <c r="AZ362" s="195"/>
      <c r="BA362" s="199" t="str">
        <f aca="false">C362</f>
        <v>se složením a hrubým urovnáním nebo s přeložením na jiný dopravní prostředek kromě lodi, vč. příplatku za každých dalších i započatých 1000 m přes 1000 m,</v>
      </c>
      <c r="BB362" s="195"/>
      <c r="BC362" s="195"/>
      <c r="BD362" s="195"/>
      <c r="BE362" s="195"/>
      <c r="BF362" s="195"/>
      <c r="BG362" s="195"/>
      <c r="BH362" s="195"/>
    </row>
    <row r="363" customFormat="false" ht="13.2" hidden="false" customHeight="false" outlineLevel="1" collapsed="false">
      <c r="A363" s="196"/>
      <c r="B363" s="197"/>
      <c r="C363" s="209" t="s">
        <v>468</v>
      </c>
      <c r="D363" s="210"/>
      <c r="E363" s="211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 t="s">
        <v>154</v>
      </c>
      <c r="AH363" s="195" t="n">
        <v>0</v>
      </c>
      <c r="AI363" s="195"/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  <c r="AW363" s="195"/>
      <c r="AX363" s="195"/>
      <c r="AY363" s="195"/>
      <c r="AZ363" s="195"/>
      <c r="BA363" s="195"/>
      <c r="BB363" s="195"/>
      <c r="BC363" s="195"/>
      <c r="BD363" s="195"/>
      <c r="BE363" s="195"/>
      <c r="BF363" s="195"/>
      <c r="BG363" s="195"/>
      <c r="BH363" s="195"/>
    </row>
    <row r="364" customFormat="false" ht="13.2" hidden="false" customHeight="false" outlineLevel="1" collapsed="false">
      <c r="A364" s="196"/>
      <c r="B364" s="197"/>
      <c r="C364" s="209" t="s">
        <v>734</v>
      </c>
      <c r="D364" s="210"/>
      <c r="E364" s="211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 t="s">
        <v>154</v>
      </c>
      <c r="AH364" s="195" t="n">
        <v>0</v>
      </c>
      <c r="AI364" s="195"/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  <c r="AW364" s="195"/>
      <c r="AX364" s="195"/>
      <c r="AY364" s="195"/>
      <c r="AZ364" s="195"/>
      <c r="BA364" s="195"/>
      <c r="BB364" s="195"/>
      <c r="BC364" s="195"/>
      <c r="BD364" s="195"/>
      <c r="BE364" s="195"/>
      <c r="BF364" s="195"/>
      <c r="BG364" s="195"/>
      <c r="BH364" s="195"/>
    </row>
    <row r="365" customFormat="false" ht="13.2" hidden="false" customHeight="false" outlineLevel="1" collapsed="false">
      <c r="A365" s="196"/>
      <c r="B365" s="197"/>
      <c r="C365" s="209" t="s">
        <v>735</v>
      </c>
      <c r="D365" s="210"/>
      <c r="E365" s="211" t="n">
        <v>230.42445</v>
      </c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 t="s">
        <v>154</v>
      </c>
      <c r="AH365" s="195" t="n">
        <v>0</v>
      </c>
      <c r="AI365" s="195"/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5"/>
      <c r="AZ365" s="195"/>
      <c r="BA365" s="195"/>
      <c r="BB365" s="195"/>
      <c r="BC365" s="195"/>
      <c r="BD365" s="195"/>
      <c r="BE365" s="195"/>
      <c r="BF365" s="195"/>
      <c r="BG365" s="195"/>
      <c r="BH365" s="195"/>
    </row>
    <row r="366" customFormat="false" ht="13.2" hidden="false" customHeight="false" outlineLevel="1" collapsed="false">
      <c r="A366" s="186" t="n">
        <v>93</v>
      </c>
      <c r="B366" s="187" t="s">
        <v>478</v>
      </c>
      <c r="C366" s="188" t="s">
        <v>479</v>
      </c>
      <c r="D366" s="189" t="s">
        <v>297</v>
      </c>
      <c r="E366" s="190" t="n">
        <v>230.42445</v>
      </c>
      <c r="F366" s="191"/>
      <c r="G366" s="192" t="n">
        <f aca="false">ROUND(E366*F366,2)</f>
        <v>0</v>
      </c>
      <c r="H366" s="191"/>
      <c r="I366" s="192" t="n">
        <f aca="false">ROUND(E366*H366,2)</f>
        <v>0</v>
      </c>
      <c r="J366" s="191"/>
      <c r="K366" s="192" t="n">
        <f aca="false">ROUND(E366*J366,2)</f>
        <v>0</v>
      </c>
      <c r="L366" s="192" t="n">
        <v>21</v>
      </c>
      <c r="M366" s="192" t="n">
        <f aca="false">G366*(1+L366/100)</f>
        <v>0</v>
      </c>
      <c r="N366" s="192" t="n">
        <v>0</v>
      </c>
      <c r="O366" s="192" t="n">
        <f aca="false">ROUND(E366*N366,2)</f>
        <v>0</v>
      </c>
      <c r="P366" s="192" t="n">
        <v>0</v>
      </c>
      <c r="Q366" s="192" t="n">
        <f aca="false">ROUND(E366*P366,2)</f>
        <v>0</v>
      </c>
      <c r="R366" s="192" t="s">
        <v>480</v>
      </c>
      <c r="S366" s="192" t="s">
        <v>150</v>
      </c>
      <c r="T366" s="193" t="s">
        <v>120</v>
      </c>
      <c r="U366" s="194" t="n">
        <v>0</v>
      </c>
      <c r="V366" s="194" t="n">
        <f aca="false">ROUND(E366*U366,2)</f>
        <v>0</v>
      </c>
      <c r="W366" s="194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 t="s">
        <v>467</v>
      </c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5"/>
      <c r="AZ366" s="195"/>
      <c r="BA366" s="195"/>
      <c r="BB366" s="195"/>
      <c r="BC366" s="195"/>
      <c r="BD366" s="195"/>
      <c r="BE366" s="195"/>
      <c r="BF366" s="195"/>
      <c r="BG366" s="195"/>
      <c r="BH366" s="195"/>
    </row>
    <row r="367" customFormat="false" ht="13.2" hidden="false" customHeight="false" outlineLevel="1" collapsed="false">
      <c r="A367" s="196"/>
      <c r="B367" s="197"/>
      <c r="C367" s="209" t="s">
        <v>468</v>
      </c>
      <c r="D367" s="210"/>
      <c r="E367" s="211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 t="s">
        <v>154</v>
      </c>
      <c r="AH367" s="195" t="n">
        <v>0</v>
      </c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E367" s="195"/>
      <c r="BF367" s="195"/>
      <c r="BG367" s="195"/>
      <c r="BH367" s="195"/>
    </row>
    <row r="368" customFormat="false" ht="13.2" hidden="false" customHeight="false" outlineLevel="1" collapsed="false">
      <c r="A368" s="196"/>
      <c r="B368" s="197"/>
      <c r="C368" s="209" t="s">
        <v>734</v>
      </c>
      <c r="D368" s="210"/>
      <c r="E368" s="211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 t="s">
        <v>154</v>
      </c>
      <c r="AH368" s="195" t="n">
        <v>0</v>
      </c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5"/>
      <c r="BH368" s="195"/>
    </row>
    <row r="369" customFormat="false" ht="13.2" hidden="false" customHeight="false" outlineLevel="1" collapsed="false">
      <c r="A369" s="196"/>
      <c r="B369" s="197"/>
      <c r="C369" s="209" t="s">
        <v>735</v>
      </c>
      <c r="D369" s="210"/>
      <c r="E369" s="211" t="n">
        <v>230.42445</v>
      </c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 t="s">
        <v>154</v>
      </c>
      <c r="AH369" s="195" t="n">
        <v>0</v>
      </c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E369" s="195"/>
      <c r="BF369" s="195"/>
      <c r="BG369" s="195"/>
      <c r="BH369" s="195"/>
    </row>
    <row r="370" customFormat="false" ht="13.2" hidden="false" customHeight="false" outlineLevel="0" collapsed="false">
      <c r="A370" s="155"/>
      <c r="B370" s="161"/>
      <c r="C370" s="201"/>
      <c r="D370" s="163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AE370" s="0" t="n">
        <v>15</v>
      </c>
      <c r="AF370" s="0" t="n">
        <v>21</v>
      </c>
    </row>
    <row r="371" customFormat="false" ht="13.2" hidden="false" customHeight="false" outlineLevel="0" collapsed="false">
      <c r="A371" s="202"/>
      <c r="B371" s="203" t="s">
        <v>14</v>
      </c>
      <c r="C371" s="204"/>
      <c r="D371" s="205"/>
      <c r="E371" s="206"/>
      <c r="F371" s="206"/>
      <c r="G371" s="207" t="n">
        <f aca="false">G8+G205+G218+G269+G337+G345+G352</f>
        <v>0</v>
      </c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AE371" s="0" t="n">
        <f aca="false">SUMIF(L7:L369,AE370,G7:G369)</f>
        <v>0</v>
      </c>
      <c r="AF371" s="0" t="n">
        <f aca="false">SUMIF(L7:L369,AF370,G7:G369)</f>
        <v>0</v>
      </c>
      <c r="AG371" s="0" t="s">
        <v>143</v>
      </c>
    </row>
    <row r="372" customFormat="false" ht="13.2" hidden="false" customHeight="false" outlineLevel="0" collapsed="false">
      <c r="C372" s="208"/>
      <c r="D372" s="170"/>
      <c r="AG372" s="0" t="s">
        <v>144</v>
      </c>
    </row>
    <row r="373" customFormat="false" ht="13.2" hidden="false" customHeight="false" outlineLevel="0" collapsed="false">
      <c r="D373" s="170"/>
    </row>
    <row r="374" customFormat="false" ht="13.2" hidden="false" customHeight="false" outlineLevel="0" collapsed="false">
      <c r="D374" s="170"/>
    </row>
    <row r="375" customFormat="false" ht="13.2" hidden="false" customHeight="false" outlineLevel="0" collapsed="false">
      <c r="D375" s="170"/>
    </row>
    <row r="376" customFormat="false" ht="13.2" hidden="false" customHeight="false" outlineLevel="0" collapsed="false">
      <c r="D376" s="170"/>
    </row>
    <row r="377" customFormat="false" ht="13.2" hidden="false" customHeight="false" outlineLevel="0" collapsed="false">
      <c r="D377" s="170"/>
    </row>
    <row r="378" customFormat="false" ht="13.2" hidden="false" customHeight="false" outlineLevel="0" collapsed="false">
      <c r="D378" s="170"/>
    </row>
    <row r="379" customFormat="false" ht="13.2" hidden="false" customHeight="false" outlineLevel="0" collapsed="false">
      <c r="D379" s="170"/>
    </row>
    <row r="380" customFormat="false" ht="13.2" hidden="false" customHeight="false" outlineLevel="0" collapsed="false">
      <c r="D380" s="170"/>
    </row>
    <row r="381" customFormat="false" ht="13.2" hidden="false" customHeight="false" outlineLevel="0" collapsed="false">
      <c r="D381" s="170"/>
    </row>
    <row r="382" customFormat="false" ht="13.2" hidden="false" customHeight="false" outlineLevel="0" collapsed="false">
      <c r="D382" s="170"/>
    </row>
    <row r="383" customFormat="false" ht="13.2" hidden="false" customHeight="false" outlineLevel="0" collapsed="false">
      <c r="D383" s="170"/>
    </row>
    <row r="384" customFormat="false" ht="13.2" hidden="false" customHeight="false" outlineLevel="0" collapsed="false">
      <c r="D384" s="170"/>
    </row>
    <row r="385" customFormat="false" ht="13.2" hidden="false" customHeight="false" outlineLevel="0" collapsed="false">
      <c r="D385" s="170"/>
    </row>
    <row r="386" customFormat="false" ht="13.2" hidden="false" customHeight="false" outlineLevel="0" collapsed="false">
      <c r="D386" s="170"/>
    </row>
    <row r="387" customFormat="false" ht="13.2" hidden="false" customHeight="false" outlineLevel="0" collapsed="false">
      <c r="D387" s="170"/>
    </row>
    <row r="388" customFormat="false" ht="13.2" hidden="false" customHeight="false" outlineLevel="0" collapsed="false">
      <c r="D388" s="170"/>
    </row>
    <row r="389" customFormat="false" ht="13.2" hidden="false" customHeight="false" outlineLevel="0" collapsed="false">
      <c r="D389" s="170"/>
    </row>
    <row r="390" customFormat="false" ht="13.2" hidden="false" customHeight="false" outlineLevel="0" collapsed="false">
      <c r="D390" s="170"/>
    </row>
    <row r="391" customFormat="false" ht="13.2" hidden="false" customHeight="false" outlineLevel="0" collapsed="false">
      <c r="D391" s="170"/>
    </row>
    <row r="392" customFormat="false" ht="13.2" hidden="false" customHeight="false" outlineLevel="0" collapsed="false">
      <c r="D392" s="170"/>
    </row>
    <row r="393" customFormat="false" ht="13.2" hidden="false" customHeight="false" outlineLevel="0" collapsed="false">
      <c r="D393" s="170"/>
    </row>
    <row r="394" customFormat="false" ht="13.2" hidden="false" customHeight="false" outlineLevel="0" collapsed="false">
      <c r="D394" s="170"/>
    </row>
    <row r="395" customFormat="false" ht="13.2" hidden="false" customHeight="false" outlineLevel="0" collapsed="false">
      <c r="D395" s="170"/>
    </row>
    <row r="396" customFormat="false" ht="13.2" hidden="false" customHeight="false" outlineLevel="0" collapsed="false">
      <c r="D396" s="170"/>
    </row>
    <row r="397" customFormat="false" ht="13.2" hidden="false" customHeight="false" outlineLevel="0" collapsed="false">
      <c r="D397" s="170"/>
    </row>
    <row r="398" customFormat="false" ht="13.2" hidden="false" customHeight="false" outlineLevel="0" collapsed="false">
      <c r="D398" s="170"/>
    </row>
    <row r="399" customFormat="false" ht="13.2" hidden="false" customHeight="false" outlineLevel="0" collapsed="false">
      <c r="D399" s="170"/>
    </row>
    <row r="400" customFormat="false" ht="13.2" hidden="false" customHeight="false" outlineLevel="0" collapsed="false">
      <c r="D400" s="170"/>
    </row>
    <row r="401" customFormat="false" ht="13.2" hidden="false" customHeight="false" outlineLevel="0" collapsed="false">
      <c r="D401" s="170"/>
    </row>
    <row r="402" customFormat="false" ht="13.2" hidden="false" customHeight="false" outlineLevel="0" collapsed="false">
      <c r="D402" s="170"/>
    </row>
    <row r="403" customFormat="false" ht="13.2" hidden="false" customHeight="false" outlineLevel="0" collapsed="false">
      <c r="D403" s="170"/>
    </row>
    <row r="404" customFormat="false" ht="13.2" hidden="false" customHeight="false" outlineLevel="0" collapsed="false">
      <c r="D404" s="170"/>
    </row>
    <row r="405" customFormat="false" ht="13.2" hidden="false" customHeight="false" outlineLevel="0" collapsed="false">
      <c r="D405" s="170"/>
    </row>
    <row r="406" customFormat="false" ht="13.2" hidden="false" customHeight="false" outlineLevel="0" collapsed="false">
      <c r="D406" s="170"/>
    </row>
    <row r="407" customFormat="false" ht="13.2" hidden="false" customHeight="false" outlineLevel="0" collapsed="false">
      <c r="D407" s="170"/>
    </row>
    <row r="408" customFormat="false" ht="13.2" hidden="false" customHeight="false" outlineLevel="0" collapsed="false">
      <c r="D408" s="170"/>
    </row>
    <row r="409" customFormat="false" ht="13.2" hidden="false" customHeight="false" outlineLevel="0" collapsed="false">
      <c r="D409" s="170"/>
    </row>
    <row r="410" customFormat="false" ht="13.2" hidden="false" customHeight="false" outlineLevel="0" collapsed="false">
      <c r="D410" s="170"/>
    </row>
    <row r="411" customFormat="false" ht="13.2" hidden="false" customHeight="false" outlineLevel="0" collapsed="false">
      <c r="D411" s="170"/>
    </row>
    <row r="412" customFormat="false" ht="13.2" hidden="false" customHeight="false" outlineLevel="0" collapsed="false">
      <c r="D412" s="170"/>
    </row>
    <row r="413" customFormat="false" ht="13.2" hidden="false" customHeight="false" outlineLevel="0" collapsed="false">
      <c r="D413" s="170"/>
    </row>
    <row r="414" customFormat="false" ht="13.2" hidden="false" customHeight="false" outlineLevel="0" collapsed="false">
      <c r="D414" s="170"/>
    </row>
    <row r="415" customFormat="false" ht="13.2" hidden="false" customHeight="false" outlineLevel="0" collapsed="false">
      <c r="D415" s="170"/>
    </row>
    <row r="416" customFormat="false" ht="13.2" hidden="false" customHeight="false" outlineLevel="0" collapsed="false">
      <c r="D416" s="170"/>
    </row>
    <row r="417" customFormat="false" ht="13.2" hidden="false" customHeight="false" outlineLevel="0" collapsed="false">
      <c r="D417" s="170"/>
    </row>
    <row r="418" customFormat="false" ht="13.2" hidden="false" customHeight="false" outlineLevel="0" collapsed="false">
      <c r="D418" s="170"/>
    </row>
    <row r="419" customFormat="false" ht="13.2" hidden="false" customHeight="false" outlineLevel="0" collapsed="false">
      <c r="D419" s="170"/>
    </row>
    <row r="420" customFormat="false" ht="13.2" hidden="false" customHeight="false" outlineLevel="0" collapsed="false">
      <c r="D420" s="170"/>
    </row>
    <row r="421" customFormat="false" ht="13.2" hidden="false" customHeight="false" outlineLevel="0" collapsed="false">
      <c r="D421" s="170"/>
    </row>
    <row r="422" customFormat="false" ht="13.2" hidden="false" customHeight="false" outlineLevel="0" collapsed="false">
      <c r="D422" s="170"/>
    </row>
    <row r="423" customFormat="false" ht="13.2" hidden="false" customHeight="false" outlineLevel="0" collapsed="false">
      <c r="D423" s="170"/>
    </row>
    <row r="424" customFormat="false" ht="13.2" hidden="false" customHeight="false" outlineLevel="0" collapsed="false">
      <c r="D424" s="170"/>
    </row>
    <row r="425" customFormat="false" ht="13.2" hidden="false" customHeight="false" outlineLevel="0" collapsed="false">
      <c r="D425" s="170"/>
    </row>
    <row r="426" customFormat="false" ht="13.2" hidden="false" customHeight="false" outlineLevel="0" collapsed="false">
      <c r="D426" s="170"/>
    </row>
    <row r="427" customFormat="false" ht="13.2" hidden="false" customHeight="false" outlineLevel="0" collapsed="false">
      <c r="D427" s="170"/>
    </row>
    <row r="428" customFormat="false" ht="13.2" hidden="false" customHeight="false" outlineLevel="0" collapsed="false">
      <c r="D428" s="170"/>
    </row>
    <row r="429" customFormat="false" ht="13.2" hidden="false" customHeight="false" outlineLevel="0" collapsed="false">
      <c r="D429" s="170"/>
    </row>
    <row r="430" customFormat="false" ht="13.2" hidden="false" customHeight="false" outlineLevel="0" collapsed="false">
      <c r="D430" s="170"/>
    </row>
    <row r="431" customFormat="false" ht="13.2" hidden="false" customHeight="false" outlineLevel="0" collapsed="false">
      <c r="D431" s="170"/>
    </row>
    <row r="432" customFormat="false" ht="13.2" hidden="false" customHeight="false" outlineLevel="0" collapsed="false">
      <c r="D432" s="170"/>
    </row>
    <row r="433" customFormat="false" ht="13.2" hidden="false" customHeight="false" outlineLevel="0" collapsed="false">
      <c r="D433" s="170"/>
    </row>
    <row r="434" customFormat="false" ht="13.2" hidden="false" customHeight="false" outlineLevel="0" collapsed="false">
      <c r="D434" s="170"/>
    </row>
    <row r="435" customFormat="false" ht="13.2" hidden="false" customHeight="false" outlineLevel="0" collapsed="false">
      <c r="D435" s="170"/>
    </row>
    <row r="436" customFormat="false" ht="13.2" hidden="false" customHeight="false" outlineLevel="0" collapsed="false">
      <c r="D436" s="170"/>
    </row>
    <row r="437" customFormat="false" ht="13.2" hidden="false" customHeight="false" outlineLevel="0" collapsed="false">
      <c r="D437" s="170"/>
    </row>
    <row r="438" customFormat="false" ht="13.2" hidden="false" customHeight="false" outlineLevel="0" collapsed="false">
      <c r="D438" s="170"/>
    </row>
    <row r="439" customFormat="false" ht="13.2" hidden="false" customHeight="false" outlineLevel="0" collapsed="false">
      <c r="D439" s="170"/>
    </row>
    <row r="440" customFormat="false" ht="13.2" hidden="false" customHeight="false" outlineLevel="0" collapsed="false">
      <c r="D440" s="170"/>
    </row>
    <row r="441" customFormat="false" ht="13.2" hidden="false" customHeight="false" outlineLevel="0" collapsed="false">
      <c r="D441" s="170"/>
    </row>
    <row r="442" customFormat="false" ht="13.2" hidden="false" customHeight="false" outlineLevel="0" collapsed="false">
      <c r="D442" s="170"/>
    </row>
    <row r="443" customFormat="false" ht="13.2" hidden="false" customHeight="false" outlineLevel="0" collapsed="false">
      <c r="D443" s="170"/>
    </row>
    <row r="444" customFormat="false" ht="13.2" hidden="false" customHeight="false" outlineLevel="0" collapsed="false">
      <c r="D444" s="170"/>
    </row>
    <row r="445" customFormat="false" ht="13.2" hidden="false" customHeight="false" outlineLevel="0" collapsed="false">
      <c r="D445" s="170"/>
    </row>
    <row r="446" customFormat="false" ht="13.2" hidden="false" customHeight="false" outlineLevel="0" collapsed="false">
      <c r="D446" s="170"/>
    </row>
    <row r="447" customFormat="false" ht="13.2" hidden="false" customHeight="false" outlineLevel="0" collapsed="false">
      <c r="D447" s="170"/>
    </row>
    <row r="448" customFormat="false" ht="13.2" hidden="false" customHeight="false" outlineLevel="0" collapsed="false">
      <c r="D448" s="170"/>
    </row>
    <row r="449" customFormat="false" ht="13.2" hidden="false" customHeight="false" outlineLevel="0" collapsed="false">
      <c r="D449" s="170"/>
    </row>
    <row r="450" customFormat="false" ht="13.2" hidden="false" customHeight="false" outlineLevel="0" collapsed="false">
      <c r="D450" s="170"/>
    </row>
    <row r="451" customFormat="false" ht="13.2" hidden="false" customHeight="false" outlineLevel="0" collapsed="false">
      <c r="D451" s="170"/>
    </row>
    <row r="452" customFormat="false" ht="13.2" hidden="false" customHeight="false" outlineLevel="0" collapsed="false">
      <c r="D452" s="170"/>
    </row>
    <row r="453" customFormat="false" ht="13.2" hidden="false" customHeight="false" outlineLevel="0" collapsed="false">
      <c r="D453" s="170"/>
    </row>
    <row r="454" customFormat="false" ht="13.2" hidden="false" customHeight="false" outlineLevel="0" collapsed="false">
      <c r="D454" s="170"/>
    </row>
    <row r="455" customFormat="false" ht="13.2" hidden="false" customHeight="false" outlineLevel="0" collapsed="false">
      <c r="D455" s="170"/>
    </row>
    <row r="456" customFormat="false" ht="13.2" hidden="false" customHeight="false" outlineLevel="0" collapsed="false">
      <c r="D456" s="170"/>
    </row>
    <row r="457" customFormat="false" ht="13.2" hidden="false" customHeight="false" outlineLevel="0" collapsed="false">
      <c r="D457" s="170"/>
    </row>
    <row r="458" customFormat="false" ht="13.2" hidden="false" customHeight="false" outlineLevel="0" collapsed="false">
      <c r="D458" s="170"/>
    </row>
    <row r="459" customFormat="false" ht="13.2" hidden="false" customHeight="false" outlineLevel="0" collapsed="false">
      <c r="D459" s="170"/>
    </row>
    <row r="460" customFormat="false" ht="13.2" hidden="false" customHeight="false" outlineLevel="0" collapsed="false">
      <c r="D460" s="170"/>
    </row>
    <row r="461" customFormat="false" ht="13.2" hidden="false" customHeight="false" outlineLevel="0" collapsed="false">
      <c r="D461" s="170"/>
    </row>
    <row r="462" customFormat="false" ht="13.2" hidden="false" customHeight="false" outlineLevel="0" collapsed="false">
      <c r="D462" s="170"/>
    </row>
    <row r="463" customFormat="false" ht="13.2" hidden="false" customHeight="false" outlineLevel="0" collapsed="false">
      <c r="D463" s="170"/>
    </row>
    <row r="464" customFormat="false" ht="13.2" hidden="false" customHeight="false" outlineLevel="0" collapsed="false">
      <c r="D464" s="170"/>
    </row>
    <row r="465" customFormat="false" ht="13.2" hidden="false" customHeight="false" outlineLevel="0" collapsed="false">
      <c r="D465" s="170"/>
    </row>
    <row r="466" customFormat="false" ht="13.2" hidden="false" customHeight="false" outlineLevel="0" collapsed="false">
      <c r="D466" s="170"/>
    </row>
    <row r="467" customFormat="false" ht="13.2" hidden="false" customHeight="false" outlineLevel="0" collapsed="false">
      <c r="D467" s="170"/>
    </row>
    <row r="468" customFormat="false" ht="13.2" hidden="false" customHeight="false" outlineLevel="0" collapsed="false">
      <c r="D468" s="170"/>
    </row>
    <row r="469" customFormat="false" ht="13.2" hidden="false" customHeight="false" outlineLevel="0" collapsed="false">
      <c r="D469" s="170"/>
    </row>
    <row r="470" customFormat="false" ht="13.2" hidden="false" customHeight="false" outlineLevel="0" collapsed="false">
      <c r="D470" s="170"/>
    </row>
    <row r="471" customFormat="false" ht="13.2" hidden="false" customHeight="false" outlineLevel="0" collapsed="false">
      <c r="D471" s="170"/>
    </row>
    <row r="472" customFormat="false" ht="13.2" hidden="false" customHeight="false" outlineLevel="0" collapsed="false">
      <c r="D472" s="170"/>
    </row>
    <row r="473" customFormat="false" ht="13.2" hidden="false" customHeight="false" outlineLevel="0" collapsed="false">
      <c r="D473" s="170"/>
    </row>
    <row r="474" customFormat="false" ht="13.2" hidden="false" customHeight="false" outlineLevel="0" collapsed="false">
      <c r="D474" s="170"/>
    </row>
    <row r="475" customFormat="false" ht="13.2" hidden="false" customHeight="false" outlineLevel="0" collapsed="false">
      <c r="D475" s="170"/>
    </row>
    <row r="476" customFormat="false" ht="13.2" hidden="false" customHeight="false" outlineLevel="0" collapsed="false">
      <c r="D476" s="170"/>
    </row>
    <row r="477" customFormat="false" ht="13.2" hidden="false" customHeight="false" outlineLevel="0" collapsed="false">
      <c r="D477" s="170"/>
    </row>
    <row r="478" customFormat="false" ht="13.2" hidden="false" customHeight="false" outlineLevel="0" collapsed="false">
      <c r="D478" s="170"/>
    </row>
    <row r="479" customFormat="false" ht="13.2" hidden="false" customHeight="false" outlineLevel="0" collapsed="false">
      <c r="D479" s="170"/>
    </row>
    <row r="480" customFormat="false" ht="13.2" hidden="false" customHeight="false" outlineLevel="0" collapsed="false">
      <c r="D480" s="170"/>
    </row>
    <row r="481" customFormat="false" ht="13.2" hidden="false" customHeight="false" outlineLevel="0" collapsed="false">
      <c r="D481" s="170"/>
    </row>
    <row r="482" customFormat="false" ht="13.2" hidden="false" customHeight="false" outlineLevel="0" collapsed="false">
      <c r="D482" s="170"/>
    </row>
    <row r="483" customFormat="false" ht="13.2" hidden="false" customHeight="false" outlineLevel="0" collapsed="false">
      <c r="D483" s="170"/>
    </row>
    <row r="484" customFormat="false" ht="13.2" hidden="false" customHeight="false" outlineLevel="0" collapsed="false">
      <c r="D484" s="170"/>
    </row>
    <row r="485" customFormat="false" ht="13.2" hidden="false" customHeight="false" outlineLevel="0" collapsed="false">
      <c r="D485" s="170"/>
    </row>
    <row r="486" customFormat="false" ht="13.2" hidden="false" customHeight="false" outlineLevel="0" collapsed="false">
      <c r="D486" s="170"/>
    </row>
    <row r="487" customFormat="false" ht="13.2" hidden="false" customHeight="false" outlineLevel="0" collapsed="false">
      <c r="D487" s="170"/>
    </row>
    <row r="488" customFormat="false" ht="13.2" hidden="false" customHeight="false" outlineLevel="0" collapsed="false">
      <c r="D488" s="170"/>
    </row>
    <row r="489" customFormat="false" ht="13.2" hidden="false" customHeight="false" outlineLevel="0" collapsed="false">
      <c r="D489" s="170"/>
    </row>
    <row r="490" customFormat="false" ht="13.2" hidden="false" customHeight="false" outlineLevel="0" collapsed="false">
      <c r="D490" s="170"/>
    </row>
    <row r="491" customFormat="false" ht="13.2" hidden="false" customHeight="false" outlineLevel="0" collapsed="false">
      <c r="D491" s="170"/>
    </row>
    <row r="492" customFormat="false" ht="13.2" hidden="false" customHeight="false" outlineLevel="0" collapsed="false">
      <c r="D492" s="170"/>
    </row>
    <row r="493" customFormat="false" ht="13.2" hidden="false" customHeight="false" outlineLevel="0" collapsed="false">
      <c r="D493" s="170"/>
    </row>
    <row r="494" customFormat="false" ht="13.2" hidden="false" customHeight="false" outlineLevel="0" collapsed="false">
      <c r="D494" s="170"/>
    </row>
    <row r="495" customFormat="false" ht="13.2" hidden="false" customHeight="false" outlineLevel="0" collapsed="false">
      <c r="D495" s="170"/>
    </row>
    <row r="496" customFormat="false" ht="13.2" hidden="false" customHeight="false" outlineLevel="0" collapsed="false">
      <c r="D496" s="170"/>
    </row>
    <row r="497" customFormat="false" ht="13.2" hidden="false" customHeight="false" outlineLevel="0" collapsed="false">
      <c r="D497" s="170"/>
    </row>
    <row r="498" customFormat="false" ht="13.2" hidden="false" customHeight="false" outlineLevel="0" collapsed="false">
      <c r="D498" s="170"/>
    </row>
    <row r="499" customFormat="false" ht="13.2" hidden="false" customHeight="false" outlineLevel="0" collapsed="false">
      <c r="D499" s="170"/>
    </row>
    <row r="500" customFormat="false" ht="13.2" hidden="false" customHeight="false" outlineLevel="0" collapsed="false">
      <c r="D500" s="170"/>
    </row>
    <row r="501" customFormat="false" ht="13.2" hidden="false" customHeight="false" outlineLevel="0" collapsed="false">
      <c r="D501" s="170"/>
    </row>
    <row r="502" customFormat="false" ht="13.2" hidden="false" customHeight="false" outlineLevel="0" collapsed="false">
      <c r="D502" s="170"/>
    </row>
    <row r="503" customFormat="false" ht="13.2" hidden="false" customHeight="false" outlineLevel="0" collapsed="false">
      <c r="D503" s="170"/>
    </row>
    <row r="504" customFormat="false" ht="13.2" hidden="false" customHeight="false" outlineLevel="0" collapsed="false">
      <c r="D504" s="170"/>
    </row>
    <row r="505" customFormat="false" ht="13.2" hidden="false" customHeight="false" outlineLevel="0" collapsed="false">
      <c r="D505" s="170"/>
    </row>
    <row r="506" customFormat="false" ht="13.2" hidden="false" customHeight="false" outlineLevel="0" collapsed="false">
      <c r="D506" s="170"/>
    </row>
    <row r="507" customFormat="false" ht="13.2" hidden="false" customHeight="false" outlineLevel="0" collapsed="false">
      <c r="D507" s="170"/>
    </row>
    <row r="508" customFormat="false" ht="13.2" hidden="false" customHeight="false" outlineLevel="0" collapsed="false">
      <c r="D508" s="170"/>
    </row>
    <row r="509" customFormat="false" ht="13.2" hidden="false" customHeight="false" outlineLevel="0" collapsed="false">
      <c r="D509" s="170"/>
    </row>
    <row r="510" customFormat="false" ht="13.2" hidden="false" customHeight="false" outlineLevel="0" collapsed="false">
      <c r="D510" s="170"/>
    </row>
    <row r="511" customFormat="false" ht="13.2" hidden="false" customHeight="false" outlineLevel="0" collapsed="false">
      <c r="D511" s="170"/>
    </row>
    <row r="512" customFormat="false" ht="13.2" hidden="false" customHeight="false" outlineLevel="0" collapsed="false">
      <c r="D512" s="170"/>
    </row>
    <row r="513" customFormat="false" ht="13.2" hidden="false" customHeight="false" outlineLevel="0" collapsed="false">
      <c r="D513" s="170"/>
    </row>
    <row r="514" customFormat="false" ht="13.2" hidden="false" customHeight="false" outlineLevel="0" collapsed="false">
      <c r="D514" s="170"/>
    </row>
    <row r="515" customFormat="false" ht="13.2" hidden="false" customHeight="false" outlineLevel="0" collapsed="false">
      <c r="D515" s="170"/>
    </row>
    <row r="516" customFormat="false" ht="13.2" hidden="false" customHeight="false" outlineLevel="0" collapsed="false">
      <c r="D516" s="170"/>
    </row>
    <row r="517" customFormat="false" ht="13.2" hidden="false" customHeight="false" outlineLevel="0" collapsed="false">
      <c r="D517" s="170"/>
    </row>
    <row r="518" customFormat="false" ht="13.2" hidden="false" customHeight="false" outlineLevel="0" collapsed="false">
      <c r="D518" s="170"/>
    </row>
    <row r="519" customFormat="false" ht="13.2" hidden="false" customHeight="false" outlineLevel="0" collapsed="false">
      <c r="D519" s="170"/>
    </row>
    <row r="520" customFormat="false" ht="13.2" hidden="false" customHeight="false" outlineLevel="0" collapsed="false">
      <c r="D520" s="170"/>
    </row>
    <row r="521" customFormat="false" ht="13.2" hidden="false" customHeight="false" outlineLevel="0" collapsed="false">
      <c r="D521" s="170"/>
    </row>
    <row r="522" customFormat="false" ht="13.2" hidden="false" customHeight="false" outlineLevel="0" collapsed="false">
      <c r="D522" s="170"/>
    </row>
    <row r="523" customFormat="false" ht="13.2" hidden="false" customHeight="false" outlineLevel="0" collapsed="false">
      <c r="D523" s="170"/>
    </row>
    <row r="524" customFormat="false" ht="13.2" hidden="false" customHeight="false" outlineLevel="0" collapsed="false">
      <c r="D524" s="170"/>
    </row>
    <row r="525" customFormat="false" ht="13.2" hidden="false" customHeight="false" outlineLevel="0" collapsed="false">
      <c r="D525" s="170"/>
    </row>
    <row r="526" customFormat="false" ht="13.2" hidden="false" customHeight="false" outlineLevel="0" collapsed="false">
      <c r="D526" s="170"/>
    </row>
    <row r="527" customFormat="false" ht="13.2" hidden="false" customHeight="false" outlineLevel="0" collapsed="false">
      <c r="D527" s="170"/>
    </row>
    <row r="528" customFormat="false" ht="13.2" hidden="false" customHeight="false" outlineLevel="0" collapsed="false">
      <c r="D528" s="170"/>
    </row>
    <row r="529" customFormat="false" ht="13.2" hidden="false" customHeight="false" outlineLevel="0" collapsed="false">
      <c r="D529" s="170"/>
    </row>
    <row r="530" customFormat="false" ht="13.2" hidden="false" customHeight="false" outlineLevel="0" collapsed="false">
      <c r="D530" s="170"/>
    </row>
    <row r="531" customFormat="false" ht="13.2" hidden="false" customHeight="false" outlineLevel="0" collapsed="false">
      <c r="D531" s="170"/>
    </row>
    <row r="532" customFormat="false" ht="13.2" hidden="false" customHeight="false" outlineLevel="0" collapsed="false">
      <c r="D532" s="170"/>
    </row>
    <row r="533" customFormat="false" ht="13.2" hidden="false" customHeight="false" outlineLevel="0" collapsed="false">
      <c r="D533" s="170"/>
    </row>
    <row r="534" customFormat="false" ht="13.2" hidden="false" customHeight="false" outlineLevel="0" collapsed="false">
      <c r="D534" s="170"/>
    </row>
    <row r="535" customFormat="false" ht="13.2" hidden="false" customHeight="false" outlineLevel="0" collapsed="false">
      <c r="D535" s="170"/>
    </row>
    <row r="536" customFormat="false" ht="13.2" hidden="false" customHeight="false" outlineLevel="0" collapsed="false">
      <c r="D536" s="170"/>
    </row>
    <row r="537" customFormat="false" ht="13.2" hidden="false" customHeight="false" outlineLevel="0" collapsed="false">
      <c r="D537" s="170"/>
    </row>
    <row r="538" customFormat="false" ht="13.2" hidden="false" customHeight="false" outlineLevel="0" collapsed="false">
      <c r="D538" s="170"/>
    </row>
    <row r="539" customFormat="false" ht="13.2" hidden="false" customHeight="false" outlineLevel="0" collapsed="false">
      <c r="D539" s="170"/>
    </row>
    <row r="540" customFormat="false" ht="13.2" hidden="false" customHeight="false" outlineLevel="0" collapsed="false">
      <c r="D540" s="170"/>
    </row>
    <row r="541" customFormat="false" ht="13.2" hidden="false" customHeight="false" outlineLevel="0" collapsed="false">
      <c r="D541" s="170"/>
    </row>
    <row r="542" customFormat="false" ht="13.2" hidden="false" customHeight="false" outlineLevel="0" collapsed="false">
      <c r="D542" s="170"/>
    </row>
    <row r="543" customFormat="false" ht="13.2" hidden="false" customHeight="false" outlineLevel="0" collapsed="false">
      <c r="D543" s="170"/>
    </row>
    <row r="544" customFormat="false" ht="13.2" hidden="false" customHeight="false" outlineLevel="0" collapsed="false">
      <c r="D544" s="170"/>
    </row>
    <row r="545" customFormat="false" ht="13.2" hidden="false" customHeight="false" outlineLevel="0" collapsed="false">
      <c r="D545" s="170"/>
    </row>
    <row r="546" customFormat="false" ht="13.2" hidden="false" customHeight="false" outlineLevel="0" collapsed="false">
      <c r="D546" s="170"/>
    </row>
    <row r="547" customFormat="false" ht="13.2" hidden="false" customHeight="false" outlineLevel="0" collapsed="false">
      <c r="D547" s="170"/>
    </row>
    <row r="548" customFormat="false" ht="13.2" hidden="false" customHeight="false" outlineLevel="0" collapsed="false">
      <c r="D548" s="170"/>
    </row>
    <row r="549" customFormat="false" ht="13.2" hidden="false" customHeight="false" outlineLevel="0" collapsed="false">
      <c r="D549" s="170"/>
    </row>
    <row r="550" customFormat="false" ht="13.2" hidden="false" customHeight="false" outlineLevel="0" collapsed="false">
      <c r="D550" s="170"/>
    </row>
    <row r="551" customFormat="false" ht="13.2" hidden="false" customHeight="false" outlineLevel="0" collapsed="false">
      <c r="D551" s="170"/>
    </row>
    <row r="552" customFormat="false" ht="13.2" hidden="false" customHeight="false" outlineLevel="0" collapsed="false">
      <c r="D552" s="170"/>
    </row>
    <row r="553" customFormat="false" ht="13.2" hidden="false" customHeight="false" outlineLevel="0" collapsed="false">
      <c r="D553" s="170"/>
    </row>
    <row r="554" customFormat="false" ht="13.2" hidden="false" customHeight="false" outlineLevel="0" collapsed="false">
      <c r="D554" s="170"/>
    </row>
    <row r="555" customFormat="false" ht="13.2" hidden="false" customHeight="false" outlineLevel="0" collapsed="false">
      <c r="D555" s="170"/>
    </row>
    <row r="556" customFormat="false" ht="13.2" hidden="false" customHeight="false" outlineLevel="0" collapsed="false">
      <c r="D556" s="170"/>
    </row>
    <row r="557" customFormat="false" ht="13.2" hidden="false" customHeight="false" outlineLevel="0" collapsed="false">
      <c r="D557" s="170"/>
    </row>
    <row r="558" customFormat="false" ht="13.2" hidden="false" customHeight="false" outlineLevel="0" collapsed="false">
      <c r="D558" s="170"/>
    </row>
    <row r="559" customFormat="false" ht="13.2" hidden="false" customHeight="false" outlineLevel="0" collapsed="false">
      <c r="D559" s="170"/>
    </row>
    <row r="560" customFormat="false" ht="13.2" hidden="false" customHeight="false" outlineLevel="0" collapsed="false">
      <c r="D560" s="170"/>
    </row>
    <row r="561" customFormat="false" ht="13.2" hidden="false" customHeight="false" outlineLevel="0" collapsed="false">
      <c r="D561" s="170"/>
    </row>
    <row r="562" customFormat="false" ht="13.2" hidden="false" customHeight="false" outlineLevel="0" collapsed="false">
      <c r="D562" s="170"/>
    </row>
    <row r="563" customFormat="false" ht="13.2" hidden="false" customHeight="false" outlineLevel="0" collapsed="false">
      <c r="D563" s="170"/>
    </row>
    <row r="564" customFormat="false" ht="13.2" hidden="false" customHeight="false" outlineLevel="0" collapsed="false">
      <c r="D564" s="170"/>
    </row>
    <row r="565" customFormat="false" ht="13.2" hidden="false" customHeight="false" outlineLevel="0" collapsed="false">
      <c r="D565" s="170"/>
    </row>
    <row r="566" customFormat="false" ht="13.2" hidden="false" customHeight="false" outlineLevel="0" collapsed="false">
      <c r="D566" s="170"/>
    </row>
    <row r="567" customFormat="false" ht="13.2" hidden="false" customHeight="false" outlineLevel="0" collapsed="false">
      <c r="D567" s="170"/>
    </row>
    <row r="568" customFormat="false" ht="13.2" hidden="false" customHeight="false" outlineLevel="0" collapsed="false">
      <c r="D568" s="170"/>
    </row>
    <row r="569" customFormat="false" ht="13.2" hidden="false" customHeight="false" outlineLevel="0" collapsed="false">
      <c r="D569" s="170"/>
    </row>
    <row r="570" customFormat="false" ht="13.2" hidden="false" customHeight="false" outlineLevel="0" collapsed="false">
      <c r="D570" s="170"/>
    </row>
    <row r="571" customFormat="false" ht="13.2" hidden="false" customHeight="false" outlineLevel="0" collapsed="false">
      <c r="D571" s="170"/>
    </row>
    <row r="572" customFormat="false" ht="13.2" hidden="false" customHeight="false" outlineLevel="0" collapsed="false">
      <c r="D572" s="170"/>
    </row>
    <row r="573" customFormat="false" ht="13.2" hidden="false" customHeight="false" outlineLevel="0" collapsed="false">
      <c r="D573" s="170"/>
    </row>
    <row r="574" customFormat="false" ht="13.2" hidden="false" customHeight="false" outlineLevel="0" collapsed="false">
      <c r="D574" s="170"/>
    </row>
    <row r="575" customFormat="false" ht="13.2" hidden="false" customHeight="false" outlineLevel="0" collapsed="false">
      <c r="D575" s="170"/>
    </row>
    <row r="576" customFormat="false" ht="13.2" hidden="false" customHeight="false" outlineLevel="0" collapsed="false">
      <c r="D576" s="170"/>
    </row>
    <row r="577" customFormat="false" ht="13.2" hidden="false" customHeight="false" outlineLevel="0" collapsed="false">
      <c r="D577" s="170"/>
    </row>
    <row r="578" customFormat="false" ht="13.2" hidden="false" customHeight="false" outlineLevel="0" collapsed="false">
      <c r="D578" s="170"/>
    </row>
    <row r="579" customFormat="false" ht="13.2" hidden="false" customHeight="false" outlineLevel="0" collapsed="false">
      <c r="D579" s="170"/>
    </row>
    <row r="580" customFormat="false" ht="13.2" hidden="false" customHeight="false" outlineLevel="0" collapsed="false">
      <c r="D580" s="170"/>
    </row>
    <row r="581" customFormat="false" ht="13.2" hidden="false" customHeight="false" outlineLevel="0" collapsed="false">
      <c r="D581" s="170"/>
    </row>
    <row r="582" customFormat="false" ht="13.2" hidden="false" customHeight="false" outlineLevel="0" collapsed="false">
      <c r="D582" s="170"/>
    </row>
    <row r="583" customFormat="false" ht="13.2" hidden="false" customHeight="false" outlineLevel="0" collapsed="false">
      <c r="D583" s="170"/>
    </row>
    <row r="584" customFormat="false" ht="13.2" hidden="false" customHeight="false" outlineLevel="0" collapsed="false">
      <c r="D584" s="170"/>
    </row>
    <row r="585" customFormat="false" ht="13.2" hidden="false" customHeight="false" outlineLevel="0" collapsed="false">
      <c r="D585" s="170"/>
    </row>
    <row r="586" customFormat="false" ht="13.2" hidden="false" customHeight="false" outlineLevel="0" collapsed="false">
      <c r="D586" s="170"/>
    </row>
    <row r="587" customFormat="false" ht="13.2" hidden="false" customHeight="false" outlineLevel="0" collapsed="false">
      <c r="D587" s="170"/>
    </row>
    <row r="588" customFormat="false" ht="13.2" hidden="false" customHeight="false" outlineLevel="0" collapsed="false">
      <c r="D588" s="170"/>
    </row>
    <row r="589" customFormat="false" ht="13.2" hidden="false" customHeight="false" outlineLevel="0" collapsed="false">
      <c r="D589" s="170"/>
    </row>
    <row r="590" customFormat="false" ht="13.2" hidden="false" customHeight="false" outlineLevel="0" collapsed="false">
      <c r="D590" s="170"/>
    </row>
    <row r="591" customFormat="false" ht="13.2" hidden="false" customHeight="false" outlineLevel="0" collapsed="false">
      <c r="D591" s="170"/>
    </row>
    <row r="592" customFormat="false" ht="13.2" hidden="false" customHeight="false" outlineLevel="0" collapsed="false">
      <c r="D592" s="170"/>
    </row>
    <row r="593" customFormat="false" ht="13.2" hidden="false" customHeight="false" outlineLevel="0" collapsed="false">
      <c r="D593" s="170"/>
    </row>
    <row r="594" customFormat="false" ht="13.2" hidden="false" customHeight="false" outlineLevel="0" collapsed="false">
      <c r="D594" s="170"/>
    </row>
    <row r="595" customFormat="false" ht="13.2" hidden="false" customHeight="false" outlineLevel="0" collapsed="false">
      <c r="D595" s="170"/>
    </row>
    <row r="596" customFormat="false" ht="13.2" hidden="false" customHeight="false" outlineLevel="0" collapsed="false">
      <c r="D596" s="170"/>
    </row>
    <row r="597" customFormat="false" ht="13.2" hidden="false" customHeight="false" outlineLevel="0" collapsed="false">
      <c r="D597" s="170"/>
    </row>
    <row r="598" customFormat="false" ht="13.2" hidden="false" customHeight="false" outlineLevel="0" collapsed="false">
      <c r="D598" s="170"/>
    </row>
    <row r="599" customFormat="false" ht="13.2" hidden="false" customHeight="false" outlineLevel="0" collapsed="false">
      <c r="D599" s="170"/>
    </row>
    <row r="600" customFormat="false" ht="13.2" hidden="false" customHeight="false" outlineLevel="0" collapsed="false">
      <c r="D600" s="170"/>
    </row>
    <row r="601" customFormat="false" ht="13.2" hidden="false" customHeight="false" outlineLevel="0" collapsed="false">
      <c r="D601" s="170"/>
    </row>
    <row r="602" customFormat="false" ht="13.2" hidden="false" customHeight="false" outlineLevel="0" collapsed="false">
      <c r="D602" s="170"/>
    </row>
    <row r="603" customFormat="false" ht="13.2" hidden="false" customHeight="false" outlineLevel="0" collapsed="false">
      <c r="D603" s="170"/>
    </row>
    <row r="604" customFormat="false" ht="13.2" hidden="false" customHeight="false" outlineLevel="0" collapsed="false">
      <c r="D604" s="170"/>
    </row>
    <row r="605" customFormat="false" ht="13.2" hidden="false" customHeight="false" outlineLevel="0" collapsed="false">
      <c r="D605" s="170"/>
    </row>
    <row r="606" customFormat="false" ht="13.2" hidden="false" customHeight="false" outlineLevel="0" collapsed="false">
      <c r="D606" s="170"/>
    </row>
    <row r="607" customFormat="false" ht="13.2" hidden="false" customHeight="false" outlineLevel="0" collapsed="false">
      <c r="D607" s="170"/>
    </row>
    <row r="608" customFormat="false" ht="13.2" hidden="false" customHeight="false" outlineLevel="0" collapsed="false">
      <c r="D608" s="170"/>
    </row>
    <row r="609" customFormat="false" ht="13.2" hidden="false" customHeight="false" outlineLevel="0" collapsed="false">
      <c r="D609" s="170"/>
    </row>
    <row r="610" customFormat="false" ht="13.2" hidden="false" customHeight="false" outlineLevel="0" collapsed="false">
      <c r="D610" s="170"/>
    </row>
    <row r="611" customFormat="false" ht="13.2" hidden="false" customHeight="false" outlineLevel="0" collapsed="false">
      <c r="D611" s="170"/>
    </row>
    <row r="612" customFormat="false" ht="13.2" hidden="false" customHeight="false" outlineLevel="0" collapsed="false">
      <c r="D612" s="170"/>
    </row>
    <row r="613" customFormat="false" ht="13.2" hidden="false" customHeight="false" outlineLevel="0" collapsed="false">
      <c r="D613" s="170"/>
    </row>
    <row r="614" customFormat="false" ht="13.2" hidden="false" customHeight="false" outlineLevel="0" collapsed="false">
      <c r="D614" s="170"/>
    </row>
    <row r="615" customFormat="false" ht="13.2" hidden="false" customHeight="false" outlineLevel="0" collapsed="false">
      <c r="D615" s="170"/>
    </row>
    <row r="616" customFormat="false" ht="13.2" hidden="false" customHeight="false" outlineLevel="0" collapsed="false">
      <c r="D616" s="170"/>
    </row>
    <row r="617" customFormat="false" ht="13.2" hidden="false" customHeight="false" outlineLevel="0" collapsed="false">
      <c r="D617" s="170"/>
    </row>
    <row r="618" customFormat="false" ht="13.2" hidden="false" customHeight="false" outlineLevel="0" collapsed="false">
      <c r="D618" s="170"/>
    </row>
    <row r="619" customFormat="false" ht="13.2" hidden="false" customHeight="false" outlineLevel="0" collapsed="false">
      <c r="D619" s="170"/>
    </row>
    <row r="620" customFormat="false" ht="13.2" hidden="false" customHeight="false" outlineLevel="0" collapsed="false">
      <c r="D620" s="170"/>
    </row>
    <row r="621" customFormat="false" ht="13.2" hidden="false" customHeight="false" outlineLevel="0" collapsed="false">
      <c r="D621" s="170"/>
    </row>
    <row r="622" customFormat="false" ht="13.2" hidden="false" customHeight="false" outlineLevel="0" collapsed="false">
      <c r="D622" s="170"/>
    </row>
    <row r="623" customFormat="false" ht="13.2" hidden="false" customHeight="false" outlineLevel="0" collapsed="false">
      <c r="D623" s="170"/>
    </row>
    <row r="624" customFormat="false" ht="13.2" hidden="false" customHeight="false" outlineLevel="0" collapsed="false">
      <c r="D624" s="170"/>
    </row>
    <row r="625" customFormat="false" ht="13.2" hidden="false" customHeight="false" outlineLevel="0" collapsed="false">
      <c r="D625" s="170"/>
    </row>
    <row r="626" customFormat="false" ht="13.2" hidden="false" customHeight="false" outlineLevel="0" collapsed="false">
      <c r="D626" s="170"/>
    </row>
    <row r="627" customFormat="false" ht="13.2" hidden="false" customHeight="false" outlineLevel="0" collapsed="false">
      <c r="D627" s="170"/>
    </row>
    <row r="628" customFormat="false" ht="13.2" hidden="false" customHeight="false" outlineLevel="0" collapsed="false">
      <c r="D628" s="170"/>
    </row>
    <row r="629" customFormat="false" ht="13.2" hidden="false" customHeight="false" outlineLevel="0" collapsed="false">
      <c r="D629" s="170"/>
    </row>
    <row r="630" customFormat="false" ht="13.2" hidden="false" customHeight="false" outlineLevel="0" collapsed="false">
      <c r="D630" s="170"/>
    </row>
    <row r="631" customFormat="false" ht="13.2" hidden="false" customHeight="false" outlineLevel="0" collapsed="false">
      <c r="D631" s="170"/>
    </row>
    <row r="632" customFormat="false" ht="13.2" hidden="false" customHeight="false" outlineLevel="0" collapsed="false">
      <c r="D632" s="170"/>
    </row>
    <row r="633" customFormat="false" ht="13.2" hidden="false" customHeight="false" outlineLevel="0" collapsed="false">
      <c r="D633" s="170"/>
    </row>
    <row r="634" customFormat="false" ht="13.2" hidden="false" customHeight="false" outlineLevel="0" collapsed="false">
      <c r="D634" s="170"/>
    </row>
    <row r="635" customFormat="false" ht="13.2" hidden="false" customHeight="false" outlineLevel="0" collapsed="false">
      <c r="D635" s="170"/>
    </row>
    <row r="636" customFormat="false" ht="13.2" hidden="false" customHeight="false" outlineLevel="0" collapsed="false">
      <c r="D636" s="170"/>
    </row>
    <row r="637" customFormat="false" ht="13.2" hidden="false" customHeight="false" outlineLevel="0" collapsed="false">
      <c r="D637" s="170"/>
    </row>
    <row r="638" customFormat="false" ht="13.2" hidden="false" customHeight="false" outlineLevel="0" collapsed="false">
      <c r="D638" s="170"/>
    </row>
    <row r="639" customFormat="false" ht="13.2" hidden="false" customHeight="false" outlineLevel="0" collapsed="false">
      <c r="D639" s="170"/>
    </row>
    <row r="640" customFormat="false" ht="13.2" hidden="false" customHeight="false" outlineLevel="0" collapsed="false">
      <c r="D640" s="170"/>
    </row>
    <row r="641" customFormat="false" ht="13.2" hidden="false" customHeight="false" outlineLevel="0" collapsed="false">
      <c r="D641" s="170"/>
    </row>
    <row r="642" customFormat="false" ht="13.2" hidden="false" customHeight="false" outlineLevel="0" collapsed="false">
      <c r="D642" s="170"/>
    </row>
    <row r="643" customFormat="false" ht="13.2" hidden="false" customHeight="false" outlineLevel="0" collapsed="false">
      <c r="D643" s="170"/>
    </row>
    <row r="644" customFormat="false" ht="13.2" hidden="false" customHeight="false" outlineLevel="0" collapsed="false">
      <c r="D644" s="170"/>
    </row>
    <row r="645" customFormat="false" ht="13.2" hidden="false" customHeight="false" outlineLevel="0" collapsed="false">
      <c r="D645" s="170"/>
    </row>
    <row r="646" customFormat="false" ht="13.2" hidden="false" customHeight="false" outlineLevel="0" collapsed="false">
      <c r="D646" s="170"/>
    </row>
    <row r="647" customFormat="false" ht="13.2" hidden="false" customHeight="false" outlineLevel="0" collapsed="false">
      <c r="D647" s="170"/>
    </row>
    <row r="648" customFormat="false" ht="13.2" hidden="false" customHeight="false" outlineLevel="0" collapsed="false">
      <c r="D648" s="170"/>
    </row>
    <row r="649" customFormat="false" ht="13.2" hidden="false" customHeight="false" outlineLevel="0" collapsed="false">
      <c r="D649" s="170"/>
    </row>
    <row r="650" customFormat="false" ht="13.2" hidden="false" customHeight="false" outlineLevel="0" collapsed="false">
      <c r="D650" s="170"/>
    </row>
    <row r="651" customFormat="false" ht="13.2" hidden="false" customHeight="false" outlineLevel="0" collapsed="false">
      <c r="D651" s="170"/>
    </row>
    <row r="652" customFormat="false" ht="13.2" hidden="false" customHeight="false" outlineLevel="0" collapsed="false">
      <c r="D652" s="170"/>
    </row>
    <row r="653" customFormat="false" ht="13.2" hidden="false" customHeight="false" outlineLevel="0" collapsed="false">
      <c r="D653" s="170"/>
    </row>
    <row r="654" customFormat="false" ht="13.2" hidden="false" customHeight="false" outlineLevel="0" collapsed="false">
      <c r="D654" s="170"/>
    </row>
    <row r="655" customFormat="false" ht="13.2" hidden="false" customHeight="false" outlineLevel="0" collapsed="false">
      <c r="D655" s="170"/>
    </row>
    <row r="656" customFormat="false" ht="13.2" hidden="false" customHeight="false" outlineLevel="0" collapsed="false">
      <c r="D656" s="170"/>
    </row>
    <row r="657" customFormat="false" ht="13.2" hidden="false" customHeight="false" outlineLevel="0" collapsed="false">
      <c r="D657" s="170"/>
    </row>
    <row r="658" customFormat="false" ht="13.2" hidden="false" customHeight="false" outlineLevel="0" collapsed="false">
      <c r="D658" s="170"/>
    </row>
    <row r="659" customFormat="false" ht="13.2" hidden="false" customHeight="false" outlineLevel="0" collapsed="false">
      <c r="D659" s="170"/>
    </row>
    <row r="660" customFormat="false" ht="13.2" hidden="false" customHeight="false" outlineLevel="0" collapsed="false">
      <c r="D660" s="170"/>
    </row>
    <row r="661" customFormat="false" ht="13.2" hidden="false" customHeight="false" outlineLevel="0" collapsed="false">
      <c r="D661" s="170"/>
    </row>
    <row r="662" customFormat="false" ht="13.2" hidden="false" customHeight="false" outlineLevel="0" collapsed="false">
      <c r="D662" s="170"/>
    </row>
    <row r="663" customFormat="false" ht="13.2" hidden="false" customHeight="false" outlineLevel="0" collapsed="false">
      <c r="D663" s="170"/>
    </row>
    <row r="664" customFormat="false" ht="13.2" hidden="false" customHeight="false" outlineLevel="0" collapsed="false">
      <c r="D664" s="170"/>
    </row>
    <row r="665" customFormat="false" ht="13.2" hidden="false" customHeight="false" outlineLevel="0" collapsed="false">
      <c r="D665" s="170"/>
    </row>
    <row r="666" customFormat="false" ht="13.2" hidden="false" customHeight="false" outlineLevel="0" collapsed="false">
      <c r="D666" s="170"/>
    </row>
    <row r="667" customFormat="false" ht="13.2" hidden="false" customHeight="false" outlineLevel="0" collapsed="false">
      <c r="D667" s="170"/>
    </row>
    <row r="668" customFormat="false" ht="13.2" hidden="false" customHeight="false" outlineLevel="0" collapsed="false">
      <c r="D668" s="170"/>
    </row>
    <row r="669" customFormat="false" ht="13.2" hidden="false" customHeight="false" outlineLevel="0" collapsed="false">
      <c r="D669" s="170"/>
    </row>
    <row r="670" customFormat="false" ht="13.2" hidden="false" customHeight="false" outlineLevel="0" collapsed="false">
      <c r="D670" s="170"/>
    </row>
    <row r="671" customFormat="false" ht="13.2" hidden="false" customHeight="false" outlineLevel="0" collapsed="false">
      <c r="D671" s="170"/>
    </row>
    <row r="672" customFormat="false" ht="13.2" hidden="false" customHeight="false" outlineLevel="0" collapsed="false">
      <c r="D672" s="170"/>
    </row>
    <row r="673" customFormat="false" ht="13.2" hidden="false" customHeight="false" outlineLevel="0" collapsed="false">
      <c r="D673" s="170"/>
    </row>
    <row r="674" customFormat="false" ht="13.2" hidden="false" customHeight="false" outlineLevel="0" collapsed="false">
      <c r="D674" s="170"/>
    </row>
    <row r="675" customFormat="false" ht="13.2" hidden="false" customHeight="false" outlineLevel="0" collapsed="false">
      <c r="D675" s="170"/>
    </row>
    <row r="676" customFormat="false" ht="13.2" hidden="false" customHeight="false" outlineLevel="0" collapsed="false">
      <c r="D676" s="170"/>
    </row>
    <row r="677" customFormat="false" ht="13.2" hidden="false" customHeight="false" outlineLevel="0" collapsed="false">
      <c r="D677" s="170"/>
    </row>
    <row r="678" customFormat="false" ht="13.2" hidden="false" customHeight="false" outlineLevel="0" collapsed="false">
      <c r="D678" s="170"/>
    </row>
    <row r="679" customFormat="false" ht="13.2" hidden="false" customHeight="false" outlineLevel="0" collapsed="false">
      <c r="D679" s="170"/>
    </row>
    <row r="680" customFormat="false" ht="13.2" hidden="false" customHeight="false" outlineLevel="0" collapsed="false">
      <c r="D680" s="170"/>
    </row>
    <row r="681" customFormat="false" ht="13.2" hidden="false" customHeight="false" outlineLevel="0" collapsed="false">
      <c r="D681" s="170"/>
    </row>
    <row r="682" customFormat="false" ht="13.2" hidden="false" customHeight="false" outlineLevel="0" collapsed="false">
      <c r="D682" s="170"/>
    </row>
    <row r="683" customFormat="false" ht="13.2" hidden="false" customHeight="false" outlineLevel="0" collapsed="false">
      <c r="D683" s="170"/>
    </row>
    <row r="684" customFormat="false" ht="13.2" hidden="false" customHeight="false" outlineLevel="0" collapsed="false">
      <c r="D684" s="170"/>
    </row>
    <row r="685" customFormat="false" ht="13.2" hidden="false" customHeight="false" outlineLevel="0" collapsed="false">
      <c r="D685" s="170"/>
    </row>
    <row r="686" customFormat="false" ht="13.2" hidden="false" customHeight="false" outlineLevel="0" collapsed="false">
      <c r="D686" s="170"/>
    </row>
    <row r="687" customFormat="false" ht="13.2" hidden="false" customHeight="false" outlineLevel="0" collapsed="false">
      <c r="D687" s="170"/>
    </row>
    <row r="688" customFormat="false" ht="13.2" hidden="false" customHeight="false" outlineLevel="0" collapsed="false">
      <c r="D688" s="170"/>
    </row>
    <row r="689" customFormat="false" ht="13.2" hidden="false" customHeight="false" outlineLevel="0" collapsed="false">
      <c r="D689" s="170"/>
    </row>
    <row r="690" customFormat="false" ht="13.2" hidden="false" customHeight="false" outlineLevel="0" collapsed="false">
      <c r="D690" s="170"/>
    </row>
    <row r="691" customFormat="false" ht="13.2" hidden="false" customHeight="false" outlineLevel="0" collapsed="false">
      <c r="D691" s="170"/>
    </row>
    <row r="692" customFormat="false" ht="13.2" hidden="false" customHeight="false" outlineLevel="0" collapsed="false">
      <c r="D692" s="170"/>
    </row>
    <row r="693" customFormat="false" ht="13.2" hidden="false" customHeight="false" outlineLevel="0" collapsed="false">
      <c r="D693" s="170"/>
    </row>
    <row r="694" customFormat="false" ht="13.2" hidden="false" customHeight="false" outlineLevel="0" collapsed="false">
      <c r="D694" s="170"/>
    </row>
    <row r="695" customFormat="false" ht="13.2" hidden="false" customHeight="false" outlineLevel="0" collapsed="false">
      <c r="D695" s="170"/>
    </row>
    <row r="696" customFormat="false" ht="13.2" hidden="false" customHeight="false" outlineLevel="0" collapsed="false">
      <c r="D696" s="170"/>
    </row>
    <row r="697" customFormat="false" ht="13.2" hidden="false" customHeight="false" outlineLevel="0" collapsed="false">
      <c r="D697" s="170"/>
    </row>
    <row r="698" customFormat="false" ht="13.2" hidden="false" customHeight="false" outlineLevel="0" collapsed="false">
      <c r="D698" s="170"/>
    </row>
    <row r="699" customFormat="false" ht="13.2" hidden="false" customHeight="false" outlineLevel="0" collapsed="false">
      <c r="D699" s="170"/>
    </row>
    <row r="700" customFormat="false" ht="13.2" hidden="false" customHeight="false" outlineLevel="0" collapsed="false">
      <c r="D700" s="170"/>
    </row>
    <row r="701" customFormat="false" ht="13.2" hidden="false" customHeight="false" outlineLevel="0" collapsed="false">
      <c r="D701" s="170"/>
    </row>
    <row r="702" customFormat="false" ht="13.2" hidden="false" customHeight="false" outlineLevel="0" collapsed="false">
      <c r="D702" s="170"/>
    </row>
    <row r="703" customFormat="false" ht="13.2" hidden="false" customHeight="false" outlineLevel="0" collapsed="false">
      <c r="D703" s="170"/>
    </row>
    <row r="704" customFormat="false" ht="13.2" hidden="false" customHeight="false" outlineLevel="0" collapsed="false">
      <c r="D704" s="170"/>
    </row>
    <row r="705" customFormat="false" ht="13.2" hidden="false" customHeight="false" outlineLevel="0" collapsed="false">
      <c r="D705" s="170"/>
    </row>
    <row r="706" customFormat="false" ht="13.2" hidden="false" customHeight="false" outlineLevel="0" collapsed="false">
      <c r="D706" s="170"/>
    </row>
    <row r="707" customFormat="false" ht="13.2" hidden="false" customHeight="false" outlineLevel="0" collapsed="false">
      <c r="D707" s="170"/>
    </row>
    <row r="708" customFormat="false" ht="13.2" hidden="false" customHeight="false" outlineLevel="0" collapsed="false">
      <c r="D708" s="170"/>
    </row>
    <row r="709" customFormat="false" ht="13.2" hidden="false" customHeight="false" outlineLevel="0" collapsed="false">
      <c r="D709" s="170"/>
    </row>
    <row r="710" customFormat="false" ht="13.2" hidden="false" customHeight="false" outlineLevel="0" collapsed="false">
      <c r="D710" s="170"/>
    </row>
    <row r="711" customFormat="false" ht="13.2" hidden="false" customHeight="false" outlineLevel="0" collapsed="false">
      <c r="D711" s="170"/>
    </row>
    <row r="712" customFormat="false" ht="13.2" hidden="false" customHeight="false" outlineLevel="0" collapsed="false">
      <c r="D712" s="170"/>
    </row>
    <row r="713" customFormat="false" ht="13.2" hidden="false" customHeight="false" outlineLevel="0" collapsed="false">
      <c r="D713" s="170"/>
    </row>
    <row r="714" customFormat="false" ht="13.2" hidden="false" customHeight="false" outlineLevel="0" collapsed="false">
      <c r="D714" s="170"/>
    </row>
    <row r="715" customFormat="false" ht="13.2" hidden="false" customHeight="false" outlineLevel="0" collapsed="false">
      <c r="D715" s="170"/>
    </row>
    <row r="716" customFormat="false" ht="13.2" hidden="false" customHeight="false" outlineLevel="0" collapsed="false">
      <c r="D716" s="170"/>
    </row>
    <row r="717" customFormat="false" ht="13.2" hidden="false" customHeight="false" outlineLevel="0" collapsed="false">
      <c r="D717" s="170"/>
    </row>
    <row r="718" customFormat="false" ht="13.2" hidden="false" customHeight="false" outlineLevel="0" collapsed="false">
      <c r="D718" s="170"/>
    </row>
    <row r="719" customFormat="false" ht="13.2" hidden="false" customHeight="false" outlineLevel="0" collapsed="false">
      <c r="D719" s="170"/>
    </row>
    <row r="720" customFormat="false" ht="13.2" hidden="false" customHeight="false" outlineLevel="0" collapsed="false">
      <c r="D720" s="170"/>
    </row>
    <row r="721" customFormat="false" ht="13.2" hidden="false" customHeight="false" outlineLevel="0" collapsed="false">
      <c r="D721" s="170"/>
    </row>
    <row r="722" customFormat="false" ht="13.2" hidden="false" customHeight="false" outlineLevel="0" collapsed="false">
      <c r="D722" s="170"/>
    </row>
    <row r="723" customFormat="false" ht="13.2" hidden="false" customHeight="false" outlineLevel="0" collapsed="false">
      <c r="D723" s="170"/>
    </row>
    <row r="724" customFormat="false" ht="13.2" hidden="false" customHeight="false" outlineLevel="0" collapsed="false">
      <c r="D724" s="170"/>
    </row>
    <row r="725" customFormat="false" ht="13.2" hidden="false" customHeight="false" outlineLevel="0" collapsed="false">
      <c r="D725" s="170"/>
    </row>
    <row r="726" customFormat="false" ht="13.2" hidden="false" customHeight="false" outlineLevel="0" collapsed="false">
      <c r="D726" s="170"/>
    </row>
    <row r="727" customFormat="false" ht="13.2" hidden="false" customHeight="false" outlineLevel="0" collapsed="false">
      <c r="D727" s="170"/>
    </row>
    <row r="728" customFormat="false" ht="13.2" hidden="false" customHeight="false" outlineLevel="0" collapsed="false">
      <c r="D728" s="170"/>
    </row>
    <row r="729" customFormat="false" ht="13.2" hidden="false" customHeight="false" outlineLevel="0" collapsed="false">
      <c r="D729" s="170"/>
    </row>
    <row r="730" customFormat="false" ht="13.2" hidden="false" customHeight="false" outlineLevel="0" collapsed="false">
      <c r="D730" s="170"/>
    </row>
    <row r="731" customFormat="false" ht="13.2" hidden="false" customHeight="false" outlineLevel="0" collapsed="false">
      <c r="D731" s="170"/>
    </row>
    <row r="732" customFormat="false" ht="13.2" hidden="false" customHeight="false" outlineLevel="0" collapsed="false">
      <c r="D732" s="170"/>
    </row>
    <row r="733" customFormat="false" ht="13.2" hidden="false" customHeight="false" outlineLevel="0" collapsed="false">
      <c r="D733" s="170"/>
    </row>
    <row r="734" customFormat="false" ht="13.2" hidden="false" customHeight="false" outlineLevel="0" collapsed="false">
      <c r="D734" s="170"/>
    </row>
    <row r="735" customFormat="false" ht="13.2" hidden="false" customHeight="false" outlineLevel="0" collapsed="false">
      <c r="D735" s="170"/>
    </row>
    <row r="736" customFormat="false" ht="13.2" hidden="false" customHeight="false" outlineLevel="0" collapsed="false">
      <c r="D736" s="170"/>
    </row>
    <row r="737" customFormat="false" ht="13.2" hidden="false" customHeight="false" outlineLevel="0" collapsed="false">
      <c r="D737" s="170"/>
    </row>
    <row r="738" customFormat="false" ht="13.2" hidden="false" customHeight="false" outlineLevel="0" collapsed="false">
      <c r="D738" s="170"/>
    </row>
    <row r="739" customFormat="false" ht="13.2" hidden="false" customHeight="false" outlineLevel="0" collapsed="false">
      <c r="D739" s="170"/>
    </row>
    <row r="740" customFormat="false" ht="13.2" hidden="false" customHeight="false" outlineLevel="0" collapsed="false">
      <c r="D740" s="170"/>
    </row>
    <row r="741" customFormat="false" ht="13.2" hidden="false" customHeight="false" outlineLevel="0" collapsed="false">
      <c r="D741" s="170"/>
    </row>
    <row r="742" customFormat="false" ht="13.2" hidden="false" customHeight="false" outlineLevel="0" collapsed="false">
      <c r="D742" s="170"/>
    </row>
    <row r="743" customFormat="false" ht="13.2" hidden="false" customHeight="false" outlineLevel="0" collapsed="false">
      <c r="D743" s="170"/>
    </row>
    <row r="744" customFormat="false" ht="13.2" hidden="false" customHeight="false" outlineLevel="0" collapsed="false">
      <c r="D744" s="170"/>
    </row>
    <row r="745" customFormat="false" ht="13.2" hidden="false" customHeight="false" outlineLevel="0" collapsed="false">
      <c r="D745" s="170"/>
    </row>
    <row r="746" customFormat="false" ht="13.2" hidden="false" customHeight="false" outlineLevel="0" collapsed="false">
      <c r="D746" s="170"/>
    </row>
    <row r="747" customFormat="false" ht="13.2" hidden="false" customHeight="false" outlineLevel="0" collapsed="false">
      <c r="D747" s="170"/>
    </row>
    <row r="748" customFormat="false" ht="13.2" hidden="false" customHeight="false" outlineLevel="0" collapsed="false">
      <c r="D748" s="170"/>
    </row>
    <row r="749" customFormat="false" ht="13.2" hidden="false" customHeight="false" outlineLevel="0" collapsed="false">
      <c r="D749" s="170"/>
    </row>
    <row r="750" customFormat="false" ht="13.2" hidden="false" customHeight="false" outlineLevel="0" collapsed="false">
      <c r="D750" s="170"/>
    </row>
    <row r="751" customFormat="false" ht="13.2" hidden="false" customHeight="false" outlineLevel="0" collapsed="false">
      <c r="D751" s="170"/>
    </row>
    <row r="752" customFormat="false" ht="13.2" hidden="false" customHeight="false" outlineLevel="0" collapsed="false">
      <c r="D752" s="170"/>
    </row>
    <row r="753" customFormat="false" ht="13.2" hidden="false" customHeight="false" outlineLevel="0" collapsed="false">
      <c r="D753" s="170"/>
    </row>
    <row r="754" customFormat="false" ht="13.2" hidden="false" customHeight="false" outlineLevel="0" collapsed="false">
      <c r="D754" s="170"/>
    </row>
    <row r="755" customFormat="false" ht="13.2" hidden="false" customHeight="false" outlineLevel="0" collapsed="false">
      <c r="D755" s="170"/>
    </row>
    <row r="756" customFormat="false" ht="13.2" hidden="false" customHeight="false" outlineLevel="0" collapsed="false">
      <c r="D756" s="170"/>
    </row>
    <row r="757" customFormat="false" ht="13.2" hidden="false" customHeight="false" outlineLevel="0" collapsed="false">
      <c r="D757" s="170"/>
    </row>
    <row r="758" customFormat="false" ht="13.2" hidden="false" customHeight="false" outlineLevel="0" collapsed="false">
      <c r="D758" s="170"/>
    </row>
    <row r="759" customFormat="false" ht="13.2" hidden="false" customHeight="false" outlineLevel="0" collapsed="false">
      <c r="D759" s="170"/>
    </row>
    <row r="760" customFormat="false" ht="13.2" hidden="false" customHeight="false" outlineLevel="0" collapsed="false">
      <c r="D760" s="170"/>
    </row>
    <row r="761" customFormat="false" ht="13.2" hidden="false" customHeight="false" outlineLevel="0" collapsed="false">
      <c r="D761" s="170"/>
    </row>
    <row r="762" customFormat="false" ht="13.2" hidden="false" customHeight="false" outlineLevel="0" collapsed="false">
      <c r="D762" s="170"/>
    </row>
    <row r="763" customFormat="false" ht="13.2" hidden="false" customHeight="false" outlineLevel="0" collapsed="false">
      <c r="D763" s="170"/>
    </row>
    <row r="764" customFormat="false" ht="13.2" hidden="false" customHeight="false" outlineLevel="0" collapsed="false">
      <c r="D764" s="170"/>
    </row>
    <row r="765" customFormat="false" ht="13.2" hidden="false" customHeight="false" outlineLevel="0" collapsed="false">
      <c r="D765" s="170"/>
    </row>
    <row r="766" customFormat="false" ht="13.2" hidden="false" customHeight="false" outlineLevel="0" collapsed="false">
      <c r="D766" s="170"/>
    </row>
    <row r="767" customFormat="false" ht="13.2" hidden="false" customHeight="false" outlineLevel="0" collapsed="false">
      <c r="D767" s="170"/>
    </row>
    <row r="768" customFormat="false" ht="13.2" hidden="false" customHeight="false" outlineLevel="0" collapsed="false">
      <c r="D768" s="170"/>
    </row>
    <row r="769" customFormat="false" ht="13.2" hidden="false" customHeight="false" outlineLevel="0" collapsed="false">
      <c r="D769" s="170"/>
    </row>
    <row r="770" customFormat="false" ht="13.2" hidden="false" customHeight="false" outlineLevel="0" collapsed="false">
      <c r="D770" s="170"/>
    </row>
    <row r="771" customFormat="false" ht="13.2" hidden="false" customHeight="false" outlineLevel="0" collapsed="false">
      <c r="D771" s="170"/>
    </row>
    <row r="772" customFormat="false" ht="13.2" hidden="false" customHeight="false" outlineLevel="0" collapsed="false">
      <c r="D772" s="170"/>
    </row>
    <row r="773" customFormat="false" ht="13.2" hidden="false" customHeight="false" outlineLevel="0" collapsed="false">
      <c r="D773" s="170"/>
    </row>
    <row r="774" customFormat="false" ht="13.2" hidden="false" customHeight="false" outlineLevel="0" collapsed="false">
      <c r="D774" s="170"/>
    </row>
    <row r="775" customFormat="false" ht="13.2" hidden="false" customHeight="false" outlineLevel="0" collapsed="false">
      <c r="D775" s="170"/>
    </row>
    <row r="776" customFormat="false" ht="13.2" hidden="false" customHeight="false" outlineLevel="0" collapsed="false">
      <c r="D776" s="170"/>
    </row>
    <row r="777" customFormat="false" ht="13.2" hidden="false" customHeight="false" outlineLevel="0" collapsed="false">
      <c r="D777" s="170"/>
    </row>
    <row r="778" customFormat="false" ht="13.2" hidden="false" customHeight="false" outlineLevel="0" collapsed="false">
      <c r="D778" s="170"/>
    </row>
    <row r="779" customFormat="false" ht="13.2" hidden="false" customHeight="false" outlineLevel="0" collapsed="false">
      <c r="D779" s="170"/>
    </row>
    <row r="780" customFormat="false" ht="13.2" hidden="false" customHeight="false" outlineLevel="0" collapsed="false">
      <c r="D780" s="170"/>
    </row>
    <row r="781" customFormat="false" ht="13.2" hidden="false" customHeight="false" outlineLevel="0" collapsed="false">
      <c r="D781" s="170"/>
    </row>
    <row r="782" customFormat="false" ht="13.2" hidden="false" customHeight="false" outlineLevel="0" collapsed="false">
      <c r="D782" s="170"/>
    </row>
    <row r="783" customFormat="false" ht="13.2" hidden="false" customHeight="false" outlineLevel="0" collapsed="false">
      <c r="D783" s="170"/>
    </row>
    <row r="784" customFormat="false" ht="13.2" hidden="false" customHeight="false" outlineLevel="0" collapsed="false">
      <c r="D784" s="170"/>
    </row>
    <row r="785" customFormat="false" ht="13.2" hidden="false" customHeight="false" outlineLevel="0" collapsed="false">
      <c r="D785" s="170"/>
    </row>
    <row r="786" customFormat="false" ht="13.2" hidden="false" customHeight="false" outlineLevel="0" collapsed="false">
      <c r="D786" s="170"/>
    </row>
    <row r="787" customFormat="false" ht="13.2" hidden="false" customHeight="false" outlineLevel="0" collapsed="false">
      <c r="D787" s="170"/>
    </row>
    <row r="788" customFormat="false" ht="13.2" hidden="false" customHeight="false" outlineLevel="0" collapsed="false">
      <c r="D788" s="170"/>
    </row>
    <row r="789" customFormat="false" ht="13.2" hidden="false" customHeight="false" outlineLevel="0" collapsed="false">
      <c r="D789" s="170"/>
    </row>
    <row r="790" customFormat="false" ht="13.2" hidden="false" customHeight="false" outlineLevel="0" collapsed="false">
      <c r="D790" s="170"/>
    </row>
    <row r="791" customFormat="false" ht="13.2" hidden="false" customHeight="false" outlineLevel="0" collapsed="false">
      <c r="D791" s="170"/>
    </row>
    <row r="792" customFormat="false" ht="13.2" hidden="false" customHeight="false" outlineLevel="0" collapsed="false">
      <c r="D792" s="170"/>
    </row>
    <row r="793" customFormat="false" ht="13.2" hidden="false" customHeight="false" outlineLevel="0" collapsed="false">
      <c r="D793" s="170"/>
    </row>
    <row r="794" customFormat="false" ht="13.2" hidden="false" customHeight="false" outlineLevel="0" collapsed="false">
      <c r="D794" s="170"/>
    </row>
    <row r="795" customFormat="false" ht="13.2" hidden="false" customHeight="false" outlineLevel="0" collapsed="false">
      <c r="D795" s="170"/>
    </row>
    <row r="796" customFormat="false" ht="13.2" hidden="false" customHeight="false" outlineLevel="0" collapsed="false">
      <c r="D796" s="170"/>
    </row>
    <row r="797" customFormat="false" ht="13.2" hidden="false" customHeight="false" outlineLevel="0" collapsed="false">
      <c r="D797" s="170"/>
    </row>
    <row r="798" customFormat="false" ht="13.2" hidden="false" customHeight="false" outlineLevel="0" collapsed="false">
      <c r="D798" s="170"/>
    </row>
    <row r="799" customFormat="false" ht="13.2" hidden="false" customHeight="false" outlineLevel="0" collapsed="false">
      <c r="D799" s="170"/>
    </row>
    <row r="800" customFormat="false" ht="13.2" hidden="false" customHeight="false" outlineLevel="0" collapsed="false">
      <c r="D800" s="170"/>
    </row>
    <row r="801" customFormat="false" ht="13.2" hidden="false" customHeight="false" outlineLevel="0" collapsed="false">
      <c r="D801" s="170"/>
    </row>
    <row r="802" customFormat="false" ht="13.2" hidden="false" customHeight="false" outlineLevel="0" collapsed="false">
      <c r="D802" s="170"/>
    </row>
    <row r="803" customFormat="false" ht="13.2" hidden="false" customHeight="false" outlineLevel="0" collapsed="false">
      <c r="D803" s="170"/>
    </row>
    <row r="804" customFormat="false" ht="13.2" hidden="false" customHeight="false" outlineLevel="0" collapsed="false">
      <c r="D804" s="170"/>
    </row>
    <row r="805" customFormat="false" ht="13.2" hidden="false" customHeight="false" outlineLevel="0" collapsed="false">
      <c r="D805" s="170"/>
    </row>
    <row r="806" customFormat="false" ht="13.2" hidden="false" customHeight="false" outlineLevel="0" collapsed="false">
      <c r="D806" s="170"/>
    </row>
    <row r="807" customFormat="false" ht="13.2" hidden="false" customHeight="false" outlineLevel="0" collapsed="false">
      <c r="D807" s="170"/>
    </row>
    <row r="808" customFormat="false" ht="13.2" hidden="false" customHeight="false" outlineLevel="0" collapsed="false">
      <c r="D808" s="170"/>
    </row>
    <row r="809" customFormat="false" ht="13.2" hidden="false" customHeight="false" outlineLevel="0" collapsed="false">
      <c r="D809" s="170"/>
    </row>
    <row r="810" customFormat="false" ht="13.2" hidden="false" customHeight="false" outlineLevel="0" collapsed="false">
      <c r="D810" s="170"/>
    </row>
    <row r="811" customFormat="false" ht="13.2" hidden="false" customHeight="false" outlineLevel="0" collapsed="false">
      <c r="D811" s="170"/>
    </row>
    <row r="812" customFormat="false" ht="13.2" hidden="false" customHeight="false" outlineLevel="0" collapsed="false">
      <c r="D812" s="170"/>
    </row>
    <row r="813" customFormat="false" ht="13.2" hidden="false" customHeight="false" outlineLevel="0" collapsed="false">
      <c r="D813" s="170"/>
    </row>
    <row r="814" customFormat="false" ht="13.2" hidden="false" customHeight="false" outlineLevel="0" collapsed="false">
      <c r="D814" s="170"/>
    </row>
    <row r="815" customFormat="false" ht="13.2" hidden="false" customHeight="false" outlineLevel="0" collapsed="false">
      <c r="D815" s="170"/>
    </row>
    <row r="816" customFormat="false" ht="13.2" hidden="false" customHeight="false" outlineLevel="0" collapsed="false">
      <c r="D816" s="170"/>
    </row>
    <row r="817" customFormat="false" ht="13.2" hidden="false" customHeight="false" outlineLevel="0" collapsed="false">
      <c r="D817" s="170"/>
    </row>
    <row r="818" customFormat="false" ht="13.2" hidden="false" customHeight="false" outlineLevel="0" collapsed="false">
      <c r="D818" s="170"/>
    </row>
    <row r="819" customFormat="false" ht="13.2" hidden="false" customHeight="false" outlineLevel="0" collapsed="false">
      <c r="D819" s="170"/>
    </row>
    <row r="820" customFormat="false" ht="13.2" hidden="false" customHeight="false" outlineLevel="0" collapsed="false">
      <c r="D820" s="170"/>
    </row>
    <row r="821" customFormat="false" ht="13.2" hidden="false" customHeight="false" outlineLevel="0" collapsed="false">
      <c r="D821" s="170"/>
    </row>
    <row r="822" customFormat="false" ht="13.2" hidden="false" customHeight="false" outlineLevel="0" collapsed="false">
      <c r="D822" s="170"/>
    </row>
    <row r="823" customFormat="false" ht="13.2" hidden="false" customHeight="false" outlineLevel="0" collapsed="false">
      <c r="D823" s="170"/>
    </row>
    <row r="824" customFormat="false" ht="13.2" hidden="false" customHeight="false" outlineLevel="0" collapsed="false">
      <c r="D824" s="170"/>
    </row>
    <row r="825" customFormat="false" ht="13.2" hidden="false" customHeight="false" outlineLevel="0" collapsed="false">
      <c r="D825" s="170"/>
    </row>
    <row r="826" customFormat="false" ht="13.2" hidden="false" customHeight="false" outlineLevel="0" collapsed="false">
      <c r="D826" s="170"/>
    </row>
    <row r="827" customFormat="false" ht="13.2" hidden="false" customHeight="false" outlineLevel="0" collapsed="false">
      <c r="D827" s="170"/>
    </row>
    <row r="828" customFormat="false" ht="13.2" hidden="false" customHeight="false" outlineLevel="0" collapsed="false">
      <c r="D828" s="170"/>
    </row>
    <row r="829" customFormat="false" ht="13.2" hidden="false" customHeight="false" outlineLevel="0" collapsed="false">
      <c r="D829" s="170"/>
    </row>
    <row r="830" customFormat="false" ht="13.2" hidden="false" customHeight="false" outlineLevel="0" collapsed="false">
      <c r="D830" s="170"/>
    </row>
    <row r="831" customFormat="false" ht="13.2" hidden="false" customHeight="false" outlineLevel="0" collapsed="false">
      <c r="D831" s="170"/>
    </row>
    <row r="832" customFormat="false" ht="13.2" hidden="false" customHeight="false" outlineLevel="0" collapsed="false">
      <c r="D832" s="170"/>
    </row>
    <row r="833" customFormat="false" ht="13.2" hidden="false" customHeight="false" outlineLevel="0" collapsed="false">
      <c r="D833" s="170"/>
    </row>
    <row r="834" customFormat="false" ht="13.2" hidden="false" customHeight="false" outlineLevel="0" collapsed="false">
      <c r="D834" s="170"/>
    </row>
    <row r="835" customFormat="false" ht="13.2" hidden="false" customHeight="false" outlineLevel="0" collapsed="false">
      <c r="D835" s="170"/>
    </row>
    <row r="836" customFormat="false" ht="13.2" hidden="false" customHeight="false" outlineLevel="0" collapsed="false">
      <c r="D836" s="170"/>
    </row>
    <row r="837" customFormat="false" ht="13.2" hidden="false" customHeight="false" outlineLevel="0" collapsed="false">
      <c r="D837" s="170"/>
    </row>
    <row r="838" customFormat="false" ht="13.2" hidden="false" customHeight="false" outlineLevel="0" collapsed="false">
      <c r="D838" s="170"/>
    </row>
    <row r="839" customFormat="false" ht="13.2" hidden="false" customHeight="false" outlineLevel="0" collapsed="false">
      <c r="D839" s="170"/>
    </row>
    <row r="840" customFormat="false" ht="13.2" hidden="false" customHeight="false" outlineLevel="0" collapsed="false">
      <c r="D840" s="170"/>
    </row>
    <row r="841" customFormat="false" ht="13.2" hidden="false" customHeight="false" outlineLevel="0" collapsed="false">
      <c r="D841" s="170"/>
    </row>
    <row r="842" customFormat="false" ht="13.2" hidden="false" customHeight="false" outlineLevel="0" collapsed="false">
      <c r="D842" s="170"/>
    </row>
    <row r="843" customFormat="false" ht="13.2" hidden="false" customHeight="false" outlineLevel="0" collapsed="false">
      <c r="D843" s="170"/>
    </row>
    <row r="844" customFormat="false" ht="13.2" hidden="false" customHeight="false" outlineLevel="0" collapsed="false">
      <c r="D844" s="170"/>
    </row>
    <row r="845" customFormat="false" ht="13.2" hidden="false" customHeight="false" outlineLevel="0" collapsed="false">
      <c r="D845" s="170"/>
    </row>
    <row r="846" customFormat="false" ht="13.2" hidden="false" customHeight="false" outlineLevel="0" collapsed="false">
      <c r="D846" s="170"/>
    </row>
    <row r="847" customFormat="false" ht="13.2" hidden="false" customHeight="false" outlineLevel="0" collapsed="false">
      <c r="D847" s="170"/>
    </row>
    <row r="848" customFormat="false" ht="13.2" hidden="false" customHeight="false" outlineLevel="0" collapsed="false">
      <c r="D848" s="170"/>
    </row>
    <row r="849" customFormat="false" ht="13.2" hidden="false" customHeight="false" outlineLevel="0" collapsed="false">
      <c r="D849" s="170"/>
    </row>
    <row r="850" customFormat="false" ht="13.2" hidden="false" customHeight="false" outlineLevel="0" collapsed="false">
      <c r="D850" s="170"/>
    </row>
    <row r="851" customFormat="false" ht="13.2" hidden="false" customHeight="false" outlineLevel="0" collapsed="false">
      <c r="D851" s="170"/>
    </row>
    <row r="852" customFormat="false" ht="13.2" hidden="false" customHeight="false" outlineLevel="0" collapsed="false">
      <c r="D852" s="170"/>
    </row>
    <row r="853" customFormat="false" ht="13.2" hidden="false" customHeight="false" outlineLevel="0" collapsed="false">
      <c r="D853" s="170"/>
    </row>
    <row r="854" customFormat="false" ht="13.2" hidden="false" customHeight="false" outlineLevel="0" collapsed="false">
      <c r="D854" s="170"/>
    </row>
    <row r="855" customFormat="false" ht="13.2" hidden="false" customHeight="false" outlineLevel="0" collapsed="false">
      <c r="D855" s="170"/>
    </row>
    <row r="856" customFormat="false" ht="13.2" hidden="false" customHeight="false" outlineLevel="0" collapsed="false">
      <c r="D856" s="170"/>
    </row>
    <row r="857" customFormat="false" ht="13.2" hidden="false" customHeight="false" outlineLevel="0" collapsed="false">
      <c r="D857" s="170"/>
    </row>
    <row r="858" customFormat="false" ht="13.2" hidden="false" customHeight="false" outlineLevel="0" collapsed="false">
      <c r="D858" s="170"/>
    </row>
    <row r="859" customFormat="false" ht="13.2" hidden="false" customHeight="false" outlineLevel="0" collapsed="false">
      <c r="D859" s="170"/>
    </row>
    <row r="860" customFormat="false" ht="13.2" hidden="false" customHeight="false" outlineLevel="0" collapsed="false">
      <c r="D860" s="170"/>
    </row>
    <row r="861" customFormat="false" ht="13.2" hidden="false" customHeight="false" outlineLevel="0" collapsed="false">
      <c r="D861" s="170"/>
    </row>
    <row r="862" customFormat="false" ht="13.2" hidden="false" customHeight="false" outlineLevel="0" collapsed="false">
      <c r="D862" s="170"/>
    </row>
    <row r="863" customFormat="false" ht="13.2" hidden="false" customHeight="false" outlineLevel="0" collapsed="false">
      <c r="D863" s="170"/>
    </row>
    <row r="864" customFormat="false" ht="13.2" hidden="false" customHeight="false" outlineLevel="0" collapsed="false">
      <c r="D864" s="170"/>
    </row>
    <row r="865" customFormat="false" ht="13.2" hidden="false" customHeight="false" outlineLevel="0" collapsed="false">
      <c r="D865" s="170"/>
    </row>
    <row r="866" customFormat="false" ht="13.2" hidden="false" customHeight="false" outlineLevel="0" collapsed="false">
      <c r="D866" s="170"/>
    </row>
    <row r="867" customFormat="false" ht="13.2" hidden="false" customHeight="false" outlineLevel="0" collapsed="false">
      <c r="D867" s="170"/>
    </row>
    <row r="868" customFormat="false" ht="13.2" hidden="false" customHeight="false" outlineLevel="0" collapsed="false">
      <c r="D868" s="170"/>
    </row>
    <row r="869" customFormat="false" ht="13.2" hidden="false" customHeight="false" outlineLevel="0" collapsed="false">
      <c r="D869" s="170"/>
    </row>
    <row r="870" customFormat="false" ht="13.2" hidden="false" customHeight="false" outlineLevel="0" collapsed="false">
      <c r="D870" s="170"/>
    </row>
    <row r="871" customFormat="false" ht="13.2" hidden="false" customHeight="false" outlineLevel="0" collapsed="false">
      <c r="D871" s="170"/>
    </row>
    <row r="872" customFormat="false" ht="13.2" hidden="false" customHeight="false" outlineLevel="0" collapsed="false">
      <c r="D872" s="170"/>
    </row>
    <row r="873" customFormat="false" ht="13.2" hidden="false" customHeight="false" outlineLevel="0" collapsed="false">
      <c r="D873" s="170"/>
    </row>
    <row r="874" customFormat="false" ht="13.2" hidden="false" customHeight="false" outlineLevel="0" collapsed="false">
      <c r="D874" s="170"/>
    </row>
    <row r="875" customFormat="false" ht="13.2" hidden="false" customHeight="false" outlineLevel="0" collapsed="false">
      <c r="D875" s="170"/>
    </row>
    <row r="876" customFormat="false" ht="13.2" hidden="false" customHeight="false" outlineLevel="0" collapsed="false">
      <c r="D876" s="170"/>
    </row>
    <row r="877" customFormat="false" ht="13.2" hidden="false" customHeight="false" outlineLevel="0" collapsed="false">
      <c r="D877" s="170"/>
    </row>
    <row r="878" customFormat="false" ht="13.2" hidden="false" customHeight="false" outlineLevel="0" collapsed="false">
      <c r="D878" s="170"/>
    </row>
    <row r="879" customFormat="false" ht="13.2" hidden="false" customHeight="false" outlineLevel="0" collapsed="false">
      <c r="D879" s="170"/>
    </row>
    <row r="880" customFormat="false" ht="13.2" hidden="false" customHeight="false" outlineLevel="0" collapsed="false">
      <c r="D880" s="170"/>
    </row>
    <row r="881" customFormat="false" ht="13.2" hidden="false" customHeight="false" outlineLevel="0" collapsed="false">
      <c r="D881" s="170"/>
    </row>
    <row r="882" customFormat="false" ht="13.2" hidden="false" customHeight="false" outlineLevel="0" collapsed="false">
      <c r="D882" s="170"/>
    </row>
    <row r="883" customFormat="false" ht="13.2" hidden="false" customHeight="false" outlineLevel="0" collapsed="false">
      <c r="D883" s="170"/>
    </row>
    <row r="884" customFormat="false" ht="13.2" hidden="false" customHeight="false" outlineLevel="0" collapsed="false">
      <c r="D884" s="170"/>
    </row>
    <row r="885" customFormat="false" ht="13.2" hidden="false" customHeight="false" outlineLevel="0" collapsed="false">
      <c r="D885" s="170"/>
    </row>
    <row r="886" customFormat="false" ht="13.2" hidden="false" customHeight="false" outlineLevel="0" collapsed="false">
      <c r="D886" s="170"/>
    </row>
    <row r="887" customFormat="false" ht="13.2" hidden="false" customHeight="false" outlineLevel="0" collapsed="false">
      <c r="D887" s="170"/>
    </row>
    <row r="888" customFormat="false" ht="13.2" hidden="false" customHeight="false" outlineLevel="0" collapsed="false">
      <c r="D888" s="170"/>
    </row>
    <row r="889" customFormat="false" ht="13.2" hidden="false" customHeight="false" outlineLevel="0" collapsed="false">
      <c r="D889" s="170"/>
    </row>
    <row r="890" customFormat="false" ht="13.2" hidden="false" customHeight="false" outlineLevel="0" collapsed="false">
      <c r="D890" s="170"/>
    </row>
    <row r="891" customFormat="false" ht="13.2" hidden="false" customHeight="false" outlineLevel="0" collapsed="false">
      <c r="D891" s="170"/>
    </row>
    <row r="892" customFormat="false" ht="13.2" hidden="false" customHeight="false" outlineLevel="0" collapsed="false">
      <c r="D892" s="170"/>
    </row>
    <row r="893" customFormat="false" ht="13.2" hidden="false" customHeight="false" outlineLevel="0" collapsed="false">
      <c r="D893" s="170"/>
    </row>
    <row r="894" customFormat="false" ht="13.2" hidden="false" customHeight="false" outlineLevel="0" collapsed="false">
      <c r="D894" s="170"/>
    </row>
    <row r="895" customFormat="false" ht="13.2" hidden="false" customHeight="false" outlineLevel="0" collapsed="false">
      <c r="D895" s="170"/>
    </row>
    <row r="896" customFormat="false" ht="13.2" hidden="false" customHeight="false" outlineLevel="0" collapsed="false">
      <c r="D896" s="170"/>
    </row>
    <row r="897" customFormat="false" ht="13.2" hidden="false" customHeight="false" outlineLevel="0" collapsed="false">
      <c r="D897" s="170"/>
    </row>
    <row r="898" customFormat="false" ht="13.2" hidden="false" customHeight="false" outlineLevel="0" collapsed="false">
      <c r="D898" s="170"/>
    </row>
    <row r="899" customFormat="false" ht="13.2" hidden="false" customHeight="false" outlineLevel="0" collapsed="false">
      <c r="D899" s="170"/>
    </row>
    <row r="900" customFormat="false" ht="13.2" hidden="false" customHeight="false" outlineLevel="0" collapsed="false">
      <c r="D900" s="170"/>
    </row>
    <row r="901" customFormat="false" ht="13.2" hidden="false" customHeight="false" outlineLevel="0" collapsed="false">
      <c r="D901" s="170"/>
    </row>
    <row r="902" customFormat="false" ht="13.2" hidden="false" customHeight="false" outlineLevel="0" collapsed="false">
      <c r="D902" s="170"/>
    </row>
    <row r="903" customFormat="false" ht="13.2" hidden="false" customHeight="false" outlineLevel="0" collapsed="false">
      <c r="D903" s="170"/>
    </row>
    <row r="904" customFormat="false" ht="13.2" hidden="false" customHeight="false" outlineLevel="0" collapsed="false">
      <c r="D904" s="170"/>
    </row>
    <row r="905" customFormat="false" ht="13.2" hidden="false" customHeight="false" outlineLevel="0" collapsed="false">
      <c r="D905" s="170"/>
    </row>
    <row r="906" customFormat="false" ht="13.2" hidden="false" customHeight="false" outlineLevel="0" collapsed="false">
      <c r="D906" s="170"/>
    </row>
    <row r="907" customFormat="false" ht="13.2" hidden="false" customHeight="false" outlineLevel="0" collapsed="false">
      <c r="D907" s="170"/>
    </row>
    <row r="908" customFormat="false" ht="13.2" hidden="false" customHeight="false" outlineLevel="0" collapsed="false">
      <c r="D908" s="170"/>
    </row>
    <row r="909" customFormat="false" ht="13.2" hidden="false" customHeight="false" outlineLevel="0" collapsed="false">
      <c r="D909" s="170"/>
    </row>
    <row r="910" customFormat="false" ht="13.2" hidden="false" customHeight="false" outlineLevel="0" collapsed="false">
      <c r="D910" s="170"/>
    </row>
    <row r="911" customFormat="false" ht="13.2" hidden="false" customHeight="false" outlineLevel="0" collapsed="false">
      <c r="D911" s="170"/>
    </row>
    <row r="912" customFormat="false" ht="13.2" hidden="false" customHeight="false" outlineLevel="0" collapsed="false">
      <c r="D912" s="170"/>
    </row>
    <row r="913" customFormat="false" ht="13.2" hidden="false" customHeight="false" outlineLevel="0" collapsed="false">
      <c r="D913" s="170"/>
    </row>
    <row r="914" customFormat="false" ht="13.2" hidden="false" customHeight="false" outlineLevel="0" collapsed="false">
      <c r="D914" s="170"/>
    </row>
    <row r="915" customFormat="false" ht="13.2" hidden="false" customHeight="false" outlineLevel="0" collapsed="false">
      <c r="D915" s="170"/>
    </row>
    <row r="916" customFormat="false" ht="13.2" hidden="false" customHeight="false" outlineLevel="0" collapsed="false">
      <c r="D916" s="170"/>
    </row>
    <row r="917" customFormat="false" ht="13.2" hidden="false" customHeight="false" outlineLevel="0" collapsed="false">
      <c r="D917" s="170"/>
    </row>
    <row r="918" customFormat="false" ht="13.2" hidden="false" customHeight="false" outlineLevel="0" collapsed="false">
      <c r="D918" s="170"/>
    </row>
    <row r="919" customFormat="false" ht="13.2" hidden="false" customHeight="false" outlineLevel="0" collapsed="false">
      <c r="D919" s="170"/>
    </row>
    <row r="920" customFormat="false" ht="13.2" hidden="false" customHeight="false" outlineLevel="0" collapsed="false">
      <c r="D920" s="170"/>
    </row>
    <row r="921" customFormat="false" ht="13.2" hidden="false" customHeight="false" outlineLevel="0" collapsed="false">
      <c r="D921" s="170"/>
    </row>
    <row r="922" customFormat="false" ht="13.2" hidden="false" customHeight="false" outlineLevel="0" collapsed="false">
      <c r="D922" s="170"/>
    </row>
    <row r="923" customFormat="false" ht="13.2" hidden="false" customHeight="false" outlineLevel="0" collapsed="false">
      <c r="D923" s="170"/>
    </row>
    <row r="924" customFormat="false" ht="13.2" hidden="false" customHeight="false" outlineLevel="0" collapsed="false">
      <c r="D924" s="170"/>
    </row>
    <row r="925" customFormat="false" ht="13.2" hidden="false" customHeight="false" outlineLevel="0" collapsed="false">
      <c r="D925" s="170"/>
    </row>
    <row r="926" customFormat="false" ht="13.2" hidden="false" customHeight="false" outlineLevel="0" collapsed="false">
      <c r="D926" s="170"/>
    </row>
    <row r="927" customFormat="false" ht="13.2" hidden="false" customHeight="false" outlineLevel="0" collapsed="false">
      <c r="D927" s="170"/>
    </row>
    <row r="928" customFormat="false" ht="13.2" hidden="false" customHeight="false" outlineLevel="0" collapsed="false">
      <c r="D928" s="170"/>
    </row>
    <row r="929" customFormat="false" ht="13.2" hidden="false" customHeight="false" outlineLevel="0" collapsed="false">
      <c r="D929" s="170"/>
    </row>
    <row r="930" customFormat="false" ht="13.2" hidden="false" customHeight="false" outlineLevel="0" collapsed="false">
      <c r="D930" s="170"/>
    </row>
    <row r="931" customFormat="false" ht="13.2" hidden="false" customHeight="false" outlineLevel="0" collapsed="false">
      <c r="D931" s="170"/>
    </row>
    <row r="932" customFormat="false" ht="13.2" hidden="false" customHeight="false" outlineLevel="0" collapsed="false">
      <c r="D932" s="170"/>
    </row>
    <row r="933" customFormat="false" ht="13.2" hidden="false" customHeight="false" outlineLevel="0" collapsed="false">
      <c r="D933" s="170"/>
    </row>
    <row r="934" customFormat="false" ht="13.2" hidden="false" customHeight="false" outlineLevel="0" collapsed="false">
      <c r="D934" s="170"/>
    </row>
    <row r="935" customFormat="false" ht="13.2" hidden="false" customHeight="false" outlineLevel="0" collapsed="false">
      <c r="D935" s="170"/>
    </row>
    <row r="936" customFormat="false" ht="13.2" hidden="false" customHeight="false" outlineLevel="0" collapsed="false">
      <c r="D936" s="170"/>
    </row>
    <row r="937" customFormat="false" ht="13.2" hidden="false" customHeight="false" outlineLevel="0" collapsed="false">
      <c r="D937" s="170"/>
    </row>
    <row r="938" customFormat="false" ht="13.2" hidden="false" customHeight="false" outlineLevel="0" collapsed="false">
      <c r="D938" s="170"/>
    </row>
    <row r="939" customFormat="false" ht="13.2" hidden="false" customHeight="false" outlineLevel="0" collapsed="false">
      <c r="D939" s="170"/>
    </row>
    <row r="940" customFormat="false" ht="13.2" hidden="false" customHeight="false" outlineLevel="0" collapsed="false">
      <c r="D940" s="170"/>
    </row>
    <row r="941" customFormat="false" ht="13.2" hidden="false" customHeight="false" outlineLevel="0" collapsed="false">
      <c r="D941" s="170"/>
    </row>
    <row r="942" customFormat="false" ht="13.2" hidden="false" customHeight="false" outlineLevel="0" collapsed="false">
      <c r="D942" s="170"/>
    </row>
    <row r="943" customFormat="false" ht="13.2" hidden="false" customHeight="false" outlineLevel="0" collapsed="false">
      <c r="D943" s="170"/>
    </row>
    <row r="944" customFormat="false" ht="13.2" hidden="false" customHeight="false" outlineLevel="0" collapsed="false">
      <c r="D944" s="170"/>
    </row>
    <row r="945" customFormat="false" ht="13.2" hidden="false" customHeight="false" outlineLevel="0" collapsed="false">
      <c r="D945" s="170"/>
    </row>
    <row r="946" customFormat="false" ht="13.2" hidden="false" customHeight="false" outlineLevel="0" collapsed="false">
      <c r="D946" s="170"/>
    </row>
    <row r="947" customFormat="false" ht="13.2" hidden="false" customHeight="false" outlineLevel="0" collapsed="false">
      <c r="D947" s="170"/>
    </row>
    <row r="948" customFormat="false" ht="13.2" hidden="false" customHeight="false" outlineLevel="0" collapsed="false">
      <c r="D948" s="170"/>
    </row>
    <row r="949" customFormat="false" ht="13.2" hidden="false" customHeight="false" outlineLevel="0" collapsed="false">
      <c r="D949" s="170"/>
    </row>
    <row r="950" customFormat="false" ht="13.2" hidden="false" customHeight="false" outlineLevel="0" collapsed="false">
      <c r="D950" s="170"/>
    </row>
    <row r="951" customFormat="false" ht="13.2" hidden="false" customHeight="false" outlineLevel="0" collapsed="false">
      <c r="D951" s="170"/>
    </row>
    <row r="952" customFormat="false" ht="13.2" hidden="false" customHeight="false" outlineLevel="0" collapsed="false">
      <c r="D952" s="170"/>
    </row>
    <row r="953" customFormat="false" ht="13.2" hidden="false" customHeight="false" outlineLevel="0" collapsed="false">
      <c r="D953" s="170"/>
    </row>
    <row r="954" customFormat="false" ht="13.2" hidden="false" customHeight="false" outlineLevel="0" collapsed="false">
      <c r="D954" s="170"/>
    </row>
    <row r="955" customFormat="false" ht="13.2" hidden="false" customHeight="false" outlineLevel="0" collapsed="false">
      <c r="D955" s="170"/>
    </row>
    <row r="956" customFormat="false" ht="13.2" hidden="false" customHeight="false" outlineLevel="0" collapsed="false">
      <c r="D956" s="170"/>
    </row>
    <row r="957" customFormat="false" ht="13.2" hidden="false" customHeight="false" outlineLevel="0" collapsed="false">
      <c r="D957" s="170"/>
    </row>
    <row r="958" customFormat="false" ht="13.2" hidden="false" customHeight="false" outlineLevel="0" collapsed="false">
      <c r="D958" s="170"/>
    </row>
    <row r="959" customFormat="false" ht="13.2" hidden="false" customHeight="false" outlineLevel="0" collapsed="false">
      <c r="D959" s="170"/>
    </row>
    <row r="960" customFormat="false" ht="13.2" hidden="false" customHeight="false" outlineLevel="0" collapsed="false">
      <c r="D960" s="170"/>
    </row>
    <row r="961" customFormat="false" ht="13.2" hidden="false" customHeight="false" outlineLevel="0" collapsed="false">
      <c r="D961" s="170"/>
    </row>
    <row r="962" customFormat="false" ht="13.2" hidden="false" customHeight="false" outlineLevel="0" collapsed="false">
      <c r="D962" s="170"/>
    </row>
    <row r="963" customFormat="false" ht="13.2" hidden="false" customHeight="false" outlineLevel="0" collapsed="false">
      <c r="D963" s="170"/>
    </row>
    <row r="964" customFormat="false" ht="13.2" hidden="false" customHeight="false" outlineLevel="0" collapsed="false">
      <c r="D964" s="170"/>
    </row>
    <row r="965" customFormat="false" ht="13.2" hidden="false" customHeight="false" outlineLevel="0" collapsed="false">
      <c r="D965" s="170"/>
    </row>
    <row r="966" customFormat="false" ht="13.2" hidden="false" customHeight="false" outlineLevel="0" collapsed="false">
      <c r="D966" s="170"/>
    </row>
    <row r="967" customFormat="false" ht="13.2" hidden="false" customHeight="false" outlineLevel="0" collapsed="false">
      <c r="D967" s="170"/>
    </row>
    <row r="968" customFormat="false" ht="13.2" hidden="false" customHeight="false" outlineLevel="0" collapsed="false">
      <c r="D968" s="170"/>
    </row>
    <row r="969" customFormat="false" ht="13.2" hidden="false" customHeight="false" outlineLevel="0" collapsed="false">
      <c r="D969" s="170"/>
    </row>
    <row r="970" customFormat="false" ht="13.2" hidden="false" customHeight="false" outlineLevel="0" collapsed="false">
      <c r="D970" s="170"/>
    </row>
    <row r="971" customFormat="false" ht="13.2" hidden="false" customHeight="false" outlineLevel="0" collapsed="false">
      <c r="D971" s="170"/>
    </row>
    <row r="972" customFormat="false" ht="13.2" hidden="false" customHeight="false" outlineLevel="0" collapsed="false">
      <c r="D972" s="170"/>
    </row>
    <row r="973" customFormat="false" ht="13.2" hidden="false" customHeight="false" outlineLevel="0" collapsed="false">
      <c r="D973" s="170"/>
    </row>
    <row r="974" customFormat="false" ht="13.2" hidden="false" customHeight="false" outlineLevel="0" collapsed="false">
      <c r="D974" s="170"/>
    </row>
    <row r="975" customFormat="false" ht="13.2" hidden="false" customHeight="false" outlineLevel="0" collapsed="false">
      <c r="D975" s="170"/>
    </row>
    <row r="976" customFormat="false" ht="13.2" hidden="false" customHeight="false" outlineLevel="0" collapsed="false">
      <c r="D976" s="170"/>
    </row>
    <row r="977" customFormat="false" ht="13.2" hidden="false" customHeight="false" outlineLevel="0" collapsed="false">
      <c r="D977" s="170"/>
    </row>
    <row r="978" customFormat="false" ht="13.2" hidden="false" customHeight="false" outlineLevel="0" collapsed="false">
      <c r="D978" s="170"/>
    </row>
    <row r="979" customFormat="false" ht="13.2" hidden="false" customHeight="false" outlineLevel="0" collapsed="false">
      <c r="D979" s="170"/>
    </row>
    <row r="980" customFormat="false" ht="13.2" hidden="false" customHeight="false" outlineLevel="0" collapsed="false">
      <c r="D980" s="170"/>
    </row>
    <row r="981" customFormat="false" ht="13.2" hidden="false" customHeight="false" outlineLevel="0" collapsed="false">
      <c r="D981" s="170"/>
    </row>
    <row r="982" customFormat="false" ht="13.2" hidden="false" customHeight="false" outlineLevel="0" collapsed="false">
      <c r="D982" s="170"/>
    </row>
    <row r="983" customFormat="false" ht="13.2" hidden="false" customHeight="false" outlineLevel="0" collapsed="false">
      <c r="D983" s="170"/>
    </row>
    <row r="984" customFormat="false" ht="13.2" hidden="false" customHeight="false" outlineLevel="0" collapsed="false">
      <c r="D984" s="170"/>
    </row>
    <row r="985" customFormat="false" ht="13.2" hidden="false" customHeight="false" outlineLevel="0" collapsed="false">
      <c r="D985" s="170"/>
    </row>
    <row r="986" customFormat="false" ht="13.2" hidden="false" customHeight="false" outlineLevel="0" collapsed="false">
      <c r="D986" s="170"/>
    </row>
    <row r="987" customFormat="false" ht="13.2" hidden="false" customHeight="false" outlineLevel="0" collapsed="false">
      <c r="D987" s="170"/>
    </row>
    <row r="988" customFormat="false" ht="13.2" hidden="false" customHeight="false" outlineLevel="0" collapsed="false">
      <c r="D988" s="170"/>
    </row>
    <row r="989" customFormat="false" ht="13.2" hidden="false" customHeight="false" outlineLevel="0" collapsed="false">
      <c r="D989" s="170"/>
    </row>
    <row r="990" customFormat="false" ht="13.2" hidden="false" customHeight="false" outlineLevel="0" collapsed="false">
      <c r="D990" s="170"/>
    </row>
    <row r="991" customFormat="false" ht="13.2" hidden="false" customHeight="false" outlineLevel="0" collapsed="false">
      <c r="D991" s="170"/>
    </row>
    <row r="992" customFormat="false" ht="13.2" hidden="false" customHeight="false" outlineLevel="0" collapsed="false">
      <c r="D992" s="170"/>
    </row>
    <row r="993" customFormat="false" ht="13.2" hidden="false" customHeight="false" outlineLevel="0" collapsed="false">
      <c r="D993" s="170"/>
    </row>
    <row r="994" customFormat="false" ht="13.2" hidden="false" customHeight="false" outlineLevel="0" collapsed="false">
      <c r="D994" s="170"/>
    </row>
    <row r="995" customFormat="false" ht="13.2" hidden="false" customHeight="false" outlineLevel="0" collapsed="false">
      <c r="D995" s="170"/>
    </row>
    <row r="996" customFormat="false" ht="13.2" hidden="false" customHeight="false" outlineLevel="0" collapsed="false">
      <c r="D996" s="170"/>
    </row>
    <row r="997" customFormat="false" ht="13.2" hidden="false" customHeight="false" outlineLevel="0" collapsed="false">
      <c r="D997" s="170"/>
    </row>
    <row r="998" customFormat="false" ht="13.2" hidden="false" customHeight="false" outlineLevel="0" collapsed="false">
      <c r="D998" s="170"/>
    </row>
    <row r="999" customFormat="false" ht="13.2" hidden="false" customHeight="false" outlineLevel="0" collapsed="false">
      <c r="D999" s="170"/>
    </row>
    <row r="1000" customFormat="false" ht="13.2" hidden="false" customHeight="false" outlineLevel="0" collapsed="false">
      <c r="D1000" s="170"/>
    </row>
    <row r="1001" customFormat="false" ht="13.2" hidden="false" customHeight="false" outlineLevel="0" collapsed="false">
      <c r="D1001" s="170"/>
    </row>
    <row r="1002" customFormat="false" ht="13.2" hidden="false" customHeight="false" outlineLevel="0" collapsed="false">
      <c r="D1002" s="170"/>
    </row>
    <row r="1003" customFormat="false" ht="13.2" hidden="false" customHeight="false" outlineLevel="0" collapsed="false">
      <c r="D1003" s="170"/>
    </row>
    <row r="1004" customFormat="false" ht="13.2" hidden="false" customHeight="false" outlineLevel="0" collapsed="false">
      <c r="D1004" s="170"/>
    </row>
    <row r="1005" customFormat="false" ht="13.2" hidden="false" customHeight="false" outlineLevel="0" collapsed="false">
      <c r="D1005" s="170"/>
    </row>
    <row r="1006" customFormat="false" ht="13.2" hidden="false" customHeight="false" outlineLevel="0" collapsed="false">
      <c r="D1006" s="170"/>
    </row>
    <row r="1007" customFormat="false" ht="13.2" hidden="false" customHeight="false" outlineLevel="0" collapsed="false">
      <c r="D1007" s="170"/>
    </row>
    <row r="1008" customFormat="false" ht="13.2" hidden="false" customHeight="false" outlineLevel="0" collapsed="false">
      <c r="D1008" s="170"/>
    </row>
    <row r="1009" customFormat="false" ht="13.2" hidden="false" customHeight="false" outlineLevel="0" collapsed="false">
      <c r="D1009" s="170"/>
    </row>
    <row r="1010" customFormat="false" ht="13.2" hidden="false" customHeight="false" outlineLevel="0" collapsed="false">
      <c r="D1010" s="170"/>
    </row>
    <row r="1011" customFormat="false" ht="13.2" hidden="false" customHeight="false" outlineLevel="0" collapsed="false">
      <c r="D1011" s="170"/>
    </row>
    <row r="1012" customFormat="false" ht="13.2" hidden="false" customHeight="false" outlineLevel="0" collapsed="false">
      <c r="D1012" s="170"/>
    </row>
    <row r="1013" customFormat="false" ht="13.2" hidden="false" customHeight="false" outlineLevel="0" collapsed="false">
      <c r="D1013" s="170"/>
    </row>
    <row r="1014" customFormat="false" ht="13.2" hidden="false" customHeight="false" outlineLevel="0" collapsed="false">
      <c r="D1014" s="170"/>
    </row>
    <row r="1015" customFormat="false" ht="13.2" hidden="false" customHeight="false" outlineLevel="0" collapsed="false">
      <c r="D1015" s="170"/>
    </row>
    <row r="1016" customFormat="false" ht="13.2" hidden="false" customHeight="false" outlineLevel="0" collapsed="false">
      <c r="D1016" s="170"/>
    </row>
    <row r="1017" customFormat="false" ht="13.2" hidden="false" customHeight="false" outlineLevel="0" collapsed="false">
      <c r="D1017" s="170"/>
    </row>
    <row r="1018" customFormat="false" ht="13.2" hidden="false" customHeight="false" outlineLevel="0" collapsed="false">
      <c r="D1018" s="170"/>
    </row>
    <row r="1019" customFormat="false" ht="13.2" hidden="false" customHeight="false" outlineLevel="0" collapsed="false">
      <c r="D1019" s="170"/>
    </row>
    <row r="1020" customFormat="false" ht="13.2" hidden="false" customHeight="false" outlineLevel="0" collapsed="false">
      <c r="D1020" s="170"/>
    </row>
    <row r="1021" customFormat="false" ht="13.2" hidden="false" customHeight="false" outlineLevel="0" collapsed="false">
      <c r="D1021" s="170"/>
    </row>
    <row r="1022" customFormat="false" ht="13.2" hidden="false" customHeight="false" outlineLevel="0" collapsed="false">
      <c r="D1022" s="170"/>
    </row>
    <row r="1023" customFormat="false" ht="13.2" hidden="false" customHeight="false" outlineLevel="0" collapsed="false">
      <c r="D1023" s="170"/>
    </row>
    <row r="1024" customFormat="false" ht="13.2" hidden="false" customHeight="false" outlineLevel="0" collapsed="false">
      <c r="D1024" s="170"/>
    </row>
    <row r="1025" customFormat="false" ht="13.2" hidden="false" customHeight="false" outlineLevel="0" collapsed="false">
      <c r="D1025" s="170"/>
    </row>
    <row r="1026" customFormat="false" ht="13.2" hidden="false" customHeight="false" outlineLevel="0" collapsed="false">
      <c r="D1026" s="170"/>
    </row>
    <row r="1027" customFormat="false" ht="13.2" hidden="false" customHeight="false" outlineLevel="0" collapsed="false">
      <c r="D1027" s="170"/>
    </row>
    <row r="1028" customFormat="false" ht="13.2" hidden="false" customHeight="false" outlineLevel="0" collapsed="false">
      <c r="D1028" s="170"/>
    </row>
    <row r="1029" customFormat="false" ht="13.2" hidden="false" customHeight="false" outlineLevel="0" collapsed="false">
      <c r="D1029" s="170"/>
    </row>
    <row r="1030" customFormat="false" ht="13.2" hidden="false" customHeight="false" outlineLevel="0" collapsed="false">
      <c r="D1030" s="170"/>
    </row>
    <row r="1031" customFormat="false" ht="13.2" hidden="false" customHeight="false" outlineLevel="0" collapsed="false">
      <c r="D1031" s="170"/>
    </row>
    <row r="1032" customFormat="false" ht="13.2" hidden="false" customHeight="false" outlineLevel="0" collapsed="false">
      <c r="D1032" s="170"/>
    </row>
    <row r="1033" customFormat="false" ht="13.2" hidden="false" customHeight="false" outlineLevel="0" collapsed="false">
      <c r="D1033" s="170"/>
    </row>
    <row r="1034" customFormat="false" ht="13.2" hidden="false" customHeight="false" outlineLevel="0" collapsed="false">
      <c r="D1034" s="170"/>
    </row>
    <row r="1035" customFormat="false" ht="13.2" hidden="false" customHeight="false" outlineLevel="0" collapsed="false">
      <c r="D1035" s="170"/>
    </row>
    <row r="1036" customFormat="false" ht="13.2" hidden="false" customHeight="false" outlineLevel="0" collapsed="false">
      <c r="D1036" s="170"/>
    </row>
    <row r="1037" customFormat="false" ht="13.2" hidden="false" customHeight="false" outlineLevel="0" collapsed="false">
      <c r="D1037" s="170"/>
    </row>
    <row r="1038" customFormat="false" ht="13.2" hidden="false" customHeight="false" outlineLevel="0" collapsed="false">
      <c r="D1038" s="170"/>
    </row>
    <row r="1039" customFormat="false" ht="13.2" hidden="false" customHeight="false" outlineLevel="0" collapsed="false">
      <c r="D1039" s="170"/>
    </row>
    <row r="1040" customFormat="false" ht="13.2" hidden="false" customHeight="false" outlineLevel="0" collapsed="false">
      <c r="D1040" s="170"/>
    </row>
    <row r="1041" customFormat="false" ht="13.2" hidden="false" customHeight="false" outlineLevel="0" collapsed="false">
      <c r="D1041" s="170"/>
    </row>
    <row r="1042" customFormat="false" ht="13.2" hidden="false" customHeight="false" outlineLevel="0" collapsed="false">
      <c r="D1042" s="170"/>
    </row>
    <row r="1043" customFormat="false" ht="13.2" hidden="false" customHeight="false" outlineLevel="0" collapsed="false">
      <c r="D1043" s="170"/>
    </row>
    <row r="1044" customFormat="false" ht="13.2" hidden="false" customHeight="false" outlineLevel="0" collapsed="false">
      <c r="D1044" s="170"/>
    </row>
    <row r="1045" customFormat="false" ht="13.2" hidden="false" customHeight="false" outlineLevel="0" collapsed="false">
      <c r="D1045" s="170"/>
    </row>
    <row r="1046" customFormat="false" ht="13.2" hidden="false" customHeight="false" outlineLevel="0" collapsed="false">
      <c r="D1046" s="170"/>
    </row>
    <row r="1047" customFormat="false" ht="13.2" hidden="false" customHeight="false" outlineLevel="0" collapsed="false">
      <c r="D1047" s="170"/>
    </row>
    <row r="1048" customFormat="false" ht="13.2" hidden="false" customHeight="false" outlineLevel="0" collapsed="false">
      <c r="D1048" s="170"/>
    </row>
    <row r="1049" customFormat="false" ht="13.2" hidden="false" customHeight="false" outlineLevel="0" collapsed="false">
      <c r="D1049" s="170"/>
    </row>
    <row r="1050" customFormat="false" ht="13.2" hidden="false" customHeight="false" outlineLevel="0" collapsed="false">
      <c r="D1050" s="170"/>
    </row>
    <row r="1051" customFormat="false" ht="13.2" hidden="false" customHeight="false" outlineLevel="0" collapsed="false">
      <c r="D1051" s="170"/>
    </row>
    <row r="1052" customFormat="false" ht="13.2" hidden="false" customHeight="false" outlineLevel="0" collapsed="false">
      <c r="D1052" s="170"/>
    </row>
    <row r="1053" customFormat="false" ht="13.2" hidden="false" customHeight="false" outlineLevel="0" collapsed="false">
      <c r="D1053" s="170"/>
    </row>
    <row r="1054" customFormat="false" ht="13.2" hidden="false" customHeight="false" outlineLevel="0" collapsed="false">
      <c r="D1054" s="170"/>
    </row>
    <row r="1055" customFormat="false" ht="13.2" hidden="false" customHeight="false" outlineLevel="0" collapsed="false">
      <c r="D1055" s="170"/>
    </row>
    <row r="1056" customFormat="false" ht="13.2" hidden="false" customHeight="false" outlineLevel="0" collapsed="false">
      <c r="D1056" s="170"/>
    </row>
    <row r="1057" customFormat="false" ht="13.2" hidden="false" customHeight="false" outlineLevel="0" collapsed="false">
      <c r="D1057" s="170"/>
    </row>
    <row r="1058" customFormat="false" ht="13.2" hidden="false" customHeight="false" outlineLevel="0" collapsed="false">
      <c r="D1058" s="170"/>
    </row>
    <row r="1059" customFormat="false" ht="13.2" hidden="false" customHeight="false" outlineLevel="0" collapsed="false">
      <c r="D1059" s="170"/>
    </row>
    <row r="1060" customFormat="false" ht="13.2" hidden="false" customHeight="false" outlineLevel="0" collapsed="false">
      <c r="D1060" s="170"/>
    </row>
    <row r="1061" customFormat="false" ht="13.2" hidden="false" customHeight="false" outlineLevel="0" collapsed="false">
      <c r="D1061" s="170"/>
    </row>
    <row r="1062" customFormat="false" ht="13.2" hidden="false" customHeight="false" outlineLevel="0" collapsed="false">
      <c r="D1062" s="170"/>
    </row>
    <row r="1063" customFormat="false" ht="13.2" hidden="false" customHeight="false" outlineLevel="0" collapsed="false">
      <c r="D1063" s="170"/>
    </row>
    <row r="1064" customFormat="false" ht="13.2" hidden="false" customHeight="false" outlineLevel="0" collapsed="false">
      <c r="D1064" s="170"/>
    </row>
    <row r="1065" customFormat="false" ht="13.2" hidden="false" customHeight="false" outlineLevel="0" collapsed="false">
      <c r="D1065" s="170"/>
    </row>
    <row r="1066" customFormat="false" ht="13.2" hidden="false" customHeight="false" outlineLevel="0" collapsed="false">
      <c r="D1066" s="170"/>
    </row>
    <row r="1067" customFormat="false" ht="13.2" hidden="false" customHeight="false" outlineLevel="0" collapsed="false">
      <c r="D1067" s="170"/>
    </row>
    <row r="1068" customFormat="false" ht="13.2" hidden="false" customHeight="false" outlineLevel="0" collapsed="false">
      <c r="D1068" s="170"/>
    </row>
    <row r="1069" customFormat="false" ht="13.2" hidden="false" customHeight="false" outlineLevel="0" collapsed="false">
      <c r="D1069" s="170"/>
    </row>
    <row r="1070" customFormat="false" ht="13.2" hidden="false" customHeight="false" outlineLevel="0" collapsed="false">
      <c r="D1070" s="170"/>
    </row>
    <row r="1071" customFormat="false" ht="13.2" hidden="false" customHeight="false" outlineLevel="0" collapsed="false">
      <c r="D1071" s="170"/>
    </row>
    <row r="1072" customFormat="false" ht="13.2" hidden="false" customHeight="false" outlineLevel="0" collapsed="false">
      <c r="D1072" s="170"/>
    </row>
    <row r="1073" customFormat="false" ht="13.2" hidden="false" customHeight="false" outlineLevel="0" collapsed="false">
      <c r="D1073" s="170"/>
    </row>
    <row r="1074" customFormat="false" ht="13.2" hidden="false" customHeight="false" outlineLevel="0" collapsed="false">
      <c r="D1074" s="170"/>
    </row>
    <row r="1075" customFormat="false" ht="13.2" hidden="false" customHeight="false" outlineLevel="0" collapsed="false">
      <c r="D1075" s="170"/>
    </row>
    <row r="1076" customFormat="false" ht="13.2" hidden="false" customHeight="false" outlineLevel="0" collapsed="false">
      <c r="D1076" s="170"/>
    </row>
    <row r="1077" customFormat="false" ht="13.2" hidden="false" customHeight="false" outlineLevel="0" collapsed="false">
      <c r="D1077" s="170"/>
    </row>
    <row r="1078" customFormat="false" ht="13.2" hidden="false" customHeight="false" outlineLevel="0" collapsed="false">
      <c r="D1078" s="170"/>
    </row>
    <row r="1079" customFormat="false" ht="13.2" hidden="false" customHeight="false" outlineLevel="0" collapsed="false">
      <c r="D1079" s="170"/>
    </row>
    <row r="1080" customFormat="false" ht="13.2" hidden="false" customHeight="false" outlineLevel="0" collapsed="false">
      <c r="D1080" s="170"/>
    </row>
    <row r="1081" customFormat="false" ht="13.2" hidden="false" customHeight="false" outlineLevel="0" collapsed="false">
      <c r="D1081" s="170"/>
    </row>
    <row r="1082" customFormat="false" ht="13.2" hidden="false" customHeight="false" outlineLevel="0" collapsed="false">
      <c r="D1082" s="170"/>
    </row>
    <row r="1083" customFormat="false" ht="13.2" hidden="false" customHeight="false" outlineLevel="0" collapsed="false">
      <c r="D1083" s="170"/>
    </row>
    <row r="1084" customFormat="false" ht="13.2" hidden="false" customHeight="false" outlineLevel="0" collapsed="false">
      <c r="D1084" s="170"/>
    </row>
    <row r="1085" customFormat="false" ht="13.2" hidden="false" customHeight="false" outlineLevel="0" collapsed="false">
      <c r="D1085" s="170"/>
    </row>
    <row r="1086" customFormat="false" ht="13.2" hidden="false" customHeight="false" outlineLevel="0" collapsed="false">
      <c r="D1086" s="170"/>
    </row>
    <row r="1087" customFormat="false" ht="13.2" hidden="false" customHeight="false" outlineLevel="0" collapsed="false">
      <c r="D1087" s="170"/>
    </row>
    <row r="1088" customFormat="false" ht="13.2" hidden="false" customHeight="false" outlineLevel="0" collapsed="false">
      <c r="D1088" s="170"/>
    </row>
    <row r="1089" customFormat="false" ht="13.2" hidden="false" customHeight="false" outlineLevel="0" collapsed="false">
      <c r="D1089" s="170"/>
    </row>
    <row r="1090" customFormat="false" ht="13.2" hidden="false" customHeight="false" outlineLevel="0" collapsed="false">
      <c r="D1090" s="170"/>
    </row>
    <row r="1091" customFormat="false" ht="13.2" hidden="false" customHeight="false" outlineLevel="0" collapsed="false">
      <c r="D1091" s="170"/>
    </row>
    <row r="1092" customFormat="false" ht="13.2" hidden="false" customHeight="false" outlineLevel="0" collapsed="false">
      <c r="D1092" s="170"/>
    </row>
    <row r="1093" customFormat="false" ht="13.2" hidden="false" customHeight="false" outlineLevel="0" collapsed="false">
      <c r="D1093" s="170"/>
    </row>
    <row r="1094" customFormat="false" ht="13.2" hidden="false" customHeight="false" outlineLevel="0" collapsed="false">
      <c r="D1094" s="170"/>
    </row>
    <row r="1095" customFormat="false" ht="13.2" hidden="false" customHeight="false" outlineLevel="0" collapsed="false">
      <c r="D1095" s="170"/>
    </row>
    <row r="1096" customFormat="false" ht="13.2" hidden="false" customHeight="false" outlineLevel="0" collapsed="false">
      <c r="D1096" s="170"/>
    </row>
    <row r="1097" customFormat="false" ht="13.2" hidden="false" customHeight="false" outlineLevel="0" collapsed="false">
      <c r="D1097" s="170"/>
    </row>
    <row r="1098" customFormat="false" ht="13.2" hidden="false" customHeight="false" outlineLevel="0" collapsed="false">
      <c r="D1098" s="170"/>
    </row>
    <row r="1099" customFormat="false" ht="13.2" hidden="false" customHeight="false" outlineLevel="0" collapsed="false">
      <c r="D1099" s="170"/>
    </row>
    <row r="1100" customFormat="false" ht="13.2" hidden="false" customHeight="false" outlineLevel="0" collapsed="false">
      <c r="D1100" s="170"/>
    </row>
    <row r="1101" customFormat="false" ht="13.2" hidden="false" customHeight="false" outlineLevel="0" collapsed="false">
      <c r="D1101" s="170"/>
    </row>
    <row r="1102" customFormat="false" ht="13.2" hidden="false" customHeight="false" outlineLevel="0" collapsed="false">
      <c r="D1102" s="170"/>
    </row>
    <row r="1103" customFormat="false" ht="13.2" hidden="false" customHeight="false" outlineLevel="0" collapsed="false">
      <c r="D1103" s="170"/>
    </row>
    <row r="1104" customFormat="false" ht="13.2" hidden="false" customHeight="false" outlineLevel="0" collapsed="false">
      <c r="D1104" s="170"/>
    </row>
    <row r="1105" customFormat="false" ht="13.2" hidden="false" customHeight="false" outlineLevel="0" collapsed="false">
      <c r="D1105" s="170"/>
    </row>
    <row r="1106" customFormat="false" ht="13.2" hidden="false" customHeight="false" outlineLevel="0" collapsed="false">
      <c r="D1106" s="170"/>
    </row>
    <row r="1107" customFormat="false" ht="13.2" hidden="false" customHeight="false" outlineLevel="0" collapsed="false">
      <c r="D1107" s="170"/>
    </row>
    <row r="1108" customFormat="false" ht="13.2" hidden="false" customHeight="false" outlineLevel="0" collapsed="false">
      <c r="D1108" s="170"/>
    </row>
    <row r="1109" customFormat="false" ht="13.2" hidden="false" customHeight="false" outlineLevel="0" collapsed="false">
      <c r="D1109" s="170"/>
    </row>
    <row r="1110" customFormat="false" ht="13.2" hidden="false" customHeight="false" outlineLevel="0" collapsed="false">
      <c r="D1110" s="170"/>
    </row>
    <row r="1111" customFormat="false" ht="13.2" hidden="false" customHeight="false" outlineLevel="0" collapsed="false">
      <c r="D1111" s="170"/>
    </row>
    <row r="1112" customFormat="false" ht="13.2" hidden="false" customHeight="false" outlineLevel="0" collapsed="false">
      <c r="D1112" s="170"/>
    </row>
    <row r="1113" customFormat="false" ht="13.2" hidden="false" customHeight="false" outlineLevel="0" collapsed="false">
      <c r="D1113" s="170"/>
    </row>
    <row r="1114" customFormat="false" ht="13.2" hidden="false" customHeight="false" outlineLevel="0" collapsed="false">
      <c r="D1114" s="170"/>
    </row>
    <row r="1115" customFormat="false" ht="13.2" hidden="false" customHeight="false" outlineLevel="0" collapsed="false">
      <c r="D1115" s="170"/>
    </row>
    <row r="1116" customFormat="false" ht="13.2" hidden="false" customHeight="false" outlineLevel="0" collapsed="false">
      <c r="D1116" s="170"/>
    </row>
    <row r="1117" customFormat="false" ht="13.2" hidden="false" customHeight="false" outlineLevel="0" collapsed="false">
      <c r="D1117" s="170"/>
    </row>
    <row r="1118" customFormat="false" ht="13.2" hidden="false" customHeight="false" outlineLevel="0" collapsed="false">
      <c r="D1118" s="170"/>
    </row>
    <row r="1119" customFormat="false" ht="13.2" hidden="false" customHeight="false" outlineLevel="0" collapsed="false">
      <c r="D1119" s="170"/>
    </row>
    <row r="1120" customFormat="false" ht="13.2" hidden="false" customHeight="false" outlineLevel="0" collapsed="false">
      <c r="D1120" s="170"/>
    </row>
    <row r="1121" customFormat="false" ht="13.2" hidden="false" customHeight="false" outlineLevel="0" collapsed="false">
      <c r="D1121" s="170"/>
    </row>
    <row r="1122" customFormat="false" ht="13.2" hidden="false" customHeight="false" outlineLevel="0" collapsed="false">
      <c r="D1122" s="170"/>
    </row>
    <row r="1123" customFormat="false" ht="13.2" hidden="false" customHeight="false" outlineLevel="0" collapsed="false">
      <c r="D1123" s="170"/>
    </row>
    <row r="1124" customFormat="false" ht="13.2" hidden="false" customHeight="false" outlineLevel="0" collapsed="false">
      <c r="D1124" s="170"/>
    </row>
    <row r="1125" customFormat="false" ht="13.2" hidden="false" customHeight="false" outlineLevel="0" collapsed="false">
      <c r="D1125" s="170"/>
    </row>
    <row r="1126" customFormat="false" ht="13.2" hidden="false" customHeight="false" outlineLevel="0" collapsed="false">
      <c r="D1126" s="170"/>
    </row>
    <row r="1127" customFormat="false" ht="13.2" hidden="false" customHeight="false" outlineLevel="0" collapsed="false">
      <c r="D1127" s="170"/>
    </row>
    <row r="1128" customFormat="false" ht="13.2" hidden="false" customHeight="false" outlineLevel="0" collapsed="false">
      <c r="D1128" s="170"/>
    </row>
    <row r="1129" customFormat="false" ht="13.2" hidden="false" customHeight="false" outlineLevel="0" collapsed="false">
      <c r="D1129" s="170"/>
    </row>
    <row r="1130" customFormat="false" ht="13.2" hidden="false" customHeight="false" outlineLevel="0" collapsed="false">
      <c r="D1130" s="170"/>
    </row>
    <row r="1131" customFormat="false" ht="13.2" hidden="false" customHeight="false" outlineLevel="0" collapsed="false">
      <c r="D1131" s="170"/>
    </row>
    <row r="1132" customFormat="false" ht="13.2" hidden="false" customHeight="false" outlineLevel="0" collapsed="false">
      <c r="D1132" s="170"/>
    </row>
    <row r="1133" customFormat="false" ht="13.2" hidden="false" customHeight="false" outlineLevel="0" collapsed="false">
      <c r="D1133" s="170"/>
    </row>
    <row r="1134" customFormat="false" ht="13.2" hidden="false" customHeight="false" outlineLevel="0" collapsed="false">
      <c r="D1134" s="170"/>
    </row>
    <row r="1135" customFormat="false" ht="13.2" hidden="false" customHeight="false" outlineLevel="0" collapsed="false">
      <c r="D1135" s="170"/>
    </row>
    <row r="1136" customFormat="false" ht="13.2" hidden="false" customHeight="false" outlineLevel="0" collapsed="false">
      <c r="D1136" s="170"/>
    </row>
    <row r="1137" customFormat="false" ht="13.2" hidden="false" customHeight="false" outlineLevel="0" collapsed="false">
      <c r="D1137" s="170"/>
    </row>
    <row r="1138" customFormat="false" ht="13.2" hidden="false" customHeight="false" outlineLevel="0" collapsed="false">
      <c r="D1138" s="170"/>
    </row>
    <row r="1139" customFormat="false" ht="13.2" hidden="false" customHeight="false" outlineLevel="0" collapsed="false">
      <c r="D1139" s="170"/>
    </row>
    <row r="1140" customFormat="false" ht="13.2" hidden="false" customHeight="false" outlineLevel="0" collapsed="false">
      <c r="D1140" s="170"/>
    </row>
    <row r="1141" customFormat="false" ht="13.2" hidden="false" customHeight="false" outlineLevel="0" collapsed="false">
      <c r="D1141" s="170"/>
    </row>
    <row r="1142" customFormat="false" ht="13.2" hidden="false" customHeight="false" outlineLevel="0" collapsed="false">
      <c r="D1142" s="170"/>
    </row>
    <row r="1143" customFormat="false" ht="13.2" hidden="false" customHeight="false" outlineLevel="0" collapsed="false">
      <c r="D1143" s="170"/>
    </row>
    <row r="1144" customFormat="false" ht="13.2" hidden="false" customHeight="false" outlineLevel="0" collapsed="false">
      <c r="D1144" s="170"/>
    </row>
    <row r="1145" customFormat="false" ht="13.2" hidden="false" customHeight="false" outlineLevel="0" collapsed="false">
      <c r="D1145" s="170"/>
    </row>
    <row r="1146" customFormat="false" ht="13.2" hidden="false" customHeight="false" outlineLevel="0" collapsed="false">
      <c r="D1146" s="170"/>
    </row>
    <row r="1147" customFormat="false" ht="13.2" hidden="false" customHeight="false" outlineLevel="0" collapsed="false">
      <c r="D1147" s="170"/>
    </row>
    <row r="1148" customFormat="false" ht="13.2" hidden="false" customHeight="false" outlineLevel="0" collapsed="false">
      <c r="D1148" s="170"/>
    </row>
    <row r="1149" customFormat="false" ht="13.2" hidden="false" customHeight="false" outlineLevel="0" collapsed="false">
      <c r="D1149" s="170"/>
    </row>
    <row r="1150" customFormat="false" ht="13.2" hidden="false" customHeight="false" outlineLevel="0" collapsed="false">
      <c r="D1150" s="170"/>
    </row>
    <row r="1151" customFormat="false" ht="13.2" hidden="false" customHeight="false" outlineLevel="0" collapsed="false">
      <c r="D1151" s="170"/>
    </row>
    <row r="1152" customFormat="false" ht="13.2" hidden="false" customHeight="false" outlineLevel="0" collapsed="false">
      <c r="D1152" s="170"/>
    </row>
    <row r="1153" customFormat="false" ht="13.2" hidden="false" customHeight="false" outlineLevel="0" collapsed="false">
      <c r="D1153" s="170"/>
    </row>
    <row r="1154" customFormat="false" ht="13.2" hidden="false" customHeight="false" outlineLevel="0" collapsed="false">
      <c r="D1154" s="170"/>
    </row>
    <row r="1155" customFormat="false" ht="13.2" hidden="false" customHeight="false" outlineLevel="0" collapsed="false">
      <c r="D1155" s="170"/>
    </row>
    <row r="1156" customFormat="false" ht="13.2" hidden="false" customHeight="false" outlineLevel="0" collapsed="false">
      <c r="D1156" s="170"/>
    </row>
    <row r="1157" customFormat="false" ht="13.2" hidden="false" customHeight="false" outlineLevel="0" collapsed="false">
      <c r="D1157" s="170"/>
    </row>
    <row r="1158" customFormat="false" ht="13.2" hidden="false" customHeight="false" outlineLevel="0" collapsed="false">
      <c r="D1158" s="170"/>
    </row>
    <row r="1159" customFormat="false" ht="13.2" hidden="false" customHeight="false" outlineLevel="0" collapsed="false">
      <c r="D1159" s="170"/>
    </row>
    <row r="1160" customFormat="false" ht="13.2" hidden="false" customHeight="false" outlineLevel="0" collapsed="false">
      <c r="D1160" s="170"/>
    </row>
    <row r="1161" customFormat="false" ht="13.2" hidden="false" customHeight="false" outlineLevel="0" collapsed="false">
      <c r="D1161" s="170"/>
    </row>
    <row r="1162" customFormat="false" ht="13.2" hidden="false" customHeight="false" outlineLevel="0" collapsed="false">
      <c r="D1162" s="170"/>
    </row>
    <row r="1163" customFormat="false" ht="13.2" hidden="false" customHeight="false" outlineLevel="0" collapsed="false">
      <c r="D1163" s="170"/>
    </row>
    <row r="1164" customFormat="false" ht="13.2" hidden="false" customHeight="false" outlineLevel="0" collapsed="false">
      <c r="D1164" s="170"/>
    </row>
    <row r="1165" customFormat="false" ht="13.2" hidden="false" customHeight="false" outlineLevel="0" collapsed="false">
      <c r="D1165" s="170"/>
    </row>
    <row r="1166" customFormat="false" ht="13.2" hidden="false" customHeight="false" outlineLevel="0" collapsed="false">
      <c r="D1166" s="170"/>
    </row>
    <row r="1167" customFormat="false" ht="13.2" hidden="false" customHeight="false" outlineLevel="0" collapsed="false">
      <c r="D1167" s="170"/>
    </row>
    <row r="1168" customFormat="false" ht="13.2" hidden="false" customHeight="false" outlineLevel="0" collapsed="false">
      <c r="D1168" s="170"/>
    </row>
    <row r="1169" customFormat="false" ht="13.2" hidden="false" customHeight="false" outlineLevel="0" collapsed="false">
      <c r="D1169" s="170"/>
    </row>
    <row r="1170" customFormat="false" ht="13.2" hidden="false" customHeight="false" outlineLevel="0" collapsed="false">
      <c r="D1170" s="170"/>
    </row>
    <row r="1171" customFormat="false" ht="13.2" hidden="false" customHeight="false" outlineLevel="0" collapsed="false">
      <c r="D1171" s="170"/>
    </row>
    <row r="1172" customFormat="false" ht="13.2" hidden="false" customHeight="false" outlineLevel="0" collapsed="false">
      <c r="D1172" s="170"/>
    </row>
    <row r="1173" customFormat="false" ht="13.2" hidden="false" customHeight="false" outlineLevel="0" collapsed="false">
      <c r="D1173" s="170"/>
    </row>
    <row r="1174" customFormat="false" ht="13.2" hidden="false" customHeight="false" outlineLevel="0" collapsed="false">
      <c r="D1174" s="170"/>
    </row>
    <row r="1175" customFormat="false" ht="13.2" hidden="false" customHeight="false" outlineLevel="0" collapsed="false">
      <c r="D1175" s="170"/>
    </row>
    <row r="1176" customFormat="false" ht="13.2" hidden="false" customHeight="false" outlineLevel="0" collapsed="false">
      <c r="D1176" s="170"/>
    </row>
    <row r="1177" customFormat="false" ht="13.2" hidden="false" customHeight="false" outlineLevel="0" collapsed="false">
      <c r="D1177" s="170"/>
    </row>
    <row r="1178" customFormat="false" ht="13.2" hidden="false" customHeight="false" outlineLevel="0" collapsed="false">
      <c r="D1178" s="170"/>
    </row>
    <row r="1179" customFormat="false" ht="13.2" hidden="false" customHeight="false" outlineLevel="0" collapsed="false">
      <c r="D1179" s="170"/>
    </row>
    <row r="1180" customFormat="false" ht="13.2" hidden="false" customHeight="false" outlineLevel="0" collapsed="false">
      <c r="D1180" s="170"/>
    </row>
    <row r="1181" customFormat="false" ht="13.2" hidden="false" customHeight="false" outlineLevel="0" collapsed="false">
      <c r="D1181" s="170"/>
    </row>
    <row r="1182" customFormat="false" ht="13.2" hidden="false" customHeight="false" outlineLevel="0" collapsed="false">
      <c r="D1182" s="170"/>
    </row>
    <row r="1183" customFormat="false" ht="13.2" hidden="false" customHeight="false" outlineLevel="0" collapsed="false">
      <c r="D1183" s="170"/>
    </row>
    <row r="1184" customFormat="false" ht="13.2" hidden="false" customHeight="false" outlineLevel="0" collapsed="false">
      <c r="D1184" s="170"/>
    </row>
    <row r="1185" customFormat="false" ht="13.2" hidden="false" customHeight="false" outlineLevel="0" collapsed="false">
      <c r="D1185" s="170"/>
    </row>
    <row r="1186" customFormat="false" ht="13.2" hidden="false" customHeight="false" outlineLevel="0" collapsed="false">
      <c r="D1186" s="170"/>
    </row>
    <row r="1187" customFormat="false" ht="13.2" hidden="false" customHeight="false" outlineLevel="0" collapsed="false">
      <c r="D1187" s="170"/>
    </row>
    <row r="1188" customFormat="false" ht="13.2" hidden="false" customHeight="false" outlineLevel="0" collapsed="false">
      <c r="D1188" s="170"/>
    </row>
    <row r="1189" customFormat="false" ht="13.2" hidden="false" customHeight="false" outlineLevel="0" collapsed="false">
      <c r="D1189" s="170"/>
    </row>
    <row r="1190" customFormat="false" ht="13.2" hidden="false" customHeight="false" outlineLevel="0" collapsed="false">
      <c r="D1190" s="170"/>
    </row>
    <row r="1191" customFormat="false" ht="13.2" hidden="false" customHeight="false" outlineLevel="0" collapsed="false">
      <c r="D1191" s="170"/>
    </row>
    <row r="1192" customFormat="false" ht="13.2" hidden="false" customHeight="false" outlineLevel="0" collapsed="false">
      <c r="D1192" s="170"/>
    </row>
    <row r="1193" customFormat="false" ht="13.2" hidden="false" customHeight="false" outlineLevel="0" collapsed="false">
      <c r="D1193" s="170"/>
    </row>
    <row r="1194" customFormat="false" ht="13.2" hidden="false" customHeight="false" outlineLevel="0" collapsed="false">
      <c r="D1194" s="170"/>
    </row>
    <row r="1195" customFormat="false" ht="13.2" hidden="false" customHeight="false" outlineLevel="0" collapsed="false">
      <c r="D1195" s="170"/>
    </row>
    <row r="1196" customFormat="false" ht="13.2" hidden="false" customHeight="false" outlineLevel="0" collapsed="false">
      <c r="D1196" s="170"/>
    </row>
    <row r="1197" customFormat="false" ht="13.2" hidden="false" customHeight="false" outlineLevel="0" collapsed="false">
      <c r="D1197" s="170"/>
    </row>
    <row r="1198" customFormat="false" ht="13.2" hidden="false" customHeight="false" outlineLevel="0" collapsed="false">
      <c r="D1198" s="170"/>
    </row>
    <row r="1199" customFormat="false" ht="13.2" hidden="false" customHeight="false" outlineLevel="0" collapsed="false">
      <c r="D1199" s="170"/>
    </row>
    <row r="1200" customFormat="false" ht="13.2" hidden="false" customHeight="false" outlineLevel="0" collapsed="false">
      <c r="D1200" s="170"/>
    </row>
    <row r="1201" customFormat="false" ht="13.2" hidden="false" customHeight="false" outlineLevel="0" collapsed="false">
      <c r="D1201" s="170"/>
    </row>
    <row r="1202" customFormat="false" ht="13.2" hidden="false" customHeight="false" outlineLevel="0" collapsed="false">
      <c r="D1202" s="170"/>
    </row>
    <row r="1203" customFormat="false" ht="13.2" hidden="false" customHeight="false" outlineLevel="0" collapsed="false">
      <c r="D1203" s="170"/>
    </row>
    <row r="1204" customFormat="false" ht="13.2" hidden="false" customHeight="false" outlineLevel="0" collapsed="false">
      <c r="D1204" s="170"/>
    </row>
    <row r="1205" customFormat="false" ht="13.2" hidden="false" customHeight="false" outlineLevel="0" collapsed="false">
      <c r="D1205" s="170"/>
    </row>
    <row r="1206" customFormat="false" ht="13.2" hidden="false" customHeight="false" outlineLevel="0" collapsed="false">
      <c r="D1206" s="170"/>
    </row>
    <row r="1207" customFormat="false" ht="13.2" hidden="false" customHeight="false" outlineLevel="0" collapsed="false">
      <c r="D1207" s="170"/>
    </row>
    <row r="1208" customFormat="false" ht="13.2" hidden="false" customHeight="false" outlineLevel="0" collapsed="false">
      <c r="D1208" s="170"/>
    </row>
    <row r="1209" customFormat="false" ht="13.2" hidden="false" customHeight="false" outlineLevel="0" collapsed="false">
      <c r="D1209" s="170"/>
    </row>
    <row r="1210" customFormat="false" ht="13.2" hidden="false" customHeight="false" outlineLevel="0" collapsed="false">
      <c r="D1210" s="170"/>
    </row>
    <row r="1211" customFormat="false" ht="13.2" hidden="false" customHeight="false" outlineLevel="0" collapsed="false">
      <c r="D1211" s="170"/>
    </row>
    <row r="1212" customFormat="false" ht="13.2" hidden="false" customHeight="false" outlineLevel="0" collapsed="false">
      <c r="D1212" s="170"/>
    </row>
    <row r="1213" customFormat="false" ht="13.2" hidden="false" customHeight="false" outlineLevel="0" collapsed="false">
      <c r="D1213" s="170"/>
    </row>
    <row r="1214" customFormat="false" ht="13.2" hidden="false" customHeight="false" outlineLevel="0" collapsed="false">
      <c r="D1214" s="170"/>
    </row>
    <row r="1215" customFormat="false" ht="13.2" hidden="false" customHeight="false" outlineLevel="0" collapsed="false">
      <c r="D1215" s="170"/>
    </row>
    <row r="1216" customFormat="false" ht="13.2" hidden="false" customHeight="false" outlineLevel="0" collapsed="false">
      <c r="D1216" s="170"/>
    </row>
    <row r="1217" customFormat="false" ht="13.2" hidden="false" customHeight="false" outlineLevel="0" collapsed="false">
      <c r="D1217" s="170"/>
    </row>
    <row r="1218" customFormat="false" ht="13.2" hidden="false" customHeight="false" outlineLevel="0" collapsed="false">
      <c r="D1218" s="170"/>
    </row>
    <row r="1219" customFormat="false" ht="13.2" hidden="false" customHeight="false" outlineLevel="0" collapsed="false">
      <c r="D1219" s="170"/>
    </row>
    <row r="1220" customFormat="false" ht="13.2" hidden="false" customHeight="false" outlineLevel="0" collapsed="false">
      <c r="D1220" s="170"/>
    </row>
    <row r="1221" customFormat="false" ht="13.2" hidden="false" customHeight="false" outlineLevel="0" collapsed="false">
      <c r="D1221" s="170"/>
    </row>
    <row r="1222" customFormat="false" ht="13.2" hidden="false" customHeight="false" outlineLevel="0" collapsed="false">
      <c r="D1222" s="170"/>
    </row>
    <row r="1223" customFormat="false" ht="13.2" hidden="false" customHeight="false" outlineLevel="0" collapsed="false">
      <c r="D1223" s="170"/>
    </row>
    <row r="1224" customFormat="false" ht="13.2" hidden="false" customHeight="false" outlineLevel="0" collapsed="false">
      <c r="D1224" s="170"/>
    </row>
    <row r="1225" customFormat="false" ht="13.2" hidden="false" customHeight="false" outlineLevel="0" collapsed="false">
      <c r="D1225" s="170"/>
    </row>
    <row r="1226" customFormat="false" ht="13.2" hidden="false" customHeight="false" outlineLevel="0" collapsed="false">
      <c r="D1226" s="170"/>
    </row>
    <row r="1227" customFormat="false" ht="13.2" hidden="false" customHeight="false" outlineLevel="0" collapsed="false">
      <c r="D1227" s="170"/>
    </row>
    <row r="1228" customFormat="false" ht="13.2" hidden="false" customHeight="false" outlineLevel="0" collapsed="false">
      <c r="D1228" s="170"/>
    </row>
    <row r="1229" customFormat="false" ht="13.2" hidden="false" customHeight="false" outlineLevel="0" collapsed="false">
      <c r="D1229" s="170"/>
    </row>
    <row r="1230" customFormat="false" ht="13.2" hidden="false" customHeight="false" outlineLevel="0" collapsed="false">
      <c r="D1230" s="170"/>
    </row>
    <row r="1231" customFormat="false" ht="13.2" hidden="false" customHeight="false" outlineLevel="0" collapsed="false">
      <c r="D1231" s="170"/>
    </row>
    <row r="1232" customFormat="false" ht="13.2" hidden="false" customHeight="false" outlineLevel="0" collapsed="false">
      <c r="D1232" s="170"/>
    </row>
    <row r="1233" customFormat="false" ht="13.2" hidden="false" customHeight="false" outlineLevel="0" collapsed="false">
      <c r="D1233" s="170"/>
    </row>
    <row r="1234" customFormat="false" ht="13.2" hidden="false" customHeight="false" outlineLevel="0" collapsed="false">
      <c r="D1234" s="170"/>
    </row>
    <row r="1235" customFormat="false" ht="13.2" hidden="false" customHeight="false" outlineLevel="0" collapsed="false">
      <c r="D1235" s="170"/>
    </row>
    <row r="1236" customFormat="false" ht="13.2" hidden="false" customHeight="false" outlineLevel="0" collapsed="false">
      <c r="D1236" s="170"/>
    </row>
    <row r="1237" customFormat="false" ht="13.2" hidden="false" customHeight="false" outlineLevel="0" collapsed="false">
      <c r="D1237" s="170"/>
    </row>
    <row r="1238" customFormat="false" ht="13.2" hidden="false" customHeight="false" outlineLevel="0" collapsed="false">
      <c r="D1238" s="170"/>
    </row>
    <row r="1239" customFormat="false" ht="13.2" hidden="false" customHeight="false" outlineLevel="0" collapsed="false">
      <c r="D1239" s="170"/>
    </row>
    <row r="1240" customFormat="false" ht="13.2" hidden="false" customHeight="false" outlineLevel="0" collapsed="false">
      <c r="D1240" s="170"/>
    </row>
    <row r="1241" customFormat="false" ht="13.2" hidden="false" customHeight="false" outlineLevel="0" collapsed="false">
      <c r="D1241" s="170"/>
    </row>
    <row r="1242" customFormat="false" ht="13.2" hidden="false" customHeight="false" outlineLevel="0" collapsed="false">
      <c r="D1242" s="170"/>
    </row>
    <row r="1243" customFormat="false" ht="13.2" hidden="false" customHeight="false" outlineLevel="0" collapsed="false">
      <c r="D1243" s="170"/>
    </row>
    <row r="1244" customFormat="false" ht="13.2" hidden="false" customHeight="false" outlineLevel="0" collapsed="false">
      <c r="D1244" s="170"/>
    </row>
    <row r="1245" customFormat="false" ht="13.2" hidden="false" customHeight="false" outlineLevel="0" collapsed="false">
      <c r="D1245" s="170"/>
    </row>
    <row r="1246" customFormat="false" ht="13.2" hidden="false" customHeight="false" outlineLevel="0" collapsed="false">
      <c r="D1246" s="170"/>
    </row>
    <row r="1247" customFormat="false" ht="13.2" hidden="false" customHeight="false" outlineLevel="0" collapsed="false">
      <c r="D1247" s="170"/>
    </row>
    <row r="1248" customFormat="false" ht="13.2" hidden="false" customHeight="false" outlineLevel="0" collapsed="false">
      <c r="D1248" s="170"/>
    </row>
    <row r="1249" customFormat="false" ht="13.2" hidden="false" customHeight="false" outlineLevel="0" collapsed="false">
      <c r="D1249" s="170"/>
    </row>
    <row r="1250" customFormat="false" ht="13.2" hidden="false" customHeight="false" outlineLevel="0" collapsed="false">
      <c r="D1250" s="170"/>
    </row>
    <row r="1251" customFormat="false" ht="13.2" hidden="false" customHeight="false" outlineLevel="0" collapsed="false">
      <c r="D1251" s="170"/>
    </row>
    <row r="1252" customFormat="false" ht="13.2" hidden="false" customHeight="false" outlineLevel="0" collapsed="false">
      <c r="D1252" s="170"/>
    </row>
    <row r="1253" customFormat="false" ht="13.2" hidden="false" customHeight="false" outlineLevel="0" collapsed="false">
      <c r="D1253" s="170"/>
    </row>
    <row r="1254" customFormat="false" ht="13.2" hidden="false" customHeight="false" outlineLevel="0" collapsed="false">
      <c r="D1254" s="170"/>
    </row>
    <row r="1255" customFormat="false" ht="13.2" hidden="false" customHeight="false" outlineLevel="0" collapsed="false">
      <c r="D1255" s="170"/>
    </row>
    <row r="1256" customFormat="false" ht="13.2" hidden="false" customHeight="false" outlineLevel="0" collapsed="false">
      <c r="D1256" s="170"/>
    </row>
    <row r="1257" customFormat="false" ht="13.2" hidden="false" customHeight="false" outlineLevel="0" collapsed="false">
      <c r="D1257" s="170"/>
    </row>
    <row r="1258" customFormat="false" ht="13.2" hidden="false" customHeight="false" outlineLevel="0" collapsed="false">
      <c r="D1258" s="170"/>
    </row>
    <row r="1259" customFormat="false" ht="13.2" hidden="false" customHeight="false" outlineLevel="0" collapsed="false">
      <c r="D1259" s="170"/>
    </row>
    <row r="1260" customFormat="false" ht="13.2" hidden="false" customHeight="false" outlineLevel="0" collapsed="false">
      <c r="D1260" s="170"/>
    </row>
    <row r="1261" customFormat="false" ht="13.2" hidden="false" customHeight="false" outlineLevel="0" collapsed="false">
      <c r="D1261" s="170"/>
    </row>
    <row r="1262" customFormat="false" ht="13.2" hidden="false" customHeight="false" outlineLevel="0" collapsed="false">
      <c r="D1262" s="170"/>
    </row>
    <row r="1263" customFormat="false" ht="13.2" hidden="false" customHeight="false" outlineLevel="0" collapsed="false">
      <c r="D1263" s="170"/>
    </row>
    <row r="1264" customFormat="false" ht="13.2" hidden="false" customHeight="false" outlineLevel="0" collapsed="false">
      <c r="D1264" s="170"/>
    </row>
    <row r="1265" customFormat="false" ht="13.2" hidden="false" customHeight="false" outlineLevel="0" collapsed="false">
      <c r="D1265" s="170"/>
    </row>
    <row r="1266" customFormat="false" ht="13.2" hidden="false" customHeight="false" outlineLevel="0" collapsed="false">
      <c r="D1266" s="170"/>
    </row>
    <row r="1267" customFormat="false" ht="13.2" hidden="false" customHeight="false" outlineLevel="0" collapsed="false">
      <c r="D1267" s="170"/>
    </row>
    <row r="1268" customFormat="false" ht="13.2" hidden="false" customHeight="false" outlineLevel="0" collapsed="false">
      <c r="D1268" s="170"/>
    </row>
    <row r="1269" customFormat="false" ht="13.2" hidden="false" customHeight="false" outlineLevel="0" collapsed="false">
      <c r="D1269" s="170"/>
    </row>
    <row r="1270" customFormat="false" ht="13.2" hidden="false" customHeight="false" outlineLevel="0" collapsed="false">
      <c r="D1270" s="170"/>
    </row>
    <row r="1271" customFormat="false" ht="13.2" hidden="false" customHeight="false" outlineLevel="0" collapsed="false">
      <c r="D1271" s="170"/>
    </row>
    <row r="1272" customFormat="false" ht="13.2" hidden="false" customHeight="false" outlineLevel="0" collapsed="false">
      <c r="D1272" s="170"/>
    </row>
    <row r="1273" customFormat="false" ht="13.2" hidden="false" customHeight="false" outlineLevel="0" collapsed="false">
      <c r="D1273" s="170"/>
    </row>
    <row r="1274" customFormat="false" ht="13.2" hidden="false" customHeight="false" outlineLevel="0" collapsed="false">
      <c r="D1274" s="170"/>
    </row>
    <row r="1275" customFormat="false" ht="13.2" hidden="false" customHeight="false" outlineLevel="0" collapsed="false">
      <c r="D1275" s="170"/>
    </row>
    <row r="1276" customFormat="false" ht="13.2" hidden="false" customHeight="false" outlineLevel="0" collapsed="false">
      <c r="D1276" s="170"/>
    </row>
    <row r="1277" customFormat="false" ht="13.2" hidden="false" customHeight="false" outlineLevel="0" collapsed="false">
      <c r="D1277" s="170"/>
    </row>
    <row r="1278" customFormat="false" ht="13.2" hidden="false" customHeight="false" outlineLevel="0" collapsed="false">
      <c r="D1278" s="170"/>
    </row>
    <row r="1279" customFormat="false" ht="13.2" hidden="false" customHeight="false" outlineLevel="0" collapsed="false">
      <c r="D1279" s="170"/>
    </row>
    <row r="1280" customFormat="false" ht="13.2" hidden="false" customHeight="false" outlineLevel="0" collapsed="false">
      <c r="D1280" s="170"/>
    </row>
    <row r="1281" customFormat="false" ht="13.2" hidden="false" customHeight="false" outlineLevel="0" collapsed="false">
      <c r="D1281" s="170"/>
    </row>
    <row r="1282" customFormat="false" ht="13.2" hidden="false" customHeight="false" outlineLevel="0" collapsed="false">
      <c r="D1282" s="170"/>
    </row>
    <row r="1283" customFormat="false" ht="13.2" hidden="false" customHeight="false" outlineLevel="0" collapsed="false">
      <c r="D1283" s="170"/>
    </row>
    <row r="1284" customFormat="false" ht="13.2" hidden="false" customHeight="false" outlineLevel="0" collapsed="false">
      <c r="D1284" s="170"/>
    </row>
    <row r="1285" customFormat="false" ht="13.2" hidden="false" customHeight="false" outlineLevel="0" collapsed="false">
      <c r="D1285" s="170"/>
    </row>
    <row r="1286" customFormat="false" ht="13.2" hidden="false" customHeight="false" outlineLevel="0" collapsed="false">
      <c r="D1286" s="170"/>
    </row>
    <row r="1287" customFormat="false" ht="13.2" hidden="false" customHeight="false" outlineLevel="0" collapsed="false">
      <c r="D1287" s="170"/>
    </row>
    <row r="1288" customFormat="false" ht="13.2" hidden="false" customHeight="false" outlineLevel="0" collapsed="false">
      <c r="D1288" s="170"/>
    </row>
    <row r="1289" customFormat="false" ht="13.2" hidden="false" customHeight="false" outlineLevel="0" collapsed="false">
      <c r="D1289" s="170"/>
    </row>
    <row r="1290" customFormat="false" ht="13.2" hidden="false" customHeight="false" outlineLevel="0" collapsed="false">
      <c r="D1290" s="170"/>
    </row>
    <row r="1291" customFormat="false" ht="13.2" hidden="false" customHeight="false" outlineLevel="0" collapsed="false">
      <c r="D1291" s="170"/>
    </row>
    <row r="1292" customFormat="false" ht="13.2" hidden="false" customHeight="false" outlineLevel="0" collapsed="false">
      <c r="D1292" s="170"/>
    </row>
    <row r="1293" customFormat="false" ht="13.2" hidden="false" customHeight="false" outlineLevel="0" collapsed="false">
      <c r="D1293" s="170"/>
    </row>
    <row r="1294" customFormat="false" ht="13.2" hidden="false" customHeight="false" outlineLevel="0" collapsed="false">
      <c r="D1294" s="170"/>
    </row>
    <row r="1295" customFormat="false" ht="13.2" hidden="false" customHeight="false" outlineLevel="0" collapsed="false">
      <c r="D1295" s="170"/>
    </row>
    <row r="1296" customFormat="false" ht="13.2" hidden="false" customHeight="false" outlineLevel="0" collapsed="false">
      <c r="D1296" s="170"/>
    </row>
    <row r="1297" customFormat="false" ht="13.2" hidden="false" customHeight="false" outlineLevel="0" collapsed="false">
      <c r="D1297" s="170"/>
    </row>
    <row r="1298" customFormat="false" ht="13.2" hidden="false" customHeight="false" outlineLevel="0" collapsed="false">
      <c r="D1298" s="170"/>
    </row>
    <row r="1299" customFormat="false" ht="13.2" hidden="false" customHeight="false" outlineLevel="0" collapsed="false">
      <c r="D1299" s="170"/>
    </row>
    <row r="1300" customFormat="false" ht="13.2" hidden="false" customHeight="false" outlineLevel="0" collapsed="false">
      <c r="D1300" s="170"/>
    </row>
    <row r="1301" customFormat="false" ht="13.2" hidden="false" customHeight="false" outlineLevel="0" collapsed="false">
      <c r="D1301" s="170"/>
    </row>
    <row r="1302" customFormat="false" ht="13.2" hidden="false" customHeight="false" outlineLevel="0" collapsed="false">
      <c r="D1302" s="170"/>
    </row>
    <row r="1303" customFormat="false" ht="13.2" hidden="false" customHeight="false" outlineLevel="0" collapsed="false">
      <c r="D1303" s="170"/>
    </row>
    <row r="1304" customFormat="false" ht="13.2" hidden="false" customHeight="false" outlineLevel="0" collapsed="false">
      <c r="D1304" s="170"/>
    </row>
    <row r="1305" customFormat="false" ht="13.2" hidden="false" customHeight="false" outlineLevel="0" collapsed="false">
      <c r="D1305" s="170"/>
    </row>
    <row r="1306" customFormat="false" ht="13.2" hidden="false" customHeight="false" outlineLevel="0" collapsed="false">
      <c r="D1306" s="170"/>
    </row>
    <row r="1307" customFormat="false" ht="13.2" hidden="false" customHeight="false" outlineLevel="0" collapsed="false">
      <c r="D1307" s="170"/>
    </row>
    <row r="1308" customFormat="false" ht="13.2" hidden="false" customHeight="false" outlineLevel="0" collapsed="false">
      <c r="D1308" s="170"/>
    </row>
    <row r="1309" customFormat="false" ht="13.2" hidden="false" customHeight="false" outlineLevel="0" collapsed="false">
      <c r="D1309" s="170"/>
    </row>
    <row r="1310" customFormat="false" ht="13.2" hidden="false" customHeight="false" outlineLevel="0" collapsed="false">
      <c r="D1310" s="170"/>
    </row>
    <row r="1311" customFormat="false" ht="13.2" hidden="false" customHeight="false" outlineLevel="0" collapsed="false">
      <c r="D1311" s="170"/>
    </row>
    <row r="1312" customFormat="false" ht="13.2" hidden="false" customHeight="false" outlineLevel="0" collapsed="false">
      <c r="D1312" s="170"/>
    </row>
    <row r="1313" customFormat="false" ht="13.2" hidden="false" customHeight="false" outlineLevel="0" collapsed="false">
      <c r="D1313" s="170"/>
    </row>
    <row r="1314" customFormat="false" ht="13.2" hidden="false" customHeight="false" outlineLevel="0" collapsed="false">
      <c r="D1314" s="170"/>
    </row>
    <row r="1315" customFormat="false" ht="13.2" hidden="false" customHeight="false" outlineLevel="0" collapsed="false">
      <c r="D1315" s="170"/>
    </row>
    <row r="1316" customFormat="false" ht="13.2" hidden="false" customHeight="false" outlineLevel="0" collapsed="false">
      <c r="D1316" s="170"/>
    </row>
    <row r="1317" customFormat="false" ht="13.2" hidden="false" customHeight="false" outlineLevel="0" collapsed="false">
      <c r="D1317" s="170"/>
    </row>
    <row r="1318" customFormat="false" ht="13.2" hidden="false" customHeight="false" outlineLevel="0" collapsed="false">
      <c r="D1318" s="170"/>
    </row>
    <row r="1319" customFormat="false" ht="13.2" hidden="false" customHeight="false" outlineLevel="0" collapsed="false">
      <c r="D1319" s="170"/>
    </row>
    <row r="1320" customFormat="false" ht="13.2" hidden="false" customHeight="false" outlineLevel="0" collapsed="false">
      <c r="D1320" s="170"/>
    </row>
    <row r="1321" customFormat="false" ht="13.2" hidden="false" customHeight="false" outlineLevel="0" collapsed="false">
      <c r="D1321" s="170"/>
    </row>
    <row r="1322" customFormat="false" ht="13.2" hidden="false" customHeight="false" outlineLevel="0" collapsed="false">
      <c r="D1322" s="170"/>
    </row>
    <row r="1323" customFormat="false" ht="13.2" hidden="false" customHeight="false" outlineLevel="0" collapsed="false">
      <c r="D1323" s="170"/>
    </row>
    <row r="1324" customFormat="false" ht="13.2" hidden="false" customHeight="false" outlineLevel="0" collapsed="false">
      <c r="D1324" s="170"/>
    </row>
    <row r="1325" customFormat="false" ht="13.2" hidden="false" customHeight="false" outlineLevel="0" collapsed="false">
      <c r="D1325" s="170"/>
    </row>
    <row r="1326" customFormat="false" ht="13.2" hidden="false" customHeight="false" outlineLevel="0" collapsed="false">
      <c r="D1326" s="170"/>
    </row>
    <row r="1327" customFormat="false" ht="13.2" hidden="false" customHeight="false" outlineLevel="0" collapsed="false">
      <c r="D1327" s="170"/>
    </row>
    <row r="1328" customFormat="false" ht="13.2" hidden="false" customHeight="false" outlineLevel="0" collapsed="false">
      <c r="D1328" s="170"/>
    </row>
    <row r="1329" customFormat="false" ht="13.2" hidden="false" customHeight="false" outlineLevel="0" collapsed="false">
      <c r="D1329" s="170"/>
    </row>
    <row r="1330" customFormat="false" ht="13.2" hidden="false" customHeight="false" outlineLevel="0" collapsed="false">
      <c r="D1330" s="170"/>
    </row>
    <row r="1331" customFormat="false" ht="13.2" hidden="false" customHeight="false" outlineLevel="0" collapsed="false">
      <c r="D1331" s="170"/>
    </row>
    <row r="1332" customFormat="false" ht="13.2" hidden="false" customHeight="false" outlineLevel="0" collapsed="false">
      <c r="D1332" s="170"/>
    </row>
    <row r="1333" customFormat="false" ht="13.2" hidden="false" customHeight="false" outlineLevel="0" collapsed="false">
      <c r="D1333" s="170"/>
    </row>
    <row r="1334" customFormat="false" ht="13.2" hidden="false" customHeight="false" outlineLevel="0" collapsed="false">
      <c r="D1334" s="170"/>
    </row>
    <row r="1335" customFormat="false" ht="13.2" hidden="false" customHeight="false" outlineLevel="0" collapsed="false">
      <c r="D1335" s="170"/>
    </row>
    <row r="1336" customFormat="false" ht="13.2" hidden="false" customHeight="false" outlineLevel="0" collapsed="false">
      <c r="D1336" s="170"/>
    </row>
    <row r="1337" customFormat="false" ht="13.2" hidden="false" customHeight="false" outlineLevel="0" collapsed="false">
      <c r="D1337" s="170"/>
    </row>
    <row r="1338" customFormat="false" ht="13.2" hidden="false" customHeight="false" outlineLevel="0" collapsed="false">
      <c r="D1338" s="170"/>
    </row>
    <row r="1339" customFormat="false" ht="13.2" hidden="false" customHeight="false" outlineLevel="0" collapsed="false">
      <c r="D1339" s="170"/>
    </row>
    <row r="1340" customFormat="false" ht="13.2" hidden="false" customHeight="false" outlineLevel="0" collapsed="false">
      <c r="D1340" s="170"/>
    </row>
    <row r="1341" customFormat="false" ht="13.2" hidden="false" customHeight="false" outlineLevel="0" collapsed="false">
      <c r="D1341" s="170"/>
    </row>
    <row r="1342" customFormat="false" ht="13.2" hidden="false" customHeight="false" outlineLevel="0" collapsed="false">
      <c r="D1342" s="170"/>
    </row>
    <row r="1343" customFormat="false" ht="13.2" hidden="false" customHeight="false" outlineLevel="0" collapsed="false">
      <c r="D1343" s="170"/>
    </row>
    <row r="1344" customFormat="false" ht="13.2" hidden="false" customHeight="false" outlineLevel="0" collapsed="false">
      <c r="D1344" s="170"/>
    </row>
    <row r="1345" customFormat="false" ht="13.2" hidden="false" customHeight="false" outlineLevel="0" collapsed="false">
      <c r="D1345" s="170"/>
    </row>
    <row r="1346" customFormat="false" ht="13.2" hidden="false" customHeight="false" outlineLevel="0" collapsed="false">
      <c r="D1346" s="170"/>
    </row>
    <row r="1347" customFormat="false" ht="13.2" hidden="false" customHeight="false" outlineLevel="0" collapsed="false">
      <c r="D1347" s="170"/>
    </row>
    <row r="1348" customFormat="false" ht="13.2" hidden="false" customHeight="false" outlineLevel="0" collapsed="false">
      <c r="D1348" s="170"/>
    </row>
    <row r="1349" customFormat="false" ht="13.2" hidden="false" customHeight="false" outlineLevel="0" collapsed="false">
      <c r="D1349" s="170"/>
    </row>
    <row r="1350" customFormat="false" ht="13.2" hidden="false" customHeight="false" outlineLevel="0" collapsed="false">
      <c r="D1350" s="170"/>
    </row>
    <row r="1351" customFormat="false" ht="13.2" hidden="false" customHeight="false" outlineLevel="0" collapsed="false">
      <c r="D1351" s="170"/>
    </row>
    <row r="1352" customFormat="false" ht="13.2" hidden="false" customHeight="false" outlineLevel="0" collapsed="false">
      <c r="D1352" s="170"/>
    </row>
    <row r="1353" customFormat="false" ht="13.2" hidden="false" customHeight="false" outlineLevel="0" collapsed="false">
      <c r="D1353" s="170"/>
    </row>
    <row r="1354" customFormat="false" ht="13.2" hidden="false" customHeight="false" outlineLevel="0" collapsed="false">
      <c r="D1354" s="170"/>
    </row>
    <row r="1355" customFormat="false" ht="13.2" hidden="false" customHeight="false" outlineLevel="0" collapsed="false">
      <c r="D1355" s="170"/>
    </row>
    <row r="1356" customFormat="false" ht="13.2" hidden="false" customHeight="false" outlineLevel="0" collapsed="false">
      <c r="D1356" s="170"/>
    </row>
    <row r="1357" customFormat="false" ht="13.2" hidden="false" customHeight="false" outlineLevel="0" collapsed="false">
      <c r="D1357" s="170"/>
    </row>
    <row r="1358" customFormat="false" ht="13.2" hidden="false" customHeight="false" outlineLevel="0" collapsed="false">
      <c r="D1358" s="170"/>
    </row>
    <row r="1359" customFormat="false" ht="13.2" hidden="false" customHeight="false" outlineLevel="0" collapsed="false">
      <c r="D1359" s="170"/>
    </row>
    <row r="1360" customFormat="false" ht="13.2" hidden="false" customHeight="false" outlineLevel="0" collapsed="false">
      <c r="D1360" s="170"/>
    </row>
    <row r="1361" customFormat="false" ht="13.2" hidden="false" customHeight="false" outlineLevel="0" collapsed="false">
      <c r="D1361" s="170"/>
    </row>
    <row r="1362" customFormat="false" ht="13.2" hidden="false" customHeight="false" outlineLevel="0" collapsed="false">
      <c r="D1362" s="170"/>
    </row>
    <row r="1363" customFormat="false" ht="13.2" hidden="false" customHeight="false" outlineLevel="0" collapsed="false">
      <c r="D1363" s="170"/>
    </row>
    <row r="1364" customFormat="false" ht="13.2" hidden="false" customHeight="false" outlineLevel="0" collapsed="false">
      <c r="D1364" s="170"/>
    </row>
    <row r="1365" customFormat="false" ht="13.2" hidden="false" customHeight="false" outlineLevel="0" collapsed="false">
      <c r="D1365" s="170"/>
    </row>
    <row r="1366" customFormat="false" ht="13.2" hidden="false" customHeight="false" outlineLevel="0" collapsed="false">
      <c r="D1366" s="170"/>
    </row>
    <row r="1367" customFormat="false" ht="13.2" hidden="false" customHeight="false" outlineLevel="0" collapsed="false">
      <c r="D1367" s="170"/>
    </row>
    <row r="1368" customFormat="false" ht="13.2" hidden="false" customHeight="false" outlineLevel="0" collapsed="false">
      <c r="D1368" s="170"/>
    </row>
    <row r="1369" customFormat="false" ht="13.2" hidden="false" customHeight="false" outlineLevel="0" collapsed="false">
      <c r="D1369" s="170"/>
    </row>
    <row r="1370" customFormat="false" ht="13.2" hidden="false" customHeight="false" outlineLevel="0" collapsed="false">
      <c r="D1370" s="170"/>
    </row>
    <row r="1371" customFormat="false" ht="13.2" hidden="false" customHeight="false" outlineLevel="0" collapsed="false">
      <c r="D1371" s="170"/>
    </row>
    <row r="1372" customFormat="false" ht="13.2" hidden="false" customHeight="false" outlineLevel="0" collapsed="false">
      <c r="D1372" s="170"/>
    </row>
  </sheetData>
  <sheetProtection sheet="true" password="dc0d"/>
  <mergeCells count="46">
    <mergeCell ref="A1:G1"/>
    <mergeCell ref="C2:G2"/>
    <mergeCell ref="C3:G3"/>
    <mergeCell ref="C4:G4"/>
    <mergeCell ref="C37:G37"/>
    <mergeCell ref="C42:G42"/>
    <mergeCell ref="C46:G46"/>
    <mergeCell ref="C52:G52"/>
    <mergeCell ref="C70:G70"/>
    <mergeCell ref="C102:G102"/>
    <mergeCell ref="C105:G105"/>
    <mergeCell ref="C108:G108"/>
    <mergeCell ref="C111:G111"/>
    <mergeCell ref="C114:G114"/>
    <mergeCell ref="C131:G131"/>
    <mergeCell ref="C150:G150"/>
    <mergeCell ref="C152:G152"/>
    <mergeCell ref="C155:G155"/>
    <mergeCell ref="C158:G158"/>
    <mergeCell ref="C161:G161"/>
    <mergeCell ref="C169:G169"/>
    <mergeCell ref="C177:G177"/>
    <mergeCell ref="C182:G182"/>
    <mergeCell ref="C207:G207"/>
    <mergeCell ref="C213:G213"/>
    <mergeCell ref="C216:G216"/>
    <mergeCell ref="C248:G248"/>
    <mergeCell ref="C253:G253"/>
    <mergeCell ref="C271:G271"/>
    <mergeCell ref="C273:G273"/>
    <mergeCell ref="C276:G276"/>
    <mergeCell ref="C279:G279"/>
    <mergeCell ref="C283:G283"/>
    <mergeCell ref="C286:G286"/>
    <mergeCell ref="C289:G289"/>
    <mergeCell ref="C291:G291"/>
    <mergeCell ref="C293:G293"/>
    <mergeCell ref="C295:G295"/>
    <mergeCell ref="C297:G297"/>
    <mergeCell ref="C299:G299"/>
    <mergeCell ref="C302:G302"/>
    <mergeCell ref="C304:G304"/>
    <mergeCell ref="C339:G339"/>
    <mergeCell ref="C344:G344"/>
    <mergeCell ref="C347:G347"/>
    <mergeCell ref="C362:G362"/>
  </mergeCells>
  <printOptions headings="false" gridLines="false" gridLinesSet="true" horizontalCentered="false" verticalCentered="false"/>
  <pageMargins left="0.590277777777778" right="0.196527777777778" top="0.7875" bottom="0.7875" header="0.511805555555555" footer="0.315277777777778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&amp;LZpracováno programem BUILDpower S,  © RTS, a.s.&amp;RStránka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H112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7" topLeftCell="A8" activePane="bottomLeft" state="frozen"/>
      <selection pane="topLeft" activeCell="A1" activeCellId="0" sqref="A1"/>
      <selection pane="bottomLeft" activeCell="A1" activeCellId="0" sqref="A1"/>
    </sheetView>
  </sheetViews>
  <sheetFormatPr defaultColWidth="8.5703125" defaultRowHeight="13.2" zeroHeight="false" outlineLevelRow="1" outlineLevelCol="0"/>
  <cols>
    <col collapsed="false" customWidth="true" hidden="false" outlineLevel="0" max="1" min="1" style="0" width="3.45"/>
    <col collapsed="false" customWidth="true" hidden="false" outlineLevel="0" max="2" min="2" style="164" width="12.56"/>
    <col collapsed="false" customWidth="true" hidden="false" outlineLevel="0" max="3" min="3" style="164" width="63.33"/>
    <col collapsed="false" customWidth="true" hidden="false" outlineLevel="0" max="4" min="4" style="0" width="4.89"/>
    <col collapsed="false" customWidth="true" hidden="false" outlineLevel="0" max="5" min="5" style="0" width="10.58"/>
    <col collapsed="false" customWidth="true" hidden="false" outlineLevel="0" max="6" min="6" style="0" width="9.89"/>
    <col collapsed="false" customWidth="true" hidden="false" outlineLevel="0" max="7" min="7" style="0" width="12.66"/>
    <col collapsed="false" customWidth="true" hidden="true" outlineLevel="0" max="13" min="8" style="0" width="11.52"/>
    <col collapsed="false" customWidth="true" hidden="true" outlineLevel="0" max="17" min="16" style="0" width="11.52"/>
    <col collapsed="false" customWidth="true" hidden="false" outlineLevel="0" max="18" min="18" style="0" width="6.88"/>
    <col collapsed="false" customWidth="true" hidden="false" outlineLevel="0" max="20" min="20" style="0" width="8.44"/>
    <col collapsed="false" customWidth="true" hidden="true" outlineLevel="0" max="23" min="21" style="0" width="11.52"/>
    <col collapsed="false" customWidth="true" hidden="true" outlineLevel="0" max="29" min="29" style="0" width="11.52"/>
    <col collapsed="false" customWidth="true" hidden="true" outlineLevel="0" max="41" min="31" style="0" width="11.52"/>
    <col collapsed="false" customWidth="true" hidden="false" outlineLevel="0" max="53" min="53" style="0" width="98.66"/>
  </cols>
  <sheetData>
    <row r="1" customFormat="false" ht="15.75" hidden="false" customHeight="true" outlineLevel="0" collapsed="false">
      <c r="A1" s="165" t="s">
        <v>145</v>
      </c>
      <c r="B1" s="165"/>
      <c r="C1" s="165"/>
      <c r="D1" s="165"/>
      <c r="E1" s="165"/>
      <c r="F1" s="165"/>
      <c r="G1" s="165"/>
      <c r="AG1" s="0" t="s">
        <v>87</v>
      </c>
    </row>
    <row r="2" customFormat="false" ht="24.9" hidden="false" customHeight="true" outlineLevel="0" collapsed="false">
      <c r="A2" s="158" t="s">
        <v>83</v>
      </c>
      <c r="B2" s="159" t="s">
        <v>5</v>
      </c>
      <c r="C2" s="166" t="s">
        <v>6</v>
      </c>
      <c r="D2" s="166"/>
      <c r="E2" s="166"/>
      <c r="F2" s="166"/>
      <c r="G2" s="166"/>
      <c r="AG2" s="0" t="s">
        <v>88</v>
      </c>
    </row>
    <row r="3" customFormat="false" ht="24.9" hidden="false" customHeight="true" outlineLevel="0" collapsed="false">
      <c r="A3" s="158" t="s">
        <v>84</v>
      </c>
      <c r="B3" s="159" t="s">
        <v>56</v>
      </c>
      <c r="C3" s="166" t="s">
        <v>57</v>
      </c>
      <c r="D3" s="166"/>
      <c r="E3" s="166"/>
      <c r="F3" s="166"/>
      <c r="G3" s="166"/>
      <c r="AC3" s="164" t="s">
        <v>88</v>
      </c>
      <c r="AG3" s="0" t="s">
        <v>90</v>
      </c>
    </row>
    <row r="4" customFormat="false" ht="24.9" hidden="false" customHeight="true" outlineLevel="0" collapsed="false">
      <c r="A4" s="167" t="s">
        <v>85</v>
      </c>
      <c r="B4" s="168" t="s">
        <v>45</v>
      </c>
      <c r="C4" s="169" t="s">
        <v>58</v>
      </c>
      <c r="D4" s="169"/>
      <c r="E4" s="169"/>
      <c r="F4" s="169"/>
      <c r="G4" s="169"/>
      <c r="AG4" s="0" t="s">
        <v>91</v>
      </c>
    </row>
    <row r="5" customFormat="false" ht="13.2" hidden="false" customHeight="false" outlineLevel="0" collapsed="false">
      <c r="D5" s="170"/>
    </row>
    <row r="6" customFormat="false" ht="39.6" hidden="false" customHeight="false" outlineLevel="0" collapsed="false">
      <c r="A6" s="171" t="s">
        <v>92</v>
      </c>
      <c r="B6" s="172" t="s">
        <v>93</v>
      </c>
      <c r="C6" s="172" t="s">
        <v>94</v>
      </c>
      <c r="D6" s="173" t="s">
        <v>95</v>
      </c>
      <c r="E6" s="171" t="s">
        <v>96</v>
      </c>
      <c r="F6" s="174" t="s">
        <v>97</v>
      </c>
      <c r="G6" s="171" t="s">
        <v>14</v>
      </c>
      <c r="H6" s="175" t="s">
        <v>98</v>
      </c>
      <c r="I6" s="175" t="s">
        <v>99</v>
      </c>
      <c r="J6" s="175" t="s">
        <v>100</v>
      </c>
      <c r="K6" s="175" t="s">
        <v>101</v>
      </c>
      <c r="L6" s="175" t="s">
        <v>102</v>
      </c>
      <c r="M6" s="175" t="s">
        <v>103</v>
      </c>
      <c r="N6" s="175" t="s">
        <v>104</v>
      </c>
      <c r="O6" s="175" t="s">
        <v>105</v>
      </c>
      <c r="P6" s="175" t="s">
        <v>106</v>
      </c>
      <c r="Q6" s="175" t="s">
        <v>107</v>
      </c>
      <c r="R6" s="175" t="s">
        <v>108</v>
      </c>
      <c r="S6" s="175" t="s">
        <v>109</v>
      </c>
      <c r="T6" s="175" t="s">
        <v>110</v>
      </c>
      <c r="U6" s="175" t="s">
        <v>111</v>
      </c>
      <c r="V6" s="175" t="s">
        <v>112</v>
      </c>
      <c r="W6" s="175" t="s">
        <v>113</v>
      </c>
    </row>
    <row r="7" customFormat="false" ht="13.2" hidden="true" customHeight="false" outlineLevel="0" collapsed="false">
      <c r="A7" s="155"/>
      <c r="B7" s="161"/>
      <c r="C7" s="161"/>
      <c r="D7" s="163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customFormat="false" ht="13.2" hidden="false" customHeight="false" outlineLevel="0" collapsed="false">
      <c r="A8" s="178" t="s">
        <v>114</v>
      </c>
      <c r="B8" s="179" t="s">
        <v>45</v>
      </c>
      <c r="C8" s="180" t="s">
        <v>64</v>
      </c>
      <c r="D8" s="181"/>
      <c r="E8" s="182"/>
      <c r="F8" s="183"/>
      <c r="G8" s="183" t="n">
        <f aca="false">SUMIF(AG9:AG87,"&lt;&gt;NOR",G9:G87)</f>
        <v>0</v>
      </c>
      <c r="H8" s="183"/>
      <c r="I8" s="183" t="n">
        <f aca="false">SUM(I9:I87)</f>
        <v>0</v>
      </c>
      <c r="J8" s="183"/>
      <c r="K8" s="183" t="n">
        <f aca="false">SUM(K9:K87)</f>
        <v>0</v>
      </c>
      <c r="L8" s="183"/>
      <c r="M8" s="183" t="n">
        <f aca="false">SUM(M9:M87)</f>
        <v>0</v>
      </c>
      <c r="N8" s="183"/>
      <c r="O8" s="183" t="n">
        <f aca="false">SUM(O9:O87)</f>
        <v>90.26</v>
      </c>
      <c r="P8" s="183"/>
      <c r="Q8" s="183" t="n">
        <f aca="false">SUM(Q9:Q87)</f>
        <v>0</v>
      </c>
      <c r="R8" s="183"/>
      <c r="S8" s="183"/>
      <c r="T8" s="184"/>
      <c r="U8" s="185"/>
      <c r="V8" s="185" t="n">
        <f aca="false">SUM(V9:V87)</f>
        <v>306.59</v>
      </c>
      <c r="W8" s="185"/>
      <c r="AG8" s="0" t="s">
        <v>115</v>
      </c>
    </row>
    <row r="9" customFormat="false" ht="13.2" hidden="false" customHeight="false" outlineLevel="1" collapsed="false">
      <c r="A9" s="186" t="n">
        <v>1</v>
      </c>
      <c r="B9" s="187" t="s">
        <v>191</v>
      </c>
      <c r="C9" s="188" t="s">
        <v>192</v>
      </c>
      <c r="D9" s="189" t="s">
        <v>184</v>
      </c>
      <c r="E9" s="190" t="n">
        <v>4.848</v>
      </c>
      <c r="F9" s="191"/>
      <c r="G9" s="192" t="n">
        <f aca="false">ROUND(E9*F9,2)</f>
        <v>0</v>
      </c>
      <c r="H9" s="191"/>
      <c r="I9" s="192" t="n">
        <f aca="false">ROUND(E9*H9,2)</f>
        <v>0</v>
      </c>
      <c r="J9" s="191"/>
      <c r="K9" s="192" t="n">
        <f aca="false">ROUND(E9*J9,2)</f>
        <v>0</v>
      </c>
      <c r="L9" s="192" t="n">
        <v>21</v>
      </c>
      <c r="M9" s="192" t="n">
        <f aca="false">G9*(1+L9/100)</f>
        <v>0</v>
      </c>
      <c r="N9" s="192" t="n">
        <v>0</v>
      </c>
      <c r="O9" s="192" t="n">
        <f aca="false">ROUND(E9*N9,2)</f>
        <v>0</v>
      </c>
      <c r="P9" s="192" t="n">
        <v>0</v>
      </c>
      <c r="Q9" s="192" t="n">
        <f aca="false">ROUND(E9*P9,2)</f>
        <v>0</v>
      </c>
      <c r="R9" s="192" t="s">
        <v>169</v>
      </c>
      <c r="S9" s="192" t="s">
        <v>150</v>
      </c>
      <c r="T9" s="193" t="s">
        <v>120</v>
      </c>
      <c r="U9" s="194" t="n">
        <v>0.0952</v>
      </c>
      <c r="V9" s="194" t="n">
        <f aca="false">ROUND(E9*U9,2)</f>
        <v>0.46</v>
      </c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 t="s">
        <v>152</v>
      </c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</row>
    <row r="10" customFormat="false" ht="13.2" hidden="false" customHeight="true" outlineLevel="1" collapsed="false">
      <c r="A10" s="196"/>
      <c r="B10" s="197"/>
      <c r="C10" s="212" t="s">
        <v>193</v>
      </c>
      <c r="D10" s="212"/>
      <c r="E10" s="212"/>
      <c r="F10" s="212"/>
      <c r="G10" s="212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5"/>
      <c r="Y10" s="195"/>
      <c r="Z10" s="195"/>
      <c r="AA10" s="195"/>
      <c r="AB10" s="195"/>
      <c r="AC10" s="195"/>
      <c r="AD10" s="195"/>
      <c r="AE10" s="195"/>
      <c r="AF10" s="195"/>
      <c r="AG10" s="195" t="s">
        <v>171</v>
      </c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</row>
    <row r="11" customFormat="false" ht="13.2" hidden="false" customHeight="false" outlineLevel="1" collapsed="false">
      <c r="A11" s="196"/>
      <c r="B11" s="197"/>
      <c r="C11" s="209" t="s">
        <v>481</v>
      </c>
      <c r="D11" s="210"/>
      <c r="E11" s="211" t="n">
        <v>4.848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5"/>
      <c r="Z11" s="195"/>
      <c r="AA11" s="195"/>
      <c r="AB11" s="195"/>
      <c r="AC11" s="195"/>
      <c r="AD11" s="195"/>
      <c r="AE11" s="195"/>
      <c r="AF11" s="195"/>
      <c r="AG11" s="195" t="s">
        <v>154</v>
      </c>
      <c r="AH11" s="195" t="n">
        <v>0</v>
      </c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</row>
    <row r="12" customFormat="false" ht="13.2" hidden="false" customHeight="false" outlineLevel="1" collapsed="false">
      <c r="A12" s="186" t="n">
        <v>2</v>
      </c>
      <c r="B12" s="187" t="s">
        <v>482</v>
      </c>
      <c r="C12" s="188" t="s">
        <v>483</v>
      </c>
      <c r="D12" s="189" t="s">
        <v>184</v>
      </c>
      <c r="E12" s="190" t="n">
        <v>16.564</v>
      </c>
      <c r="F12" s="191"/>
      <c r="G12" s="192" t="n">
        <f aca="false">ROUND(E12*F12,2)</f>
        <v>0</v>
      </c>
      <c r="H12" s="191"/>
      <c r="I12" s="192" t="n">
        <f aca="false">ROUND(E12*H12,2)</f>
        <v>0</v>
      </c>
      <c r="J12" s="191"/>
      <c r="K12" s="192" t="n">
        <f aca="false">ROUND(E12*J12,2)</f>
        <v>0</v>
      </c>
      <c r="L12" s="192" t="n">
        <v>21</v>
      </c>
      <c r="M12" s="192" t="n">
        <f aca="false">G12*(1+L12/100)</f>
        <v>0</v>
      </c>
      <c r="N12" s="192" t="n">
        <v>0</v>
      </c>
      <c r="O12" s="192" t="n">
        <f aca="false">ROUND(E12*N12,2)</f>
        <v>0</v>
      </c>
      <c r="P12" s="192" t="n">
        <v>0</v>
      </c>
      <c r="Q12" s="192" t="n">
        <f aca="false">ROUND(E12*P12,2)</f>
        <v>0</v>
      </c>
      <c r="R12" s="192" t="s">
        <v>169</v>
      </c>
      <c r="S12" s="192" t="s">
        <v>150</v>
      </c>
      <c r="T12" s="193" t="s">
        <v>120</v>
      </c>
      <c r="U12" s="194" t="n">
        <v>1.022</v>
      </c>
      <c r="V12" s="194" t="n">
        <f aca="false">ROUND(E12*U12,2)</f>
        <v>16.93</v>
      </c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5" t="s">
        <v>152</v>
      </c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</row>
    <row r="13" customFormat="false" ht="21" hidden="false" customHeight="true" outlineLevel="1" collapsed="false">
      <c r="A13" s="196"/>
      <c r="B13" s="197"/>
      <c r="C13" s="212" t="s">
        <v>484</v>
      </c>
      <c r="D13" s="212"/>
      <c r="E13" s="212"/>
      <c r="F13" s="212"/>
      <c r="G13" s="212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5"/>
      <c r="Z13" s="195"/>
      <c r="AA13" s="195"/>
      <c r="AB13" s="195"/>
      <c r="AC13" s="195"/>
      <c r="AD13" s="195"/>
      <c r="AE13" s="195"/>
      <c r="AF13" s="195"/>
      <c r="AG13" s="195" t="s">
        <v>171</v>
      </c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9" t="str">
        <f aca="false">C13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3" s="195"/>
      <c r="BC13" s="195"/>
      <c r="BD13" s="195"/>
      <c r="BE13" s="195"/>
      <c r="BF13" s="195"/>
      <c r="BG13" s="195"/>
      <c r="BH13" s="195"/>
    </row>
    <row r="14" customFormat="false" ht="13.2" hidden="false" customHeight="false" outlineLevel="1" collapsed="false">
      <c r="A14" s="196"/>
      <c r="B14" s="197"/>
      <c r="C14" s="213" t="s">
        <v>194</v>
      </c>
      <c r="D14" s="214"/>
      <c r="E14" s="215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5" t="s">
        <v>154</v>
      </c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</row>
    <row r="15" customFormat="false" ht="13.2" hidden="false" customHeight="false" outlineLevel="1" collapsed="false">
      <c r="A15" s="196"/>
      <c r="B15" s="197"/>
      <c r="C15" s="213" t="s">
        <v>737</v>
      </c>
      <c r="D15" s="214"/>
      <c r="E15" s="215" t="n">
        <v>66.256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5"/>
      <c r="Y15" s="195"/>
      <c r="Z15" s="195"/>
      <c r="AA15" s="195"/>
      <c r="AB15" s="195"/>
      <c r="AC15" s="195"/>
      <c r="AD15" s="195"/>
      <c r="AE15" s="195"/>
      <c r="AF15" s="195"/>
      <c r="AG15" s="195" t="s">
        <v>154</v>
      </c>
      <c r="AH15" s="195" t="n">
        <v>2</v>
      </c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</row>
    <row r="16" customFormat="false" ht="13.2" hidden="false" customHeight="false" outlineLevel="1" collapsed="false">
      <c r="A16" s="196"/>
      <c r="B16" s="197"/>
      <c r="C16" s="213" t="s">
        <v>205</v>
      </c>
      <c r="D16" s="214"/>
      <c r="E16" s="215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5"/>
      <c r="Y16" s="195"/>
      <c r="Z16" s="195"/>
      <c r="AA16" s="195"/>
      <c r="AB16" s="195"/>
      <c r="AC16" s="195"/>
      <c r="AD16" s="195"/>
      <c r="AE16" s="195"/>
      <c r="AF16" s="195"/>
      <c r="AG16" s="195" t="s">
        <v>154</v>
      </c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</row>
    <row r="17" customFormat="false" ht="13.2" hidden="false" customHeight="false" outlineLevel="1" collapsed="false">
      <c r="A17" s="196"/>
      <c r="B17" s="197"/>
      <c r="C17" s="209" t="s">
        <v>738</v>
      </c>
      <c r="D17" s="210"/>
      <c r="E17" s="211" t="n">
        <v>16.564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  <c r="AF17" s="195"/>
      <c r="AG17" s="195" t="s">
        <v>154</v>
      </c>
      <c r="AH17" s="195" t="n">
        <v>0</v>
      </c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</row>
    <row r="18" customFormat="false" ht="13.2" hidden="false" customHeight="false" outlineLevel="1" collapsed="false">
      <c r="A18" s="186" t="n">
        <v>3</v>
      </c>
      <c r="B18" s="187" t="s">
        <v>487</v>
      </c>
      <c r="C18" s="188" t="s">
        <v>488</v>
      </c>
      <c r="D18" s="189" t="s">
        <v>184</v>
      </c>
      <c r="E18" s="190" t="n">
        <v>19.8768</v>
      </c>
      <c r="F18" s="191"/>
      <c r="G18" s="192" t="n">
        <f aca="false">ROUND(E18*F18,2)</f>
        <v>0</v>
      </c>
      <c r="H18" s="191"/>
      <c r="I18" s="192" t="n">
        <f aca="false">ROUND(E18*H18,2)</f>
        <v>0</v>
      </c>
      <c r="J18" s="191"/>
      <c r="K18" s="192" t="n">
        <f aca="false">ROUND(E18*J18,2)</f>
        <v>0</v>
      </c>
      <c r="L18" s="192" t="n">
        <v>21</v>
      </c>
      <c r="M18" s="192" t="n">
        <f aca="false">G18*(1+L18/100)</f>
        <v>0</v>
      </c>
      <c r="N18" s="192" t="n">
        <v>0</v>
      </c>
      <c r="O18" s="192" t="n">
        <f aca="false">ROUND(E18*N18,2)</f>
        <v>0</v>
      </c>
      <c r="P18" s="192" t="n">
        <v>0</v>
      </c>
      <c r="Q18" s="192" t="n">
        <f aca="false">ROUND(E18*P18,2)</f>
        <v>0</v>
      </c>
      <c r="R18" s="192" t="s">
        <v>169</v>
      </c>
      <c r="S18" s="192" t="s">
        <v>150</v>
      </c>
      <c r="T18" s="193" t="s">
        <v>120</v>
      </c>
      <c r="U18" s="194" t="n">
        <v>2.249</v>
      </c>
      <c r="V18" s="194" t="n">
        <f aca="false">ROUND(E18*U18,2)</f>
        <v>44.7</v>
      </c>
      <c r="W18" s="194"/>
      <c r="X18" s="195"/>
      <c r="Y18" s="195"/>
      <c r="Z18" s="195"/>
      <c r="AA18" s="195"/>
      <c r="AB18" s="195"/>
      <c r="AC18" s="195"/>
      <c r="AD18" s="195"/>
      <c r="AE18" s="195"/>
      <c r="AF18" s="195"/>
      <c r="AG18" s="195" t="s">
        <v>152</v>
      </c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</row>
    <row r="19" customFormat="false" ht="21" hidden="false" customHeight="true" outlineLevel="1" collapsed="false">
      <c r="A19" s="196"/>
      <c r="B19" s="197"/>
      <c r="C19" s="212" t="s">
        <v>484</v>
      </c>
      <c r="D19" s="212"/>
      <c r="E19" s="212"/>
      <c r="F19" s="212"/>
      <c r="G19" s="212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5"/>
      <c r="Y19" s="195"/>
      <c r="Z19" s="195"/>
      <c r="AA19" s="195"/>
      <c r="AB19" s="195"/>
      <c r="AC19" s="195"/>
      <c r="AD19" s="195"/>
      <c r="AE19" s="195"/>
      <c r="AF19" s="195"/>
      <c r="AG19" s="195" t="s">
        <v>171</v>
      </c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9" t="str">
        <f aca="false">C19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9" s="195"/>
      <c r="BC19" s="195"/>
      <c r="BD19" s="195"/>
      <c r="BE19" s="195"/>
      <c r="BF19" s="195"/>
      <c r="BG19" s="195"/>
      <c r="BH19" s="195"/>
    </row>
    <row r="20" customFormat="false" ht="13.2" hidden="false" customHeight="false" outlineLevel="1" collapsed="false">
      <c r="A20" s="196"/>
      <c r="B20" s="197"/>
      <c r="C20" s="213" t="s">
        <v>194</v>
      </c>
      <c r="D20" s="214"/>
      <c r="E20" s="215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  <c r="AF20" s="195"/>
      <c r="AG20" s="195" t="s">
        <v>154</v>
      </c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</row>
    <row r="21" customFormat="false" ht="13.2" hidden="false" customHeight="false" outlineLevel="1" collapsed="false">
      <c r="A21" s="196"/>
      <c r="B21" s="197"/>
      <c r="C21" s="213" t="s">
        <v>737</v>
      </c>
      <c r="D21" s="214"/>
      <c r="E21" s="215" t="n">
        <v>66.256</v>
      </c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5"/>
      <c r="Y21" s="195"/>
      <c r="Z21" s="195"/>
      <c r="AA21" s="195"/>
      <c r="AB21" s="195"/>
      <c r="AC21" s="195"/>
      <c r="AD21" s="195"/>
      <c r="AE21" s="195"/>
      <c r="AF21" s="195"/>
      <c r="AG21" s="195" t="s">
        <v>154</v>
      </c>
      <c r="AH21" s="195" t="n">
        <v>2</v>
      </c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</row>
    <row r="22" customFormat="false" ht="13.2" hidden="false" customHeight="false" outlineLevel="1" collapsed="false">
      <c r="A22" s="196"/>
      <c r="B22" s="197"/>
      <c r="C22" s="213" t="s">
        <v>205</v>
      </c>
      <c r="D22" s="214"/>
      <c r="E22" s="215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  <c r="AF22" s="195"/>
      <c r="AG22" s="195" t="s">
        <v>154</v>
      </c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</row>
    <row r="23" customFormat="false" ht="13.2" hidden="false" customHeight="false" outlineLevel="1" collapsed="false">
      <c r="A23" s="196"/>
      <c r="B23" s="197"/>
      <c r="C23" s="209" t="s">
        <v>739</v>
      </c>
      <c r="D23" s="210"/>
      <c r="E23" s="211" t="n">
        <v>19.8768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5"/>
      <c r="Y23" s="195"/>
      <c r="Z23" s="195"/>
      <c r="AA23" s="195"/>
      <c r="AB23" s="195"/>
      <c r="AC23" s="195"/>
      <c r="AD23" s="195"/>
      <c r="AE23" s="195"/>
      <c r="AF23" s="195"/>
      <c r="AG23" s="195" t="s">
        <v>154</v>
      </c>
      <c r="AH23" s="195" t="n">
        <v>0</v>
      </c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</row>
    <row r="24" customFormat="false" ht="13.2" hidden="false" customHeight="false" outlineLevel="1" collapsed="false">
      <c r="A24" s="186" t="n">
        <v>4</v>
      </c>
      <c r="B24" s="187" t="s">
        <v>490</v>
      </c>
      <c r="C24" s="188" t="s">
        <v>491</v>
      </c>
      <c r="D24" s="189" t="s">
        <v>184</v>
      </c>
      <c r="E24" s="190" t="n">
        <v>13.2512</v>
      </c>
      <c r="F24" s="191"/>
      <c r="G24" s="192" t="n">
        <f aca="false">ROUND(E24*F24,2)</f>
        <v>0</v>
      </c>
      <c r="H24" s="191"/>
      <c r="I24" s="192" t="n">
        <f aca="false">ROUND(E24*H24,2)</f>
        <v>0</v>
      </c>
      <c r="J24" s="191"/>
      <c r="K24" s="192" t="n">
        <f aca="false">ROUND(E24*J24,2)</f>
        <v>0</v>
      </c>
      <c r="L24" s="192" t="n">
        <v>21</v>
      </c>
      <c r="M24" s="192" t="n">
        <f aca="false">G24*(1+L24/100)</f>
        <v>0</v>
      </c>
      <c r="N24" s="192" t="n">
        <v>0</v>
      </c>
      <c r="O24" s="192" t="n">
        <f aca="false">ROUND(E24*N24,2)</f>
        <v>0</v>
      </c>
      <c r="P24" s="192" t="n">
        <v>0</v>
      </c>
      <c r="Q24" s="192" t="n">
        <f aca="false">ROUND(E24*P24,2)</f>
        <v>0</v>
      </c>
      <c r="R24" s="192" t="s">
        <v>169</v>
      </c>
      <c r="S24" s="192" t="s">
        <v>150</v>
      </c>
      <c r="T24" s="193" t="s">
        <v>120</v>
      </c>
      <c r="U24" s="194" t="n">
        <v>2.965</v>
      </c>
      <c r="V24" s="194" t="n">
        <f aca="false">ROUND(E24*U24,2)</f>
        <v>39.29</v>
      </c>
      <c r="W24" s="194"/>
      <c r="X24" s="195"/>
      <c r="Y24" s="195"/>
      <c r="Z24" s="195"/>
      <c r="AA24" s="195"/>
      <c r="AB24" s="195"/>
      <c r="AC24" s="195"/>
      <c r="AD24" s="195"/>
      <c r="AE24" s="195"/>
      <c r="AF24" s="195"/>
      <c r="AG24" s="195" t="s">
        <v>152</v>
      </c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</row>
    <row r="25" customFormat="false" ht="21" hidden="false" customHeight="true" outlineLevel="1" collapsed="false">
      <c r="A25" s="196"/>
      <c r="B25" s="197"/>
      <c r="C25" s="212" t="s">
        <v>484</v>
      </c>
      <c r="D25" s="212"/>
      <c r="E25" s="212"/>
      <c r="F25" s="212"/>
      <c r="G25" s="212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  <c r="AF25" s="195"/>
      <c r="AG25" s="195" t="s">
        <v>171</v>
      </c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9" t="str">
        <f aca="false">C25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25" s="195"/>
      <c r="BC25" s="195"/>
      <c r="BD25" s="195"/>
      <c r="BE25" s="195"/>
      <c r="BF25" s="195"/>
      <c r="BG25" s="195"/>
      <c r="BH25" s="195"/>
    </row>
    <row r="26" customFormat="false" ht="13.2" hidden="false" customHeight="false" outlineLevel="1" collapsed="false">
      <c r="A26" s="196"/>
      <c r="B26" s="197"/>
      <c r="C26" s="213" t="s">
        <v>194</v>
      </c>
      <c r="D26" s="214"/>
      <c r="E26" s="215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5"/>
      <c r="Y26" s="195"/>
      <c r="Z26" s="195"/>
      <c r="AA26" s="195"/>
      <c r="AB26" s="195"/>
      <c r="AC26" s="195"/>
      <c r="AD26" s="195"/>
      <c r="AE26" s="195"/>
      <c r="AF26" s="195"/>
      <c r="AG26" s="195" t="s">
        <v>154</v>
      </c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</row>
    <row r="27" customFormat="false" ht="13.2" hidden="false" customHeight="false" outlineLevel="1" collapsed="false">
      <c r="A27" s="196"/>
      <c r="B27" s="197"/>
      <c r="C27" s="213" t="s">
        <v>737</v>
      </c>
      <c r="D27" s="214"/>
      <c r="E27" s="215" t="n">
        <v>66.256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  <c r="AF27" s="195"/>
      <c r="AG27" s="195" t="s">
        <v>154</v>
      </c>
      <c r="AH27" s="195" t="n">
        <v>2</v>
      </c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</row>
    <row r="28" customFormat="false" ht="13.2" hidden="false" customHeight="false" outlineLevel="1" collapsed="false">
      <c r="A28" s="196"/>
      <c r="B28" s="197"/>
      <c r="C28" s="213" t="s">
        <v>205</v>
      </c>
      <c r="D28" s="214"/>
      <c r="E28" s="215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5"/>
      <c r="Y28" s="195"/>
      <c r="Z28" s="195"/>
      <c r="AA28" s="195"/>
      <c r="AB28" s="195"/>
      <c r="AC28" s="195"/>
      <c r="AD28" s="195"/>
      <c r="AE28" s="195"/>
      <c r="AF28" s="195"/>
      <c r="AG28" s="195" t="s">
        <v>154</v>
      </c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</row>
    <row r="29" customFormat="false" ht="13.2" hidden="false" customHeight="false" outlineLevel="1" collapsed="false">
      <c r="A29" s="196"/>
      <c r="B29" s="197"/>
      <c r="C29" s="209" t="s">
        <v>740</v>
      </c>
      <c r="D29" s="210"/>
      <c r="E29" s="211" t="n">
        <v>13.2512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5"/>
      <c r="Y29" s="195"/>
      <c r="Z29" s="195"/>
      <c r="AA29" s="195"/>
      <c r="AB29" s="195"/>
      <c r="AC29" s="195"/>
      <c r="AD29" s="195"/>
      <c r="AE29" s="195"/>
      <c r="AF29" s="195"/>
      <c r="AG29" s="195" t="s">
        <v>154</v>
      </c>
      <c r="AH29" s="195" t="n">
        <v>0</v>
      </c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</row>
    <row r="30" customFormat="false" ht="13.2" hidden="false" customHeight="false" outlineLevel="1" collapsed="false">
      <c r="A30" s="186" t="n">
        <v>5</v>
      </c>
      <c r="B30" s="187" t="s">
        <v>741</v>
      </c>
      <c r="C30" s="188" t="s">
        <v>742</v>
      </c>
      <c r="D30" s="189" t="s">
        <v>184</v>
      </c>
      <c r="E30" s="190" t="n">
        <v>6.6256</v>
      </c>
      <c r="F30" s="191"/>
      <c r="G30" s="192" t="n">
        <f aca="false">ROUND(E30*F30,2)</f>
        <v>0</v>
      </c>
      <c r="H30" s="191"/>
      <c r="I30" s="192" t="n">
        <f aca="false">ROUND(E30*H30,2)</f>
        <v>0</v>
      </c>
      <c r="J30" s="191"/>
      <c r="K30" s="192" t="n">
        <f aca="false">ROUND(E30*J30,2)</f>
        <v>0</v>
      </c>
      <c r="L30" s="192" t="n">
        <v>21</v>
      </c>
      <c r="M30" s="192" t="n">
        <f aca="false">G30*(1+L30/100)</f>
        <v>0</v>
      </c>
      <c r="N30" s="192" t="n">
        <v>0.0035</v>
      </c>
      <c r="O30" s="192" t="n">
        <f aca="false">ROUND(E30*N30,2)</f>
        <v>0.02</v>
      </c>
      <c r="P30" s="192" t="n">
        <v>0</v>
      </c>
      <c r="Q30" s="192" t="n">
        <f aca="false">ROUND(E30*P30,2)</f>
        <v>0</v>
      </c>
      <c r="R30" s="192" t="s">
        <v>169</v>
      </c>
      <c r="S30" s="192" t="s">
        <v>150</v>
      </c>
      <c r="T30" s="193" t="s">
        <v>151</v>
      </c>
      <c r="U30" s="194" t="n">
        <v>3.264</v>
      </c>
      <c r="V30" s="194" t="n">
        <f aca="false">ROUND(E30*U30,2)</f>
        <v>21.63</v>
      </c>
      <c r="W30" s="194"/>
      <c r="X30" s="195"/>
      <c r="Y30" s="195"/>
      <c r="Z30" s="195"/>
      <c r="AA30" s="195"/>
      <c r="AB30" s="195"/>
      <c r="AC30" s="195"/>
      <c r="AD30" s="195"/>
      <c r="AE30" s="195"/>
      <c r="AF30" s="195"/>
      <c r="AG30" s="195" t="s">
        <v>152</v>
      </c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</row>
    <row r="31" customFormat="false" ht="21" hidden="false" customHeight="true" outlineLevel="1" collapsed="false">
      <c r="A31" s="196"/>
      <c r="B31" s="197"/>
      <c r="C31" s="212" t="s">
        <v>484</v>
      </c>
      <c r="D31" s="212"/>
      <c r="E31" s="212"/>
      <c r="F31" s="212"/>
      <c r="G31" s="212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5"/>
      <c r="Z31" s="195"/>
      <c r="AA31" s="195"/>
      <c r="AB31" s="195"/>
      <c r="AC31" s="195"/>
      <c r="AD31" s="195"/>
      <c r="AE31" s="195"/>
      <c r="AF31" s="195"/>
      <c r="AG31" s="195" t="s">
        <v>171</v>
      </c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9" t="str">
        <f aca="false">C31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31" s="195"/>
      <c r="BC31" s="195"/>
      <c r="BD31" s="195"/>
      <c r="BE31" s="195"/>
      <c r="BF31" s="195"/>
      <c r="BG31" s="195"/>
      <c r="BH31" s="195"/>
    </row>
    <row r="32" customFormat="false" ht="13.2" hidden="false" customHeight="false" outlineLevel="1" collapsed="false">
      <c r="A32" s="196"/>
      <c r="B32" s="197"/>
      <c r="C32" s="213" t="s">
        <v>194</v>
      </c>
      <c r="D32" s="214"/>
      <c r="E32" s="215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5"/>
      <c r="Y32" s="195"/>
      <c r="Z32" s="195"/>
      <c r="AA32" s="195"/>
      <c r="AB32" s="195"/>
      <c r="AC32" s="195"/>
      <c r="AD32" s="195"/>
      <c r="AE32" s="195"/>
      <c r="AF32" s="195"/>
      <c r="AG32" s="195" t="s">
        <v>154</v>
      </c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</row>
    <row r="33" customFormat="false" ht="13.2" hidden="false" customHeight="false" outlineLevel="1" collapsed="false">
      <c r="A33" s="196"/>
      <c r="B33" s="197"/>
      <c r="C33" s="213" t="s">
        <v>737</v>
      </c>
      <c r="D33" s="214"/>
      <c r="E33" s="215" t="n">
        <v>66.256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5"/>
      <c r="Y33" s="195"/>
      <c r="Z33" s="195"/>
      <c r="AA33" s="195"/>
      <c r="AB33" s="195"/>
      <c r="AC33" s="195"/>
      <c r="AD33" s="195"/>
      <c r="AE33" s="195"/>
      <c r="AF33" s="195"/>
      <c r="AG33" s="195" t="s">
        <v>154</v>
      </c>
      <c r="AH33" s="195" t="n">
        <v>2</v>
      </c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</row>
    <row r="34" customFormat="false" ht="13.2" hidden="false" customHeight="false" outlineLevel="1" collapsed="false">
      <c r="A34" s="196"/>
      <c r="B34" s="197"/>
      <c r="C34" s="213" t="s">
        <v>205</v>
      </c>
      <c r="D34" s="214"/>
      <c r="E34" s="215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5"/>
      <c r="Y34" s="195"/>
      <c r="Z34" s="195"/>
      <c r="AA34" s="195"/>
      <c r="AB34" s="195"/>
      <c r="AC34" s="195"/>
      <c r="AD34" s="195"/>
      <c r="AE34" s="195"/>
      <c r="AF34" s="195"/>
      <c r="AG34" s="195" t="s">
        <v>154</v>
      </c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</row>
    <row r="35" customFormat="false" ht="13.2" hidden="false" customHeight="false" outlineLevel="1" collapsed="false">
      <c r="A35" s="196"/>
      <c r="B35" s="197"/>
      <c r="C35" s="209" t="s">
        <v>743</v>
      </c>
      <c r="D35" s="210"/>
      <c r="E35" s="211" t="n">
        <v>6.6256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5"/>
      <c r="Y35" s="195"/>
      <c r="Z35" s="195"/>
      <c r="AA35" s="195"/>
      <c r="AB35" s="195"/>
      <c r="AC35" s="195"/>
      <c r="AD35" s="195"/>
      <c r="AE35" s="195"/>
      <c r="AF35" s="195"/>
      <c r="AG35" s="195" t="s">
        <v>154</v>
      </c>
      <c r="AH35" s="195" t="n">
        <v>0</v>
      </c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</row>
    <row r="36" customFormat="false" ht="13.2" hidden="false" customHeight="false" outlineLevel="1" collapsed="false">
      <c r="A36" s="186" t="n">
        <v>6</v>
      </c>
      <c r="B36" s="187" t="s">
        <v>744</v>
      </c>
      <c r="C36" s="188" t="s">
        <v>745</v>
      </c>
      <c r="D36" s="189" t="s">
        <v>184</v>
      </c>
      <c r="E36" s="190" t="n">
        <v>3.3128</v>
      </c>
      <c r="F36" s="191"/>
      <c r="G36" s="192" t="n">
        <f aca="false">ROUND(E36*F36,2)</f>
        <v>0</v>
      </c>
      <c r="H36" s="191"/>
      <c r="I36" s="192" t="n">
        <f aca="false">ROUND(E36*H36,2)</f>
        <v>0</v>
      </c>
      <c r="J36" s="191"/>
      <c r="K36" s="192" t="n">
        <f aca="false">ROUND(E36*J36,2)</f>
        <v>0</v>
      </c>
      <c r="L36" s="192" t="n">
        <v>21</v>
      </c>
      <c r="M36" s="192" t="n">
        <f aca="false">G36*(1+L36/100)</f>
        <v>0</v>
      </c>
      <c r="N36" s="192" t="n">
        <v>0.01538</v>
      </c>
      <c r="O36" s="192" t="n">
        <f aca="false">ROUND(E36*N36,2)</f>
        <v>0.05</v>
      </c>
      <c r="P36" s="192" t="n">
        <v>0</v>
      </c>
      <c r="Q36" s="192" t="n">
        <f aca="false">ROUND(E36*P36,2)</f>
        <v>0</v>
      </c>
      <c r="R36" s="192" t="s">
        <v>169</v>
      </c>
      <c r="S36" s="192" t="s">
        <v>150</v>
      </c>
      <c r="T36" s="193" t="s">
        <v>151</v>
      </c>
      <c r="U36" s="194" t="n">
        <v>1.49</v>
      </c>
      <c r="V36" s="194" t="n">
        <f aca="false">ROUND(E36*U36,2)</f>
        <v>4.94</v>
      </c>
      <c r="W36" s="194"/>
      <c r="X36" s="195"/>
      <c r="Y36" s="195"/>
      <c r="Z36" s="195"/>
      <c r="AA36" s="195"/>
      <c r="AB36" s="195"/>
      <c r="AC36" s="195"/>
      <c r="AD36" s="195"/>
      <c r="AE36" s="195"/>
      <c r="AF36" s="195"/>
      <c r="AG36" s="195" t="s">
        <v>152</v>
      </c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</row>
    <row r="37" customFormat="false" ht="21" hidden="false" customHeight="true" outlineLevel="1" collapsed="false">
      <c r="A37" s="196"/>
      <c r="B37" s="197"/>
      <c r="C37" s="212" t="s">
        <v>484</v>
      </c>
      <c r="D37" s="212"/>
      <c r="E37" s="212"/>
      <c r="F37" s="212"/>
      <c r="G37" s="212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5"/>
      <c r="Y37" s="195"/>
      <c r="Z37" s="195"/>
      <c r="AA37" s="195"/>
      <c r="AB37" s="195"/>
      <c r="AC37" s="195"/>
      <c r="AD37" s="195"/>
      <c r="AE37" s="195"/>
      <c r="AF37" s="195"/>
      <c r="AG37" s="195" t="s">
        <v>171</v>
      </c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9" t="str">
        <f aca="false">C37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37" s="195"/>
      <c r="BC37" s="195"/>
      <c r="BD37" s="195"/>
      <c r="BE37" s="195"/>
      <c r="BF37" s="195"/>
      <c r="BG37" s="195"/>
      <c r="BH37" s="195"/>
    </row>
    <row r="38" customFormat="false" ht="13.2" hidden="false" customHeight="false" outlineLevel="1" collapsed="false">
      <c r="A38" s="196"/>
      <c r="B38" s="197"/>
      <c r="C38" s="213" t="s">
        <v>194</v>
      </c>
      <c r="D38" s="214"/>
      <c r="E38" s="215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5"/>
      <c r="Y38" s="195"/>
      <c r="Z38" s="195"/>
      <c r="AA38" s="195"/>
      <c r="AB38" s="195"/>
      <c r="AC38" s="195"/>
      <c r="AD38" s="195"/>
      <c r="AE38" s="195"/>
      <c r="AF38" s="195"/>
      <c r="AG38" s="195" t="s">
        <v>154</v>
      </c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</row>
    <row r="39" customFormat="false" ht="13.2" hidden="false" customHeight="false" outlineLevel="1" collapsed="false">
      <c r="A39" s="196"/>
      <c r="B39" s="197"/>
      <c r="C39" s="213" t="s">
        <v>737</v>
      </c>
      <c r="D39" s="214"/>
      <c r="E39" s="215" t="n">
        <v>66.256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5"/>
      <c r="AB39" s="195"/>
      <c r="AC39" s="195"/>
      <c r="AD39" s="195"/>
      <c r="AE39" s="195"/>
      <c r="AF39" s="195"/>
      <c r="AG39" s="195" t="s">
        <v>154</v>
      </c>
      <c r="AH39" s="195" t="n">
        <v>2</v>
      </c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</row>
    <row r="40" customFormat="false" ht="13.2" hidden="false" customHeight="false" outlineLevel="1" collapsed="false">
      <c r="A40" s="196"/>
      <c r="B40" s="197"/>
      <c r="C40" s="213" t="s">
        <v>205</v>
      </c>
      <c r="D40" s="214"/>
      <c r="E40" s="215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5"/>
      <c r="Y40" s="195"/>
      <c r="Z40" s="195"/>
      <c r="AA40" s="195"/>
      <c r="AB40" s="195"/>
      <c r="AC40" s="195"/>
      <c r="AD40" s="195"/>
      <c r="AE40" s="195"/>
      <c r="AF40" s="195"/>
      <c r="AG40" s="195" t="s">
        <v>154</v>
      </c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</row>
    <row r="41" customFormat="false" ht="13.2" hidden="false" customHeight="false" outlineLevel="1" collapsed="false">
      <c r="A41" s="196"/>
      <c r="B41" s="197"/>
      <c r="C41" s="209" t="s">
        <v>746</v>
      </c>
      <c r="D41" s="210"/>
      <c r="E41" s="211" t="n">
        <v>3.3128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5"/>
      <c r="Y41" s="195"/>
      <c r="Z41" s="195"/>
      <c r="AA41" s="195"/>
      <c r="AB41" s="195"/>
      <c r="AC41" s="195"/>
      <c r="AD41" s="195"/>
      <c r="AE41" s="195"/>
      <c r="AF41" s="195"/>
      <c r="AG41" s="195" t="s">
        <v>154</v>
      </c>
      <c r="AH41" s="195" t="n">
        <v>0</v>
      </c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</row>
    <row r="42" customFormat="false" ht="13.2" hidden="false" customHeight="false" outlineLevel="1" collapsed="false">
      <c r="A42" s="186" t="n">
        <v>7</v>
      </c>
      <c r="B42" s="187" t="s">
        <v>492</v>
      </c>
      <c r="C42" s="188" t="s">
        <v>493</v>
      </c>
      <c r="D42" s="189" t="s">
        <v>148</v>
      </c>
      <c r="E42" s="190" t="n">
        <v>108.54</v>
      </c>
      <c r="F42" s="191"/>
      <c r="G42" s="192" t="n">
        <f aca="false">ROUND(E42*F42,2)</f>
        <v>0</v>
      </c>
      <c r="H42" s="191"/>
      <c r="I42" s="192" t="n">
        <f aca="false">ROUND(E42*H42,2)</f>
        <v>0</v>
      </c>
      <c r="J42" s="191"/>
      <c r="K42" s="192" t="n">
        <f aca="false">ROUND(E42*J42,2)</f>
        <v>0</v>
      </c>
      <c r="L42" s="192" t="n">
        <v>21</v>
      </c>
      <c r="M42" s="192" t="n">
        <f aca="false">G42*(1+L42/100)</f>
        <v>0</v>
      </c>
      <c r="N42" s="192" t="n">
        <v>0.00117</v>
      </c>
      <c r="O42" s="192" t="n">
        <f aca="false">ROUND(E42*N42,2)</f>
        <v>0.13</v>
      </c>
      <c r="P42" s="192" t="n">
        <v>0</v>
      </c>
      <c r="Q42" s="192" t="n">
        <f aca="false">ROUND(E42*P42,2)</f>
        <v>0</v>
      </c>
      <c r="R42" s="192" t="s">
        <v>169</v>
      </c>
      <c r="S42" s="192" t="s">
        <v>150</v>
      </c>
      <c r="T42" s="193" t="s">
        <v>151</v>
      </c>
      <c r="U42" s="194" t="n">
        <v>0.326</v>
      </c>
      <c r="V42" s="194" t="n">
        <f aca="false">ROUND(E42*U42,2)</f>
        <v>35.38</v>
      </c>
      <c r="W42" s="194"/>
      <c r="X42" s="195"/>
      <c r="Y42" s="195"/>
      <c r="Z42" s="195"/>
      <c r="AA42" s="195"/>
      <c r="AB42" s="195"/>
      <c r="AC42" s="195"/>
      <c r="AD42" s="195"/>
      <c r="AE42" s="195"/>
      <c r="AF42" s="195"/>
      <c r="AG42" s="195" t="s">
        <v>152</v>
      </c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</row>
    <row r="43" customFormat="false" ht="13.2" hidden="false" customHeight="false" outlineLevel="1" collapsed="false">
      <c r="A43" s="196"/>
      <c r="B43" s="197"/>
      <c r="C43" s="209" t="s">
        <v>747</v>
      </c>
      <c r="D43" s="210"/>
      <c r="E43" s="211" t="n">
        <v>108.54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5"/>
      <c r="Y43" s="195"/>
      <c r="Z43" s="195"/>
      <c r="AA43" s="195"/>
      <c r="AB43" s="195"/>
      <c r="AC43" s="195"/>
      <c r="AD43" s="195"/>
      <c r="AE43" s="195"/>
      <c r="AF43" s="195"/>
      <c r="AG43" s="195" t="s">
        <v>154</v>
      </c>
      <c r="AH43" s="195" t="n">
        <v>0</v>
      </c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</row>
    <row r="44" customFormat="false" ht="13.2" hidden="false" customHeight="false" outlineLevel="1" collapsed="false">
      <c r="A44" s="186" t="n">
        <v>8</v>
      </c>
      <c r="B44" s="187" t="s">
        <v>495</v>
      </c>
      <c r="C44" s="188" t="s">
        <v>496</v>
      </c>
      <c r="D44" s="189" t="s">
        <v>148</v>
      </c>
      <c r="E44" s="190" t="n">
        <v>108.54</v>
      </c>
      <c r="F44" s="191"/>
      <c r="G44" s="192" t="n">
        <f aca="false">ROUND(E44*F44,2)</f>
        <v>0</v>
      </c>
      <c r="H44" s="191"/>
      <c r="I44" s="192" t="n">
        <f aca="false">ROUND(E44*H44,2)</f>
        <v>0</v>
      </c>
      <c r="J44" s="191"/>
      <c r="K44" s="192" t="n">
        <f aca="false">ROUND(E44*J44,2)</f>
        <v>0</v>
      </c>
      <c r="L44" s="192" t="n">
        <v>21</v>
      </c>
      <c r="M44" s="192" t="n">
        <f aca="false">G44*(1+L44/100)</f>
        <v>0</v>
      </c>
      <c r="N44" s="192" t="n">
        <v>0</v>
      </c>
      <c r="O44" s="192" t="n">
        <f aca="false">ROUND(E44*N44,2)</f>
        <v>0</v>
      </c>
      <c r="P44" s="192" t="n">
        <v>0</v>
      </c>
      <c r="Q44" s="192" t="n">
        <f aca="false">ROUND(E44*P44,2)</f>
        <v>0</v>
      </c>
      <c r="R44" s="192" t="s">
        <v>169</v>
      </c>
      <c r="S44" s="192" t="s">
        <v>150</v>
      </c>
      <c r="T44" s="193" t="s">
        <v>120</v>
      </c>
      <c r="U44" s="194" t="n">
        <v>0.194</v>
      </c>
      <c r="V44" s="194" t="n">
        <f aca="false">ROUND(E44*U44,2)</f>
        <v>21.06</v>
      </c>
      <c r="W44" s="194"/>
      <c r="X44" s="195"/>
      <c r="Y44" s="195"/>
      <c r="Z44" s="195"/>
      <c r="AA44" s="195"/>
      <c r="AB44" s="195"/>
      <c r="AC44" s="195"/>
      <c r="AD44" s="195"/>
      <c r="AE44" s="195"/>
      <c r="AF44" s="195"/>
      <c r="AG44" s="195" t="s">
        <v>152</v>
      </c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</row>
    <row r="45" customFormat="false" ht="13.2" hidden="false" customHeight="true" outlineLevel="1" collapsed="false">
      <c r="A45" s="196"/>
      <c r="B45" s="197"/>
      <c r="C45" s="212" t="s">
        <v>258</v>
      </c>
      <c r="D45" s="212"/>
      <c r="E45" s="212"/>
      <c r="F45" s="212"/>
      <c r="G45" s="212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5"/>
      <c r="Y45" s="195"/>
      <c r="Z45" s="195"/>
      <c r="AA45" s="195"/>
      <c r="AB45" s="195"/>
      <c r="AC45" s="195"/>
      <c r="AD45" s="195"/>
      <c r="AE45" s="195"/>
      <c r="AF45" s="195"/>
      <c r="AG45" s="195" t="s">
        <v>171</v>
      </c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</row>
    <row r="46" customFormat="false" ht="13.2" hidden="false" customHeight="false" outlineLevel="1" collapsed="false">
      <c r="A46" s="196"/>
      <c r="B46" s="197"/>
      <c r="C46" s="209" t="s">
        <v>747</v>
      </c>
      <c r="D46" s="210"/>
      <c r="E46" s="211" t="n">
        <v>108.54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5"/>
      <c r="Y46" s="195"/>
      <c r="Z46" s="195"/>
      <c r="AA46" s="195"/>
      <c r="AB46" s="195"/>
      <c r="AC46" s="195"/>
      <c r="AD46" s="195"/>
      <c r="AE46" s="195"/>
      <c r="AF46" s="195"/>
      <c r="AG46" s="195" t="s">
        <v>154</v>
      </c>
      <c r="AH46" s="195" t="n">
        <v>0</v>
      </c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</row>
    <row r="47" customFormat="false" ht="13.2" hidden="false" customHeight="false" outlineLevel="1" collapsed="false">
      <c r="A47" s="186" t="n">
        <v>9</v>
      </c>
      <c r="B47" s="187" t="s">
        <v>497</v>
      </c>
      <c r="C47" s="188" t="s">
        <v>498</v>
      </c>
      <c r="D47" s="189" t="s">
        <v>184</v>
      </c>
      <c r="E47" s="190" t="n">
        <v>66.256</v>
      </c>
      <c r="F47" s="191"/>
      <c r="G47" s="192" t="n">
        <f aca="false">ROUND(E47*F47,2)</f>
        <v>0</v>
      </c>
      <c r="H47" s="191"/>
      <c r="I47" s="192" t="n">
        <f aca="false">ROUND(E47*H47,2)</f>
        <v>0</v>
      </c>
      <c r="J47" s="191"/>
      <c r="K47" s="192" t="n">
        <f aca="false">ROUND(E47*J47,2)</f>
        <v>0</v>
      </c>
      <c r="L47" s="192" t="n">
        <v>21</v>
      </c>
      <c r="M47" s="192" t="n">
        <f aca="false">G47*(1+L47/100)</f>
        <v>0</v>
      </c>
      <c r="N47" s="192" t="n">
        <v>0.00139</v>
      </c>
      <c r="O47" s="192" t="n">
        <f aca="false">ROUND(E47*N47,2)</f>
        <v>0.09</v>
      </c>
      <c r="P47" s="192" t="n">
        <v>0</v>
      </c>
      <c r="Q47" s="192" t="n">
        <f aca="false">ROUND(E47*P47,2)</f>
        <v>0</v>
      </c>
      <c r="R47" s="192" t="s">
        <v>169</v>
      </c>
      <c r="S47" s="192" t="s">
        <v>150</v>
      </c>
      <c r="T47" s="193" t="s">
        <v>151</v>
      </c>
      <c r="U47" s="194" t="n">
        <v>0.168</v>
      </c>
      <c r="V47" s="194" t="n">
        <f aca="false">ROUND(E47*U47,2)</f>
        <v>11.13</v>
      </c>
      <c r="W47" s="194"/>
      <c r="X47" s="195"/>
      <c r="Y47" s="195"/>
      <c r="Z47" s="195"/>
      <c r="AA47" s="195"/>
      <c r="AB47" s="195"/>
      <c r="AC47" s="195"/>
      <c r="AD47" s="195"/>
      <c r="AE47" s="195"/>
      <c r="AF47" s="195"/>
      <c r="AG47" s="195" t="s">
        <v>152</v>
      </c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</row>
    <row r="48" customFormat="false" ht="13.2" hidden="false" customHeight="true" outlineLevel="1" collapsed="false">
      <c r="A48" s="196"/>
      <c r="B48" s="197"/>
      <c r="C48" s="212" t="s">
        <v>499</v>
      </c>
      <c r="D48" s="212"/>
      <c r="E48" s="212"/>
      <c r="F48" s="212"/>
      <c r="G48" s="212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5"/>
      <c r="Y48" s="195"/>
      <c r="Z48" s="195"/>
      <c r="AA48" s="195"/>
      <c r="AB48" s="195"/>
      <c r="AC48" s="195"/>
      <c r="AD48" s="195"/>
      <c r="AE48" s="195"/>
      <c r="AF48" s="195"/>
      <c r="AG48" s="195" t="s">
        <v>171</v>
      </c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</row>
    <row r="49" customFormat="false" ht="13.2" hidden="false" customHeight="false" outlineLevel="1" collapsed="false">
      <c r="A49" s="196"/>
      <c r="B49" s="197"/>
      <c r="C49" s="209" t="s">
        <v>748</v>
      </c>
      <c r="D49" s="210"/>
      <c r="E49" s="211" t="n">
        <v>66.256</v>
      </c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5"/>
      <c r="Y49" s="195"/>
      <c r="Z49" s="195"/>
      <c r="AA49" s="195"/>
      <c r="AB49" s="195"/>
      <c r="AC49" s="195"/>
      <c r="AD49" s="195"/>
      <c r="AE49" s="195"/>
      <c r="AF49" s="195"/>
      <c r="AG49" s="195" t="s">
        <v>154</v>
      </c>
      <c r="AH49" s="195" t="n">
        <v>0</v>
      </c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</row>
    <row r="50" customFormat="false" ht="13.2" hidden="false" customHeight="false" outlineLevel="1" collapsed="false">
      <c r="A50" s="186" t="n">
        <v>10</v>
      </c>
      <c r="B50" s="187" t="s">
        <v>501</v>
      </c>
      <c r="C50" s="188" t="s">
        <v>502</v>
      </c>
      <c r="D50" s="189" t="s">
        <v>184</v>
      </c>
      <c r="E50" s="190" t="n">
        <v>66.256</v>
      </c>
      <c r="F50" s="191"/>
      <c r="G50" s="192" t="n">
        <f aca="false">ROUND(E50*F50,2)</f>
        <v>0</v>
      </c>
      <c r="H50" s="191"/>
      <c r="I50" s="192" t="n">
        <f aca="false">ROUND(E50*H50,2)</f>
        <v>0</v>
      </c>
      <c r="J50" s="191"/>
      <c r="K50" s="192" t="n">
        <f aca="false">ROUND(E50*J50,2)</f>
        <v>0</v>
      </c>
      <c r="L50" s="192" t="n">
        <v>21</v>
      </c>
      <c r="M50" s="192" t="n">
        <f aca="false">G50*(1+L50/100)</f>
        <v>0</v>
      </c>
      <c r="N50" s="192" t="n">
        <v>0</v>
      </c>
      <c r="O50" s="192" t="n">
        <f aca="false">ROUND(E50*N50,2)</f>
        <v>0</v>
      </c>
      <c r="P50" s="192" t="n">
        <v>0</v>
      </c>
      <c r="Q50" s="192" t="n">
        <f aca="false">ROUND(E50*P50,2)</f>
        <v>0</v>
      </c>
      <c r="R50" s="192" t="s">
        <v>169</v>
      </c>
      <c r="S50" s="192" t="s">
        <v>150</v>
      </c>
      <c r="T50" s="193" t="s">
        <v>120</v>
      </c>
      <c r="U50" s="194" t="n">
        <v>0.059</v>
      </c>
      <c r="V50" s="194" t="n">
        <f aca="false">ROUND(E50*U50,2)</f>
        <v>3.91</v>
      </c>
      <c r="W50" s="194"/>
      <c r="X50" s="195"/>
      <c r="Y50" s="195"/>
      <c r="Z50" s="195"/>
      <c r="AA50" s="195"/>
      <c r="AB50" s="195"/>
      <c r="AC50" s="195"/>
      <c r="AD50" s="195"/>
      <c r="AE50" s="195"/>
      <c r="AF50" s="195"/>
      <c r="AG50" s="195" t="s">
        <v>152</v>
      </c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</row>
    <row r="51" customFormat="false" ht="13.2" hidden="false" customHeight="true" outlineLevel="1" collapsed="false">
      <c r="A51" s="196"/>
      <c r="B51" s="197"/>
      <c r="C51" s="212" t="s">
        <v>503</v>
      </c>
      <c r="D51" s="212"/>
      <c r="E51" s="212"/>
      <c r="F51" s="212"/>
      <c r="G51" s="212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5"/>
      <c r="Y51" s="195"/>
      <c r="Z51" s="195"/>
      <c r="AA51" s="195"/>
      <c r="AB51" s="195"/>
      <c r="AC51" s="195"/>
      <c r="AD51" s="195"/>
      <c r="AE51" s="195"/>
      <c r="AF51" s="195"/>
      <c r="AG51" s="195" t="s">
        <v>171</v>
      </c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</row>
    <row r="52" customFormat="false" ht="13.2" hidden="false" customHeight="false" outlineLevel="1" collapsed="false">
      <c r="A52" s="186" t="n">
        <v>11</v>
      </c>
      <c r="B52" s="187" t="s">
        <v>504</v>
      </c>
      <c r="C52" s="188" t="s">
        <v>505</v>
      </c>
      <c r="D52" s="189" t="s">
        <v>184</v>
      </c>
      <c r="E52" s="190" t="n">
        <v>56.3176</v>
      </c>
      <c r="F52" s="191"/>
      <c r="G52" s="192" t="n">
        <f aca="false">ROUND(E52*F52,2)</f>
        <v>0</v>
      </c>
      <c r="H52" s="191"/>
      <c r="I52" s="192" t="n">
        <f aca="false">ROUND(E52*H52,2)</f>
        <v>0</v>
      </c>
      <c r="J52" s="191"/>
      <c r="K52" s="192" t="n">
        <f aca="false">ROUND(E52*J52,2)</f>
        <v>0</v>
      </c>
      <c r="L52" s="192" t="n">
        <v>21</v>
      </c>
      <c r="M52" s="192" t="n">
        <f aca="false">G52*(1+L52/100)</f>
        <v>0</v>
      </c>
      <c r="N52" s="192" t="n">
        <v>0</v>
      </c>
      <c r="O52" s="192" t="n">
        <f aca="false">ROUND(E52*N52,2)</f>
        <v>0</v>
      </c>
      <c r="P52" s="192" t="n">
        <v>0</v>
      </c>
      <c r="Q52" s="192" t="n">
        <f aca="false">ROUND(E52*P52,2)</f>
        <v>0</v>
      </c>
      <c r="R52" s="192" t="s">
        <v>169</v>
      </c>
      <c r="S52" s="192" t="s">
        <v>150</v>
      </c>
      <c r="T52" s="193" t="s">
        <v>151</v>
      </c>
      <c r="U52" s="194" t="n">
        <v>0.626</v>
      </c>
      <c r="V52" s="194" t="n">
        <f aca="false">ROUND(E52*U52,2)</f>
        <v>35.25</v>
      </c>
      <c r="W52" s="194"/>
      <c r="X52" s="195"/>
      <c r="Y52" s="195"/>
      <c r="Z52" s="195"/>
      <c r="AA52" s="195"/>
      <c r="AB52" s="195"/>
      <c r="AC52" s="195"/>
      <c r="AD52" s="195"/>
      <c r="AE52" s="195"/>
      <c r="AF52" s="195"/>
      <c r="AG52" s="195" t="s">
        <v>152</v>
      </c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</row>
    <row r="53" customFormat="false" ht="13.2" hidden="false" customHeight="true" outlineLevel="1" collapsed="false">
      <c r="A53" s="196"/>
      <c r="B53" s="197"/>
      <c r="C53" s="212" t="s">
        <v>261</v>
      </c>
      <c r="D53" s="212"/>
      <c r="E53" s="212"/>
      <c r="F53" s="212"/>
      <c r="G53" s="212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5"/>
      <c r="Y53" s="195"/>
      <c r="Z53" s="195"/>
      <c r="AA53" s="195"/>
      <c r="AB53" s="195"/>
      <c r="AC53" s="195"/>
      <c r="AD53" s="195"/>
      <c r="AE53" s="195"/>
      <c r="AF53" s="195"/>
      <c r="AG53" s="195" t="s">
        <v>171</v>
      </c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</row>
    <row r="54" customFormat="false" ht="13.2" hidden="false" customHeight="false" outlineLevel="1" collapsed="false">
      <c r="A54" s="196"/>
      <c r="B54" s="197"/>
      <c r="C54" s="209" t="s">
        <v>749</v>
      </c>
      <c r="D54" s="210"/>
      <c r="E54" s="211" t="n">
        <v>56.3176</v>
      </c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5"/>
      <c r="Y54" s="195"/>
      <c r="Z54" s="195"/>
      <c r="AA54" s="195"/>
      <c r="AB54" s="195"/>
      <c r="AC54" s="195"/>
      <c r="AD54" s="195"/>
      <c r="AE54" s="195"/>
      <c r="AF54" s="195"/>
      <c r="AG54" s="195" t="s">
        <v>154</v>
      </c>
      <c r="AH54" s="195" t="n">
        <v>0</v>
      </c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</row>
    <row r="55" customFormat="false" ht="13.2" hidden="false" customHeight="false" outlineLevel="1" collapsed="false">
      <c r="A55" s="186" t="n">
        <v>12</v>
      </c>
      <c r="B55" s="187" t="s">
        <v>750</v>
      </c>
      <c r="C55" s="188" t="s">
        <v>751</v>
      </c>
      <c r="D55" s="189" t="s">
        <v>184</v>
      </c>
      <c r="E55" s="190" t="n">
        <v>9.9384</v>
      </c>
      <c r="F55" s="191"/>
      <c r="G55" s="192" t="n">
        <f aca="false">ROUND(E55*F55,2)</f>
        <v>0</v>
      </c>
      <c r="H55" s="191"/>
      <c r="I55" s="192" t="n">
        <f aca="false">ROUND(E55*H55,2)</f>
        <v>0</v>
      </c>
      <c r="J55" s="191"/>
      <c r="K55" s="192" t="n">
        <f aca="false">ROUND(E55*J55,2)</f>
        <v>0</v>
      </c>
      <c r="L55" s="192" t="n">
        <v>21</v>
      </c>
      <c r="M55" s="192" t="n">
        <f aca="false">G55*(1+L55/100)</f>
        <v>0</v>
      </c>
      <c r="N55" s="192" t="n">
        <v>0</v>
      </c>
      <c r="O55" s="192" t="n">
        <f aca="false">ROUND(E55*N55,2)</f>
        <v>0</v>
      </c>
      <c r="P55" s="192" t="n">
        <v>0</v>
      </c>
      <c r="Q55" s="192" t="n">
        <f aca="false">ROUND(E55*P55,2)</f>
        <v>0</v>
      </c>
      <c r="R55" s="192" t="s">
        <v>169</v>
      </c>
      <c r="S55" s="192" t="s">
        <v>150</v>
      </c>
      <c r="T55" s="193" t="s">
        <v>151</v>
      </c>
      <c r="U55" s="194" t="n">
        <v>0.913</v>
      </c>
      <c r="V55" s="194" t="n">
        <f aca="false">ROUND(E55*U55,2)</f>
        <v>9.07</v>
      </c>
      <c r="W55" s="194"/>
      <c r="X55" s="195"/>
      <c r="Y55" s="195"/>
      <c r="Z55" s="195"/>
      <c r="AA55" s="195"/>
      <c r="AB55" s="195"/>
      <c r="AC55" s="195"/>
      <c r="AD55" s="195"/>
      <c r="AE55" s="195"/>
      <c r="AF55" s="195"/>
      <c r="AG55" s="195" t="s">
        <v>152</v>
      </c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</row>
    <row r="56" customFormat="false" ht="13.2" hidden="false" customHeight="true" outlineLevel="1" collapsed="false">
      <c r="A56" s="196"/>
      <c r="B56" s="197"/>
      <c r="C56" s="212" t="s">
        <v>261</v>
      </c>
      <c r="D56" s="212"/>
      <c r="E56" s="212"/>
      <c r="F56" s="212"/>
      <c r="G56" s="212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5"/>
      <c r="Y56" s="195"/>
      <c r="Z56" s="195"/>
      <c r="AA56" s="195"/>
      <c r="AB56" s="195"/>
      <c r="AC56" s="195"/>
      <c r="AD56" s="195"/>
      <c r="AE56" s="195"/>
      <c r="AF56" s="195"/>
      <c r="AG56" s="195" t="s">
        <v>171</v>
      </c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</row>
    <row r="57" customFormat="false" ht="13.2" hidden="false" customHeight="false" outlineLevel="1" collapsed="false">
      <c r="A57" s="196"/>
      <c r="B57" s="197"/>
      <c r="C57" s="209" t="s">
        <v>752</v>
      </c>
      <c r="D57" s="210"/>
      <c r="E57" s="211" t="n">
        <v>9.9384</v>
      </c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5"/>
      <c r="Y57" s="195"/>
      <c r="Z57" s="195"/>
      <c r="AA57" s="195"/>
      <c r="AB57" s="195"/>
      <c r="AC57" s="195"/>
      <c r="AD57" s="195"/>
      <c r="AE57" s="195"/>
      <c r="AF57" s="195"/>
      <c r="AG57" s="195" t="s">
        <v>154</v>
      </c>
      <c r="AH57" s="195" t="n">
        <v>0</v>
      </c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</row>
    <row r="58" customFormat="false" ht="13.2" hidden="false" customHeight="false" outlineLevel="1" collapsed="false">
      <c r="A58" s="186" t="n">
        <v>13</v>
      </c>
      <c r="B58" s="187" t="s">
        <v>263</v>
      </c>
      <c r="C58" s="188" t="s">
        <v>264</v>
      </c>
      <c r="D58" s="189" t="s">
        <v>184</v>
      </c>
      <c r="E58" s="190" t="n">
        <v>56.3176</v>
      </c>
      <c r="F58" s="191"/>
      <c r="G58" s="192" t="n">
        <f aca="false">ROUND(E58*F58,2)</f>
        <v>0</v>
      </c>
      <c r="H58" s="191"/>
      <c r="I58" s="192" t="n">
        <f aca="false">ROUND(E58*H58,2)</f>
        <v>0</v>
      </c>
      <c r="J58" s="191"/>
      <c r="K58" s="192" t="n">
        <f aca="false">ROUND(E58*J58,2)</f>
        <v>0</v>
      </c>
      <c r="L58" s="192" t="n">
        <v>21</v>
      </c>
      <c r="M58" s="192" t="n">
        <f aca="false">G58*(1+L58/100)</f>
        <v>0</v>
      </c>
      <c r="N58" s="192" t="n">
        <v>0</v>
      </c>
      <c r="O58" s="192" t="n">
        <f aca="false">ROUND(E58*N58,2)</f>
        <v>0</v>
      </c>
      <c r="P58" s="192" t="n">
        <v>0</v>
      </c>
      <c r="Q58" s="192" t="n">
        <f aca="false">ROUND(E58*P58,2)</f>
        <v>0</v>
      </c>
      <c r="R58" s="192" t="s">
        <v>169</v>
      </c>
      <c r="S58" s="192" t="s">
        <v>150</v>
      </c>
      <c r="T58" s="193" t="s">
        <v>120</v>
      </c>
      <c r="U58" s="194" t="n">
        <v>0.011</v>
      </c>
      <c r="V58" s="194" t="n">
        <f aca="false">ROUND(E58*U58,2)</f>
        <v>0.62</v>
      </c>
      <c r="W58" s="194"/>
      <c r="X58" s="195"/>
      <c r="Y58" s="195"/>
      <c r="Z58" s="195"/>
      <c r="AA58" s="195"/>
      <c r="AB58" s="195"/>
      <c r="AC58" s="195"/>
      <c r="AD58" s="195"/>
      <c r="AE58" s="195"/>
      <c r="AF58" s="195"/>
      <c r="AG58" s="195" t="s">
        <v>152</v>
      </c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</row>
    <row r="59" customFormat="false" ht="13.2" hidden="false" customHeight="true" outlineLevel="1" collapsed="false">
      <c r="A59" s="196"/>
      <c r="B59" s="197"/>
      <c r="C59" s="212" t="s">
        <v>265</v>
      </c>
      <c r="D59" s="212"/>
      <c r="E59" s="212"/>
      <c r="F59" s="212"/>
      <c r="G59" s="212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5"/>
      <c r="Y59" s="195"/>
      <c r="Z59" s="195"/>
      <c r="AA59" s="195"/>
      <c r="AB59" s="195"/>
      <c r="AC59" s="195"/>
      <c r="AD59" s="195"/>
      <c r="AE59" s="195"/>
      <c r="AF59" s="195"/>
      <c r="AG59" s="195" t="s">
        <v>171</v>
      </c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</row>
    <row r="60" customFormat="false" ht="13.2" hidden="false" customHeight="false" outlineLevel="1" collapsed="false">
      <c r="A60" s="196"/>
      <c r="B60" s="197"/>
      <c r="C60" s="209" t="s">
        <v>749</v>
      </c>
      <c r="D60" s="210"/>
      <c r="E60" s="211" t="n">
        <v>56.3176</v>
      </c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5"/>
      <c r="Y60" s="195"/>
      <c r="Z60" s="195"/>
      <c r="AA60" s="195"/>
      <c r="AB60" s="195"/>
      <c r="AC60" s="195"/>
      <c r="AD60" s="195"/>
      <c r="AE60" s="195"/>
      <c r="AF60" s="195"/>
      <c r="AG60" s="195" t="s">
        <v>154</v>
      </c>
      <c r="AH60" s="195" t="n">
        <v>0</v>
      </c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</row>
    <row r="61" customFormat="false" ht="13.2" hidden="false" customHeight="false" outlineLevel="1" collapsed="false">
      <c r="A61" s="186" t="n">
        <v>14</v>
      </c>
      <c r="B61" s="187" t="s">
        <v>676</v>
      </c>
      <c r="C61" s="188" t="s">
        <v>677</v>
      </c>
      <c r="D61" s="189" t="s">
        <v>184</v>
      </c>
      <c r="E61" s="190" t="n">
        <v>9.9384</v>
      </c>
      <c r="F61" s="191"/>
      <c r="G61" s="192" t="n">
        <f aca="false">ROUND(E61*F61,2)</f>
        <v>0</v>
      </c>
      <c r="H61" s="191"/>
      <c r="I61" s="192" t="n">
        <f aca="false">ROUND(E61*H61,2)</f>
        <v>0</v>
      </c>
      <c r="J61" s="191"/>
      <c r="K61" s="192" t="n">
        <f aca="false">ROUND(E61*J61,2)</f>
        <v>0</v>
      </c>
      <c r="L61" s="192" t="n">
        <v>21</v>
      </c>
      <c r="M61" s="192" t="n">
        <f aca="false">G61*(1+L61/100)</f>
        <v>0</v>
      </c>
      <c r="N61" s="192" t="n">
        <v>0</v>
      </c>
      <c r="O61" s="192" t="n">
        <f aca="false">ROUND(E61*N61,2)</f>
        <v>0</v>
      </c>
      <c r="P61" s="192" t="n">
        <v>0</v>
      </c>
      <c r="Q61" s="192" t="n">
        <f aca="false">ROUND(E61*P61,2)</f>
        <v>0</v>
      </c>
      <c r="R61" s="192" t="s">
        <v>169</v>
      </c>
      <c r="S61" s="192" t="s">
        <v>150</v>
      </c>
      <c r="T61" s="193" t="s">
        <v>151</v>
      </c>
      <c r="U61" s="194" t="n">
        <v>0.012</v>
      </c>
      <c r="V61" s="194" t="n">
        <f aca="false">ROUND(E61*U61,2)</f>
        <v>0.12</v>
      </c>
      <c r="W61" s="194"/>
      <c r="X61" s="195"/>
      <c r="Y61" s="195"/>
      <c r="Z61" s="195"/>
      <c r="AA61" s="195"/>
      <c r="AB61" s="195"/>
      <c r="AC61" s="195"/>
      <c r="AD61" s="195"/>
      <c r="AE61" s="195"/>
      <c r="AF61" s="195"/>
      <c r="AG61" s="195" t="s">
        <v>152</v>
      </c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</row>
    <row r="62" customFormat="false" ht="13.2" hidden="false" customHeight="true" outlineLevel="1" collapsed="false">
      <c r="A62" s="196"/>
      <c r="B62" s="197"/>
      <c r="C62" s="212" t="s">
        <v>265</v>
      </c>
      <c r="D62" s="212"/>
      <c r="E62" s="212"/>
      <c r="F62" s="212"/>
      <c r="G62" s="212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5"/>
      <c r="Y62" s="195"/>
      <c r="Z62" s="195"/>
      <c r="AA62" s="195"/>
      <c r="AB62" s="195"/>
      <c r="AC62" s="195"/>
      <c r="AD62" s="195"/>
      <c r="AE62" s="195"/>
      <c r="AF62" s="195"/>
      <c r="AG62" s="195" t="s">
        <v>171</v>
      </c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</row>
    <row r="63" customFormat="false" ht="13.2" hidden="false" customHeight="false" outlineLevel="1" collapsed="false">
      <c r="A63" s="196"/>
      <c r="B63" s="197"/>
      <c r="C63" s="209" t="s">
        <v>752</v>
      </c>
      <c r="D63" s="210"/>
      <c r="E63" s="211" t="n">
        <v>9.9384</v>
      </c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5"/>
      <c r="Y63" s="195"/>
      <c r="Z63" s="195"/>
      <c r="AA63" s="195"/>
      <c r="AB63" s="195"/>
      <c r="AC63" s="195"/>
      <c r="AD63" s="195"/>
      <c r="AE63" s="195"/>
      <c r="AF63" s="195"/>
      <c r="AG63" s="195" t="s">
        <v>154</v>
      </c>
      <c r="AH63" s="195" t="n">
        <v>0</v>
      </c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</row>
    <row r="64" customFormat="false" ht="20.4" hidden="false" customHeight="false" outlineLevel="1" collapsed="false">
      <c r="A64" s="186" t="n">
        <v>15</v>
      </c>
      <c r="B64" s="187" t="s">
        <v>506</v>
      </c>
      <c r="C64" s="188" t="s">
        <v>507</v>
      </c>
      <c r="D64" s="189" t="s">
        <v>184</v>
      </c>
      <c r="E64" s="190" t="n">
        <v>56.3176</v>
      </c>
      <c r="F64" s="191"/>
      <c r="G64" s="192" t="n">
        <f aca="false">ROUND(E64*F64,2)</f>
        <v>0</v>
      </c>
      <c r="H64" s="191"/>
      <c r="I64" s="192" t="n">
        <f aca="false">ROUND(E64*H64,2)</f>
        <v>0</v>
      </c>
      <c r="J64" s="191"/>
      <c r="K64" s="192" t="n">
        <f aca="false">ROUND(E64*J64,2)</f>
        <v>0</v>
      </c>
      <c r="L64" s="192" t="n">
        <v>21</v>
      </c>
      <c r="M64" s="192" t="n">
        <f aca="false">G64*(1+L64/100)</f>
        <v>0</v>
      </c>
      <c r="N64" s="192" t="n">
        <v>0</v>
      </c>
      <c r="O64" s="192" t="n">
        <f aca="false">ROUND(E64*N64,2)</f>
        <v>0</v>
      </c>
      <c r="P64" s="192" t="n">
        <v>0</v>
      </c>
      <c r="Q64" s="192" t="n">
        <f aca="false">ROUND(E64*P64,2)</f>
        <v>0</v>
      </c>
      <c r="R64" s="192" t="s">
        <v>169</v>
      </c>
      <c r="S64" s="192" t="s">
        <v>150</v>
      </c>
      <c r="T64" s="193" t="s">
        <v>120</v>
      </c>
      <c r="U64" s="194" t="n">
        <v>0.652</v>
      </c>
      <c r="V64" s="194" t="n">
        <f aca="false">ROUND(E64*U64,2)</f>
        <v>36.72</v>
      </c>
      <c r="W64" s="194"/>
      <c r="X64" s="195"/>
      <c r="Y64" s="195"/>
      <c r="Z64" s="195"/>
      <c r="AA64" s="195"/>
      <c r="AB64" s="195"/>
      <c r="AC64" s="195"/>
      <c r="AD64" s="195"/>
      <c r="AE64" s="195"/>
      <c r="AF64" s="195"/>
      <c r="AG64" s="195" t="s">
        <v>152</v>
      </c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</row>
    <row r="65" customFormat="false" ht="13.2" hidden="false" customHeight="false" outlineLevel="1" collapsed="false">
      <c r="A65" s="196"/>
      <c r="B65" s="197"/>
      <c r="C65" s="209" t="s">
        <v>749</v>
      </c>
      <c r="D65" s="210"/>
      <c r="E65" s="211" t="n">
        <v>56.3176</v>
      </c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5"/>
      <c r="Y65" s="195"/>
      <c r="Z65" s="195"/>
      <c r="AA65" s="195"/>
      <c r="AB65" s="195"/>
      <c r="AC65" s="195"/>
      <c r="AD65" s="195"/>
      <c r="AE65" s="195"/>
      <c r="AF65" s="195"/>
      <c r="AG65" s="195" t="s">
        <v>154</v>
      </c>
      <c r="AH65" s="195" t="n">
        <v>0</v>
      </c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</row>
    <row r="66" customFormat="false" ht="20.4" hidden="false" customHeight="false" outlineLevel="1" collapsed="false">
      <c r="A66" s="186" t="n">
        <v>16</v>
      </c>
      <c r="B66" s="187" t="s">
        <v>753</v>
      </c>
      <c r="C66" s="188" t="s">
        <v>754</v>
      </c>
      <c r="D66" s="189" t="s">
        <v>184</v>
      </c>
      <c r="E66" s="190" t="n">
        <v>9.9384</v>
      </c>
      <c r="F66" s="191"/>
      <c r="G66" s="192" t="n">
        <f aca="false">ROUND(E66*F66,2)</f>
        <v>0</v>
      </c>
      <c r="H66" s="191"/>
      <c r="I66" s="192" t="n">
        <f aca="false">ROUND(E66*H66,2)</f>
        <v>0</v>
      </c>
      <c r="J66" s="191"/>
      <c r="K66" s="192" t="n">
        <f aca="false">ROUND(E66*J66,2)</f>
        <v>0</v>
      </c>
      <c r="L66" s="192" t="n">
        <v>21</v>
      </c>
      <c r="M66" s="192" t="n">
        <f aca="false">G66*(1+L66/100)</f>
        <v>0</v>
      </c>
      <c r="N66" s="192" t="n">
        <v>0</v>
      </c>
      <c r="O66" s="192" t="n">
        <f aca="false">ROUND(E66*N66,2)</f>
        <v>0</v>
      </c>
      <c r="P66" s="192" t="n">
        <v>0</v>
      </c>
      <c r="Q66" s="192" t="n">
        <f aca="false">ROUND(E66*P66,2)</f>
        <v>0</v>
      </c>
      <c r="R66" s="192" t="s">
        <v>169</v>
      </c>
      <c r="S66" s="192" t="s">
        <v>150</v>
      </c>
      <c r="T66" s="193" t="s">
        <v>151</v>
      </c>
      <c r="U66" s="194" t="n">
        <v>0.89</v>
      </c>
      <c r="V66" s="194" t="n">
        <f aca="false">ROUND(E66*U66,2)</f>
        <v>8.85</v>
      </c>
      <c r="W66" s="194"/>
      <c r="X66" s="195"/>
      <c r="Y66" s="195"/>
      <c r="Z66" s="195"/>
      <c r="AA66" s="195"/>
      <c r="AB66" s="195"/>
      <c r="AC66" s="195"/>
      <c r="AD66" s="195"/>
      <c r="AE66" s="195"/>
      <c r="AF66" s="195"/>
      <c r="AG66" s="195" t="s">
        <v>152</v>
      </c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</row>
    <row r="67" customFormat="false" ht="13.2" hidden="false" customHeight="false" outlineLevel="1" collapsed="false">
      <c r="A67" s="196"/>
      <c r="B67" s="197"/>
      <c r="C67" s="209" t="s">
        <v>752</v>
      </c>
      <c r="D67" s="210"/>
      <c r="E67" s="211" t="n">
        <v>9.9384</v>
      </c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5"/>
      <c r="Y67" s="195"/>
      <c r="Z67" s="195"/>
      <c r="AA67" s="195"/>
      <c r="AB67" s="195"/>
      <c r="AC67" s="195"/>
      <c r="AD67" s="195"/>
      <c r="AE67" s="195"/>
      <c r="AF67" s="195"/>
      <c r="AG67" s="195" t="s">
        <v>154</v>
      </c>
      <c r="AH67" s="195" t="n">
        <v>0</v>
      </c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</row>
    <row r="68" customFormat="false" ht="20.4" hidden="false" customHeight="false" outlineLevel="1" collapsed="false">
      <c r="A68" s="186" t="n">
        <v>17</v>
      </c>
      <c r="B68" s="187" t="s">
        <v>269</v>
      </c>
      <c r="C68" s="188" t="s">
        <v>270</v>
      </c>
      <c r="D68" s="189" t="s">
        <v>184</v>
      </c>
      <c r="E68" s="190" t="n">
        <v>66.256</v>
      </c>
      <c r="F68" s="191"/>
      <c r="G68" s="192" t="n">
        <f aca="false">ROUND(E68*F68,2)</f>
        <v>0</v>
      </c>
      <c r="H68" s="191"/>
      <c r="I68" s="192" t="n">
        <f aca="false">ROUND(E68*H68,2)</f>
        <v>0</v>
      </c>
      <c r="J68" s="191"/>
      <c r="K68" s="192" t="n">
        <f aca="false">ROUND(E68*J68,2)</f>
        <v>0</v>
      </c>
      <c r="L68" s="192" t="n">
        <v>21</v>
      </c>
      <c r="M68" s="192" t="n">
        <f aca="false">G68*(1+L68/100)</f>
        <v>0</v>
      </c>
      <c r="N68" s="192" t="n">
        <v>0</v>
      </c>
      <c r="O68" s="192" t="n">
        <f aca="false">ROUND(E68*N68,2)</f>
        <v>0</v>
      </c>
      <c r="P68" s="192" t="n">
        <v>0</v>
      </c>
      <c r="Q68" s="192" t="n">
        <f aca="false">ROUND(E68*P68,2)</f>
        <v>0</v>
      </c>
      <c r="R68" s="192" t="s">
        <v>169</v>
      </c>
      <c r="S68" s="192" t="s">
        <v>150</v>
      </c>
      <c r="T68" s="193" t="s">
        <v>120</v>
      </c>
      <c r="U68" s="194" t="n">
        <v>0.009</v>
      </c>
      <c r="V68" s="194" t="n">
        <f aca="false">ROUND(E68*U68,2)</f>
        <v>0.6</v>
      </c>
      <c r="W68" s="194"/>
      <c r="X68" s="195"/>
      <c r="Y68" s="195"/>
      <c r="Z68" s="195"/>
      <c r="AA68" s="195"/>
      <c r="AB68" s="195"/>
      <c r="AC68" s="195"/>
      <c r="AD68" s="195"/>
      <c r="AE68" s="195"/>
      <c r="AF68" s="195"/>
      <c r="AG68" s="195" t="s">
        <v>152</v>
      </c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</row>
    <row r="69" customFormat="false" ht="13.2" hidden="false" customHeight="false" outlineLevel="1" collapsed="false">
      <c r="A69" s="196"/>
      <c r="B69" s="197"/>
      <c r="C69" s="209" t="s">
        <v>748</v>
      </c>
      <c r="D69" s="210"/>
      <c r="E69" s="211" t="n">
        <v>66.256</v>
      </c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5"/>
      <c r="Y69" s="195"/>
      <c r="Z69" s="195"/>
      <c r="AA69" s="195"/>
      <c r="AB69" s="195"/>
      <c r="AC69" s="195"/>
      <c r="AD69" s="195"/>
      <c r="AE69" s="195"/>
      <c r="AF69" s="195"/>
      <c r="AG69" s="195" t="s">
        <v>154</v>
      </c>
      <c r="AH69" s="195" t="n">
        <v>0</v>
      </c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</row>
    <row r="70" customFormat="false" ht="13.2" hidden="false" customHeight="false" outlineLevel="1" collapsed="false">
      <c r="A70" s="186" t="n">
        <v>18</v>
      </c>
      <c r="B70" s="187" t="s">
        <v>271</v>
      </c>
      <c r="C70" s="188" t="s">
        <v>272</v>
      </c>
      <c r="D70" s="189" t="s">
        <v>184</v>
      </c>
      <c r="E70" s="190" t="n">
        <v>47.5522</v>
      </c>
      <c r="F70" s="191"/>
      <c r="G70" s="192" t="n">
        <f aca="false">ROUND(E70*F70,2)</f>
        <v>0</v>
      </c>
      <c r="H70" s="191"/>
      <c r="I70" s="192" t="n">
        <f aca="false">ROUND(E70*H70,2)</f>
        <v>0</v>
      </c>
      <c r="J70" s="191"/>
      <c r="K70" s="192" t="n">
        <f aca="false">ROUND(E70*J70,2)</f>
        <v>0</v>
      </c>
      <c r="L70" s="192" t="n">
        <v>21</v>
      </c>
      <c r="M70" s="192" t="n">
        <f aca="false">G70*(1+L70/100)</f>
        <v>0</v>
      </c>
      <c r="N70" s="192" t="n">
        <v>0</v>
      </c>
      <c r="O70" s="192" t="n">
        <f aca="false">ROUND(E70*N70,2)</f>
        <v>0</v>
      </c>
      <c r="P70" s="192" t="n">
        <v>0</v>
      </c>
      <c r="Q70" s="192" t="n">
        <f aca="false">ROUND(E70*P70,2)</f>
        <v>0</v>
      </c>
      <c r="R70" s="192" t="s">
        <v>169</v>
      </c>
      <c r="S70" s="192" t="s">
        <v>150</v>
      </c>
      <c r="T70" s="193" t="s">
        <v>120</v>
      </c>
      <c r="U70" s="194" t="n">
        <v>0.202</v>
      </c>
      <c r="V70" s="194" t="n">
        <f aca="false">ROUND(E70*U70,2)</f>
        <v>9.61</v>
      </c>
      <c r="W70" s="194"/>
      <c r="X70" s="195"/>
      <c r="Y70" s="195"/>
      <c r="Z70" s="195"/>
      <c r="AA70" s="195"/>
      <c r="AB70" s="195"/>
      <c r="AC70" s="195"/>
      <c r="AD70" s="195"/>
      <c r="AE70" s="195"/>
      <c r="AF70" s="195"/>
      <c r="AG70" s="195" t="s">
        <v>152</v>
      </c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</row>
    <row r="71" customFormat="false" ht="13.2" hidden="false" customHeight="true" outlineLevel="1" collapsed="false">
      <c r="A71" s="196"/>
      <c r="B71" s="197"/>
      <c r="C71" s="212" t="s">
        <v>273</v>
      </c>
      <c r="D71" s="212"/>
      <c r="E71" s="212"/>
      <c r="F71" s="212"/>
      <c r="G71" s="212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5"/>
      <c r="Y71" s="195"/>
      <c r="Z71" s="195"/>
      <c r="AA71" s="195"/>
      <c r="AB71" s="195"/>
      <c r="AC71" s="195"/>
      <c r="AD71" s="195"/>
      <c r="AE71" s="195"/>
      <c r="AF71" s="195"/>
      <c r="AG71" s="195" t="s">
        <v>171</v>
      </c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</row>
    <row r="72" customFormat="false" ht="13.2" hidden="false" customHeight="false" outlineLevel="1" collapsed="false">
      <c r="A72" s="196"/>
      <c r="B72" s="197"/>
      <c r="C72" s="209" t="s">
        <v>755</v>
      </c>
      <c r="D72" s="210"/>
      <c r="E72" s="211" t="n">
        <v>66.256</v>
      </c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5"/>
      <c r="Y72" s="195"/>
      <c r="Z72" s="195"/>
      <c r="AA72" s="195"/>
      <c r="AB72" s="195"/>
      <c r="AC72" s="195"/>
      <c r="AD72" s="195"/>
      <c r="AE72" s="195"/>
      <c r="AF72" s="195"/>
      <c r="AG72" s="195" t="s">
        <v>154</v>
      </c>
      <c r="AH72" s="195" t="n">
        <v>0</v>
      </c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</row>
    <row r="73" customFormat="false" ht="13.2" hidden="false" customHeight="false" outlineLevel="1" collapsed="false">
      <c r="A73" s="196"/>
      <c r="B73" s="197"/>
      <c r="C73" s="209" t="s">
        <v>510</v>
      </c>
      <c r="D73" s="210"/>
      <c r="E73" s="211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5"/>
      <c r="Y73" s="195"/>
      <c r="Z73" s="195"/>
      <c r="AA73" s="195"/>
      <c r="AB73" s="195"/>
      <c r="AC73" s="195"/>
      <c r="AD73" s="195"/>
      <c r="AE73" s="195"/>
      <c r="AF73" s="195"/>
      <c r="AG73" s="195" t="s">
        <v>154</v>
      </c>
      <c r="AH73" s="195" t="n">
        <v>0</v>
      </c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</row>
    <row r="74" customFormat="false" ht="13.2" hidden="false" customHeight="false" outlineLevel="1" collapsed="false">
      <c r="A74" s="196"/>
      <c r="B74" s="197"/>
      <c r="C74" s="209" t="s">
        <v>511</v>
      </c>
      <c r="D74" s="210"/>
      <c r="E74" s="211" t="n">
        <v>-1.57464</v>
      </c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5"/>
      <c r="Y74" s="195"/>
      <c r="Z74" s="195"/>
      <c r="AA74" s="195"/>
      <c r="AB74" s="195"/>
      <c r="AC74" s="195"/>
      <c r="AD74" s="195"/>
      <c r="AE74" s="195"/>
      <c r="AF74" s="195"/>
      <c r="AG74" s="195" t="s">
        <v>154</v>
      </c>
      <c r="AH74" s="195" t="n">
        <v>0</v>
      </c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</row>
    <row r="75" customFormat="false" ht="13.2" hidden="false" customHeight="false" outlineLevel="1" collapsed="false">
      <c r="A75" s="196"/>
      <c r="B75" s="197"/>
      <c r="C75" s="209" t="s">
        <v>512</v>
      </c>
      <c r="D75" s="210"/>
      <c r="E75" s="211" t="n">
        <v>-1.176</v>
      </c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5"/>
      <c r="Y75" s="195"/>
      <c r="Z75" s="195"/>
      <c r="AA75" s="195"/>
      <c r="AB75" s="195"/>
      <c r="AC75" s="195"/>
      <c r="AD75" s="195"/>
      <c r="AE75" s="195"/>
      <c r="AF75" s="195"/>
      <c r="AG75" s="195" t="s">
        <v>154</v>
      </c>
      <c r="AH75" s="195" t="n">
        <v>0</v>
      </c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</row>
    <row r="76" customFormat="false" ht="13.2" hidden="false" customHeight="false" outlineLevel="1" collapsed="false">
      <c r="A76" s="196"/>
      <c r="B76" s="197"/>
      <c r="C76" s="209" t="s">
        <v>513</v>
      </c>
      <c r="D76" s="210"/>
      <c r="E76" s="211" t="n">
        <v>-0.79599</v>
      </c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5"/>
      <c r="Y76" s="195"/>
      <c r="Z76" s="195"/>
      <c r="AA76" s="195"/>
      <c r="AB76" s="195"/>
      <c r="AC76" s="195"/>
      <c r="AD76" s="195"/>
      <c r="AE76" s="195"/>
      <c r="AF76" s="195"/>
      <c r="AG76" s="195" t="s">
        <v>154</v>
      </c>
      <c r="AH76" s="195" t="n">
        <v>0</v>
      </c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</row>
    <row r="77" customFormat="false" ht="13.2" hidden="false" customHeight="false" outlineLevel="1" collapsed="false">
      <c r="A77" s="196"/>
      <c r="B77" s="197"/>
      <c r="C77" s="209" t="s">
        <v>756</v>
      </c>
      <c r="D77" s="210"/>
      <c r="E77" s="211" t="n">
        <v>-15.15717</v>
      </c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5"/>
      <c r="Y77" s="195"/>
      <c r="Z77" s="195"/>
      <c r="AA77" s="195"/>
      <c r="AB77" s="195"/>
      <c r="AC77" s="195"/>
      <c r="AD77" s="195"/>
      <c r="AE77" s="195"/>
      <c r="AF77" s="195"/>
      <c r="AG77" s="195" t="s">
        <v>154</v>
      </c>
      <c r="AH77" s="195" t="n">
        <v>0</v>
      </c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</row>
    <row r="78" customFormat="false" ht="20.4" hidden="false" customHeight="false" outlineLevel="1" collapsed="false">
      <c r="A78" s="186" t="n">
        <v>19</v>
      </c>
      <c r="B78" s="187" t="s">
        <v>286</v>
      </c>
      <c r="C78" s="188" t="s">
        <v>287</v>
      </c>
      <c r="D78" s="189" t="s">
        <v>148</v>
      </c>
      <c r="E78" s="190" t="n">
        <v>14.47</v>
      </c>
      <c r="F78" s="191"/>
      <c r="G78" s="192" t="n">
        <f aca="false">ROUND(E78*F78,2)</f>
        <v>0</v>
      </c>
      <c r="H78" s="191"/>
      <c r="I78" s="192" t="n">
        <f aca="false">ROUND(E78*H78,2)</f>
        <v>0</v>
      </c>
      <c r="J78" s="191"/>
      <c r="K78" s="192" t="n">
        <f aca="false">ROUND(E78*J78,2)</f>
        <v>0</v>
      </c>
      <c r="L78" s="192" t="n">
        <v>21</v>
      </c>
      <c r="M78" s="192" t="n">
        <f aca="false">G78*(1+L78/100)</f>
        <v>0</v>
      </c>
      <c r="N78" s="192" t="n">
        <v>0</v>
      </c>
      <c r="O78" s="192" t="n">
        <f aca="false">ROUND(E78*N78,2)</f>
        <v>0</v>
      </c>
      <c r="P78" s="192" t="n">
        <v>0</v>
      </c>
      <c r="Q78" s="192" t="n">
        <f aca="false">ROUND(E78*P78,2)</f>
        <v>0</v>
      </c>
      <c r="R78" s="192" t="s">
        <v>169</v>
      </c>
      <c r="S78" s="192" t="s">
        <v>150</v>
      </c>
      <c r="T78" s="193" t="s">
        <v>120</v>
      </c>
      <c r="U78" s="194" t="n">
        <v>0.416</v>
      </c>
      <c r="V78" s="194" t="n">
        <f aca="false">ROUND(E78*U78,2)</f>
        <v>6.02</v>
      </c>
      <c r="W78" s="194"/>
      <c r="X78" s="195"/>
      <c r="Y78" s="195"/>
      <c r="Z78" s="195"/>
      <c r="AA78" s="195"/>
      <c r="AB78" s="195"/>
      <c r="AC78" s="195"/>
      <c r="AD78" s="195"/>
      <c r="AE78" s="195"/>
      <c r="AF78" s="195"/>
      <c r="AG78" s="195" t="s">
        <v>152</v>
      </c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</row>
    <row r="79" customFormat="false" ht="13.2" hidden="false" customHeight="true" outlineLevel="1" collapsed="false">
      <c r="A79" s="196"/>
      <c r="B79" s="197"/>
      <c r="C79" s="212" t="s">
        <v>288</v>
      </c>
      <c r="D79" s="212"/>
      <c r="E79" s="212"/>
      <c r="F79" s="212"/>
      <c r="G79" s="212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5"/>
      <c r="Y79" s="195"/>
      <c r="Z79" s="195"/>
      <c r="AA79" s="195"/>
      <c r="AB79" s="195"/>
      <c r="AC79" s="195"/>
      <c r="AD79" s="195"/>
      <c r="AE79" s="195"/>
      <c r="AF79" s="195"/>
      <c r="AG79" s="195" t="s">
        <v>171</v>
      </c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</row>
    <row r="80" customFormat="false" ht="13.2" hidden="false" customHeight="false" outlineLevel="1" collapsed="false">
      <c r="A80" s="196"/>
      <c r="B80" s="197"/>
      <c r="C80" s="209" t="s">
        <v>515</v>
      </c>
      <c r="D80" s="210"/>
      <c r="E80" s="211" t="n">
        <v>14.47</v>
      </c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5"/>
      <c r="Y80" s="195"/>
      <c r="Z80" s="195"/>
      <c r="AA80" s="195"/>
      <c r="AB80" s="195"/>
      <c r="AC80" s="195"/>
      <c r="AD80" s="195"/>
      <c r="AE80" s="195"/>
      <c r="AF80" s="195"/>
      <c r="AG80" s="195" t="s">
        <v>154</v>
      </c>
      <c r="AH80" s="195" t="n">
        <v>0</v>
      </c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</row>
    <row r="81" customFormat="false" ht="13.2" hidden="false" customHeight="false" outlineLevel="1" collapsed="false">
      <c r="A81" s="186" t="n">
        <v>20</v>
      </c>
      <c r="B81" s="187" t="s">
        <v>295</v>
      </c>
      <c r="C81" s="188" t="s">
        <v>296</v>
      </c>
      <c r="D81" s="189" t="s">
        <v>297</v>
      </c>
      <c r="E81" s="190" t="n">
        <v>119.2608</v>
      </c>
      <c r="F81" s="191"/>
      <c r="G81" s="192" t="n">
        <f aca="false">ROUND(E81*F81,2)</f>
        <v>0</v>
      </c>
      <c r="H81" s="191"/>
      <c r="I81" s="192" t="n">
        <f aca="false">ROUND(E81*H81,2)</f>
        <v>0</v>
      </c>
      <c r="J81" s="191"/>
      <c r="K81" s="192" t="n">
        <f aca="false">ROUND(E81*J81,2)</f>
        <v>0</v>
      </c>
      <c r="L81" s="192" t="n">
        <v>21</v>
      </c>
      <c r="M81" s="192" t="n">
        <f aca="false">G81*(1+L81/100)</f>
        <v>0</v>
      </c>
      <c r="N81" s="192" t="n">
        <v>0</v>
      </c>
      <c r="O81" s="192" t="n">
        <f aca="false">ROUND(E81*N81,2)</f>
        <v>0</v>
      </c>
      <c r="P81" s="192" t="n">
        <v>0</v>
      </c>
      <c r="Q81" s="192" t="n">
        <f aca="false">ROUND(E81*P81,2)</f>
        <v>0</v>
      </c>
      <c r="R81" s="192" t="s">
        <v>169</v>
      </c>
      <c r="S81" s="192" t="s">
        <v>150</v>
      </c>
      <c r="T81" s="193" t="s">
        <v>120</v>
      </c>
      <c r="U81" s="194" t="n">
        <v>0</v>
      </c>
      <c r="V81" s="194" t="n">
        <f aca="false">ROUND(E81*U81,2)</f>
        <v>0</v>
      </c>
      <c r="W81" s="194"/>
      <c r="X81" s="195"/>
      <c r="Y81" s="195"/>
      <c r="Z81" s="195"/>
      <c r="AA81" s="195"/>
      <c r="AB81" s="195"/>
      <c r="AC81" s="195"/>
      <c r="AD81" s="195"/>
      <c r="AE81" s="195"/>
      <c r="AF81" s="195"/>
      <c r="AG81" s="195" t="s">
        <v>152</v>
      </c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</row>
    <row r="82" customFormat="false" ht="13.2" hidden="false" customHeight="false" outlineLevel="1" collapsed="false">
      <c r="A82" s="196"/>
      <c r="B82" s="197"/>
      <c r="C82" s="209" t="s">
        <v>757</v>
      </c>
      <c r="D82" s="210"/>
      <c r="E82" s="211" t="n">
        <v>119.2608</v>
      </c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5"/>
      <c r="Y82" s="195"/>
      <c r="Z82" s="195"/>
      <c r="AA82" s="195"/>
      <c r="AB82" s="195"/>
      <c r="AC82" s="195"/>
      <c r="AD82" s="195"/>
      <c r="AE82" s="195"/>
      <c r="AF82" s="195"/>
      <c r="AG82" s="195" t="s">
        <v>154</v>
      </c>
      <c r="AH82" s="195" t="n">
        <v>0</v>
      </c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</row>
    <row r="83" customFormat="false" ht="13.2" hidden="false" customHeight="false" outlineLevel="1" collapsed="false">
      <c r="A83" s="216" t="n">
        <v>21</v>
      </c>
      <c r="B83" s="217" t="s">
        <v>299</v>
      </c>
      <c r="C83" s="218" t="s">
        <v>300</v>
      </c>
      <c r="D83" s="219" t="s">
        <v>301</v>
      </c>
      <c r="E83" s="220" t="n">
        <v>1</v>
      </c>
      <c r="F83" s="221"/>
      <c r="G83" s="222" t="n">
        <f aca="false">ROUND(E83*F83,2)</f>
        <v>0</v>
      </c>
      <c r="H83" s="221"/>
      <c r="I83" s="222" t="n">
        <f aca="false">ROUND(E83*H83,2)</f>
        <v>0</v>
      </c>
      <c r="J83" s="221"/>
      <c r="K83" s="222" t="n">
        <f aca="false">ROUND(E83*J83,2)</f>
        <v>0</v>
      </c>
      <c r="L83" s="222" t="n">
        <v>21</v>
      </c>
      <c r="M83" s="222" t="n">
        <f aca="false">G83*(1+L83/100)</f>
        <v>0</v>
      </c>
      <c r="N83" s="222" t="n">
        <v>4E-005</v>
      </c>
      <c r="O83" s="222" t="n">
        <f aca="false">ROUND(E83*N83,2)</f>
        <v>0</v>
      </c>
      <c r="P83" s="222" t="n">
        <v>0</v>
      </c>
      <c r="Q83" s="222" t="n">
        <f aca="false">ROUND(E83*P83,2)</f>
        <v>0</v>
      </c>
      <c r="R83" s="222"/>
      <c r="S83" s="222" t="s">
        <v>119</v>
      </c>
      <c r="T83" s="223" t="s">
        <v>120</v>
      </c>
      <c r="U83" s="194" t="n">
        <v>0.303</v>
      </c>
      <c r="V83" s="194" t="n">
        <f aca="false">ROUND(E83*U83,2)</f>
        <v>0.3</v>
      </c>
      <c r="W83" s="194"/>
      <c r="X83" s="195"/>
      <c r="Y83" s="195"/>
      <c r="Z83" s="195"/>
      <c r="AA83" s="195"/>
      <c r="AB83" s="195"/>
      <c r="AC83" s="195"/>
      <c r="AD83" s="195"/>
      <c r="AE83" s="195"/>
      <c r="AF83" s="195"/>
      <c r="AG83" s="195" t="s">
        <v>152</v>
      </c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</row>
    <row r="84" customFormat="false" ht="13.2" hidden="false" customHeight="false" outlineLevel="1" collapsed="false">
      <c r="A84" s="186" t="n">
        <v>22</v>
      </c>
      <c r="B84" s="187" t="s">
        <v>302</v>
      </c>
      <c r="C84" s="188" t="s">
        <v>303</v>
      </c>
      <c r="D84" s="189" t="s">
        <v>148</v>
      </c>
      <c r="E84" s="190" t="n">
        <v>14.47</v>
      </c>
      <c r="F84" s="191"/>
      <c r="G84" s="192" t="n">
        <f aca="false">ROUND(E84*F84,2)</f>
        <v>0</v>
      </c>
      <c r="H84" s="191"/>
      <c r="I84" s="192" t="n">
        <f aca="false">ROUND(E84*H84,2)</f>
        <v>0</v>
      </c>
      <c r="J84" s="191"/>
      <c r="K84" s="192" t="n">
        <f aca="false">ROUND(E84*J84,2)</f>
        <v>0</v>
      </c>
      <c r="L84" s="192" t="n">
        <v>21</v>
      </c>
      <c r="M84" s="192" t="n">
        <f aca="false">G84*(1+L84/100)</f>
        <v>0</v>
      </c>
      <c r="N84" s="192" t="n">
        <v>3E-005</v>
      </c>
      <c r="O84" s="192" t="n">
        <f aca="false">ROUND(E84*N84,2)</f>
        <v>0</v>
      </c>
      <c r="P84" s="192" t="n">
        <v>0</v>
      </c>
      <c r="Q84" s="192" t="n">
        <f aca="false">ROUND(E84*P84,2)</f>
        <v>0</v>
      </c>
      <c r="R84" s="192" t="s">
        <v>304</v>
      </c>
      <c r="S84" s="192" t="s">
        <v>150</v>
      </c>
      <c r="T84" s="193" t="s">
        <v>305</v>
      </c>
      <c r="U84" s="194" t="n">
        <v>0</v>
      </c>
      <c r="V84" s="194" t="n">
        <f aca="false">ROUND(E84*U84,2)</f>
        <v>0</v>
      </c>
      <c r="W84" s="194"/>
      <c r="X84" s="195"/>
      <c r="Y84" s="195"/>
      <c r="Z84" s="195"/>
      <c r="AA84" s="195"/>
      <c r="AB84" s="195"/>
      <c r="AC84" s="195"/>
      <c r="AD84" s="195"/>
      <c r="AE84" s="195"/>
      <c r="AF84" s="195"/>
      <c r="AG84" s="195" t="s">
        <v>306</v>
      </c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</row>
    <row r="85" customFormat="false" ht="13.2" hidden="false" customHeight="false" outlineLevel="1" collapsed="false">
      <c r="A85" s="196"/>
      <c r="B85" s="197"/>
      <c r="C85" s="209" t="s">
        <v>515</v>
      </c>
      <c r="D85" s="210"/>
      <c r="E85" s="211" t="n">
        <v>14.47</v>
      </c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5"/>
      <c r="Y85" s="195"/>
      <c r="Z85" s="195"/>
      <c r="AA85" s="195"/>
      <c r="AB85" s="195"/>
      <c r="AC85" s="195"/>
      <c r="AD85" s="195"/>
      <c r="AE85" s="195"/>
      <c r="AF85" s="195"/>
      <c r="AG85" s="195" t="s">
        <v>154</v>
      </c>
      <c r="AH85" s="195" t="n">
        <v>0</v>
      </c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</row>
    <row r="86" customFormat="false" ht="13.2" hidden="false" customHeight="false" outlineLevel="1" collapsed="false">
      <c r="A86" s="186" t="n">
        <v>23</v>
      </c>
      <c r="B86" s="187" t="s">
        <v>307</v>
      </c>
      <c r="C86" s="188" t="s">
        <v>308</v>
      </c>
      <c r="D86" s="189" t="s">
        <v>184</v>
      </c>
      <c r="E86" s="190" t="n">
        <v>53.87642</v>
      </c>
      <c r="F86" s="191"/>
      <c r="G86" s="192" t="n">
        <f aca="false">ROUND(E86*F86,2)</f>
        <v>0</v>
      </c>
      <c r="H86" s="191"/>
      <c r="I86" s="192" t="n">
        <f aca="false">ROUND(E86*H86,2)</f>
        <v>0</v>
      </c>
      <c r="J86" s="191"/>
      <c r="K86" s="192" t="n">
        <f aca="false">ROUND(E86*J86,2)</f>
        <v>0</v>
      </c>
      <c r="L86" s="192" t="n">
        <v>21</v>
      </c>
      <c r="M86" s="192" t="n">
        <f aca="false">G86*(1+L86/100)</f>
        <v>0</v>
      </c>
      <c r="N86" s="192" t="n">
        <v>1.67</v>
      </c>
      <c r="O86" s="192" t="n">
        <f aca="false">ROUND(E86*N86,2)</f>
        <v>89.97</v>
      </c>
      <c r="P86" s="192" t="n">
        <v>0</v>
      </c>
      <c r="Q86" s="192" t="n">
        <f aca="false">ROUND(E86*P86,2)</f>
        <v>0</v>
      </c>
      <c r="R86" s="192" t="s">
        <v>309</v>
      </c>
      <c r="S86" s="192" t="s">
        <v>150</v>
      </c>
      <c r="T86" s="193" t="s">
        <v>150</v>
      </c>
      <c r="U86" s="194" t="n">
        <v>0</v>
      </c>
      <c r="V86" s="194" t="n">
        <f aca="false">ROUND(E86*U86,2)</f>
        <v>0</v>
      </c>
      <c r="W86" s="194"/>
      <c r="X86" s="195"/>
      <c r="Y86" s="195"/>
      <c r="Z86" s="195"/>
      <c r="AA86" s="195"/>
      <c r="AB86" s="195"/>
      <c r="AC86" s="195"/>
      <c r="AD86" s="195"/>
      <c r="AE86" s="195"/>
      <c r="AF86" s="195"/>
      <c r="AG86" s="195" t="s">
        <v>310</v>
      </c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</row>
    <row r="87" customFormat="false" ht="13.2" hidden="false" customHeight="false" outlineLevel="1" collapsed="false">
      <c r="A87" s="196"/>
      <c r="B87" s="197"/>
      <c r="C87" s="209" t="s">
        <v>758</v>
      </c>
      <c r="D87" s="210"/>
      <c r="E87" s="211" t="n">
        <v>53.87642</v>
      </c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5"/>
      <c r="Y87" s="195"/>
      <c r="Z87" s="195"/>
      <c r="AA87" s="195"/>
      <c r="AB87" s="195"/>
      <c r="AC87" s="195"/>
      <c r="AD87" s="195"/>
      <c r="AE87" s="195"/>
      <c r="AF87" s="195"/>
      <c r="AG87" s="195" t="s">
        <v>154</v>
      </c>
      <c r="AH87" s="195" t="n">
        <v>0</v>
      </c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</row>
    <row r="88" customFormat="false" ht="13.2" hidden="false" customHeight="false" outlineLevel="0" collapsed="false">
      <c r="A88" s="178" t="s">
        <v>114</v>
      </c>
      <c r="B88" s="179" t="s">
        <v>65</v>
      </c>
      <c r="C88" s="180" t="s">
        <v>66</v>
      </c>
      <c r="D88" s="181"/>
      <c r="E88" s="182"/>
      <c r="F88" s="183"/>
      <c r="G88" s="183" t="n">
        <f aca="false">SUMIF(AG89:AG100,"&lt;&gt;NOR",G89:G100)</f>
        <v>0</v>
      </c>
      <c r="H88" s="183"/>
      <c r="I88" s="183" t="n">
        <f aca="false">SUM(I89:I100)</f>
        <v>0</v>
      </c>
      <c r="J88" s="183"/>
      <c r="K88" s="183" t="n">
        <f aca="false">SUM(K89:K100)</f>
        <v>0</v>
      </c>
      <c r="L88" s="183"/>
      <c r="M88" s="183" t="n">
        <f aca="false">SUM(M89:M100)</f>
        <v>0</v>
      </c>
      <c r="N88" s="183"/>
      <c r="O88" s="183" t="n">
        <f aca="false">SUM(O89:O100)</f>
        <v>5.98</v>
      </c>
      <c r="P88" s="183"/>
      <c r="Q88" s="183" t="n">
        <f aca="false">SUM(Q89:Q100)</f>
        <v>0</v>
      </c>
      <c r="R88" s="183"/>
      <c r="S88" s="183"/>
      <c r="T88" s="184"/>
      <c r="U88" s="185"/>
      <c r="V88" s="185" t="n">
        <f aca="false">SUM(V89:V100)</f>
        <v>5.81</v>
      </c>
      <c r="W88" s="185"/>
      <c r="AG88" s="0" t="s">
        <v>115</v>
      </c>
    </row>
    <row r="89" customFormat="false" ht="13.2" hidden="false" customHeight="false" outlineLevel="1" collapsed="false">
      <c r="A89" s="186" t="n">
        <v>24</v>
      </c>
      <c r="B89" s="187" t="s">
        <v>518</v>
      </c>
      <c r="C89" s="188" t="s">
        <v>519</v>
      </c>
      <c r="D89" s="189" t="s">
        <v>297</v>
      </c>
      <c r="E89" s="190" t="n">
        <v>0.04312</v>
      </c>
      <c r="F89" s="191"/>
      <c r="G89" s="192" t="n">
        <f aca="false">ROUND(E89*F89,2)</f>
        <v>0</v>
      </c>
      <c r="H89" s="191"/>
      <c r="I89" s="192" t="n">
        <f aca="false">ROUND(E89*H89,2)</f>
        <v>0</v>
      </c>
      <c r="J89" s="191"/>
      <c r="K89" s="192" t="n">
        <f aca="false">ROUND(E89*J89,2)</f>
        <v>0</v>
      </c>
      <c r="L89" s="192" t="n">
        <v>21</v>
      </c>
      <c r="M89" s="192" t="n">
        <f aca="false">G89*(1+L89/100)</f>
        <v>0</v>
      </c>
      <c r="N89" s="192" t="n">
        <v>1.04548</v>
      </c>
      <c r="O89" s="192" t="n">
        <f aca="false">ROUND(E89*N89,2)</f>
        <v>0.05</v>
      </c>
      <c r="P89" s="192" t="n">
        <v>0</v>
      </c>
      <c r="Q89" s="192" t="n">
        <f aca="false">ROUND(E89*P89,2)</f>
        <v>0</v>
      </c>
      <c r="R89" s="192" t="s">
        <v>520</v>
      </c>
      <c r="S89" s="192" t="s">
        <v>150</v>
      </c>
      <c r="T89" s="193" t="s">
        <v>120</v>
      </c>
      <c r="U89" s="194" t="n">
        <v>15.231</v>
      </c>
      <c r="V89" s="194" t="n">
        <f aca="false">ROUND(E89*U89,2)</f>
        <v>0.66</v>
      </c>
      <c r="W89" s="194"/>
      <c r="X89" s="195"/>
      <c r="Y89" s="195"/>
      <c r="Z89" s="195"/>
      <c r="AA89" s="195"/>
      <c r="AB89" s="195"/>
      <c r="AC89" s="195"/>
      <c r="AD89" s="195"/>
      <c r="AE89" s="195"/>
      <c r="AF89" s="195"/>
      <c r="AG89" s="195" t="s">
        <v>152</v>
      </c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</row>
    <row r="90" customFormat="false" ht="13.2" hidden="false" customHeight="true" outlineLevel="1" collapsed="false">
      <c r="A90" s="196"/>
      <c r="B90" s="197"/>
      <c r="C90" s="212" t="s">
        <v>521</v>
      </c>
      <c r="D90" s="212"/>
      <c r="E90" s="212"/>
      <c r="F90" s="212"/>
      <c r="G90" s="212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5"/>
      <c r="Y90" s="195"/>
      <c r="Z90" s="195"/>
      <c r="AA90" s="195"/>
      <c r="AB90" s="195"/>
      <c r="AC90" s="195"/>
      <c r="AD90" s="195"/>
      <c r="AE90" s="195"/>
      <c r="AF90" s="195"/>
      <c r="AG90" s="195" t="s">
        <v>171</v>
      </c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</row>
    <row r="91" customFormat="false" ht="13.2" hidden="false" customHeight="false" outlineLevel="1" collapsed="false">
      <c r="A91" s="196"/>
      <c r="B91" s="197"/>
      <c r="C91" s="209" t="s">
        <v>522</v>
      </c>
      <c r="D91" s="210"/>
      <c r="E91" s="211" t="n">
        <v>0.04312</v>
      </c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5"/>
      <c r="Y91" s="195"/>
      <c r="Z91" s="195"/>
      <c r="AA91" s="195"/>
      <c r="AB91" s="195"/>
      <c r="AC91" s="195"/>
      <c r="AD91" s="195"/>
      <c r="AE91" s="195"/>
      <c r="AF91" s="195"/>
      <c r="AG91" s="195" t="s">
        <v>154</v>
      </c>
      <c r="AH91" s="195" t="n">
        <v>0</v>
      </c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</row>
    <row r="92" customFormat="false" ht="13.2" hidden="false" customHeight="false" outlineLevel="1" collapsed="false">
      <c r="A92" s="186" t="n">
        <v>25</v>
      </c>
      <c r="B92" s="187" t="s">
        <v>523</v>
      </c>
      <c r="C92" s="188" t="s">
        <v>524</v>
      </c>
      <c r="D92" s="189" t="s">
        <v>184</v>
      </c>
      <c r="E92" s="190" t="n">
        <v>1.57464</v>
      </c>
      <c r="F92" s="191"/>
      <c r="G92" s="192" t="n">
        <f aca="false">ROUND(E92*F92,2)</f>
        <v>0</v>
      </c>
      <c r="H92" s="191"/>
      <c r="I92" s="192" t="n">
        <f aca="false">ROUND(E92*H92,2)</f>
        <v>0</v>
      </c>
      <c r="J92" s="191"/>
      <c r="K92" s="192" t="n">
        <f aca="false">ROUND(E92*J92,2)</f>
        <v>0</v>
      </c>
      <c r="L92" s="192" t="n">
        <v>21</v>
      </c>
      <c r="M92" s="192" t="n">
        <f aca="false">G92*(1+L92/100)</f>
        <v>0</v>
      </c>
      <c r="N92" s="192" t="n">
        <v>1.89077</v>
      </c>
      <c r="O92" s="192" t="n">
        <f aca="false">ROUND(E92*N92,2)</f>
        <v>2.98</v>
      </c>
      <c r="P92" s="192" t="n">
        <v>0</v>
      </c>
      <c r="Q92" s="192" t="n">
        <f aca="false">ROUND(E92*P92,2)</f>
        <v>0</v>
      </c>
      <c r="R92" s="192" t="s">
        <v>314</v>
      </c>
      <c r="S92" s="192" t="s">
        <v>150</v>
      </c>
      <c r="T92" s="193" t="s">
        <v>120</v>
      </c>
      <c r="U92" s="194" t="n">
        <v>1.317</v>
      </c>
      <c r="V92" s="194" t="n">
        <f aca="false">ROUND(E92*U92,2)</f>
        <v>2.07</v>
      </c>
      <c r="W92" s="194"/>
      <c r="X92" s="195"/>
      <c r="Y92" s="195"/>
      <c r="Z92" s="195"/>
      <c r="AA92" s="195"/>
      <c r="AB92" s="195"/>
      <c r="AC92" s="195"/>
      <c r="AD92" s="195"/>
      <c r="AE92" s="195"/>
      <c r="AF92" s="195"/>
      <c r="AG92" s="195" t="s">
        <v>152</v>
      </c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</row>
    <row r="93" customFormat="false" ht="13.2" hidden="false" customHeight="true" outlineLevel="1" collapsed="false">
      <c r="A93" s="196"/>
      <c r="B93" s="197"/>
      <c r="C93" s="212" t="s">
        <v>315</v>
      </c>
      <c r="D93" s="212"/>
      <c r="E93" s="212"/>
      <c r="F93" s="212"/>
      <c r="G93" s="212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5"/>
      <c r="Y93" s="195"/>
      <c r="Z93" s="195"/>
      <c r="AA93" s="195"/>
      <c r="AB93" s="195"/>
      <c r="AC93" s="195"/>
      <c r="AD93" s="195"/>
      <c r="AE93" s="195"/>
      <c r="AF93" s="195"/>
      <c r="AG93" s="195" t="s">
        <v>171</v>
      </c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</row>
    <row r="94" customFormat="false" ht="13.2" hidden="false" customHeight="false" outlineLevel="1" collapsed="false">
      <c r="A94" s="196"/>
      <c r="B94" s="197"/>
      <c r="C94" s="209" t="s">
        <v>525</v>
      </c>
      <c r="D94" s="210"/>
      <c r="E94" s="211" t="n">
        <v>1.57464</v>
      </c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5"/>
      <c r="Y94" s="195"/>
      <c r="Z94" s="195"/>
      <c r="AA94" s="195"/>
      <c r="AB94" s="195"/>
      <c r="AC94" s="195"/>
      <c r="AD94" s="195"/>
      <c r="AE94" s="195"/>
      <c r="AF94" s="195"/>
      <c r="AG94" s="195" t="s">
        <v>154</v>
      </c>
      <c r="AH94" s="195" t="n">
        <v>0</v>
      </c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</row>
    <row r="95" customFormat="false" ht="20.4" hidden="false" customHeight="false" outlineLevel="1" collapsed="false">
      <c r="A95" s="186" t="n">
        <v>26</v>
      </c>
      <c r="B95" s="187" t="s">
        <v>526</v>
      </c>
      <c r="C95" s="188" t="s">
        <v>527</v>
      </c>
      <c r="D95" s="189" t="s">
        <v>184</v>
      </c>
      <c r="E95" s="190" t="n">
        <v>1.176</v>
      </c>
      <c r="F95" s="191"/>
      <c r="G95" s="192" t="n">
        <f aca="false">ROUND(E95*F95,2)</f>
        <v>0</v>
      </c>
      <c r="H95" s="191"/>
      <c r="I95" s="192" t="n">
        <f aca="false">ROUND(E95*H95,2)</f>
        <v>0</v>
      </c>
      <c r="J95" s="191"/>
      <c r="K95" s="192" t="n">
        <f aca="false">ROUND(E95*J95,2)</f>
        <v>0</v>
      </c>
      <c r="L95" s="192" t="n">
        <v>21</v>
      </c>
      <c r="M95" s="192" t="n">
        <f aca="false">G95*(1+L95/100)</f>
        <v>0</v>
      </c>
      <c r="N95" s="192" t="n">
        <v>2.5</v>
      </c>
      <c r="O95" s="192" t="n">
        <f aca="false">ROUND(E95*N95,2)</f>
        <v>2.94</v>
      </c>
      <c r="P95" s="192" t="n">
        <v>0</v>
      </c>
      <c r="Q95" s="192" t="n">
        <f aca="false">ROUND(E95*P95,2)</f>
        <v>0</v>
      </c>
      <c r="R95" s="192" t="s">
        <v>314</v>
      </c>
      <c r="S95" s="192" t="s">
        <v>150</v>
      </c>
      <c r="T95" s="193" t="s">
        <v>120</v>
      </c>
      <c r="U95" s="194" t="n">
        <v>1.449</v>
      </c>
      <c r="V95" s="194" t="n">
        <f aca="false">ROUND(E95*U95,2)</f>
        <v>1.7</v>
      </c>
      <c r="W95" s="194"/>
      <c r="X95" s="195"/>
      <c r="Y95" s="195"/>
      <c r="Z95" s="195"/>
      <c r="AA95" s="195"/>
      <c r="AB95" s="195"/>
      <c r="AC95" s="195"/>
      <c r="AD95" s="195"/>
      <c r="AE95" s="195"/>
      <c r="AF95" s="195"/>
      <c r="AG95" s="195" t="s">
        <v>152</v>
      </c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</row>
    <row r="96" customFormat="false" ht="13.2" hidden="false" customHeight="true" outlineLevel="1" collapsed="false">
      <c r="A96" s="196"/>
      <c r="B96" s="197"/>
      <c r="C96" s="212" t="s">
        <v>322</v>
      </c>
      <c r="D96" s="212"/>
      <c r="E96" s="212"/>
      <c r="F96" s="212"/>
      <c r="G96" s="212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5"/>
      <c r="Y96" s="195"/>
      <c r="Z96" s="195"/>
      <c r="AA96" s="195"/>
      <c r="AB96" s="195"/>
      <c r="AC96" s="195"/>
      <c r="AD96" s="195"/>
      <c r="AE96" s="195"/>
      <c r="AF96" s="195"/>
      <c r="AG96" s="195" t="s">
        <v>171</v>
      </c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</row>
    <row r="97" customFormat="false" ht="13.2" hidden="false" customHeight="false" outlineLevel="1" collapsed="false">
      <c r="A97" s="196"/>
      <c r="B97" s="197"/>
      <c r="C97" s="209" t="s">
        <v>528</v>
      </c>
      <c r="D97" s="210"/>
      <c r="E97" s="211" t="n">
        <v>1.176</v>
      </c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5"/>
      <c r="Y97" s="195"/>
      <c r="Z97" s="195"/>
      <c r="AA97" s="195"/>
      <c r="AB97" s="195"/>
      <c r="AC97" s="195"/>
      <c r="AD97" s="195"/>
      <c r="AE97" s="195"/>
      <c r="AF97" s="195"/>
      <c r="AG97" s="195" t="s">
        <v>154</v>
      </c>
      <c r="AH97" s="195" t="n">
        <v>0</v>
      </c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</row>
    <row r="98" customFormat="false" ht="20.4" hidden="false" customHeight="false" outlineLevel="1" collapsed="false">
      <c r="A98" s="186" t="n">
        <v>27</v>
      </c>
      <c r="B98" s="187" t="s">
        <v>324</v>
      </c>
      <c r="C98" s="188" t="s">
        <v>325</v>
      </c>
      <c r="D98" s="189" t="s">
        <v>148</v>
      </c>
      <c r="E98" s="190" t="n">
        <v>1.68</v>
      </c>
      <c r="F98" s="191"/>
      <c r="G98" s="192" t="n">
        <f aca="false">ROUND(E98*F98,2)</f>
        <v>0</v>
      </c>
      <c r="H98" s="191"/>
      <c r="I98" s="192" t="n">
        <f aca="false">ROUND(E98*H98,2)</f>
        <v>0</v>
      </c>
      <c r="J98" s="191"/>
      <c r="K98" s="192" t="n">
        <f aca="false">ROUND(E98*J98,2)</f>
        <v>0</v>
      </c>
      <c r="L98" s="192" t="n">
        <v>21</v>
      </c>
      <c r="M98" s="192" t="n">
        <f aca="false">G98*(1+L98/100)</f>
        <v>0</v>
      </c>
      <c r="N98" s="192" t="n">
        <v>0.00441</v>
      </c>
      <c r="O98" s="192" t="n">
        <f aca="false">ROUND(E98*N98,2)</f>
        <v>0.01</v>
      </c>
      <c r="P98" s="192" t="n">
        <v>0</v>
      </c>
      <c r="Q98" s="192" t="n">
        <f aca="false">ROUND(E98*P98,2)</f>
        <v>0</v>
      </c>
      <c r="R98" s="192" t="s">
        <v>314</v>
      </c>
      <c r="S98" s="192" t="s">
        <v>150</v>
      </c>
      <c r="T98" s="193" t="s">
        <v>120</v>
      </c>
      <c r="U98" s="194" t="n">
        <v>0.821</v>
      </c>
      <c r="V98" s="194" t="n">
        <f aca="false">ROUND(E98*U98,2)</f>
        <v>1.38</v>
      </c>
      <c r="W98" s="194"/>
      <c r="X98" s="195"/>
      <c r="Y98" s="195"/>
      <c r="Z98" s="195"/>
      <c r="AA98" s="195"/>
      <c r="AB98" s="195"/>
      <c r="AC98" s="195"/>
      <c r="AD98" s="195"/>
      <c r="AE98" s="195"/>
      <c r="AF98" s="195"/>
      <c r="AG98" s="195" t="s">
        <v>152</v>
      </c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</row>
    <row r="99" customFormat="false" ht="13.2" hidden="false" customHeight="true" outlineLevel="1" collapsed="false">
      <c r="A99" s="196"/>
      <c r="B99" s="197"/>
      <c r="C99" s="212" t="s">
        <v>315</v>
      </c>
      <c r="D99" s="212"/>
      <c r="E99" s="212"/>
      <c r="F99" s="212"/>
      <c r="G99" s="212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5"/>
      <c r="Y99" s="195"/>
      <c r="Z99" s="195"/>
      <c r="AA99" s="195"/>
      <c r="AB99" s="195"/>
      <c r="AC99" s="195"/>
      <c r="AD99" s="195"/>
      <c r="AE99" s="195"/>
      <c r="AF99" s="195"/>
      <c r="AG99" s="195" t="s">
        <v>171</v>
      </c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</row>
    <row r="100" customFormat="false" ht="13.2" hidden="false" customHeight="false" outlineLevel="1" collapsed="false">
      <c r="A100" s="196"/>
      <c r="B100" s="197"/>
      <c r="C100" s="209" t="s">
        <v>529</v>
      </c>
      <c r="D100" s="210"/>
      <c r="E100" s="211" t="n">
        <v>1.68</v>
      </c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 t="s">
        <v>154</v>
      </c>
      <c r="AH100" s="195" t="n">
        <v>0</v>
      </c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</row>
    <row r="101" customFormat="false" ht="13.2" hidden="false" customHeight="false" outlineLevel="0" collapsed="false">
      <c r="A101" s="178" t="s">
        <v>114</v>
      </c>
      <c r="B101" s="179" t="s">
        <v>69</v>
      </c>
      <c r="C101" s="180" t="s">
        <v>70</v>
      </c>
      <c r="D101" s="181"/>
      <c r="E101" s="182"/>
      <c r="F101" s="183"/>
      <c r="G101" s="183" t="n">
        <f aca="false">SUMIF(AG102:AG111,"&lt;&gt;NOR",G102:G111)</f>
        <v>0</v>
      </c>
      <c r="H101" s="183"/>
      <c r="I101" s="183" t="n">
        <f aca="false">SUM(I102:I111)</f>
        <v>0</v>
      </c>
      <c r="J101" s="183"/>
      <c r="K101" s="183" t="n">
        <f aca="false">SUM(K102:K111)</f>
        <v>0</v>
      </c>
      <c r="L101" s="183"/>
      <c r="M101" s="183" t="n">
        <f aca="false">SUM(M102:M111)</f>
        <v>0</v>
      </c>
      <c r="N101" s="183"/>
      <c r="O101" s="183" t="n">
        <f aca="false">SUM(O102:O111)</f>
        <v>3.04</v>
      </c>
      <c r="P101" s="183"/>
      <c r="Q101" s="183" t="n">
        <f aca="false">SUM(Q102:Q111)</f>
        <v>0</v>
      </c>
      <c r="R101" s="183"/>
      <c r="S101" s="183"/>
      <c r="T101" s="184"/>
      <c r="U101" s="185"/>
      <c r="V101" s="185" t="n">
        <f aca="false">SUM(V102:V111)</f>
        <v>5.61</v>
      </c>
      <c r="W101" s="185"/>
      <c r="AG101" s="0" t="s">
        <v>115</v>
      </c>
    </row>
    <row r="102" customFormat="false" ht="20.4" hidden="false" customHeight="false" outlineLevel="1" collapsed="false">
      <c r="A102" s="186" t="n">
        <v>28</v>
      </c>
      <c r="B102" s="187" t="s">
        <v>530</v>
      </c>
      <c r="C102" s="188" t="s">
        <v>531</v>
      </c>
      <c r="D102" s="189" t="s">
        <v>184</v>
      </c>
      <c r="E102" s="190" t="n">
        <v>0.86546</v>
      </c>
      <c r="F102" s="191"/>
      <c r="G102" s="192" t="n">
        <f aca="false">ROUND(E102*F102,2)</f>
        <v>0</v>
      </c>
      <c r="H102" s="191"/>
      <c r="I102" s="192" t="n">
        <f aca="false">ROUND(E102*H102,2)</f>
        <v>0</v>
      </c>
      <c r="J102" s="191"/>
      <c r="K102" s="192" t="n">
        <f aca="false">ROUND(E102*J102,2)</f>
        <v>0</v>
      </c>
      <c r="L102" s="192" t="n">
        <v>21</v>
      </c>
      <c r="M102" s="192" t="n">
        <f aca="false">G102*(1+L102/100)</f>
        <v>0</v>
      </c>
      <c r="N102" s="192" t="n">
        <v>2.55</v>
      </c>
      <c r="O102" s="192" t="n">
        <f aca="false">ROUND(E102*N102,2)</f>
        <v>2.21</v>
      </c>
      <c r="P102" s="192" t="n">
        <v>0</v>
      </c>
      <c r="Q102" s="192" t="n">
        <f aca="false">ROUND(E102*P102,2)</f>
        <v>0</v>
      </c>
      <c r="R102" s="192" t="s">
        <v>314</v>
      </c>
      <c r="S102" s="192" t="s">
        <v>150</v>
      </c>
      <c r="T102" s="193" t="s">
        <v>120</v>
      </c>
      <c r="U102" s="194" t="n">
        <v>2.919</v>
      </c>
      <c r="V102" s="194" t="n">
        <f aca="false">ROUND(E102*U102,2)</f>
        <v>2.53</v>
      </c>
      <c r="W102" s="194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 t="s">
        <v>152</v>
      </c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</row>
    <row r="103" customFormat="false" ht="13.2" hidden="false" customHeight="true" outlineLevel="1" collapsed="false">
      <c r="A103" s="196"/>
      <c r="B103" s="197"/>
      <c r="C103" s="212" t="s">
        <v>532</v>
      </c>
      <c r="D103" s="212"/>
      <c r="E103" s="212"/>
      <c r="F103" s="212"/>
      <c r="G103" s="212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 t="s">
        <v>171</v>
      </c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</row>
    <row r="104" customFormat="false" ht="13.2" hidden="false" customHeight="false" outlineLevel="1" collapsed="false">
      <c r="A104" s="196"/>
      <c r="B104" s="197"/>
      <c r="C104" s="209" t="s">
        <v>533</v>
      </c>
      <c r="D104" s="210"/>
      <c r="E104" s="211" t="n">
        <v>0.86546</v>
      </c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 t="s">
        <v>154</v>
      </c>
      <c r="AH104" s="195" t="n">
        <v>0</v>
      </c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</row>
    <row r="105" customFormat="false" ht="20.4" hidden="false" customHeight="false" outlineLevel="1" collapsed="false">
      <c r="A105" s="186" t="n">
        <v>29</v>
      </c>
      <c r="B105" s="187" t="s">
        <v>534</v>
      </c>
      <c r="C105" s="188" t="s">
        <v>535</v>
      </c>
      <c r="D105" s="189" t="s">
        <v>184</v>
      </c>
      <c r="E105" s="190" t="n">
        <v>0.315</v>
      </c>
      <c r="F105" s="191"/>
      <c r="G105" s="192" t="n">
        <f aca="false">ROUND(E105*F105,2)</f>
        <v>0</v>
      </c>
      <c r="H105" s="191"/>
      <c r="I105" s="192" t="n">
        <f aca="false">ROUND(E105*H105,2)</f>
        <v>0</v>
      </c>
      <c r="J105" s="191"/>
      <c r="K105" s="192" t="n">
        <f aca="false">ROUND(E105*J105,2)</f>
        <v>0</v>
      </c>
      <c r="L105" s="192" t="n">
        <v>21</v>
      </c>
      <c r="M105" s="192" t="n">
        <f aca="false">G105*(1+L105/100)</f>
        <v>0</v>
      </c>
      <c r="N105" s="192" t="n">
        <v>2.5511</v>
      </c>
      <c r="O105" s="192" t="n">
        <f aca="false">ROUND(E105*N105,2)</f>
        <v>0.8</v>
      </c>
      <c r="P105" s="192" t="n">
        <v>0</v>
      </c>
      <c r="Q105" s="192" t="n">
        <f aca="false">ROUND(E105*P105,2)</f>
        <v>0</v>
      </c>
      <c r="R105" s="192" t="s">
        <v>314</v>
      </c>
      <c r="S105" s="192" t="s">
        <v>150</v>
      </c>
      <c r="T105" s="193" t="s">
        <v>120</v>
      </c>
      <c r="U105" s="194" t="n">
        <v>2.559</v>
      </c>
      <c r="V105" s="194" t="n">
        <f aca="false">ROUND(E105*U105,2)</f>
        <v>0.81</v>
      </c>
      <c r="W105" s="194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 t="s">
        <v>152</v>
      </c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</row>
    <row r="106" customFormat="false" ht="13.2" hidden="false" customHeight="true" outlineLevel="1" collapsed="false">
      <c r="A106" s="196"/>
      <c r="B106" s="197"/>
      <c r="C106" s="212" t="s">
        <v>532</v>
      </c>
      <c r="D106" s="212"/>
      <c r="E106" s="212"/>
      <c r="F106" s="212"/>
      <c r="G106" s="212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 t="s">
        <v>171</v>
      </c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</row>
    <row r="107" customFormat="false" ht="13.2" hidden="false" customHeight="false" outlineLevel="1" collapsed="false">
      <c r="A107" s="196"/>
      <c r="B107" s="197"/>
      <c r="C107" s="209" t="s">
        <v>536</v>
      </c>
      <c r="D107" s="210"/>
      <c r="E107" s="211" t="n">
        <v>0.315</v>
      </c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 t="s">
        <v>154</v>
      </c>
      <c r="AH107" s="195" t="n">
        <v>0</v>
      </c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</row>
    <row r="108" customFormat="false" ht="20.4" hidden="false" customHeight="false" outlineLevel="1" collapsed="false">
      <c r="A108" s="186" t="n">
        <v>30</v>
      </c>
      <c r="B108" s="187" t="s">
        <v>537</v>
      </c>
      <c r="C108" s="188" t="s">
        <v>538</v>
      </c>
      <c r="D108" s="189" t="s">
        <v>148</v>
      </c>
      <c r="E108" s="190" t="n">
        <v>2.52</v>
      </c>
      <c r="F108" s="191"/>
      <c r="G108" s="192" t="n">
        <f aca="false">ROUND(E108*F108,2)</f>
        <v>0</v>
      </c>
      <c r="H108" s="191"/>
      <c r="I108" s="192" t="n">
        <f aca="false">ROUND(E108*H108,2)</f>
        <v>0</v>
      </c>
      <c r="J108" s="191"/>
      <c r="K108" s="192" t="n">
        <f aca="false">ROUND(E108*J108,2)</f>
        <v>0</v>
      </c>
      <c r="L108" s="192" t="n">
        <v>21</v>
      </c>
      <c r="M108" s="192" t="n">
        <f aca="false">G108*(1+L108/100)</f>
        <v>0</v>
      </c>
      <c r="N108" s="192" t="n">
        <v>0.01296</v>
      </c>
      <c r="O108" s="192" t="n">
        <f aca="false">ROUND(E108*N108,2)</f>
        <v>0.03</v>
      </c>
      <c r="P108" s="192" t="n">
        <v>0</v>
      </c>
      <c r="Q108" s="192" t="n">
        <f aca="false">ROUND(E108*P108,2)</f>
        <v>0</v>
      </c>
      <c r="R108" s="192" t="s">
        <v>314</v>
      </c>
      <c r="S108" s="192" t="s">
        <v>150</v>
      </c>
      <c r="T108" s="193" t="s">
        <v>120</v>
      </c>
      <c r="U108" s="194" t="n">
        <v>0.9</v>
      </c>
      <c r="V108" s="194" t="n">
        <f aca="false">ROUND(E108*U108,2)</f>
        <v>2.27</v>
      </c>
      <c r="W108" s="194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 t="s">
        <v>152</v>
      </c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</row>
    <row r="109" customFormat="false" ht="13.2" hidden="false" customHeight="false" outlineLevel="1" collapsed="false">
      <c r="A109" s="196"/>
      <c r="B109" s="197"/>
      <c r="C109" s="209" t="s">
        <v>539</v>
      </c>
      <c r="D109" s="210"/>
      <c r="E109" s="211" t="n">
        <v>1.56</v>
      </c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 t="s">
        <v>154</v>
      </c>
      <c r="AH109" s="195" t="n">
        <v>0</v>
      </c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</row>
    <row r="110" customFormat="false" ht="13.2" hidden="false" customHeight="false" outlineLevel="1" collapsed="false">
      <c r="A110" s="196"/>
      <c r="B110" s="197"/>
      <c r="C110" s="209" t="s">
        <v>540</v>
      </c>
      <c r="D110" s="210"/>
      <c r="E110" s="211" t="n">
        <v>0.96</v>
      </c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 t="s">
        <v>154</v>
      </c>
      <c r="AH110" s="195" t="n">
        <v>0</v>
      </c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</row>
    <row r="111" customFormat="false" ht="20.4" hidden="false" customHeight="false" outlineLevel="1" collapsed="false">
      <c r="A111" s="216" t="n">
        <v>31</v>
      </c>
      <c r="B111" s="217" t="s">
        <v>387</v>
      </c>
      <c r="C111" s="218" t="s">
        <v>541</v>
      </c>
      <c r="D111" s="219" t="s">
        <v>301</v>
      </c>
      <c r="E111" s="220" t="n">
        <v>1</v>
      </c>
      <c r="F111" s="221"/>
      <c r="G111" s="222" t="n">
        <f aca="false">ROUND(E111*F111,2)</f>
        <v>0</v>
      </c>
      <c r="H111" s="221"/>
      <c r="I111" s="222" t="n">
        <f aca="false">ROUND(E111*H111,2)</f>
        <v>0</v>
      </c>
      <c r="J111" s="221"/>
      <c r="K111" s="222" t="n">
        <f aca="false">ROUND(E111*J111,2)</f>
        <v>0</v>
      </c>
      <c r="L111" s="222" t="n">
        <v>21</v>
      </c>
      <c r="M111" s="222" t="n">
        <f aca="false">G111*(1+L111/100)</f>
        <v>0</v>
      </c>
      <c r="N111" s="222" t="n">
        <v>0</v>
      </c>
      <c r="O111" s="222" t="n">
        <f aca="false">ROUND(E111*N111,2)</f>
        <v>0</v>
      </c>
      <c r="P111" s="222" t="n">
        <v>0</v>
      </c>
      <c r="Q111" s="222" t="n">
        <f aca="false">ROUND(E111*P111,2)</f>
        <v>0</v>
      </c>
      <c r="R111" s="222"/>
      <c r="S111" s="222" t="s">
        <v>119</v>
      </c>
      <c r="T111" s="223" t="s">
        <v>120</v>
      </c>
      <c r="U111" s="194" t="n">
        <v>0</v>
      </c>
      <c r="V111" s="194" t="n">
        <f aca="false">ROUND(E111*U111,2)</f>
        <v>0</v>
      </c>
      <c r="W111" s="194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 t="s">
        <v>152</v>
      </c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</row>
    <row r="112" customFormat="false" ht="13.2" hidden="false" customHeight="false" outlineLevel="0" collapsed="false">
      <c r="A112" s="178" t="s">
        <v>114</v>
      </c>
      <c r="B112" s="179" t="s">
        <v>73</v>
      </c>
      <c r="C112" s="180" t="s">
        <v>74</v>
      </c>
      <c r="D112" s="181"/>
      <c r="E112" s="182"/>
      <c r="F112" s="183"/>
      <c r="G112" s="183" t="n">
        <f aca="false">SUMIF(AG113:AG117,"&lt;&gt;NOR",G113:G117)</f>
        <v>0</v>
      </c>
      <c r="H112" s="183"/>
      <c r="I112" s="183" t="n">
        <f aca="false">SUM(I113:I117)</f>
        <v>0</v>
      </c>
      <c r="J112" s="183"/>
      <c r="K112" s="183" t="n">
        <f aca="false">SUM(K113:K117)</f>
        <v>0</v>
      </c>
      <c r="L112" s="183"/>
      <c r="M112" s="183" t="n">
        <f aca="false">SUM(M113:M117)</f>
        <v>0</v>
      </c>
      <c r="N112" s="183"/>
      <c r="O112" s="183" t="n">
        <f aca="false">SUM(O113:O117)</f>
        <v>0</v>
      </c>
      <c r="P112" s="183"/>
      <c r="Q112" s="183" t="n">
        <f aca="false">SUM(Q113:Q117)</f>
        <v>0</v>
      </c>
      <c r="R112" s="183"/>
      <c r="S112" s="183"/>
      <c r="T112" s="184"/>
      <c r="U112" s="185"/>
      <c r="V112" s="185" t="n">
        <f aca="false">SUM(V113:V117)</f>
        <v>21</v>
      </c>
      <c r="W112" s="185"/>
      <c r="AG112" s="0" t="s">
        <v>115</v>
      </c>
    </row>
    <row r="113" customFormat="false" ht="13.2" hidden="false" customHeight="false" outlineLevel="1" collapsed="false">
      <c r="A113" s="186" t="n">
        <v>32</v>
      </c>
      <c r="B113" s="187" t="s">
        <v>457</v>
      </c>
      <c r="C113" s="188" t="s">
        <v>458</v>
      </c>
      <c r="D113" s="189" t="s">
        <v>297</v>
      </c>
      <c r="E113" s="190" t="n">
        <v>99.27984</v>
      </c>
      <c r="F113" s="191"/>
      <c r="G113" s="192" t="n">
        <f aca="false">ROUND(E113*F113,2)</f>
        <v>0</v>
      </c>
      <c r="H113" s="191"/>
      <c r="I113" s="192" t="n">
        <f aca="false">ROUND(E113*H113,2)</f>
        <v>0</v>
      </c>
      <c r="J113" s="191"/>
      <c r="K113" s="192" t="n">
        <f aca="false">ROUND(E113*J113,2)</f>
        <v>0</v>
      </c>
      <c r="L113" s="192" t="n">
        <v>21</v>
      </c>
      <c r="M113" s="192" t="n">
        <f aca="false">G113*(1+L113/100)</f>
        <v>0</v>
      </c>
      <c r="N113" s="192" t="n">
        <v>0</v>
      </c>
      <c r="O113" s="192" t="n">
        <f aca="false">ROUND(E113*N113,2)</f>
        <v>0</v>
      </c>
      <c r="P113" s="192" t="n">
        <v>0</v>
      </c>
      <c r="Q113" s="192" t="n">
        <f aca="false">ROUND(E113*P113,2)</f>
        <v>0</v>
      </c>
      <c r="R113" s="192" t="s">
        <v>314</v>
      </c>
      <c r="S113" s="192" t="s">
        <v>150</v>
      </c>
      <c r="T113" s="193" t="s">
        <v>120</v>
      </c>
      <c r="U113" s="194" t="n">
        <v>0.2115</v>
      </c>
      <c r="V113" s="194" t="n">
        <f aca="false">ROUND(E113*U113,2)</f>
        <v>21</v>
      </c>
      <c r="W113" s="194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 t="s">
        <v>459</v>
      </c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</row>
    <row r="114" customFormat="false" ht="13.2" hidden="false" customHeight="true" outlineLevel="1" collapsed="false">
      <c r="A114" s="196"/>
      <c r="B114" s="197"/>
      <c r="C114" s="212" t="s">
        <v>460</v>
      </c>
      <c r="D114" s="212"/>
      <c r="E114" s="212"/>
      <c r="F114" s="212"/>
      <c r="G114" s="212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 t="s">
        <v>171</v>
      </c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</row>
    <row r="115" customFormat="false" ht="13.2" hidden="false" customHeight="false" outlineLevel="1" collapsed="false">
      <c r="A115" s="196"/>
      <c r="B115" s="197"/>
      <c r="C115" s="209" t="s">
        <v>461</v>
      </c>
      <c r="D115" s="210"/>
      <c r="E115" s="211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 t="s">
        <v>154</v>
      </c>
      <c r="AH115" s="195" t="n">
        <v>0</v>
      </c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</row>
    <row r="116" customFormat="false" ht="13.2" hidden="false" customHeight="false" outlineLevel="1" collapsed="false">
      <c r="A116" s="196"/>
      <c r="B116" s="197"/>
      <c r="C116" s="209" t="s">
        <v>759</v>
      </c>
      <c r="D116" s="210"/>
      <c r="E116" s="211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 t="s">
        <v>154</v>
      </c>
      <c r="AH116" s="195" t="n">
        <v>0</v>
      </c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</row>
    <row r="117" customFormat="false" ht="13.2" hidden="false" customHeight="false" outlineLevel="1" collapsed="false">
      <c r="A117" s="196"/>
      <c r="B117" s="197"/>
      <c r="C117" s="209" t="s">
        <v>760</v>
      </c>
      <c r="D117" s="210"/>
      <c r="E117" s="211" t="n">
        <v>99.27984</v>
      </c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 t="s">
        <v>154</v>
      </c>
      <c r="AH117" s="195" t="n">
        <v>0</v>
      </c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</row>
    <row r="118" customFormat="false" ht="13.2" hidden="false" customHeight="false" outlineLevel="0" collapsed="false">
      <c r="A118" s="155"/>
      <c r="B118" s="161"/>
      <c r="C118" s="201"/>
      <c r="D118" s="163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AE118" s="0" t="n">
        <v>15</v>
      </c>
      <c r="AF118" s="0" t="n">
        <v>21</v>
      </c>
    </row>
    <row r="119" customFormat="false" ht="13.2" hidden="false" customHeight="false" outlineLevel="0" collapsed="false">
      <c r="A119" s="202"/>
      <c r="B119" s="203" t="s">
        <v>14</v>
      </c>
      <c r="C119" s="204"/>
      <c r="D119" s="205"/>
      <c r="E119" s="206"/>
      <c r="F119" s="206"/>
      <c r="G119" s="207" t="n">
        <f aca="false">G8+G88+G101+G112</f>
        <v>0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AE119" s="0" t="n">
        <f aca="false">SUMIF(L7:L117,AE118,G7:G117)</f>
        <v>0</v>
      </c>
      <c r="AF119" s="0" t="n">
        <f aca="false">SUMIF(L7:L117,AF118,G7:G117)</f>
        <v>0</v>
      </c>
      <c r="AG119" s="0" t="s">
        <v>143</v>
      </c>
    </row>
    <row r="120" customFormat="false" ht="13.2" hidden="false" customHeight="false" outlineLevel="0" collapsed="false">
      <c r="C120" s="208"/>
      <c r="D120" s="170"/>
      <c r="AG120" s="0" t="s">
        <v>144</v>
      </c>
    </row>
    <row r="121" customFormat="false" ht="13.2" hidden="false" customHeight="false" outlineLevel="0" collapsed="false">
      <c r="D121" s="170"/>
    </row>
    <row r="122" customFormat="false" ht="13.2" hidden="false" customHeight="false" outlineLevel="0" collapsed="false">
      <c r="D122" s="170"/>
    </row>
    <row r="123" customFormat="false" ht="13.2" hidden="false" customHeight="false" outlineLevel="0" collapsed="false">
      <c r="D123" s="170"/>
    </row>
    <row r="124" customFormat="false" ht="13.2" hidden="false" customHeight="false" outlineLevel="0" collapsed="false">
      <c r="D124" s="170"/>
    </row>
    <row r="125" customFormat="false" ht="13.2" hidden="false" customHeight="false" outlineLevel="0" collapsed="false">
      <c r="D125" s="170"/>
    </row>
    <row r="126" customFormat="false" ht="13.2" hidden="false" customHeight="false" outlineLevel="0" collapsed="false">
      <c r="D126" s="170"/>
    </row>
    <row r="127" customFormat="false" ht="13.2" hidden="false" customHeight="false" outlineLevel="0" collapsed="false">
      <c r="D127" s="170"/>
    </row>
    <row r="128" customFormat="false" ht="13.2" hidden="false" customHeight="false" outlineLevel="0" collapsed="false">
      <c r="D128" s="170"/>
    </row>
    <row r="129" customFormat="false" ht="13.2" hidden="false" customHeight="false" outlineLevel="0" collapsed="false">
      <c r="D129" s="170"/>
    </row>
    <row r="130" customFormat="false" ht="13.2" hidden="false" customHeight="false" outlineLevel="0" collapsed="false">
      <c r="D130" s="170"/>
    </row>
    <row r="131" customFormat="false" ht="13.2" hidden="false" customHeight="false" outlineLevel="0" collapsed="false">
      <c r="D131" s="170"/>
    </row>
    <row r="132" customFormat="false" ht="13.2" hidden="false" customHeight="false" outlineLevel="0" collapsed="false">
      <c r="D132" s="170"/>
    </row>
    <row r="133" customFormat="false" ht="13.2" hidden="false" customHeight="false" outlineLevel="0" collapsed="false">
      <c r="D133" s="170"/>
    </row>
    <row r="134" customFormat="false" ht="13.2" hidden="false" customHeight="false" outlineLevel="0" collapsed="false">
      <c r="D134" s="170"/>
    </row>
    <row r="135" customFormat="false" ht="13.2" hidden="false" customHeight="false" outlineLevel="0" collapsed="false">
      <c r="D135" s="170"/>
    </row>
    <row r="136" customFormat="false" ht="13.2" hidden="false" customHeight="false" outlineLevel="0" collapsed="false">
      <c r="D136" s="170"/>
    </row>
    <row r="137" customFormat="false" ht="13.2" hidden="false" customHeight="false" outlineLevel="0" collapsed="false">
      <c r="D137" s="170"/>
    </row>
    <row r="138" customFormat="false" ht="13.2" hidden="false" customHeight="false" outlineLevel="0" collapsed="false">
      <c r="D138" s="170"/>
    </row>
    <row r="139" customFormat="false" ht="13.2" hidden="false" customHeight="false" outlineLevel="0" collapsed="false">
      <c r="D139" s="170"/>
    </row>
    <row r="140" customFormat="false" ht="13.2" hidden="false" customHeight="false" outlineLevel="0" collapsed="false">
      <c r="D140" s="170"/>
    </row>
    <row r="141" customFormat="false" ht="13.2" hidden="false" customHeight="false" outlineLevel="0" collapsed="false">
      <c r="D141" s="170"/>
    </row>
    <row r="142" customFormat="false" ht="13.2" hidden="false" customHeight="false" outlineLevel="0" collapsed="false">
      <c r="D142" s="170"/>
    </row>
    <row r="143" customFormat="false" ht="13.2" hidden="false" customHeight="false" outlineLevel="0" collapsed="false">
      <c r="D143" s="170"/>
    </row>
    <row r="144" customFormat="false" ht="13.2" hidden="false" customHeight="false" outlineLevel="0" collapsed="false">
      <c r="D144" s="170"/>
    </row>
    <row r="145" customFormat="false" ht="13.2" hidden="false" customHeight="false" outlineLevel="0" collapsed="false">
      <c r="D145" s="170"/>
    </row>
    <row r="146" customFormat="false" ht="13.2" hidden="false" customHeight="false" outlineLevel="0" collapsed="false">
      <c r="D146" s="170"/>
    </row>
    <row r="147" customFormat="false" ht="13.2" hidden="false" customHeight="false" outlineLevel="0" collapsed="false">
      <c r="D147" s="170"/>
    </row>
    <row r="148" customFormat="false" ht="13.2" hidden="false" customHeight="false" outlineLevel="0" collapsed="false">
      <c r="D148" s="170"/>
    </row>
    <row r="149" customFormat="false" ht="13.2" hidden="false" customHeight="false" outlineLevel="0" collapsed="false">
      <c r="D149" s="170"/>
    </row>
    <row r="150" customFormat="false" ht="13.2" hidden="false" customHeight="false" outlineLevel="0" collapsed="false">
      <c r="D150" s="170"/>
    </row>
    <row r="151" customFormat="false" ht="13.2" hidden="false" customHeight="false" outlineLevel="0" collapsed="false">
      <c r="D151" s="170"/>
    </row>
    <row r="152" customFormat="false" ht="13.2" hidden="false" customHeight="false" outlineLevel="0" collapsed="false">
      <c r="D152" s="170"/>
    </row>
    <row r="153" customFormat="false" ht="13.2" hidden="false" customHeight="false" outlineLevel="0" collapsed="false">
      <c r="D153" s="170"/>
    </row>
    <row r="154" customFormat="false" ht="13.2" hidden="false" customHeight="false" outlineLevel="0" collapsed="false">
      <c r="D154" s="170"/>
    </row>
    <row r="155" customFormat="false" ht="13.2" hidden="false" customHeight="false" outlineLevel="0" collapsed="false">
      <c r="D155" s="170"/>
    </row>
    <row r="156" customFormat="false" ht="13.2" hidden="false" customHeight="false" outlineLevel="0" collapsed="false">
      <c r="D156" s="170"/>
    </row>
    <row r="157" customFormat="false" ht="13.2" hidden="false" customHeight="false" outlineLevel="0" collapsed="false">
      <c r="D157" s="170"/>
    </row>
    <row r="158" customFormat="false" ht="13.2" hidden="false" customHeight="false" outlineLevel="0" collapsed="false">
      <c r="D158" s="170"/>
    </row>
    <row r="159" customFormat="false" ht="13.2" hidden="false" customHeight="false" outlineLevel="0" collapsed="false">
      <c r="D159" s="170"/>
    </row>
    <row r="160" customFormat="false" ht="13.2" hidden="false" customHeight="false" outlineLevel="0" collapsed="false">
      <c r="D160" s="170"/>
    </row>
    <row r="161" customFormat="false" ht="13.2" hidden="false" customHeight="false" outlineLevel="0" collapsed="false">
      <c r="D161" s="170"/>
    </row>
    <row r="162" customFormat="false" ht="13.2" hidden="false" customHeight="false" outlineLevel="0" collapsed="false">
      <c r="D162" s="170"/>
    </row>
    <row r="163" customFormat="false" ht="13.2" hidden="false" customHeight="false" outlineLevel="0" collapsed="false">
      <c r="D163" s="170"/>
    </row>
    <row r="164" customFormat="false" ht="13.2" hidden="false" customHeight="false" outlineLevel="0" collapsed="false">
      <c r="D164" s="170"/>
    </row>
    <row r="165" customFormat="false" ht="13.2" hidden="false" customHeight="false" outlineLevel="0" collapsed="false">
      <c r="D165" s="170"/>
    </row>
    <row r="166" customFormat="false" ht="13.2" hidden="false" customHeight="false" outlineLevel="0" collapsed="false">
      <c r="D166" s="170"/>
    </row>
    <row r="167" customFormat="false" ht="13.2" hidden="false" customHeight="false" outlineLevel="0" collapsed="false">
      <c r="D167" s="170"/>
    </row>
    <row r="168" customFormat="false" ht="13.2" hidden="false" customHeight="false" outlineLevel="0" collapsed="false">
      <c r="D168" s="170"/>
    </row>
    <row r="169" customFormat="false" ht="13.2" hidden="false" customHeight="false" outlineLevel="0" collapsed="false">
      <c r="D169" s="170"/>
    </row>
    <row r="170" customFormat="false" ht="13.2" hidden="false" customHeight="false" outlineLevel="0" collapsed="false">
      <c r="D170" s="170"/>
    </row>
    <row r="171" customFormat="false" ht="13.2" hidden="false" customHeight="false" outlineLevel="0" collapsed="false">
      <c r="D171" s="170"/>
    </row>
    <row r="172" customFormat="false" ht="13.2" hidden="false" customHeight="false" outlineLevel="0" collapsed="false">
      <c r="D172" s="170"/>
    </row>
    <row r="173" customFormat="false" ht="13.2" hidden="false" customHeight="false" outlineLevel="0" collapsed="false">
      <c r="D173" s="170"/>
    </row>
    <row r="174" customFormat="false" ht="13.2" hidden="false" customHeight="false" outlineLevel="0" collapsed="false">
      <c r="D174" s="170"/>
    </row>
    <row r="175" customFormat="false" ht="13.2" hidden="false" customHeight="false" outlineLevel="0" collapsed="false">
      <c r="D175" s="170"/>
    </row>
    <row r="176" customFormat="false" ht="13.2" hidden="false" customHeight="false" outlineLevel="0" collapsed="false">
      <c r="D176" s="170"/>
    </row>
    <row r="177" customFormat="false" ht="13.2" hidden="false" customHeight="false" outlineLevel="0" collapsed="false">
      <c r="D177" s="170"/>
    </row>
    <row r="178" customFormat="false" ht="13.2" hidden="false" customHeight="false" outlineLevel="0" collapsed="false">
      <c r="D178" s="170"/>
    </row>
    <row r="179" customFormat="false" ht="13.2" hidden="false" customHeight="false" outlineLevel="0" collapsed="false">
      <c r="D179" s="170"/>
    </row>
    <row r="180" customFormat="false" ht="13.2" hidden="false" customHeight="false" outlineLevel="0" collapsed="false">
      <c r="D180" s="170"/>
    </row>
    <row r="181" customFormat="false" ht="13.2" hidden="false" customHeight="false" outlineLevel="0" collapsed="false">
      <c r="D181" s="170"/>
    </row>
    <row r="182" customFormat="false" ht="13.2" hidden="false" customHeight="false" outlineLevel="0" collapsed="false">
      <c r="D182" s="170"/>
    </row>
    <row r="183" customFormat="false" ht="13.2" hidden="false" customHeight="false" outlineLevel="0" collapsed="false">
      <c r="D183" s="170"/>
    </row>
    <row r="184" customFormat="false" ht="13.2" hidden="false" customHeight="false" outlineLevel="0" collapsed="false">
      <c r="D184" s="170"/>
    </row>
    <row r="185" customFormat="false" ht="13.2" hidden="false" customHeight="false" outlineLevel="0" collapsed="false">
      <c r="D185" s="170"/>
    </row>
    <row r="186" customFormat="false" ht="13.2" hidden="false" customHeight="false" outlineLevel="0" collapsed="false">
      <c r="D186" s="170"/>
    </row>
    <row r="187" customFormat="false" ht="13.2" hidden="false" customHeight="false" outlineLevel="0" collapsed="false">
      <c r="D187" s="170"/>
    </row>
    <row r="188" customFormat="false" ht="13.2" hidden="false" customHeight="false" outlineLevel="0" collapsed="false">
      <c r="D188" s="170"/>
    </row>
    <row r="189" customFormat="false" ht="13.2" hidden="false" customHeight="false" outlineLevel="0" collapsed="false">
      <c r="D189" s="170"/>
    </row>
    <row r="190" customFormat="false" ht="13.2" hidden="false" customHeight="false" outlineLevel="0" collapsed="false">
      <c r="D190" s="170"/>
    </row>
    <row r="191" customFormat="false" ht="13.2" hidden="false" customHeight="false" outlineLevel="0" collapsed="false">
      <c r="D191" s="170"/>
    </row>
    <row r="192" customFormat="false" ht="13.2" hidden="false" customHeight="false" outlineLevel="0" collapsed="false">
      <c r="D192" s="170"/>
    </row>
    <row r="193" customFormat="false" ht="13.2" hidden="false" customHeight="false" outlineLevel="0" collapsed="false">
      <c r="D193" s="170"/>
    </row>
    <row r="194" customFormat="false" ht="13.2" hidden="false" customHeight="false" outlineLevel="0" collapsed="false">
      <c r="D194" s="170"/>
    </row>
    <row r="195" customFormat="false" ht="13.2" hidden="false" customHeight="false" outlineLevel="0" collapsed="false">
      <c r="D195" s="170"/>
    </row>
    <row r="196" customFormat="false" ht="13.2" hidden="false" customHeight="false" outlineLevel="0" collapsed="false">
      <c r="D196" s="170"/>
    </row>
    <row r="197" customFormat="false" ht="13.2" hidden="false" customHeight="false" outlineLevel="0" collapsed="false">
      <c r="D197" s="170"/>
    </row>
    <row r="198" customFormat="false" ht="13.2" hidden="false" customHeight="false" outlineLevel="0" collapsed="false">
      <c r="D198" s="170"/>
    </row>
    <row r="199" customFormat="false" ht="13.2" hidden="false" customHeight="false" outlineLevel="0" collapsed="false">
      <c r="D199" s="170"/>
    </row>
    <row r="200" customFormat="false" ht="13.2" hidden="false" customHeight="false" outlineLevel="0" collapsed="false">
      <c r="D200" s="170"/>
    </row>
    <row r="201" customFormat="false" ht="13.2" hidden="false" customHeight="false" outlineLevel="0" collapsed="false">
      <c r="D201" s="170"/>
    </row>
    <row r="202" customFormat="false" ht="13.2" hidden="false" customHeight="false" outlineLevel="0" collapsed="false">
      <c r="D202" s="170"/>
    </row>
    <row r="203" customFormat="false" ht="13.2" hidden="false" customHeight="false" outlineLevel="0" collapsed="false">
      <c r="D203" s="170"/>
    </row>
    <row r="204" customFormat="false" ht="13.2" hidden="false" customHeight="false" outlineLevel="0" collapsed="false">
      <c r="D204" s="170"/>
    </row>
    <row r="205" customFormat="false" ht="13.2" hidden="false" customHeight="false" outlineLevel="0" collapsed="false">
      <c r="D205" s="170"/>
    </row>
    <row r="206" customFormat="false" ht="13.2" hidden="false" customHeight="false" outlineLevel="0" collapsed="false">
      <c r="D206" s="170"/>
    </row>
    <row r="207" customFormat="false" ht="13.2" hidden="false" customHeight="false" outlineLevel="0" collapsed="false">
      <c r="D207" s="170"/>
    </row>
    <row r="208" customFormat="false" ht="13.2" hidden="false" customHeight="false" outlineLevel="0" collapsed="false">
      <c r="D208" s="170"/>
    </row>
    <row r="209" customFormat="false" ht="13.2" hidden="false" customHeight="false" outlineLevel="0" collapsed="false">
      <c r="D209" s="170"/>
    </row>
    <row r="210" customFormat="false" ht="13.2" hidden="false" customHeight="false" outlineLevel="0" collapsed="false">
      <c r="D210" s="170"/>
    </row>
    <row r="211" customFormat="false" ht="13.2" hidden="false" customHeight="false" outlineLevel="0" collapsed="false">
      <c r="D211" s="170"/>
    </row>
    <row r="212" customFormat="false" ht="13.2" hidden="false" customHeight="false" outlineLevel="0" collapsed="false">
      <c r="D212" s="170"/>
    </row>
    <row r="213" customFormat="false" ht="13.2" hidden="false" customHeight="false" outlineLevel="0" collapsed="false">
      <c r="D213" s="170"/>
    </row>
    <row r="214" customFormat="false" ht="13.2" hidden="false" customHeight="false" outlineLevel="0" collapsed="false">
      <c r="D214" s="170"/>
    </row>
    <row r="215" customFormat="false" ht="13.2" hidden="false" customHeight="false" outlineLevel="0" collapsed="false">
      <c r="D215" s="170"/>
    </row>
    <row r="216" customFormat="false" ht="13.2" hidden="false" customHeight="false" outlineLevel="0" collapsed="false">
      <c r="D216" s="170"/>
    </row>
    <row r="217" customFormat="false" ht="13.2" hidden="false" customHeight="false" outlineLevel="0" collapsed="false">
      <c r="D217" s="170"/>
    </row>
    <row r="218" customFormat="false" ht="13.2" hidden="false" customHeight="false" outlineLevel="0" collapsed="false">
      <c r="D218" s="170"/>
    </row>
    <row r="219" customFormat="false" ht="13.2" hidden="false" customHeight="false" outlineLevel="0" collapsed="false">
      <c r="D219" s="170"/>
    </row>
    <row r="220" customFormat="false" ht="13.2" hidden="false" customHeight="false" outlineLevel="0" collapsed="false">
      <c r="D220" s="170"/>
    </row>
    <row r="221" customFormat="false" ht="13.2" hidden="false" customHeight="false" outlineLevel="0" collapsed="false">
      <c r="D221" s="170"/>
    </row>
    <row r="222" customFormat="false" ht="13.2" hidden="false" customHeight="false" outlineLevel="0" collapsed="false">
      <c r="D222" s="170"/>
    </row>
    <row r="223" customFormat="false" ht="13.2" hidden="false" customHeight="false" outlineLevel="0" collapsed="false">
      <c r="D223" s="170"/>
    </row>
    <row r="224" customFormat="false" ht="13.2" hidden="false" customHeight="false" outlineLevel="0" collapsed="false">
      <c r="D224" s="170"/>
    </row>
    <row r="225" customFormat="false" ht="13.2" hidden="false" customHeight="false" outlineLevel="0" collapsed="false">
      <c r="D225" s="170"/>
    </row>
    <row r="226" customFormat="false" ht="13.2" hidden="false" customHeight="false" outlineLevel="0" collapsed="false">
      <c r="D226" s="170"/>
    </row>
    <row r="227" customFormat="false" ht="13.2" hidden="false" customHeight="false" outlineLevel="0" collapsed="false">
      <c r="D227" s="170"/>
    </row>
    <row r="228" customFormat="false" ht="13.2" hidden="false" customHeight="false" outlineLevel="0" collapsed="false">
      <c r="D228" s="170"/>
    </row>
    <row r="229" customFormat="false" ht="13.2" hidden="false" customHeight="false" outlineLevel="0" collapsed="false">
      <c r="D229" s="170"/>
    </row>
    <row r="230" customFormat="false" ht="13.2" hidden="false" customHeight="false" outlineLevel="0" collapsed="false">
      <c r="D230" s="170"/>
    </row>
    <row r="231" customFormat="false" ht="13.2" hidden="false" customHeight="false" outlineLevel="0" collapsed="false">
      <c r="D231" s="170"/>
    </row>
    <row r="232" customFormat="false" ht="13.2" hidden="false" customHeight="false" outlineLevel="0" collapsed="false">
      <c r="D232" s="170"/>
    </row>
    <row r="233" customFormat="false" ht="13.2" hidden="false" customHeight="false" outlineLevel="0" collapsed="false">
      <c r="D233" s="170"/>
    </row>
    <row r="234" customFormat="false" ht="13.2" hidden="false" customHeight="false" outlineLevel="0" collapsed="false">
      <c r="D234" s="170"/>
    </row>
    <row r="235" customFormat="false" ht="13.2" hidden="false" customHeight="false" outlineLevel="0" collapsed="false">
      <c r="D235" s="170"/>
    </row>
    <row r="236" customFormat="false" ht="13.2" hidden="false" customHeight="false" outlineLevel="0" collapsed="false">
      <c r="D236" s="170"/>
    </row>
    <row r="237" customFormat="false" ht="13.2" hidden="false" customHeight="false" outlineLevel="0" collapsed="false">
      <c r="D237" s="170"/>
    </row>
    <row r="238" customFormat="false" ht="13.2" hidden="false" customHeight="false" outlineLevel="0" collapsed="false">
      <c r="D238" s="170"/>
    </row>
    <row r="239" customFormat="false" ht="13.2" hidden="false" customHeight="false" outlineLevel="0" collapsed="false">
      <c r="D239" s="170"/>
    </row>
    <row r="240" customFormat="false" ht="13.2" hidden="false" customHeight="false" outlineLevel="0" collapsed="false">
      <c r="D240" s="170"/>
    </row>
    <row r="241" customFormat="false" ht="13.2" hidden="false" customHeight="false" outlineLevel="0" collapsed="false">
      <c r="D241" s="170"/>
    </row>
    <row r="242" customFormat="false" ht="13.2" hidden="false" customHeight="false" outlineLevel="0" collapsed="false">
      <c r="D242" s="170"/>
    </row>
    <row r="243" customFormat="false" ht="13.2" hidden="false" customHeight="false" outlineLevel="0" collapsed="false">
      <c r="D243" s="170"/>
    </row>
    <row r="244" customFormat="false" ht="13.2" hidden="false" customHeight="false" outlineLevel="0" collapsed="false">
      <c r="D244" s="170"/>
    </row>
    <row r="245" customFormat="false" ht="13.2" hidden="false" customHeight="false" outlineLevel="0" collapsed="false">
      <c r="D245" s="170"/>
    </row>
    <row r="246" customFormat="false" ht="13.2" hidden="false" customHeight="false" outlineLevel="0" collapsed="false">
      <c r="D246" s="170"/>
    </row>
    <row r="247" customFormat="false" ht="13.2" hidden="false" customHeight="false" outlineLevel="0" collapsed="false">
      <c r="D247" s="170"/>
    </row>
    <row r="248" customFormat="false" ht="13.2" hidden="false" customHeight="false" outlineLevel="0" collapsed="false">
      <c r="D248" s="170"/>
    </row>
    <row r="249" customFormat="false" ht="13.2" hidden="false" customHeight="false" outlineLevel="0" collapsed="false">
      <c r="D249" s="170"/>
    </row>
    <row r="250" customFormat="false" ht="13.2" hidden="false" customHeight="false" outlineLevel="0" collapsed="false">
      <c r="D250" s="170"/>
    </row>
    <row r="251" customFormat="false" ht="13.2" hidden="false" customHeight="false" outlineLevel="0" collapsed="false">
      <c r="D251" s="170"/>
    </row>
    <row r="252" customFormat="false" ht="13.2" hidden="false" customHeight="false" outlineLevel="0" collapsed="false">
      <c r="D252" s="170"/>
    </row>
    <row r="253" customFormat="false" ht="13.2" hidden="false" customHeight="false" outlineLevel="0" collapsed="false">
      <c r="D253" s="170"/>
    </row>
    <row r="254" customFormat="false" ht="13.2" hidden="false" customHeight="false" outlineLevel="0" collapsed="false">
      <c r="D254" s="170"/>
    </row>
    <row r="255" customFormat="false" ht="13.2" hidden="false" customHeight="false" outlineLevel="0" collapsed="false">
      <c r="D255" s="170"/>
    </row>
    <row r="256" customFormat="false" ht="13.2" hidden="false" customHeight="false" outlineLevel="0" collapsed="false">
      <c r="D256" s="170"/>
    </row>
    <row r="257" customFormat="false" ht="13.2" hidden="false" customHeight="false" outlineLevel="0" collapsed="false">
      <c r="D257" s="170"/>
    </row>
    <row r="258" customFormat="false" ht="13.2" hidden="false" customHeight="false" outlineLevel="0" collapsed="false">
      <c r="D258" s="170"/>
    </row>
    <row r="259" customFormat="false" ht="13.2" hidden="false" customHeight="false" outlineLevel="0" collapsed="false">
      <c r="D259" s="170"/>
    </row>
    <row r="260" customFormat="false" ht="13.2" hidden="false" customHeight="false" outlineLevel="0" collapsed="false">
      <c r="D260" s="170"/>
    </row>
    <row r="261" customFormat="false" ht="13.2" hidden="false" customHeight="false" outlineLevel="0" collapsed="false">
      <c r="D261" s="170"/>
    </row>
    <row r="262" customFormat="false" ht="13.2" hidden="false" customHeight="false" outlineLevel="0" collapsed="false">
      <c r="D262" s="170"/>
    </row>
    <row r="263" customFormat="false" ht="13.2" hidden="false" customHeight="false" outlineLevel="0" collapsed="false">
      <c r="D263" s="170"/>
    </row>
    <row r="264" customFormat="false" ht="13.2" hidden="false" customHeight="false" outlineLevel="0" collapsed="false">
      <c r="D264" s="170"/>
    </row>
    <row r="265" customFormat="false" ht="13.2" hidden="false" customHeight="false" outlineLevel="0" collapsed="false">
      <c r="D265" s="170"/>
    </row>
    <row r="266" customFormat="false" ht="13.2" hidden="false" customHeight="false" outlineLevel="0" collapsed="false">
      <c r="D266" s="170"/>
    </row>
    <row r="267" customFormat="false" ht="13.2" hidden="false" customHeight="false" outlineLevel="0" collapsed="false">
      <c r="D267" s="170"/>
    </row>
    <row r="268" customFormat="false" ht="13.2" hidden="false" customHeight="false" outlineLevel="0" collapsed="false">
      <c r="D268" s="170"/>
    </row>
    <row r="269" customFormat="false" ht="13.2" hidden="false" customHeight="false" outlineLevel="0" collapsed="false">
      <c r="D269" s="170"/>
    </row>
    <row r="270" customFormat="false" ht="13.2" hidden="false" customHeight="false" outlineLevel="0" collapsed="false">
      <c r="D270" s="170"/>
    </row>
    <row r="271" customFormat="false" ht="13.2" hidden="false" customHeight="false" outlineLevel="0" collapsed="false">
      <c r="D271" s="170"/>
    </row>
    <row r="272" customFormat="false" ht="13.2" hidden="false" customHeight="false" outlineLevel="0" collapsed="false">
      <c r="D272" s="170"/>
    </row>
    <row r="273" customFormat="false" ht="13.2" hidden="false" customHeight="false" outlineLevel="0" collapsed="false">
      <c r="D273" s="170"/>
    </row>
    <row r="274" customFormat="false" ht="13.2" hidden="false" customHeight="false" outlineLevel="0" collapsed="false">
      <c r="D274" s="170"/>
    </row>
    <row r="275" customFormat="false" ht="13.2" hidden="false" customHeight="false" outlineLevel="0" collapsed="false">
      <c r="D275" s="170"/>
    </row>
    <row r="276" customFormat="false" ht="13.2" hidden="false" customHeight="false" outlineLevel="0" collapsed="false">
      <c r="D276" s="170"/>
    </row>
    <row r="277" customFormat="false" ht="13.2" hidden="false" customHeight="false" outlineLevel="0" collapsed="false">
      <c r="D277" s="170"/>
    </row>
    <row r="278" customFormat="false" ht="13.2" hidden="false" customHeight="false" outlineLevel="0" collapsed="false">
      <c r="D278" s="170"/>
    </row>
    <row r="279" customFormat="false" ht="13.2" hidden="false" customHeight="false" outlineLevel="0" collapsed="false">
      <c r="D279" s="170"/>
    </row>
    <row r="280" customFormat="false" ht="13.2" hidden="false" customHeight="false" outlineLevel="0" collapsed="false">
      <c r="D280" s="170"/>
    </row>
    <row r="281" customFormat="false" ht="13.2" hidden="false" customHeight="false" outlineLevel="0" collapsed="false">
      <c r="D281" s="170"/>
    </row>
    <row r="282" customFormat="false" ht="13.2" hidden="false" customHeight="false" outlineLevel="0" collapsed="false">
      <c r="D282" s="170"/>
    </row>
    <row r="283" customFormat="false" ht="13.2" hidden="false" customHeight="false" outlineLevel="0" collapsed="false">
      <c r="D283" s="170"/>
    </row>
    <row r="284" customFormat="false" ht="13.2" hidden="false" customHeight="false" outlineLevel="0" collapsed="false">
      <c r="D284" s="170"/>
    </row>
    <row r="285" customFormat="false" ht="13.2" hidden="false" customHeight="false" outlineLevel="0" collapsed="false">
      <c r="D285" s="170"/>
    </row>
    <row r="286" customFormat="false" ht="13.2" hidden="false" customHeight="false" outlineLevel="0" collapsed="false">
      <c r="D286" s="170"/>
    </row>
    <row r="287" customFormat="false" ht="13.2" hidden="false" customHeight="false" outlineLevel="0" collapsed="false">
      <c r="D287" s="170"/>
    </row>
    <row r="288" customFormat="false" ht="13.2" hidden="false" customHeight="false" outlineLevel="0" collapsed="false">
      <c r="D288" s="170"/>
    </row>
    <row r="289" customFormat="false" ht="13.2" hidden="false" customHeight="false" outlineLevel="0" collapsed="false">
      <c r="D289" s="170"/>
    </row>
    <row r="290" customFormat="false" ht="13.2" hidden="false" customHeight="false" outlineLevel="0" collapsed="false">
      <c r="D290" s="170"/>
    </row>
    <row r="291" customFormat="false" ht="13.2" hidden="false" customHeight="false" outlineLevel="0" collapsed="false">
      <c r="D291" s="170"/>
    </row>
    <row r="292" customFormat="false" ht="13.2" hidden="false" customHeight="false" outlineLevel="0" collapsed="false">
      <c r="D292" s="170"/>
    </row>
    <row r="293" customFormat="false" ht="13.2" hidden="false" customHeight="false" outlineLevel="0" collapsed="false">
      <c r="D293" s="170"/>
    </row>
    <row r="294" customFormat="false" ht="13.2" hidden="false" customHeight="false" outlineLevel="0" collapsed="false">
      <c r="D294" s="170"/>
    </row>
    <row r="295" customFormat="false" ht="13.2" hidden="false" customHeight="false" outlineLevel="0" collapsed="false">
      <c r="D295" s="170"/>
    </row>
    <row r="296" customFormat="false" ht="13.2" hidden="false" customHeight="false" outlineLevel="0" collapsed="false">
      <c r="D296" s="170"/>
    </row>
    <row r="297" customFormat="false" ht="13.2" hidden="false" customHeight="false" outlineLevel="0" collapsed="false">
      <c r="D297" s="170"/>
    </row>
    <row r="298" customFormat="false" ht="13.2" hidden="false" customHeight="false" outlineLevel="0" collapsed="false">
      <c r="D298" s="170"/>
    </row>
    <row r="299" customFormat="false" ht="13.2" hidden="false" customHeight="false" outlineLevel="0" collapsed="false">
      <c r="D299" s="170"/>
    </row>
    <row r="300" customFormat="false" ht="13.2" hidden="false" customHeight="false" outlineLevel="0" collapsed="false">
      <c r="D300" s="170"/>
    </row>
    <row r="301" customFormat="false" ht="13.2" hidden="false" customHeight="false" outlineLevel="0" collapsed="false">
      <c r="D301" s="170"/>
    </row>
    <row r="302" customFormat="false" ht="13.2" hidden="false" customHeight="false" outlineLevel="0" collapsed="false">
      <c r="D302" s="170"/>
    </row>
    <row r="303" customFormat="false" ht="13.2" hidden="false" customHeight="false" outlineLevel="0" collapsed="false">
      <c r="D303" s="170"/>
    </row>
    <row r="304" customFormat="false" ht="13.2" hidden="false" customHeight="false" outlineLevel="0" collapsed="false">
      <c r="D304" s="170"/>
    </row>
    <row r="305" customFormat="false" ht="13.2" hidden="false" customHeight="false" outlineLevel="0" collapsed="false">
      <c r="D305" s="170"/>
    </row>
    <row r="306" customFormat="false" ht="13.2" hidden="false" customHeight="false" outlineLevel="0" collapsed="false">
      <c r="D306" s="170"/>
    </row>
    <row r="307" customFormat="false" ht="13.2" hidden="false" customHeight="false" outlineLevel="0" collapsed="false">
      <c r="D307" s="170"/>
    </row>
    <row r="308" customFormat="false" ht="13.2" hidden="false" customHeight="false" outlineLevel="0" collapsed="false">
      <c r="D308" s="170"/>
    </row>
    <row r="309" customFormat="false" ht="13.2" hidden="false" customHeight="false" outlineLevel="0" collapsed="false">
      <c r="D309" s="170"/>
    </row>
    <row r="310" customFormat="false" ht="13.2" hidden="false" customHeight="false" outlineLevel="0" collapsed="false">
      <c r="D310" s="170"/>
    </row>
    <row r="311" customFormat="false" ht="13.2" hidden="false" customHeight="false" outlineLevel="0" collapsed="false">
      <c r="D311" s="170"/>
    </row>
    <row r="312" customFormat="false" ht="13.2" hidden="false" customHeight="false" outlineLevel="0" collapsed="false">
      <c r="D312" s="170"/>
    </row>
    <row r="313" customFormat="false" ht="13.2" hidden="false" customHeight="false" outlineLevel="0" collapsed="false">
      <c r="D313" s="170"/>
    </row>
    <row r="314" customFormat="false" ht="13.2" hidden="false" customHeight="false" outlineLevel="0" collapsed="false">
      <c r="D314" s="170"/>
    </row>
    <row r="315" customFormat="false" ht="13.2" hidden="false" customHeight="false" outlineLevel="0" collapsed="false">
      <c r="D315" s="170"/>
    </row>
    <row r="316" customFormat="false" ht="13.2" hidden="false" customHeight="false" outlineLevel="0" collapsed="false">
      <c r="D316" s="170"/>
    </row>
    <row r="317" customFormat="false" ht="13.2" hidden="false" customHeight="false" outlineLevel="0" collapsed="false">
      <c r="D317" s="170"/>
    </row>
    <row r="318" customFormat="false" ht="13.2" hidden="false" customHeight="false" outlineLevel="0" collapsed="false">
      <c r="D318" s="170"/>
    </row>
    <row r="319" customFormat="false" ht="13.2" hidden="false" customHeight="false" outlineLevel="0" collapsed="false">
      <c r="D319" s="170"/>
    </row>
    <row r="320" customFormat="false" ht="13.2" hidden="false" customHeight="false" outlineLevel="0" collapsed="false">
      <c r="D320" s="170"/>
    </row>
    <row r="321" customFormat="false" ht="13.2" hidden="false" customHeight="false" outlineLevel="0" collapsed="false">
      <c r="D321" s="170"/>
    </row>
    <row r="322" customFormat="false" ht="13.2" hidden="false" customHeight="false" outlineLevel="0" collapsed="false">
      <c r="D322" s="170"/>
    </row>
    <row r="323" customFormat="false" ht="13.2" hidden="false" customHeight="false" outlineLevel="0" collapsed="false">
      <c r="D323" s="170"/>
    </row>
    <row r="324" customFormat="false" ht="13.2" hidden="false" customHeight="false" outlineLevel="0" collapsed="false">
      <c r="D324" s="170"/>
    </row>
    <row r="325" customFormat="false" ht="13.2" hidden="false" customHeight="false" outlineLevel="0" collapsed="false">
      <c r="D325" s="170"/>
    </row>
    <row r="326" customFormat="false" ht="13.2" hidden="false" customHeight="false" outlineLevel="0" collapsed="false">
      <c r="D326" s="170"/>
    </row>
    <row r="327" customFormat="false" ht="13.2" hidden="false" customHeight="false" outlineLevel="0" collapsed="false">
      <c r="D327" s="170"/>
    </row>
    <row r="328" customFormat="false" ht="13.2" hidden="false" customHeight="false" outlineLevel="0" collapsed="false">
      <c r="D328" s="170"/>
    </row>
    <row r="329" customFormat="false" ht="13.2" hidden="false" customHeight="false" outlineLevel="0" collapsed="false">
      <c r="D329" s="170"/>
    </row>
    <row r="330" customFormat="false" ht="13.2" hidden="false" customHeight="false" outlineLevel="0" collapsed="false">
      <c r="D330" s="170"/>
    </row>
    <row r="331" customFormat="false" ht="13.2" hidden="false" customHeight="false" outlineLevel="0" collapsed="false">
      <c r="D331" s="170"/>
    </row>
    <row r="332" customFormat="false" ht="13.2" hidden="false" customHeight="false" outlineLevel="0" collapsed="false">
      <c r="D332" s="170"/>
    </row>
    <row r="333" customFormat="false" ht="13.2" hidden="false" customHeight="false" outlineLevel="0" collapsed="false">
      <c r="D333" s="170"/>
    </row>
    <row r="334" customFormat="false" ht="13.2" hidden="false" customHeight="false" outlineLevel="0" collapsed="false">
      <c r="D334" s="170"/>
    </row>
    <row r="335" customFormat="false" ht="13.2" hidden="false" customHeight="false" outlineLevel="0" collapsed="false">
      <c r="D335" s="170"/>
    </row>
    <row r="336" customFormat="false" ht="13.2" hidden="false" customHeight="false" outlineLevel="0" collapsed="false">
      <c r="D336" s="170"/>
    </row>
    <row r="337" customFormat="false" ht="13.2" hidden="false" customHeight="false" outlineLevel="0" collapsed="false">
      <c r="D337" s="170"/>
    </row>
    <row r="338" customFormat="false" ht="13.2" hidden="false" customHeight="false" outlineLevel="0" collapsed="false">
      <c r="D338" s="170"/>
    </row>
    <row r="339" customFormat="false" ht="13.2" hidden="false" customHeight="false" outlineLevel="0" collapsed="false">
      <c r="D339" s="170"/>
    </row>
    <row r="340" customFormat="false" ht="13.2" hidden="false" customHeight="false" outlineLevel="0" collapsed="false">
      <c r="D340" s="170"/>
    </row>
    <row r="341" customFormat="false" ht="13.2" hidden="false" customHeight="false" outlineLevel="0" collapsed="false">
      <c r="D341" s="170"/>
    </row>
    <row r="342" customFormat="false" ht="13.2" hidden="false" customHeight="false" outlineLevel="0" collapsed="false">
      <c r="D342" s="170"/>
    </row>
    <row r="343" customFormat="false" ht="13.2" hidden="false" customHeight="false" outlineLevel="0" collapsed="false">
      <c r="D343" s="170"/>
    </row>
    <row r="344" customFormat="false" ht="13.2" hidden="false" customHeight="false" outlineLevel="0" collapsed="false">
      <c r="D344" s="170"/>
    </row>
    <row r="345" customFormat="false" ht="13.2" hidden="false" customHeight="false" outlineLevel="0" collapsed="false">
      <c r="D345" s="170"/>
    </row>
    <row r="346" customFormat="false" ht="13.2" hidden="false" customHeight="false" outlineLevel="0" collapsed="false">
      <c r="D346" s="170"/>
    </row>
    <row r="347" customFormat="false" ht="13.2" hidden="false" customHeight="false" outlineLevel="0" collapsed="false">
      <c r="D347" s="170"/>
    </row>
    <row r="348" customFormat="false" ht="13.2" hidden="false" customHeight="false" outlineLevel="0" collapsed="false">
      <c r="D348" s="170"/>
    </row>
    <row r="349" customFormat="false" ht="13.2" hidden="false" customHeight="false" outlineLevel="0" collapsed="false">
      <c r="D349" s="170"/>
    </row>
    <row r="350" customFormat="false" ht="13.2" hidden="false" customHeight="false" outlineLevel="0" collapsed="false">
      <c r="D350" s="170"/>
    </row>
    <row r="351" customFormat="false" ht="13.2" hidden="false" customHeight="false" outlineLevel="0" collapsed="false">
      <c r="D351" s="170"/>
    </row>
    <row r="352" customFormat="false" ht="13.2" hidden="false" customHeight="false" outlineLevel="0" collapsed="false">
      <c r="D352" s="170"/>
    </row>
    <row r="353" customFormat="false" ht="13.2" hidden="false" customHeight="false" outlineLevel="0" collapsed="false">
      <c r="D353" s="170"/>
    </row>
    <row r="354" customFormat="false" ht="13.2" hidden="false" customHeight="false" outlineLevel="0" collapsed="false">
      <c r="D354" s="170"/>
    </row>
    <row r="355" customFormat="false" ht="13.2" hidden="false" customHeight="false" outlineLevel="0" collapsed="false">
      <c r="D355" s="170"/>
    </row>
    <row r="356" customFormat="false" ht="13.2" hidden="false" customHeight="false" outlineLevel="0" collapsed="false">
      <c r="D356" s="170"/>
    </row>
    <row r="357" customFormat="false" ht="13.2" hidden="false" customHeight="false" outlineLevel="0" collapsed="false">
      <c r="D357" s="170"/>
    </row>
    <row r="358" customFormat="false" ht="13.2" hidden="false" customHeight="false" outlineLevel="0" collapsed="false">
      <c r="D358" s="170"/>
    </row>
    <row r="359" customFormat="false" ht="13.2" hidden="false" customHeight="false" outlineLevel="0" collapsed="false">
      <c r="D359" s="170"/>
    </row>
    <row r="360" customFormat="false" ht="13.2" hidden="false" customHeight="false" outlineLevel="0" collapsed="false">
      <c r="D360" s="170"/>
    </row>
    <row r="361" customFormat="false" ht="13.2" hidden="false" customHeight="false" outlineLevel="0" collapsed="false">
      <c r="D361" s="170"/>
    </row>
    <row r="362" customFormat="false" ht="13.2" hidden="false" customHeight="false" outlineLevel="0" collapsed="false">
      <c r="D362" s="170"/>
    </row>
    <row r="363" customFormat="false" ht="13.2" hidden="false" customHeight="false" outlineLevel="0" collapsed="false">
      <c r="D363" s="170"/>
    </row>
    <row r="364" customFormat="false" ht="13.2" hidden="false" customHeight="false" outlineLevel="0" collapsed="false">
      <c r="D364" s="170"/>
    </row>
    <row r="365" customFormat="false" ht="13.2" hidden="false" customHeight="false" outlineLevel="0" collapsed="false">
      <c r="D365" s="170"/>
    </row>
    <row r="366" customFormat="false" ht="13.2" hidden="false" customHeight="false" outlineLevel="0" collapsed="false">
      <c r="D366" s="170"/>
    </row>
    <row r="367" customFormat="false" ht="13.2" hidden="false" customHeight="false" outlineLevel="0" collapsed="false">
      <c r="D367" s="170"/>
    </row>
    <row r="368" customFormat="false" ht="13.2" hidden="false" customHeight="false" outlineLevel="0" collapsed="false">
      <c r="D368" s="170"/>
    </row>
    <row r="369" customFormat="false" ht="13.2" hidden="false" customHeight="false" outlineLevel="0" collapsed="false">
      <c r="D369" s="170"/>
    </row>
    <row r="370" customFormat="false" ht="13.2" hidden="false" customHeight="false" outlineLevel="0" collapsed="false">
      <c r="D370" s="170"/>
    </row>
    <row r="371" customFormat="false" ht="13.2" hidden="false" customHeight="false" outlineLevel="0" collapsed="false">
      <c r="D371" s="170"/>
    </row>
    <row r="372" customFormat="false" ht="13.2" hidden="false" customHeight="false" outlineLevel="0" collapsed="false">
      <c r="D372" s="170"/>
    </row>
    <row r="373" customFormat="false" ht="13.2" hidden="false" customHeight="false" outlineLevel="0" collapsed="false">
      <c r="D373" s="170"/>
    </row>
    <row r="374" customFormat="false" ht="13.2" hidden="false" customHeight="false" outlineLevel="0" collapsed="false">
      <c r="D374" s="170"/>
    </row>
    <row r="375" customFormat="false" ht="13.2" hidden="false" customHeight="false" outlineLevel="0" collapsed="false">
      <c r="D375" s="170"/>
    </row>
    <row r="376" customFormat="false" ht="13.2" hidden="false" customHeight="false" outlineLevel="0" collapsed="false">
      <c r="D376" s="170"/>
    </row>
    <row r="377" customFormat="false" ht="13.2" hidden="false" customHeight="false" outlineLevel="0" collapsed="false">
      <c r="D377" s="170"/>
    </row>
    <row r="378" customFormat="false" ht="13.2" hidden="false" customHeight="false" outlineLevel="0" collapsed="false">
      <c r="D378" s="170"/>
    </row>
    <row r="379" customFormat="false" ht="13.2" hidden="false" customHeight="false" outlineLevel="0" collapsed="false">
      <c r="D379" s="170"/>
    </row>
    <row r="380" customFormat="false" ht="13.2" hidden="false" customHeight="false" outlineLevel="0" collapsed="false">
      <c r="D380" s="170"/>
    </row>
    <row r="381" customFormat="false" ht="13.2" hidden="false" customHeight="false" outlineLevel="0" collapsed="false">
      <c r="D381" s="170"/>
    </row>
    <row r="382" customFormat="false" ht="13.2" hidden="false" customHeight="false" outlineLevel="0" collapsed="false">
      <c r="D382" s="170"/>
    </row>
    <row r="383" customFormat="false" ht="13.2" hidden="false" customHeight="false" outlineLevel="0" collapsed="false">
      <c r="D383" s="170"/>
    </row>
    <row r="384" customFormat="false" ht="13.2" hidden="false" customHeight="false" outlineLevel="0" collapsed="false">
      <c r="D384" s="170"/>
    </row>
    <row r="385" customFormat="false" ht="13.2" hidden="false" customHeight="false" outlineLevel="0" collapsed="false">
      <c r="D385" s="170"/>
    </row>
    <row r="386" customFormat="false" ht="13.2" hidden="false" customHeight="false" outlineLevel="0" collapsed="false">
      <c r="D386" s="170"/>
    </row>
    <row r="387" customFormat="false" ht="13.2" hidden="false" customHeight="false" outlineLevel="0" collapsed="false">
      <c r="D387" s="170"/>
    </row>
    <row r="388" customFormat="false" ht="13.2" hidden="false" customHeight="false" outlineLevel="0" collapsed="false">
      <c r="D388" s="170"/>
    </row>
    <row r="389" customFormat="false" ht="13.2" hidden="false" customHeight="false" outlineLevel="0" collapsed="false">
      <c r="D389" s="170"/>
    </row>
    <row r="390" customFormat="false" ht="13.2" hidden="false" customHeight="false" outlineLevel="0" collapsed="false">
      <c r="D390" s="170"/>
    </row>
    <row r="391" customFormat="false" ht="13.2" hidden="false" customHeight="false" outlineLevel="0" collapsed="false">
      <c r="D391" s="170"/>
    </row>
    <row r="392" customFormat="false" ht="13.2" hidden="false" customHeight="false" outlineLevel="0" collapsed="false">
      <c r="D392" s="170"/>
    </row>
    <row r="393" customFormat="false" ht="13.2" hidden="false" customHeight="false" outlineLevel="0" collapsed="false">
      <c r="D393" s="170"/>
    </row>
    <row r="394" customFormat="false" ht="13.2" hidden="false" customHeight="false" outlineLevel="0" collapsed="false">
      <c r="D394" s="170"/>
    </row>
    <row r="395" customFormat="false" ht="13.2" hidden="false" customHeight="false" outlineLevel="0" collapsed="false">
      <c r="D395" s="170"/>
    </row>
    <row r="396" customFormat="false" ht="13.2" hidden="false" customHeight="false" outlineLevel="0" collapsed="false">
      <c r="D396" s="170"/>
    </row>
    <row r="397" customFormat="false" ht="13.2" hidden="false" customHeight="false" outlineLevel="0" collapsed="false">
      <c r="D397" s="170"/>
    </row>
    <row r="398" customFormat="false" ht="13.2" hidden="false" customHeight="false" outlineLevel="0" collapsed="false">
      <c r="D398" s="170"/>
    </row>
    <row r="399" customFormat="false" ht="13.2" hidden="false" customHeight="false" outlineLevel="0" collapsed="false">
      <c r="D399" s="170"/>
    </row>
    <row r="400" customFormat="false" ht="13.2" hidden="false" customHeight="false" outlineLevel="0" collapsed="false">
      <c r="D400" s="170"/>
    </row>
    <row r="401" customFormat="false" ht="13.2" hidden="false" customHeight="false" outlineLevel="0" collapsed="false">
      <c r="D401" s="170"/>
    </row>
    <row r="402" customFormat="false" ht="13.2" hidden="false" customHeight="false" outlineLevel="0" collapsed="false">
      <c r="D402" s="170"/>
    </row>
    <row r="403" customFormat="false" ht="13.2" hidden="false" customHeight="false" outlineLevel="0" collapsed="false">
      <c r="D403" s="170"/>
    </row>
    <row r="404" customFormat="false" ht="13.2" hidden="false" customHeight="false" outlineLevel="0" collapsed="false">
      <c r="D404" s="170"/>
    </row>
    <row r="405" customFormat="false" ht="13.2" hidden="false" customHeight="false" outlineLevel="0" collapsed="false">
      <c r="D405" s="170"/>
    </row>
    <row r="406" customFormat="false" ht="13.2" hidden="false" customHeight="false" outlineLevel="0" collapsed="false">
      <c r="D406" s="170"/>
    </row>
    <row r="407" customFormat="false" ht="13.2" hidden="false" customHeight="false" outlineLevel="0" collapsed="false">
      <c r="D407" s="170"/>
    </row>
    <row r="408" customFormat="false" ht="13.2" hidden="false" customHeight="false" outlineLevel="0" collapsed="false">
      <c r="D408" s="170"/>
    </row>
    <row r="409" customFormat="false" ht="13.2" hidden="false" customHeight="false" outlineLevel="0" collapsed="false">
      <c r="D409" s="170"/>
    </row>
    <row r="410" customFormat="false" ht="13.2" hidden="false" customHeight="false" outlineLevel="0" collapsed="false">
      <c r="D410" s="170"/>
    </row>
    <row r="411" customFormat="false" ht="13.2" hidden="false" customHeight="false" outlineLevel="0" collapsed="false">
      <c r="D411" s="170"/>
    </row>
    <row r="412" customFormat="false" ht="13.2" hidden="false" customHeight="false" outlineLevel="0" collapsed="false">
      <c r="D412" s="170"/>
    </row>
    <row r="413" customFormat="false" ht="13.2" hidden="false" customHeight="false" outlineLevel="0" collapsed="false">
      <c r="D413" s="170"/>
    </row>
    <row r="414" customFormat="false" ht="13.2" hidden="false" customHeight="false" outlineLevel="0" collapsed="false">
      <c r="D414" s="170"/>
    </row>
    <row r="415" customFormat="false" ht="13.2" hidden="false" customHeight="false" outlineLevel="0" collapsed="false">
      <c r="D415" s="170"/>
    </row>
    <row r="416" customFormat="false" ht="13.2" hidden="false" customHeight="false" outlineLevel="0" collapsed="false">
      <c r="D416" s="170"/>
    </row>
    <row r="417" customFormat="false" ht="13.2" hidden="false" customHeight="false" outlineLevel="0" collapsed="false">
      <c r="D417" s="170"/>
    </row>
    <row r="418" customFormat="false" ht="13.2" hidden="false" customHeight="false" outlineLevel="0" collapsed="false">
      <c r="D418" s="170"/>
    </row>
    <row r="419" customFormat="false" ht="13.2" hidden="false" customHeight="false" outlineLevel="0" collapsed="false">
      <c r="D419" s="170"/>
    </row>
    <row r="420" customFormat="false" ht="13.2" hidden="false" customHeight="false" outlineLevel="0" collapsed="false">
      <c r="D420" s="170"/>
    </row>
    <row r="421" customFormat="false" ht="13.2" hidden="false" customHeight="false" outlineLevel="0" collapsed="false">
      <c r="D421" s="170"/>
    </row>
    <row r="422" customFormat="false" ht="13.2" hidden="false" customHeight="false" outlineLevel="0" collapsed="false">
      <c r="D422" s="170"/>
    </row>
    <row r="423" customFormat="false" ht="13.2" hidden="false" customHeight="false" outlineLevel="0" collapsed="false">
      <c r="D423" s="170"/>
    </row>
    <row r="424" customFormat="false" ht="13.2" hidden="false" customHeight="false" outlineLevel="0" collapsed="false">
      <c r="D424" s="170"/>
    </row>
    <row r="425" customFormat="false" ht="13.2" hidden="false" customHeight="false" outlineLevel="0" collapsed="false">
      <c r="D425" s="170"/>
    </row>
    <row r="426" customFormat="false" ht="13.2" hidden="false" customHeight="false" outlineLevel="0" collapsed="false">
      <c r="D426" s="170"/>
    </row>
    <row r="427" customFormat="false" ht="13.2" hidden="false" customHeight="false" outlineLevel="0" collapsed="false">
      <c r="D427" s="170"/>
    </row>
    <row r="428" customFormat="false" ht="13.2" hidden="false" customHeight="false" outlineLevel="0" collapsed="false">
      <c r="D428" s="170"/>
    </row>
    <row r="429" customFormat="false" ht="13.2" hidden="false" customHeight="false" outlineLevel="0" collapsed="false">
      <c r="D429" s="170"/>
    </row>
    <row r="430" customFormat="false" ht="13.2" hidden="false" customHeight="false" outlineLevel="0" collapsed="false">
      <c r="D430" s="170"/>
    </row>
    <row r="431" customFormat="false" ht="13.2" hidden="false" customHeight="false" outlineLevel="0" collapsed="false">
      <c r="D431" s="170"/>
    </row>
    <row r="432" customFormat="false" ht="13.2" hidden="false" customHeight="false" outlineLevel="0" collapsed="false">
      <c r="D432" s="170"/>
    </row>
    <row r="433" customFormat="false" ht="13.2" hidden="false" customHeight="false" outlineLevel="0" collapsed="false">
      <c r="D433" s="170"/>
    </row>
    <row r="434" customFormat="false" ht="13.2" hidden="false" customHeight="false" outlineLevel="0" collapsed="false">
      <c r="D434" s="170"/>
    </row>
    <row r="435" customFormat="false" ht="13.2" hidden="false" customHeight="false" outlineLevel="0" collapsed="false">
      <c r="D435" s="170"/>
    </row>
    <row r="436" customFormat="false" ht="13.2" hidden="false" customHeight="false" outlineLevel="0" collapsed="false">
      <c r="D436" s="170"/>
    </row>
    <row r="437" customFormat="false" ht="13.2" hidden="false" customHeight="false" outlineLevel="0" collapsed="false">
      <c r="D437" s="170"/>
    </row>
    <row r="438" customFormat="false" ht="13.2" hidden="false" customHeight="false" outlineLevel="0" collapsed="false">
      <c r="D438" s="170"/>
    </row>
    <row r="439" customFormat="false" ht="13.2" hidden="false" customHeight="false" outlineLevel="0" collapsed="false">
      <c r="D439" s="170"/>
    </row>
    <row r="440" customFormat="false" ht="13.2" hidden="false" customHeight="false" outlineLevel="0" collapsed="false">
      <c r="D440" s="170"/>
    </row>
    <row r="441" customFormat="false" ht="13.2" hidden="false" customHeight="false" outlineLevel="0" collapsed="false">
      <c r="D441" s="170"/>
    </row>
    <row r="442" customFormat="false" ht="13.2" hidden="false" customHeight="false" outlineLevel="0" collapsed="false">
      <c r="D442" s="170"/>
    </row>
    <row r="443" customFormat="false" ht="13.2" hidden="false" customHeight="false" outlineLevel="0" collapsed="false">
      <c r="D443" s="170"/>
    </row>
    <row r="444" customFormat="false" ht="13.2" hidden="false" customHeight="false" outlineLevel="0" collapsed="false">
      <c r="D444" s="170"/>
    </row>
    <row r="445" customFormat="false" ht="13.2" hidden="false" customHeight="false" outlineLevel="0" collapsed="false">
      <c r="D445" s="170"/>
    </row>
    <row r="446" customFormat="false" ht="13.2" hidden="false" customHeight="false" outlineLevel="0" collapsed="false">
      <c r="D446" s="170"/>
    </row>
    <row r="447" customFormat="false" ht="13.2" hidden="false" customHeight="false" outlineLevel="0" collapsed="false">
      <c r="D447" s="170"/>
    </row>
    <row r="448" customFormat="false" ht="13.2" hidden="false" customHeight="false" outlineLevel="0" collapsed="false">
      <c r="D448" s="170"/>
    </row>
    <row r="449" customFormat="false" ht="13.2" hidden="false" customHeight="false" outlineLevel="0" collapsed="false">
      <c r="D449" s="170"/>
    </row>
    <row r="450" customFormat="false" ht="13.2" hidden="false" customHeight="false" outlineLevel="0" collapsed="false">
      <c r="D450" s="170"/>
    </row>
    <row r="451" customFormat="false" ht="13.2" hidden="false" customHeight="false" outlineLevel="0" collapsed="false">
      <c r="D451" s="170"/>
    </row>
    <row r="452" customFormat="false" ht="13.2" hidden="false" customHeight="false" outlineLevel="0" collapsed="false">
      <c r="D452" s="170"/>
    </row>
    <row r="453" customFormat="false" ht="13.2" hidden="false" customHeight="false" outlineLevel="0" collapsed="false">
      <c r="D453" s="170"/>
    </row>
    <row r="454" customFormat="false" ht="13.2" hidden="false" customHeight="false" outlineLevel="0" collapsed="false">
      <c r="D454" s="170"/>
    </row>
    <row r="455" customFormat="false" ht="13.2" hidden="false" customHeight="false" outlineLevel="0" collapsed="false">
      <c r="D455" s="170"/>
    </row>
    <row r="456" customFormat="false" ht="13.2" hidden="false" customHeight="false" outlineLevel="0" collapsed="false">
      <c r="D456" s="170"/>
    </row>
    <row r="457" customFormat="false" ht="13.2" hidden="false" customHeight="false" outlineLevel="0" collapsed="false">
      <c r="D457" s="170"/>
    </row>
    <row r="458" customFormat="false" ht="13.2" hidden="false" customHeight="false" outlineLevel="0" collapsed="false">
      <c r="D458" s="170"/>
    </row>
    <row r="459" customFormat="false" ht="13.2" hidden="false" customHeight="false" outlineLevel="0" collapsed="false">
      <c r="D459" s="170"/>
    </row>
    <row r="460" customFormat="false" ht="13.2" hidden="false" customHeight="false" outlineLevel="0" collapsed="false">
      <c r="D460" s="170"/>
    </row>
    <row r="461" customFormat="false" ht="13.2" hidden="false" customHeight="false" outlineLevel="0" collapsed="false">
      <c r="D461" s="170"/>
    </row>
    <row r="462" customFormat="false" ht="13.2" hidden="false" customHeight="false" outlineLevel="0" collapsed="false">
      <c r="D462" s="170"/>
    </row>
    <row r="463" customFormat="false" ht="13.2" hidden="false" customHeight="false" outlineLevel="0" collapsed="false">
      <c r="D463" s="170"/>
    </row>
    <row r="464" customFormat="false" ht="13.2" hidden="false" customHeight="false" outlineLevel="0" collapsed="false">
      <c r="D464" s="170"/>
    </row>
    <row r="465" customFormat="false" ht="13.2" hidden="false" customHeight="false" outlineLevel="0" collapsed="false">
      <c r="D465" s="170"/>
    </row>
    <row r="466" customFormat="false" ht="13.2" hidden="false" customHeight="false" outlineLevel="0" collapsed="false">
      <c r="D466" s="170"/>
    </row>
    <row r="467" customFormat="false" ht="13.2" hidden="false" customHeight="false" outlineLevel="0" collapsed="false">
      <c r="D467" s="170"/>
    </row>
    <row r="468" customFormat="false" ht="13.2" hidden="false" customHeight="false" outlineLevel="0" collapsed="false">
      <c r="D468" s="170"/>
    </row>
    <row r="469" customFormat="false" ht="13.2" hidden="false" customHeight="false" outlineLevel="0" collapsed="false">
      <c r="D469" s="170"/>
    </row>
    <row r="470" customFormat="false" ht="13.2" hidden="false" customHeight="false" outlineLevel="0" collapsed="false">
      <c r="D470" s="170"/>
    </row>
    <row r="471" customFormat="false" ht="13.2" hidden="false" customHeight="false" outlineLevel="0" collapsed="false">
      <c r="D471" s="170"/>
    </row>
    <row r="472" customFormat="false" ht="13.2" hidden="false" customHeight="false" outlineLevel="0" collapsed="false">
      <c r="D472" s="170"/>
    </row>
    <row r="473" customFormat="false" ht="13.2" hidden="false" customHeight="false" outlineLevel="0" collapsed="false">
      <c r="D473" s="170"/>
    </row>
    <row r="474" customFormat="false" ht="13.2" hidden="false" customHeight="false" outlineLevel="0" collapsed="false">
      <c r="D474" s="170"/>
    </row>
    <row r="475" customFormat="false" ht="13.2" hidden="false" customHeight="false" outlineLevel="0" collapsed="false">
      <c r="D475" s="170"/>
    </row>
    <row r="476" customFormat="false" ht="13.2" hidden="false" customHeight="false" outlineLevel="0" collapsed="false">
      <c r="D476" s="170"/>
    </row>
    <row r="477" customFormat="false" ht="13.2" hidden="false" customHeight="false" outlineLevel="0" collapsed="false">
      <c r="D477" s="170"/>
    </row>
    <row r="478" customFormat="false" ht="13.2" hidden="false" customHeight="false" outlineLevel="0" collapsed="false">
      <c r="D478" s="170"/>
    </row>
    <row r="479" customFormat="false" ht="13.2" hidden="false" customHeight="false" outlineLevel="0" collapsed="false">
      <c r="D479" s="170"/>
    </row>
    <row r="480" customFormat="false" ht="13.2" hidden="false" customHeight="false" outlineLevel="0" collapsed="false">
      <c r="D480" s="170"/>
    </row>
    <row r="481" customFormat="false" ht="13.2" hidden="false" customHeight="false" outlineLevel="0" collapsed="false">
      <c r="D481" s="170"/>
    </row>
    <row r="482" customFormat="false" ht="13.2" hidden="false" customHeight="false" outlineLevel="0" collapsed="false">
      <c r="D482" s="170"/>
    </row>
    <row r="483" customFormat="false" ht="13.2" hidden="false" customHeight="false" outlineLevel="0" collapsed="false">
      <c r="D483" s="170"/>
    </row>
    <row r="484" customFormat="false" ht="13.2" hidden="false" customHeight="false" outlineLevel="0" collapsed="false">
      <c r="D484" s="170"/>
    </row>
    <row r="485" customFormat="false" ht="13.2" hidden="false" customHeight="false" outlineLevel="0" collapsed="false">
      <c r="D485" s="170"/>
    </row>
    <row r="486" customFormat="false" ht="13.2" hidden="false" customHeight="false" outlineLevel="0" collapsed="false">
      <c r="D486" s="170"/>
    </row>
    <row r="487" customFormat="false" ht="13.2" hidden="false" customHeight="false" outlineLevel="0" collapsed="false">
      <c r="D487" s="170"/>
    </row>
    <row r="488" customFormat="false" ht="13.2" hidden="false" customHeight="false" outlineLevel="0" collapsed="false">
      <c r="D488" s="170"/>
    </row>
    <row r="489" customFormat="false" ht="13.2" hidden="false" customHeight="false" outlineLevel="0" collapsed="false">
      <c r="D489" s="170"/>
    </row>
    <row r="490" customFormat="false" ht="13.2" hidden="false" customHeight="false" outlineLevel="0" collapsed="false">
      <c r="D490" s="170"/>
    </row>
    <row r="491" customFormat="false" ht="13.2" hidden="false" customHeight="false" outlineLevel="0" collapsed="false">
      <c r="D491" s="170"/>
    </row>
    <row r="492" customFormat="false" ht="13.2" hidden="false" customHeight="false" outlineLevel="0" collapsed="false">
      <c r="D492" s="170"/>
    </row>
    <row r="493" customFormat="false" ht="13.2" hidden="false" customHeight="false" outlineLevel="0" collapsed="false">
      <c r="D493" s="170"/>
    </row>
    <row r="494" customFormat="false" ht="13.2" hidden="false" customHeight="false" outlineLevel="0" collapsed="false">
      <c r="D494" s="170"/>
    </row>
    <row r="495" customFormat="false" ht="13.2" hidden="false" customHeight="false" outlineLevel="0" collapsed="false">
      <c r="D495" s="170"/>
    </row>
    <row r="496" customFormat="false" ht="13.2" hidden="false" customHeight="false" outlineLevel="0" collapsed="false">
      <c r="D496" s="170"/>
    </row>
    <row r="497" customFormat="false" ht="13.2" hidden="false" customHeight="false" outlineLevel="0" collapsed="false">
      <c r="D497" s="170"/>
    </row>
    <row r="498" customFormat="false" ht="13.2" hidden="false" customHeight="false" outlineLevel="0" collapsed="false">
      <c r="D498" s="170"/>
    </row>
    <row r="499" customFormat="false" ht="13.2" hidden="false" customHeight="false" outlineLevel="0" collapsed="false">
      <c r="D499" s="170"/>
    </row>
    <row r="500" customFormat="false" ht="13.2" hidden="false" customHeight="false" outlineLevel="0" collapsed="false">
      <c r="D500" s="170"/>
    </row>
    <row r="501" customFormat="false" ht="13.2" hidden="false" customHeight="false" outlineLevel="0" collapsed="false">
      <c r="D501" s="170"/>
    </row>
    <row r="502" customFormat="false" ht="13.2" hidden="false" customHeight="false" outlineLevel="0" collapsed="false">
      <c r="D502" s="170"/>
    </row>
    <row r="503" customFormat="false" ht="13.2" hidden="false" customHeight="false" outlineLevel="0" collapsed="false">
      <c r="D503" s="170"/>
    </row>
    <row r="504" customFormat="false" ht="13.2" hidden="false" customHeight="false" outlineLevel="0" collapsed="false">
      <c r="D504" s="170"/>
    </row>
    <row r="505" customFormat="false" ht="13.2" hidden="false" customHeight="false" outlineLevel="0" collapsed="false">
      <c r="D505" s="170"/>
    </row>
    <row r="506" customFormat="false" ht="13.2" hidden="false" customHeight="false" outlineLevel="0" collapsed="false">
      <c r="D506" s="170"/>
    </row>
    <row r="507" customFormat="false" ht="13.2" hidden="false" customHeight="false" outlineLevel="0" collapsed="false">
      <c r="D507" s="170"/>
    </row>
    <row r="508" customFormat="false" ht="13.2" hidden="false" customHeight="false" outlineLevel="0" collapsed="false">
      <c r="D508" s="170"/>
    </row>
    <row r="509" customFormat="false" ht="13.2" hidden="false" customHeight="false" outlineLevel="0" collapsed="false">
      <c r="D509" s="170"/>
    </row>
    <row r="510" customFormat="false" ht="13.2" hidden="false" customHeight="false" outlineLevel="0" collapsed="false">
      <c r="D510" s="170"/>
    </row>
    <row r="511" customFormat="false" ht="13.2" hidden="false" customHeight="false" outlineLevel="0" collapsed="false">
      <c r="D511" s="170"/>
    </row>
    <row r="512" customFormat="false" ht="13.2" hidden="false" customHeight="false" outlineLevel="0" collapsed="false">
      <c r="D512" s="170"/>
    </row>
    <row r="513" customFormat="false" ht="13.2" hidden="false" customHeight="false" outlineLevel="0" collapsed="false">
      <c r="D513" s="170"/>
    </row>
    <row r="514" customFormat="false" ht="13.2" hidden="false" customHeight="false" outlineLevel="0" collapsed="false">
      <c r="D514" s="170"/>
    </row>
    <row r="515" customFormat="false" ht="13.2" hidden="false" customHeight="false" outlineLevel="0" collapsed="false">
      <c r="D515" s="170"/>
    </row>
    <row r="516" customFormat="false" ht="13.2" hidden="false" customHeight="false" outlineLevel="0" collapsed="false">
      <c r="D516" s="170"/>
    </row>
    <row r="517" customFormat="false" ht="13.2" hidden="false" customHeight="false" outlineLevel="0" collapsed="false">
      <c r="D517" s="170"/>
    </row>
    <row r="518" customFormat="false" ht="13.2" hidden="false" customHeight="false" outlineLevel="0" collapsed="false">
      <c r="D518" s="170"/>
    </row>
    <row r="519" customFormat="false" ht="13.2" hidden="false" customHeight="false" outlineLevel="0" collapsed="false">
      <c r="D519" s="170"/>
    </row>
    <row r="520" customFormat="false" ht="13.2" hidden="false" customHeight="false" outlineLevel="0" collapsed="false">
      <c r="D520" s="170"/>
    </row>
    <row r="521" customFormat="false" ht="13.2" hidden="false" customHeight="false" outlineLevel="0" collapsed="false">
      <c r="D521" s="170"/>
    </row>
    <row r="522" customFormat="false" ht="13.2" hidden="false" customHeight="false" outlineLevel="0" collapsed="false">
      <c r="D522" s="170"/>
    </row>
    <row r="523" customFormat="false" ht="13.2" hidden="false" customHeight="false" outlineLevel="0" collapsed="false">
      <c r="D523" s="170"/>
    </row>
    <row r="524" customFormat="false" ht="13.2" hidden="false" customHeight="false" outlineLevel="0" collapsed="false">
      <c r="D524" s="170"/>
    </row>
    <row r="525" customFormat="false" ht="13.2" hidden="false" customHeight="false" outlineLevel="0" collapsed="false">
      <c r="D525" s="170"/>
    </row>
    <row r="526" customFormat="false" ht="13.2" hidden="false" customHeight="false" outlineLevel="0" collapsed="false">
      <c r="D526" s="170"/>
    </row>
    <row r="527" customFormat="false" ht="13.2" hidden="false" customHeight="false" outlineLevel="0" collapsed="false">
      <c r="D527" s="170"/>
    </row>
    <row r="528" customFormat="false" ht="13.2" hidden="false" customHeight="false" outlineLevel="0" collapsed="false">
      <c r="D528" s="170"/>
    </row>
    <row r="529" customFormat="false" ht="13.2" hidden="false" customHeight="false" outlineLevel="0" collapsed="false">
      <c r="D529" s="170"/>
    </row>
    <row r="530" customFormat="false" ht="13.2" hidden="false" customHeight="false" outlineLevel="0" collapsed="false">
      <c r="D530" s="170"/>
    </row>
    <row r="531" customFormat="false" ht="13.2" hidden="false" customHeight="false" outlineLevel="0" collapsed="false">
      <c r="D531" s="170"/>
    </row>
    <row r="532" customFormat="false" ht="13.2" hidden="false" customHeight="false" outlineLevel="0" collapsed="false">
      <c r="D532" s="170"/>
    </row>
    <row r="533" customFormat="false" ht="13.2" hidden="false" customHeight="false" outlineLevel="0" collapsed="false">
      <c r="D533" s="170"/>
    </row>
    <row r="534" customFormat="false" ht="13.2" hidden="false" customHeight="false" outlineLevel="0" collapsed="false">
      <c r="D534" s="170"/>
    </row>
    <row r="535" customFormat="false" ht="13.2" hidden="false" customHeight="false" outlineLevel="0" collapsed="false">
      <c r="D535" s="170"/>
    </row>
    <row r="536" customFormat="false" ht="13.2" hidden="false" customHeight="false" outlineLevel="0" collapsed="false">
      <c r="D536" s="170"/>
    </row>
    <row r="537" customFormat="false" ht="13.2" hidden="false" customHeight="false" outlineLevel="0" collapsed="false">
      <c r="D537" s="170"/>
    </row>
    <row r="538" customFormat="false" ht="13.2" hidden="false" customHeight="false" outlineLevel="0" collapsed="false">
      <c r="D538" s="170"/>
    </row>
    <row r="539" customFormat="false" ht="13.2" hidden="false" customHeight="false" outlineLevel="0" collapsed="false">
      <c r="D539" s="170"/>
    </row>
    <row r="540" customFormat="false" ht="13.2" hidden="false" customHeight="false" outlineLevel="0" collapsed="false">
      <c r="D540" s="170"/>
    </row>
    <row r="541" customFormat="false" ht="13.2" hidden="false" customHeight="false" outlineLevel="0" collapsed="false">
      <c r="D541" s="170"/>
    </row>
    <row r="542" customFormat="false" ht="13.2" hidden="false" customHeight="false" outlineLevel="0" collapsed="false">
      <c r="D542" s="170"/>
    </row>
    <row r="543" customFormat="false" ht="13.2" hidden="false" customHeight="false" outlineLevel="0" collapsed="false">
      <c r="D543" s="170"/>
    </row>
    <row r="544" customFormat="false" ht="13.2" hidden="false" customHeight="false" outlineLevel="0" collapsed="false">
      <c r="D544" s="170"/>
    </row>
    <row r="545" customFormat="false" ht="13.2" hidden="false" customHeight="false" outlineLevel="0" collapsed="false">
      <c r="D545" s="170"/>
    </row>
    <row r="546" customFormat="false" ht="13.2" hidden="false" customHeight="false" outlineLevel="0" collapsed="false">
      <c r="D546" s="170"/>
    </row>
    <row r="547" customFormat="false" ht="13.2" hidden="false" customHeight="false" outlineLevel="0" collapsed="false">
      <c r="D547" s="170"/>
    </row>
    <row r="548" customFormat="false" ht="13.2" hidden="false" customHeight="false" outlineLevel="0" collapsed="false">
      <c r="D548" s="170"/>
    </row>
    <row r="549" customFormat="false" ht="13.2" hidden="false" customHeight="false" outlineLevel="0" collapsed="false">
      <c r="D549" s="170"/>
    </row>
    <row r="550" customFormat="false" ht="13.2" hidden="false" customHeight="false" outlineLevel="0" collapsed="false">
      <c r="D550" s="170"/>
    </row>
    <row r="551" customFormat="false" ht="13.2" hidden="false" customHeight="false" outlineLevel="0" collapsed="false">
      <c r="D551" s="170"/>
    </row>
    <row r="552" customFormat="false" ht="13.2" hidden="false" customHeight="false" outlineLevel="0" collapsed="false">
      <c r="D552" s="170"/>
    </row>
    <row r="553" customFormat="false" ht="13.2" hidden="false" customHeight="false" outlineLevel="0" collapsed="false">
      <c r="D553" s="170"/>
    </row>
    <row r="554" customFormat="false" ht="13.2" hidden="false" customHeight="false" outlineLevel="0" collapsed="false">
      <c r="D554" s="170"/>
    </row>
    <row r="555" customFormat="false" ht="13.2" hidden="false" customHeight="false" outlineLevel="0" collapsed="false">
      <c r="D555" s="170"/>
    </row>
    <row r="556" customFormat="false" ht="13.2" hidden="false" customHeight="false" outlineLevel="0" collapsed="false">
      <c r="D556" s="170"/>
    </row>
    <row r="557" customFormat="false" ht="13.2" hidden="false" customHeight="false" outlineLevel="0" collapsed="false">
      <c r="D557" s="170"/>
    </row>
    <row r="558" customFormat="false" ht="13.2" hidden="false" customHeight="false" outlineLevel="0" collapsed="false">
      <c r="D558" s="170"/>
    </row>
    <row r="559" customFormat="false" ht="13.2" hidden="false" customHeight="false" outlineLevel="0" collapsed="false">
      <c r="D559" s="170"/>
    </row>
    <row r="560" customFormat="false" ht="13.2" hidden="false" customHeight="false" outlineLevel="0" collapsed="false">
      <c r="D560" s="170"/>
    </row>
    <row r="561" customFormat="false" ht="13.2" hidden="false" customHeight="false" outlineLevel="0" collapsed="false">
      <c r="D561" s="170"/>
    </row>
    <row r="562" customFormat="false" ht="13.2" hidden="false" customHeight="false" outlineLevel="0" collapsed="false">
      <c r="D562" s="170"/>
    </row>
    <row r="563" customFormat="false" ht="13.2" hidden="false" customHeight="false" outlineLevel="0" collapsed="false">
      <c r="D563" s="170"/>
    </row>
    <row r="564" customFormat="false" ht="13.2" hidden="false" customHeight="false" outlineLevel="0" collapsed="false">
      <c r="D564" s="170"/>
    </row>
    <row r="565" customFormat="false" ht="13.2" hidden="false" customHeight="false" outlineLevel="0" collapsed="false">
      <c r="D565" s="170"/>
    </row>
    <row r="566" customFormat="false" ht="13.2" hidden="false" customHeight="false" outlineLevel="0" collapsed="false">
      <c r="D566" s="170"/>
    </row>
    <row r="567" customFormat="false" ht="13.2" hidden="false" customHeight="false" outlineLevel="0" collapsed="false">
      <c r="D567" s="170"/>
    </row>
    <row r="568" customFormat="false" ht="13.2" hidden="false" customHeight="false" outlineLevel="0" collapsed="false">
      <c r="D568" s="170"/>
    </row>
    <row r="569" customFormat="false" ht="13.2" hidden="false" customHeight="false" outlineLevel="0" collapsed="false">
      <c r="D569" s="170"/>
    </row>
    <row r="570" customFormat="false" ht="13.2" hidden="false" customHeight="false" outlineLevel="0" collapsed="false">
      <c r="D570" s="170"/>
    </row>
    <row r="571" customFormat="false" ht="13.2" hidden="false" customHeight="false" outlineLevel="0" collapsed="false">
      <c r="D571" s="170"/>
    </row>
    <row r="572" customFormat="false" ht="13.2" hidden="false" customHeight="false" outlineLevel="0" collapsed="false">
      <c r="D572" s="170"/>
    </row>
    <row r="573" customFormat="false" ht="13.2" hidden="false" customHeight="false" outlineLevel="0" collapsed="false">
      <c r="D573" s="170"/>
    </row>
    <row r="574" customFormat="false" ht="13.2" hidden="false" customHeight="false" outlineLevel="0" collapsed="false">
      <c r="D574" s="170"/>
    </row>
    <row r="575" customFormat="false" ht="13.2" hidden="false" customHeight="false" outlineLevel="0" collapsed="false">
      <c r="D575" s="170"/>
    </row>
    <row r="576" customFormat="false" ht="13.2" hidden="false" customHeight="false" outlineLevel="0" collapsed="false">
      <c r="D576" s="170"/>
    </row>
    <row r="577" customFormat="false" ht="13.2" hidden="false" customHeight="false" outlineLevel="0" collapsed="false">
      <c r="D577" s="170"/>
    </row>
    <row r="578" customFormat="false" ht="13.2" hidden="false" customHeight="false" outlineLevel="0" collapsed="false">
      <c r="D578" s="170"/>
    </row>
    <row r="579" customFormat="false" ht="13.2" hidden="false" customHeight="false" outlineLevel="0" collapsed="false">
      <c r="D579" s="170"/>
    </row>
    <row r="580" customFormat="false" ht="13.2" hidden="false" customHeight="false" outlineLevel="0" collapsed="false">
      <c r="D580" s="170"/>
    </row>
    <row r="581" customFormat="false" ht="13.2" hidden="false" customHeight="false" outlineLevel="0" collapsed="false">
      <c r="D581" s="170"/>
    </row>
    <row r="582" customFormat="false" ht="13.2" hidden="false" customHeight="false" outlineLevel="0" collapsed="false">
      <c r="D582" s="170"/>
    </row>
    <row r="583" customFormat="false" ht="13.2" hidden="false" customHeight="false" outlineLevel="0" collapsed="false">
      <c r="D583" s="170"/>
    </row>
    <row r="584" customFormat="false" ht="13.2" hidden="false" customHeight="false" outlineLevel="0" collapsed="false">
      <c r="D584" s="170"/>
    </row>
    <row r="585" customFormat="false" ht="13.2" hidden="false" customHeight="false" outlineLevel="0" collapsed="false">
      <c r="D585" s="170"/>
    </row>
    <row r="586" customFormat="false" ht="13.2" hidden="false" customHeight="false" outlineLevel="0" collapsed="false">
      <c r="D586" s="170"/>
    </row>
    <row r="587" customFormat="false" ht="13.2" hidden="false" customHeight="false" outlineLevel="0" collapsed="false">
      <c r="D587" s="170"/>
    </row>
    <row r="588" customFormat="false" ht="13.2" hidden="false" customHeight="false" outlineLevel="0" collapsed="false">
      <c r="D588" s="170"/>
    </row>
    <row r="589" customFormat="false" ht="13.2" hidden="false" customHeight="false" outlineLevel="0" collapsed="false">
      <c r="D589" s="170"/>
    </row>
    <row r="590" customFormat="false" ht="13.2" hidden="false" customHeight="false" outlineLevel="0" collapsed="false">
      <c r="D590" s="170"/>
    </row>
    <row r="591" customFormat="false" ht="13.2" hidden="false" customHeight="false" outlineLevel="0" collapsed="false">
      <c r="D591" s="170"/>
    </row>
    <row r="592" customFormat="false" ht="13.2" hidden="false" customHeight="false" outlineLevel="0" collapsed="false">
      <c r="D592" s="170"/>
    </row>
    <row r="593" customFormat="false" ht="13.2" hidden="false" customHeight="false" outlineLevel="0" collapsed="false">
      <c r="D593" s="170"/>
    </row>
    <row r="594" customFormat="false" ht="13.2" hidden="false" customHeight="false" outlineLevel="0" collapsed="false">
      <c r="D594" s="170"/>
    </row>
    <row r="595" customFormat="false" ht="13.2" hidden="false" customHeight="false" outlineLevel="0" collapsed="false">
      <c r="D595" s="170"/>
    </row>
    <row r="596" customFormat="false" ht="13.2" hidden="false" customHeight="false" outlineLevel="0" collapsed="false">
      <c r="D596" s="170"/>
    </row>
    <row r="597" customFormat="false" ht="13.2" hidden="false" customHeight="false" outlineLevel="0" collapsed="false">
      <c r="D597" s="170"/>
    </row>
    <row r="598" customFormat="false" ht="13.2" hidden="false" customHeight="false" outlineLevel="0" collapsed="false">
      <c r="D598" s="170"/>
    </row>
    <row r="599" customFormat="false" ht="13.2" hidden="false" customHeight="false" outlineLevel="0" collapsed="false">
      <c r="D599" s="170"/>
    </row>
    <row r="600" customFormat="false" ht="13.2" hidden="false" customHeight="false" outlineLevel="0" collapsed="false">
      <c r="D600" s="170"/>
    </row>
    <row r="601" customFormat="false" ht="13.2" hidden="false" customHeight="false" outlineLevel="0" collapsed="false">
      <c r="D601" s="170"/>
    </row>
    <row r="602" customFormat="false" ht="13.2" hidden="false" customHeight="false" outlineLevel="0" collapsed="false">
      <c r="D602" s="170"/>
    </row>
    <row r="603" customFormat="false" ht="13.2" hidden="false" customHeight="false" outlineLevel="0" collapsed="false">
      <c r="D603" s="170"/>
    </row>
    <row r="604" customFormat="false" ht="13.2" hidden="false" customHeight="false" outlineLevel="0" collapsed="false">
      <c r="D604" s="170"/>
    </row>
    <row r="605" customFormat="false" ht="13.2" hidden="false" customHeight="false" outlineLevel="0" collapsed="false">
      <c r="D605" s="170"/>
    </row>
    <row r="606" customFormat="false" ht="13.2" hidden="false" customHeight="false" outlineLevel="0" collapsed="false">
      <c r="D606" s="170"/>
    </row>
    <row r="607" customFormat="false" ht="13.2" hidden="false" customHeight="false" outlineLevel="0" collapsed="false">
      <c r="D607" s="170"/>
    </row>
    <row r="608" customFormat="false" ht="13.2" hidden="false" customHeight="false" outlineLevel="0" collapsed="false">
      <c r="D608" s="170"/>
    </row>
    <row r="609" customFormat="false" ht="13.2" hidden="false" customHeight="false" outlineLevel="0" collapsed="false">
      <c r="D609" s="170"/>
    </row>
    <row r="610" customFormat="false" ht="13.2" hidden="false" customHeight="false" outlineLevel="0" collapsed="false">
      <c r="D610" s="170"/>
    </row>
    <row r="611" customFormat="false" ht="13.2" hidden="false" customHeight="false" outlineLevel="0" collapsed="false">
      <c r="D611" s="170"/>
    </row>
    <row r="612" customFormat="false" ht="13.2" hidden="false" customHeight="false" outlineLevel="0" collapsed="false">
      <c r="D612" s="170"/>
    </row>
    <row r="613" customFormat="false" ht="13.2" hidden="false" customHeight="false" outlineLevel="0" collapsed="false">
      <c r="D613" s="170"/>
    </row>
    <row r="614" customFormat="false" ht="13.2" hidden="false" customHeight="false" outlineLevel="0" collapsed="false">
      <c r="D614" s="170"/>
    </row>
    <row r="615" customFormat="false" ht="13.2" hidden="false" customHeight="false" outlineLevel="0" collapsed="false">
      <c r="D615" s="170"/>
    </row>
    <row r="616" customFormat="false" ht="13.2" hidden="false" customHeight="false" outlineLevel="0" collapsed="false">
      <c r="D616" s="170"/>
    </row>
    <row r="617" customFormat="false" ht="13.2" hidden="false" customHeight="false" outlineLevel="0" collapsed="false">
      <c r="D617" s="170"/>
    </row>
    <row r="618" customFormat="false" ht="13.2" hidden="false" customHeight="false" outlineLevel="0" collapsed="false">
      <c r="D618" s="170"/>
    </row>
    <row r="619" customFormat="false" ht="13.2" hidden="false" customHeight="false" outlineLevel="0" collapsed="false">
      <c r="D619" s="170"/>
    </row>
    <row r="620" customFormat="false" ht="13.2" hidden="false" customHeight="false" outlineLevel="0" collapsed="false">
      <c r="D620" s="170"/>
    </row>
    <row r="621" customFormat="false" ht="13.2" hidden="false" customHeight="false" outlineLevel="0" collapsed="false">
      <c r="D621" s="170"/>
    </row>
    <row r="622" customFormat="false" ht="13.2" hidden="false" customHeight="false" outlineLevel="0" collapsed="false">
      <c r="D622" s="170"/>
    </row>
    <row r="623" customFormat="false" ht="13.2" hidden="false" customHeight="false" outlineLevel="0" collapsed="false">
      <c r="D623" s="170"/>
    </row>
    <row r="624" customFormat="false" ht="13.2" hidden="false" customHeight="false" outlineLevel="0" collapsed="false">
      <c r="D624" s="170"/>
    </row>
    <row r="625" customFormat="false" ht="13.2" hidden="false" customHeight="false" outlineLevel="0" collapsed="false">
      <c r="D625" s="170"/>
    </row>
    <row r="626" customFormat="false" ht="13.2" hidden="false" customHeight="false" outlineLevel="0" collapsed="false">
      <c r="D626" s="170"/>
    </row>
    <row r="627" customFormat="false" ht="13.2" hidden="false" customHeight="false" outlineLevel="0" collapsed="false">
      <c r="D627" s="170"/>
    </row>
    <row r="628" customFormat="false" ht="13.2" hidden="false" customHeight="false" outlineLevel="0" collapsed="false">
      <c r="D628" s="170"/>
    </row>
    <row r="629" customFormat="false" ht="13.2" hidden="false" customHeight="false" outlineLevel="0" collapsed="false">
      <c r="D629" s="170"/>
    </row>
    <row r="630" customFormat="false" ht="13.2" hidden="false" customHeight="false" outlineLevel="0" collapsed="false">
      <c r="D630" s="170"/>
    </row>
    <row r="631" customFormat="false" ht="13.2" hidden="false" customHeight="false" outlineLevel="0" collapsed="false">
      <c r="D631" s="170"/>
    </row>
    <row r="632" customFormat="false" ht="13.2" hidden="false" customHeight="false" outlineLevel="0" collapsed="false">
      <c r="D632" s="170"/>
    </row>
    <row r="633" customFormat="false" ht="13.2" hidden="false" customHeight="false" outlineLevel="0" collapsed="false">
      <c r="D633" s="170"/>
    </row>
    <row r="634" customFormat="false" ht="13.2" hidden="false" customHeight="false" outlineLevel="0" collapsed="false">
      <c r="D634" s="170"/>
    </row>
    <row r="635" customFormat="false" ht="13.2" hidden="false" customHeight="false" outlineLevel="0" collapsed="false">
      <c r="D635" s="170"/>
    </row>
    <row r="636" customFormat="false" ht="13.2" hidden="false" customHeight="false" outlineLevel="0" collapsed="false">
      <c r="D636" s="170"/>
    </row>
    <row r="637" customFormat="false" ht="13.2" hidden="false" customHeight="false" outlineLevel="0" collapsed="false">
      <c r="D637" s="170"/>
    </row>
    <row r="638" customFormat="false" ht="13.2" hidden="false" customHeight="false" outlineLevel="0" collapsed="false">
      <c r="D638" s="170"/>
    </row>
    <row r="639" customFormat="false" ht="13.2" hidden="false" customHeight="false" outlineLevel="0" collapsed="false">
      <c r="D639" s="170"/>
    </row>
    <row r="640" customFormat="false" ht="13.2" hidden="false" customHeight="false" outlineLevel="0" collapsed="false">
      <c r="D640" s="170"/>
    </row>
    <row r="641" customFormat="false" ht="13.2" hidden="false" customHeight="false" outlineLevel="0" collapsed="false">
      <c r="D641" s="170"/>
    </row>
    <row r="642" customFormat="false" ht="13.2" hidden="false" customHeight="false" outlineLevel="0" collapsed="false">
      <c r="D642" s="170"/>
    </row>
    <row r="643" customFormat="false" ht="13.2" hidden="false" customHeight="false" outlineLevel="0" collapsed="false">
      <c r="D643" s="170"/>
    </row>
    <row r="644" customFormat="false" ht="13.2" hidden="false" customHeight="false" outlineLevel="0" collapsed="false">
      <c r="D644" s="170"/>
    </row>
    <row r="645" customFormat="false" ht="13.2" hidden="false" customHeight="false" outlineLevel="0" collapsed="false">
      <c r="D645" s="170"/>
    </row>
    <row r="646" customFormat="false" ht="13.2" hidden="false" customHeight="false" outlineLevel="0" collapsed="false">
      <c r="D646" s="170"/>
    </row>
    <row r="647" customFormat="false" ht="13.2" hidden="false" customHeight="false" outlineLevel="0" collapsed="false">
      <c r="D647" s="170"/>
    </row>
    <row r="648" customFormat="false" ht="13.2" hidden="false" customHeight="false" outlineLevel="0" collapsed="false">
      <c r="D648" s="170"/>
    </row>
    <row r="649" customFormat="false" ht="13.2" hidden="false" customHeight="false" outlineLevel="0" collapsed="false">
      <c r="D649" s="170"/>
    </row>
    <row r="650" customFormat="false" ht="13.2" hidden="false" customHeight="false" outlineLevel="0" collapsed="false">
      <c r="D650" s="170"/>
    </row>
    <row r="651" customFormat="false" ht="13.2" hidden="false" customHeight="false" outlineLevel="0" collapsed="false">
      <c r="D651" s="170"/>
    </row>
    <row r="652" customFormat="false" ht="13.2" hidden="false" customHeight="false" outlineLevel="0" collapsed="false">
      <c r="D652" s="170"/>
    </row>
    <row r="653" customFormat="false" ht="13.2" hidden="false" customHeight="false" outlineLevel="0" collapsed="false">
      <c r="D653" s="170"/>
    </row>
    <row r="654" customFormat="false" ht="13.2" hidden="false" customHeight="false" outlineLevel="0" collapsed="false">
      <c r="D654" s="170"/>
    </row>
    <row r="655" customFormat="false" ht="13.2" hidden="false" customHeight="false" outlineLevel="0" collapsed="false">
      <c r="D655" s="170"/>
    </row>
    <row r="656" customFormat="false" ht="13.2" hidden="false" customHeight="false" outlineLevel="0" collapsed="false">
      <c r="D656" s="170"/>
    </row>
    <row r="657" customFormat="false" ht="13.2" hidden="false" customHeight="false" outlineLevel="0" collapsed="false">
      <c r="D657" s="170"/>
    </row>
    <row r="658" customFormat="false" ht="13.2" hidden="false" customHeight="false" outlineLevel="0" collapsed="false">
      <c r="D658" s="170"/>
    </row>
    <row r="659" customFormat="false" ht="13.2" hidden="false" customHeight="false" outlineLevel="0" collapsed="false">
      <c r="D659" s="170"/>
    </row>
    <row r="660" customFormat="false" ht="13.2" hidden="false" customHeight="false" outlineLevel="0" collapsed="false">
      <c r="D660" s="170"/>
    </row>
    <row r="661" customFormat="false" ht="13.2" hidden="false" customHeight="false" outlineLevel="0" collapsed="false">
      <c r="D661" s="170"/>
    </row>
    <row r="662" customFormat="false" ht="13.2" hidden="false" customHeight="false" outlineLevel="0" collapsed="false">
      <c r="D662" s="170"/>
    </row>
    <row r="663" customFormat="false" ht="13.2" hidden="false" customHeight="false" outlineLevel="0" collapsed="false">
      <c r="D663" s="170"/>
    </row>
    <row r="664" customFormat="false" ht="13.2" hidden="false" customHeight="false" outlineLevel="0" collapsed="false">
      <c r="D664" s="170"/>
    </row>
    <row r="665" customFormat="false" ht="13.2" hidden="false" customHeight="false" outlineLevel="0" collapsed="false">
      <c r="D665" s="170"/>
    </row>
    <row r="666" customFormat="false" ht="13.2" hidden="false" customHeight="false" outlineLevel="0" collapsed="false">
      <c r="D666" s="170"/>
    </row>
    <row r="667" customFormat="false" ht="13.2" hidden="false" customHeight="false" outlineLevel="0" collapsed="false">
      <c r="D667" s="170"/>
    </row>
    <row r="668" customFormat="false" ht="13.2" hidden="false" customHeight="false" outlineLevel="0" collapsed="false">
      <c r="D668" s="170"/>
    </row>
    <row r="669" customFormat="false" ht="13.2" hidden="false" customHeight="false" outlineLevel="0" collapsed="false">
      <c r="D669" s="170"/>
    </row>
    <row r="670" customFormat="false" ht="13.2" hidden="false" customHeight="false" outlineLevel="0" collapsed="false">
      <c r="D670" s="170"/>
    </row>
    <row r="671" customFormat="false" ht="13.2" hidden="false" customHeight="false" outlineLevel="0" collapsed="false">
      <c r="D671" s="170"/>
    </row>
    <row r="672" customFormat="false" ht="13.2" hidden="false" customHeight="false" outlineLevel="0" collapsed="false">
      <c r="D672" s="170"/>
    </row>
    <row r="673" customFormat="false" ht="13.2" hidden="false" customHeight="false" outlineLevel="0" collapsed="false">
      <c r="D673" s="170"/>
    </row>
    <row r="674" customFormat="false" ht="13.2" hidden="false" customHeight="false" outlineLevel="0" collapsed="false">
      <c r="D674" s="170"/>
    </row>
    <row r="675" customFormat="false" ht="13.2" hidden="false" customHeight="false" outlineLevel="0" collapsed="false">
      <c r="D675" s="170"/>
    </row>
    <row r="676" customFormat="false" ht="13.2" hidden="false" customHeight="false" outlineLevel="0" collapsed="false">
      <c r="D676" s="170"/>
    </row>
    <row r="677" customFormat="false" ht="13.2" hidden="false" customHeight="false" outlineLevel="0" collapsed="false">
      <c r="D677" s="170"/>
    </row>
    <row r="678" customFormat="false" ht="13.2" hidden="false" customHeight="false" outlineLevel="0" collapsed="false">
      <c r="D678" s="170"/>
    </row>
    <row r="679" customFormat="false" ht="13.2" hidden="false" customHeight="false" outlineLevel="0" collapsed="false">
      <c r="D679" s="170"/>
    </row>
    <row r="680" customFormat="false" ht="13.2" hidden="false" customHeight="false" outlineLevel="0" collapsed="false">
      <c r="D680" s="170"/>
    </row>
    <row r="681" customFormat="false" ht="13.2" hidden="false" customHeight="false" outlineLevel="0" collapsed="false">
      <c r="D681" s="170"/>
    </row>
    <row r="682" customFormat="false" ht="13.2" hidden="false" customHeight="false" outlineLevel="0" collapsed="false">
      <c r="D682" s="170"/>
    </row>
    <row r="683" customFormat="false" ht="13.2" hidden="false" customHeight="false" outlineLevel="0" collapsed="false">
      <c r="D683" s="170"/>
    </row>
    <row r="684" customFormat="false" ht="13.2" hidden="false" customHeight="false" outlineLevel="0" collapsed="false">
      <c r="D684" s="170"/>
    </row>
    <row r="685" customFormat="false" ht="13.2" hidden="false" customHeight="false" outlineLevel="0" collapsed="false">
      <c r="D685" s="170"/>
    </row>
    <row r="686" customFormat="false" ht="13.2" hidden="false" customHeight="false" outlineLevel="0" collapsed="false">
      <c r="D686" s="170"/>
    </row>
    <row r="687" customFormat="false" ht="13.2" hidden="false" customHeight="false" outlineLevel="0" collapsed="false">
      <c r="D687" s="170"/>
    </row>
    <row r="688" customFormat="false" ht="13.2" hidden="false" customHeight="false" outlineLevel="0" collapsed="false">
      <c r="D688" s="170"/>
    </row>
    <row r="689" customFormat="false" ht="13.2" hidden="false" customHeight="false" outlineLevel="0" collapsed="false">
      <c r="D689" s="170"/>
    </row>
    <row r="690" customFormat="false" ht="13.2" hidden="false" customHeight="false" outlineLevel="0" collapsed="false">
      <c r="D690" s="170"/>
    </row>
    <row r="691" customFormat="false" ht="13.2" hidden="false" customHeight="false" outlineLevel="0" collapsed="false">
      <c r="D691" s="170"/>
    </row>
    <row r="692" customFormat="false" ht="13.2" hidden="false" customHeight="false" outlineLevel="0" collapsed="false">
      <c r="D692" s="170"/>
    </row>
    <row r="693" customFormat="false" ht="13.2" hidden="false" customHeight="false" outlineLevel="0" collapsed="false">
      <c r="D693" s="170"/>
    </row>
    <row r="694" customFormat="false" ht="13.2" hidden="false" customHeight="false" outlineLevel="0" collapsed="false">
      <c r="D694" s="170"/>
    </row>
    <row r="695" customFormat="false" ht="13.2" hidden="false" customHeight="false" outlineLevel="0" collapsed="false">
      <c r="D695" s="170"/>
    </row>
    <row r="696" customFormat="false" ht="13.2" hidden="false" customHeight="false" outlineLevel="0" collapsed="false">
      <c r="D696" s="170"/>
    </row>
    <row r="697" customFormat="false" ht="13.2" hidden="false" customHeight="false" outlineLevel="0" collapsed="false">
      <c r="D697" s="170"/>
    </row>
    <row r="698" customFormat="false" ht="13.2" hidden="false" customHeight="false" outlineLevel="0" collapsed="false">
      <c r="D698" s="170"/>
    </row>
    <row r="699" customFormat="false" ht="13.2" hidden="false" customHeight="false" outlineLevel="0" collapsed="false">
      <c r="D699" s="170"/>
    </row>
    <row r="700" customFormat="false" ht="13.2" hidden="false" customHeight="false" outlineLevel="0" collapsed="false">
      <c r="D700" s="170"/>
    </row>
    <row r="701" customFormat="false" ht="13.2" hidden="false" customHeight="false" outlineLevel="0" collapsed="false">
      <c r="D701" s="170"/>
    </row>
    <row r="702" customFormat="false" ht="13.2" hidden="false" customHeight="false" outlineLevel="0" collapsed="false">
      <c r="D702" s="170"/>
    </row>
    <row r="703" customFormat="false" ht="13.2" hidden="false" customHeight="false" outlineLevel="0" collapsed="false">
      <c r="D703" s="170"/>
    </row>
    <row r="704" customFormat="false" ht="13.2" hidden="false" customHeight="false" outlineLevel="0" collapsed="false">
      <c r="D704" s="170"/>
    </row>
    <row r="705" customFormat="false" ht="13.2" hidden="false" customHeight="false" outlineLevel="0" collapsed="false">
      <c r="D705" s="170"/>
    </row>
    <row r="706" customFormat="false" ht="13.2" hidden="false" customHeight="false" outlineLevel="0" collapsed="false">
      <c r="D706" s="170"/>
    </row>
    <row r="707" customFormat="false" ht="13.2" hidden="false" customHeight="false" outlineLevel="0" collapsed="false">
      <c r="D707" s="170"/>
    </row>
    <row r="708" customFormat="false" ht="13.2" hidden="false" customHeight="false" outlineLevel="0" collapsed="false">
      <c r="D708" s="170"/>
    </row>
    <row r="709" customFormat="false" ht="13.2" hidden="false" customHeight="false" outlineLevel="0" collapsed="false">
      <c r="D709" s="170"/>
    </row>
    <row r="710" customFormat="false" ht="13.2" hidden="false" customHeight="false" outlineLevel="0" collapsed="false">
      <c r="D710" s="170"/>
    </row>
    <row r="711" customFormat="false" ht="13.2" hidden="false" customHeight="false" outlineLevel="0" collapsed="false">
      <c r="D711" s="170"/>
    </row>
    <row r="712" customFormat="false" ht="13.2" hidden="false" customHeight="false" outlineLevel="0" collapsed="false">
      <c r="D712" s="170"/>
    </row>
    <row r="713" customFormat="false" ht="13.2" hidden="false" customHeight="false" outlineLevel="0" collapsed="false">
      <c r="D713" s="170"/>
    </row>
    <row r="714" customFormat="false" ht="13.2" hidden="false" customHeight="false" outlineLevel="0" collapsed="false">
      <c r="D714" s="170"/>
    </row>
    <row r="715" customFormat="false" ht="13.2" hidden="false" customHeight="false" outlineLevel="0" collapsed="false">
      <c r="D715" s="170"/>
    </row>
    <row r="716" customFormat="false" ht="13.2" hidden="false" customHeight="false" outlineLevel="0" collapsed="false">
      <c r="D716" s="170"/>
    </row>
    <row r="717" customFormat="false" ht="13.2" hidden="false" customHeight="false" outlineLevel="0" collapsed="false">
      <c r="D717" s="170"/>
    </row>
    <row r="718" customFormat="false" ht="13.2" hidden="false" customHeight="false" outlineLevel="0" collapsed="false">
      <c r="D718" s="170"/>
    </row>
    <row r="719" customFormat="false" ht="13.2" hidden="false" customHeight="false" outlineLevel="0" collapsed="false">
      <c r="D719" s="170"/>
    </row>
    <row r="720" customFormat="false" ht="13.2" hidden="false" customHeight="false" outlineLevel="0" collapsed="false">
      <c r="D720" s="170"/>
    </row>
    <row r="721" customFormat="false" ht="13.2" hidden="false" customHeight="false" outlineLevel="0" collapsed="false">
      <c r="D721" s="170"/>
    </row>
    <row r="722" customFormat="false" ht="13.2" hidden="false" customHeight="false" outlineLevel="0" collapsed="false">
      <c r="D722" s="170"/>
    </row>
    <row r="723" customFormat="false" ht="13.2" hidden="false" customHeight="false" outlineLevel="0" collapsed="false">
      <c r="D723" s="170"/>
    </row>
    <row r="724" customFormat="false" ht="13.2" hidden="false" customHeight="false" outlineLevel="0" collapsed="false">
      <c r="D724" s="170"/>
    </row>
    <row r="725" customFormat="false" ht="13.2" hidden="false" customHeight="false" outlineLevel="0" collapsed="false">
      <c r="D725" s="170"/>
    </row>
    <row r="726" customFormat="false" ht="13.2" hidden="false" customHeight="false" outlineLevel="0" collapsed="false">
      <c r="D726" s="170"/>
    </row>
    <row r="727" customFormat="false" ht="13.2" hidden="false" customHeight="false" outlineLevel="0" collapsed="false">
      <c r="D727" s="170"/>
    </row>
    <row r="728" customFormat="false" ht="13.2" hidden="false" customHeight="false" outlineLevel="0" collapsed="false">
      <c r="D728" s="170"/>
    </row>
    <row r="729" customFormat="false" ht="13.2" hidden="false" customHeight="false" outlineLevel="0" collapsed="false">
      <c r="D729" s="170"/>
    </row>
    <row r="730" customFormat="false" ht="13.2" hidden="false" customHeight="false" outlineLevel="0" collapsed="false">
      <c r="D730" s="170"/>
    </row>
    <row r="731" customFormat="false" ht="13.2" hidden="false" customHeight="false" outlineLevel="0" collapsed="false">
      <c r="D731" s="170"/>
    </row>
    <row r="732" customFormat="false" ht="13.2" hidden="false" customHeight="false" outlineLevel="0" collapsed="false">
      <c r="D732" s="170"/>
    </row>
    <row r="733" customFormat="false" ht="13.2" hidden="false" customHeight="false" outlineLevel="0" collapsed="false">
      <c r="D733" s="170"/>
    </row>
    <row r="734" customFormat="false" ht="13.2" hidden="false" customHeight="false" outlineLevel="0" collapsed="false">
      <c r="D734" s="170"/>
    </row>
    <row r="735" customFormat="false" ht="13.2" hidden="false" customHeight="false" outlineLevel="0" collapsed="false">
      <c r="D735" s="170"/>
    </row>
    <row r="736" customFormat="false" ht="13.2" hidden="false" customHeight="false" outlineLevel="0" collapsed="false">
      <c r="D736" s="170"/>
    </row>
    <row r="737" customFormat="false" ht="13.2" hidden="false" customHeight="false" outlineLevel="0" collapsed="false">
      <c r="D737" s="170"/>
    </row>
    <row r="738" customFormat="false" ht="13.2" hidden="false" customHeight="false" outlineLevel="0" collapsed="false">
      <c r="D738" s="170"/>
    </row>
    <row r="739" customFormat="false" ht="13.2" hidden="false" customHeight="false" outlineLevel="0" collapsed="false">
      <c r="D739" s="170"/>
    </row>
    <row r="740" customFormat="false" ht="13.2" hidden="false" customHeight="false" outlineLevel="0" collapsed="false">
      <c r="D740" s="170"/>
    </row>
    <row r="741" customFormat="false" ht="13.2" hidden="false" customHeight="false" outlineLevel="0" collapsed="false">
      <c r="D741" s="170"/>
    </row>
    <row r="742" customFormat="false" ht="13.2" hidden="false" customHeight="false" outlineLevel="0" collapsed="false">
      <c r="D742" s="170"/>
    </row>
    <row r="743" customFormat="false" ht="13.2" hidden="false" customHeight="false" outlineLevel="0" collapsed="false">
      <c r="D743" s="170"/>
    </row>
    <row r="744" customFormat="false" ht="13.2" hidden="false" customHeight="false" outlineLevel="0" collapsed="false">
      <c r="D744" s="170"/>
    </row>
    <row r="745" customFormat="false" ht="13.2" hidden="false" customHeight="false" outlineLevel="0" collapsed="false">
      <c r="D745" s="170"/>
    </row>
    <row r="746" customFormat="false" ht="13.2" hidden="false" customHeight="false" outlineLevel="0" collapsed="false">
      <c r="D746" s="170"/>
    </row>
    <row r="747" customFormat="false" ht="13.2" hidden="false" customHeight="false" outlineLevel="0" collapsed="false">
      <c r="D747" s="170"/>
    </row>
    <row r="748" customFormat="false" ht="13.2" hidden="false" customHeight="false" outlineLevel="0" collapsed="false">
      <c r="D748" s="170"/>
    </row>
    <row r="749" customFormat="false" ht="13.2" hidden="false" customHeight="false" outlineLevel="0" collapsed="false">
      <c r="D749" s="170"/>
    </row>
    <row r="750" customFormat="false" ht="13.2" hidden="false" customHeight="false" outlineLevel="0" collapsed="false">
      <c r="D750" s="170"/>
    </row>
    <row r="751" customFormat="false" ht="13.2" hidden="false" customHeight="false" outlineLevel="0" collapsed="false">
      <c r="D751" s="170"/>
    </row>
    <row r="752" customFormat="false" ht="13.2" hidden="false" customHeight="false" outlineLevel="0" collapsed="false">
      <c r="D752" s="170"/>
    </row>
    <row r="753" customFormat="false" ht="13.2" hidden="false" customHeight="false" outlineLevel="0" collapsed="false">
      <c r="D753" s="170"/>
    </row>
    <row r="754" customFormat="false" ht="13.2" hidden="false" customHeight="false" outlineLevel="0" collapsed="false">
      <c r="D754" s="170"/>
    </row>
    <row r="755" customFormat="false" ht="13.2" hidden="false" customHeight="false" outlineLevel="0" collapsed="false">
      <c r="D755" s="170"/>
    </row>
    <row r="756" customFormat="false" ht="13.2" hidden="false" customHeight="false" outlineLevel="0" collapsed="false">
      <c r="D756" s="170"/>
    </row>
    <row r="757" customFormat="false" ht="13.2" hidden="false" customHeight="false" outlineLevel="0" collapsed="false">
      <c r="D757" s="170"/>
    </row>
    <row r="758" customFormat="false" ht="13.2" hidden="false" customHeight="false" outlineLevel="0" collapsed="false">
      <c r="D758" s="170"/>
    </row>
    <row r="759" customFormat="false" ht="13.2" hidden="false" customHeight="false" outlineLevel="0" collapsed="false">
      <c r="D759" s="170"/>
    </row>
    <row r="760" customFormat="false" ht="13.2" hidden="false" customHeight="false" outlineLevel="0" collapsed="false">
      <c r="D760" s="170"/>
    </row>
    <row r="761" customFormat="false" ht="13.2" hidden="false" customHeight="false" outlineLevel="0" collapsed="false">
      <c r="D761" s="170"/>
    </row>
    <row r="762" customFormat="false" ht="13.2" hidden="false" customHeight="false" outlineLevel="0" collapsed="false">
      <c r="D762" s="170"/>
    </row>
    <row r="763" customFormat="false" ht="13.2" hidden="false" customHeight="false" outlineLevel="0" collapsed="false">
      <c r="D763" s="170"/>
    </row>
    <row r="764" customFormat="false" ht="13.2" hidden="false" customHeight="false" outlineLevel="0" collapsed="false">
      <c r="D764" s="170"/>
    </row>
    <row r="765" customFormat="false" ht="13.2" hidden="false" customHeight="false" outlineLevel="0" collapsed="false">
      <c r="D765" s="170"/>
    </row>
    <row r="766" customFormat="false" ht="13.2" hidden="false" customHeight="false" outlineLevel="0" collapsed="false">
      <c r="D766" s="170"/>
    </row>
    <row r="767" customFormat="false" ht="13.2" hidden="false" customHeight="false" outlineLevel="0" collapsed="false">
      <c r="D767" s="170"/>
    </row>
    <row r="768" customFormat="false" ht="13.2" hidden="false" customHeight="false" outlineLevel="0" collapsed="false">
      <c r="D768" s="170"/>
    </row>
    <row r="769" customFormat="false" ht="13.2" hidden="false" customHeight="false" outlineLevel="0" collapsed="false">
      <c r="D769" s="170"/>
    </row>
    <row r="770" customFormat="false" ht="13.2" hidden="false" customHeight="false" outlineLevel="0" collapsed="false">
      <c r="D770" s="170"/>
    </row>
    <row r="771" customFormat="false" ht="13.2" hidden="false" customHeight="false" outlineLevel="0" collapsed="false">
      <c r="D771" s="170"/>
    </row>
    <row r="772" customFormat="false" ht="13.2" hidden="false" customHeight="false" outlineLevel="0" collapsed="false">
      <c r="D772" s="170"/>
    </row>
    <row r="773" customFormat="false" ht="13.2" hidden="false" customHeight="false" outlineLevel="0" collapsed="false">
      <c r="D773" s="170"/>
    </row>
    <row r="774" customFormat="false" ht="13.2" hidden="false" customHeight="false" outlineLevel="0" collapsed="false">
      <c r="D774" s="170"/>
    </row>
    <row r="775" customFormat="false" ht="13.2" hidden="false" customHeight="false" outlineLevel="0" collapsed="false">
      <c r="D775" s="170"/>
    </row>
    <row r="776" customFormat="false" ht="13.2" hidden="false" customHeight="false" outlineLevel="0" collapsed="false">
      <c r="D776" s="170"/>
    </row>
    <row r="777" customFormat="false" ht="13.2" hidden="false" customHeight="false" outlineLevel="0" collapsed="false">
      <c r="D777" s="170"/>
    </row>
    <row r="778" customFormat="false" ht="13.2" hidden="false" customHeight="false" outlineLevel="0" collapsed="false">
      <c r="D778" s="170"/>
    </row>
    <row r="779" customFormat="false" ht="13.2" hidden="false" customHeight="false" outlineLevel="0" collapsed="false">
      <c r="D779" s="170"/>
    </row>
    <row r="780" customFormat="false" ht="13.2" hidden="false" customHeight="false" outlineLevel="0" collapsed="false">
      <c r="D780" s="170"/>
    </row>
    <row r="781" customFormat="false" ht="13.2" hidden="false" customHeight="false" outlineLevel="0" collapsed="false">
      <c r="D781" s="170"/>
    </row>
    <row r="782" customFormat="false" ht="13.2" hidden="false" customHeight="false" outlineLevel="0" collapsed="false">
      <c r="D782" s="170"/>
    </row>
    <row r="783" customFormat="false" ht="13.2" hidden="false" customHeight="false" outlineLevel="0" collapsed="false">
      <c r="D783" s="170"/>
    </row>
    <row r="784" customFormat="false" ht="13.2" hidden="false" customHeight="false" outlineLevel="0" collapsed="false">
      <c r="D784" s="170"/>
    </row>
    <row r="785" customFormat="false" ht="13.2" hidden="false" customHeight="false" outlineLevel="0" collapsed="false">
      <c r="D785" s="170"/>
    </row>
    <row r="786" customFormat="false" ht="13.2" hidden="false" customHeight="false" outlineLevel="0" collapsed="false">
      <c r="D786" s="170"/>
    </row>
    <row r="787" customFormat="false" ht="13.2" hidden="false" customHeight="false" outlineLevel="0" collapsed="false">
      <c r="D787" s="170"/>
    </row>
    <row r="788" customFormat="false" ht="13.2" hidden="false" customHeight="false" outlineLevel="0" collapsed="false">
      <c r="D788" s="170"/>
    </row>
    <row r="789" customFormat="false" ht="13.2" hidden="false" customHeight="false" outlineLevel="0" collapsed="false">
      <c r="D789" s="170"/>
    </row>
    <row r="790" customFormat="false" ht="13.2" hidden="false" customHeight="false" outlineLevel="0" collapsed="false">
      <c r="D790" s="170"/>
    </row>
    <row r="791" customFormat="false" ht="13.2" hidden="false" customHeight="false" outlineLevel="0" collapsed="false">
      <c r="D791" s="170"/>
    </row>
    <row r="792" customFormat="false" ht="13.2" hidden="false" customHeight="false" outlineLevel="0" collapsed="false">
      <c r="D792" s="170"/>
    </row>
    <row r="793" customFormat="false" ht="13.2" hidden="false" customHeight="false" outlineLevel="0" collapsed="false">
      <c r="D793" s="170"/>
    </row>
    <row r="794" customFormat="false" ht="13.2" hidden="false" customHeight="false" outlineLevel="0" collapsed="false">
      <c r="D794" s="170"/>
    </row>
    <row r="795" customFormat="false" ht="13.2" hidden="false" customHeight="false" outlineLevel="0" collapsed="false">
      <c r="D795" s="170"/>
    </row>
    <row r="796" customFormat="false" ht="13.2" hidden="false" customHeight="false" outlineLevel="0" collapsed="false">
      <c r="D796" s="170"/>
    </row>
    <row r="797" customFormat="false" ht="13.2" hidden="false" customHeight="false" outlineLevel="0" collapsed="false">
      <c r="D797" s="170"/>
    </row>
    <row r="798" customFormat="false" ht="13.2" hidden="false" customHeight="false" outlineLevel="0" collapsed="false">
      <c r="D798" s="170"/>
    </row>
    <row r="799" customFormat="false" ht="13.2" hidden="false" customHeight="false" outlineLevel="0" collapsed="false">
      <c r="D799" s="170"/>
    </row>
    <row r="800" customFormat="false" ht="13.2" hidden="false" customHeight="false" outlineLevel="0" collapsed="false">
      <c r="D800" s="170"/>
    </row>
    <row r="801" customFormat="false" ht="13.2" hidden="false" customHeight="false" outlineLevel="0" collapsed="false">
      <c r="D801" s="170"/>
    </row>
    <row r="802" customFormat="false" ht="13.2" hidden="false" customHeight="false" outlineLevel="0" collapsed="false">
      <c r="D802" s="170"/>
    </row>
    <row r="803" customFormat="false" ht="13.2" hidden="false" customHeight="false" outlineLevel="0" collapsed="false">
      <c r="D803" s="170"/>
    </row>
    <row r="804" customFormat="false" ht="13.2" hidden="false" customHeight="false" outlineLevel="0" collapsed="false">
      <c r="D804" s="170"/>
    </row>
    <row r="805" customFormat="false" ht="13.2" hidden="false" customHeight="false" outlineLevel="0" collapsed="false">
      <c r="D805" s="170"/>
    </row>
    <row r="806" customFormat="false" ht="13.2" hidden="false" customHeight="false" outlineLevel="0" collapsed="false">
      <c r="D806" s="170"/>
    </row>
    <row r="807" customFormat="false" ht="13.2" hidden="false" customHeight="false" outlineLevel="0" collapsed="false">
      <c r="D807" s="170"/>
    </row>
    <row r="808" customFormat="false" ht="13.2" hidden="false" customHeight="false" outlineLevel="0" collapsed="false">
      <c r="D808" s="170"/>
    </row>
    <row r="809" customFormat="false" ht="13.2" hidden="false" customHeight="false" outlineLevel="0" collapsed="false">
      <c r="D809" s="170"/>
    </row>
    <row r="810" customFormat="false" ht="13.2" hidden="false" customHeight="false" outlineLevel="0" collapsed="false">
      <c r="D810" s="170"/>
    </row>
    <row r="811" customFormat="false" ht="13.2" hidden="false" customHeight="false" outlineLevel="0" collapsed="false">
      <c r="D811" s="170"/>
    </row>
    <row r="812" customFormat="false" ht="13.2" hidden="false" customHeight="false" outlineLevel="0" collapsed="false">
      <c r="D812" s="170"/>
    </row>
    <row r="813" customFormat="false" ht="13.2" hidden="false" customHeight="false" outlineLevel="0" collapsed="false">
      <c r="D813" s="170"/>
    </row>
    <row r="814" customFormat="false" ht="13.2" hidden="false" customHeight="false" outlineLevel="0" collapsed="false">
      <c r="D814" s="170"/>
    </row>
    <row r="815" customFormat="false" ht="13.2" hidden="false" customHeight="false" outlineLevel="0" collapsed="false">
      <c r="D815" s="170"/>
    </row>
    <row r="816" customFormat="false" ht="13.2" hidden="false" customHeight="false" outlineLevel="0" collapsed="false">
      <c r="D816" s="170"/>
    </row>
    <row r="817" customFormat="false" ht="13.2" hidden="false" customHeight="false" outlineLevel="0" collapsed="false">
      <c r="D817" s="170"/>
    </row>
    <row r="818" customFormat="false" ht="13.2" hidden="false" customHeight="false" outlineLevel="0" collapsed="false">
      <c r="D818" s="170"/>
    </row>
    <row r="819" customFormat="false" ht="13.2" hidden="false" customHeight="false" outlineLevel="0" collapsed="false">
      <c r="D819" s="170"/>
    </row>
    <row r="820" customFormat="false" ht="13.2" hidden="false" customHeight="false" outlineLevel="0" collapsed="false">
      <c r="D820" s="170"/>
    </row>
    <row r="821" customFormat="false" ht="13.2" hidden="false" customHeight="false" outlineLevel="0" collapsed="false">
      <c r="D821" s="170"/>
    </row>
    <row r="822" customFormat="false" ht="13.2" hidden="false" customHeight="false" outlineLevel="0" collapsed="false">
      <c r="D822" s="170"/>
    </row>
    <row r="823" customFormat="false" ht="13.2" hidden="false" customHeight="false" outlineLevel="0" collapsed="false">
      <c r="D823" s="170"/>
    </row>
    <row r="824" customFormat="false" ht="13.2" hidden="false" customHeight="false" outlineLevel="0" collapsed="false">
      <c r="D824" s="170"/>
    </row>
    <row r="825" customFormat="false" ht="13.2" hidden="false" customHeight="false" outlineLevel="0" collapsed="false">
      <c r="D825" s="170"/>
    </row>
    <row r="826" customFormat="false" ht="13.2" hidden="false" customHeight="false" outlineLevel="0" collapsed="false">
      <c r="D826" s="170"/>
    </row>
    <row r="827" customFormat="false" ht="13.2" hidden="false" customHeight="false" outlineLevel="0" collapsed="false">
      <c r="D827" s="170"/>
    </row>
    <row r="828" customFormat="false" ht="13.2" hidden="false" customHeight="false" outlineLevel="0" collapsed="false">
      <c r="D828" s="170"/>
    </row>
    <row r="829" customFormat="false" ht="13.2" hidden="false" customHeight="false" outlineLevel="0" collapsed="false">
      <c r="D829" s="170"/>
    </row>
    <row r="830" customFormat="false" ht="13.2" hidden="false" customHeight="false" outlineLevel="0" collapsed="false">
      <c r="D830" s="170"/>
    </row>
    <row r="831" customFormat="false" ht="13.2" hidden="false" customHeight="false" outlineLevel="0" collapsed="false">
      <c r="D831" s="170"/>
    </row>
    <row r="832" customFormat="false" ht="13.2" hidden="false" customHeight="false" outlineLevel="0" collapsed="false">
      <c r="D832" s="170"/>
    </row>
    <row r="833" customFormat="false" ht="13.2" hidden="false" customHeight="false" outlineLevel="0" collapsed="false">
      <c r="D833" s="170"/>
    </row>
    <row r="834" customFormat="false" ht="13.2" hidden="false" customHeight="false" outlineLevel="0" collapsed="false">
      <c r="D834" s="170"/>
    </row>
    <row r="835" customFormat="false" ht="13.2" hidden="false" customHeight="false" outlineLevel="0" collapsed="false">
      <c r="D835" s="170"/>
    </row>
    <row r="836" customFormat="false" ht="13.2" hidden="false" customHeight="false" outlineLevel="0" collapsed="false">
      <c r="D836" s="170"/>
    </row>
    <row r="837" customFormat="false" ht="13.2" hidden="false" customHeight="false" outlineLevel="0" collapsed="false">
      <c r="D837" s="170"/>
    </row>
    <row r="838" customFormat="false" ht="13.2" hidden="false" customHeight="false" outlineLevel="0" collapsed="false">
      <c r="D838" s="170"/>
    </row>
    <row r="839" customFormat="false" ht="13.2" hidden="false" customHeight="false" outlineLevel="0" collapsed="false">
      <c r="D839" s="170"/>
    </row>
    <row r="840" customFormat="false" ht="13.2" hidden="false" customHeight="false" outlineLevel="0" collapsed="false">
      <c r="D840" s="170"/>
    </row>
    <row r="841" customFormat="false" ht="13.2" hidden="false" customHeight="false" outlineLevel="0" collapsed="false">
      <c r="D841" s="170"/>
    </row>
    <row r="842" customFormat="false" ht="13.2" hidden="false" customHeight="false" outlineLevel="0" collapsed="false">
      <c r="D842" s="170"/>
    </row>
    <row r="843" customFormat="false" ht="13.2" hidden="false" customHeight="false" outlineLevel="0" collapsed="false">
      <c r="D843" s="170"/>
    </row>
    <row r="844" customFormat="false" ht="13.2" hidden="false" customHeight="false" outlineLevel="0" collapsed="false">
      <c r="D844" s="170"/>
    </row>
    <row r="845" customFormat="false" ht="13.2" hidden="false" customHeight="false" outlineLevel="0" collapsed="false">
      <c r="D845" s="170"/>
    </row>
    <row r="846" customFormat="false" ht="13.2" hidden="false" customHeight="false" outlineLevel="0" collapsed="false">
      <c r="D846" s="170"/>
    </row>
    <row r="847" customFormat="false" ht="13.2" hidden="false" customHeight="false" outlineLevel="0" collapsed="false">
      <c r="D847" s="170"/>
    </row>
    <row r="848" customFormat="false" ht="13.2" hidden="false" customHeight="false" outlineLevel="0" collapsed="false">
      <c r="D848" s="170"/>
    </row>
    <row r="849" customFormat="false" ht="13.2" hidden="false" customHeight="false" outlineLevel="0" collapsed="false">
      <c r="D849" s="170"/>
    </row>
    <row r="850" customFormat="false" ht="13.2" hidden="false" customHeight="false" outlineLevel="0" collapsed="false">
      <c r="D850" s="170"/>
    </row>
    <row r="851" customFormat="false" ht="13.2" hidden="false" customHeight="false" outlineLevel="0" collapsed="false">
      <c r="D851" s="170"/>
    </row>
    <row r="852" customFormat="false" ht="13.2" hidden="false" customHeight="false" outlineLevel="0" collapsed="false">
      <c r="D852" s="170"/>
    </row>
    <row r="853" customFormat="false" ht="13.2" hidden="false" customHeight="false" outlineLevel="0" collapsed="false">
      <c r="D853" s="170"/>
    </row>
    <row r="854" customFormat="false" ht="13.2" hidden="false" customHeight="false" outlineLevel="0" collapsed="false">
      <c r="D854" s="170"/>
    </row>
    <row r="855" customFormat="false" ht="13.2" hidden="false" customHeight="false" outlineLevel="0" collapsed="false">
      <c r="D855" s="170"/>
    </row>
    <row r="856" customFormat="false" ht="13.2" hidden="false" customHeight="false" outlineLevel="0" collapsed="false">
      <c r="D856" s="170"/>
    </row>
    <row r="857" customFormat="false" ht="13.2" hidden="false" customHeight="false" outlineLevel="0" collapsed="false">
      <c r="D857" s="170"/>
    </row>
    <row r="858" customFormat="false" ht="13.2" hidden="false" customHeight="false" outlineLevel="0" collapsed="false">
      <c r="D858" s="170"/>
    </row>
    <row r="859" customFormat="false" ht="13.2" hidden="false" customHeight="false" outlineLevel="0" collapsed="false">
      <c r="D859" s="170"/>
    </row>
    <row r="860" customFormat="false" ht="13.2" hidden="false" customHeight="false" outlineLevel="0" collapsed="false">
      <c r="D860" s="170"/>
    </row>
    <row r="861" customFormat="false" ht="13.2" hidden="false" customHeight="false" outlineLevel="0" collapsed="false">
      <c r="D861" s="170"/>
    </row>
    <row r="862" customFormat="false" ht="13.2" hidden="false" customHeight="false" outlineLevel="0" collapsed="false">
      <c r="D862" s="170"/>
    </row>
    <row r="863" customFormat="false" ht="13.2" hidden="false" customHeight="false" outlineLevel="0" collapsed="false">
      <c r="D863" s="170"/>
    </row>
    <row r="864" customFormat="false" ht="13.2" hidden="false" customHeight="false" outlineLevel="0" collapsed="false">
      <c r="D864" s="170"/>
    </row>
    <row r="865" customFormat="false" ht="13.2" hidden="false" customHeight="false" outlineLevel="0" collapsed="false">
      <c r="D865" s="170"/>
    </row>
    <row r="866" customFormat="false" ht="13.2" hidden="false" customHeight="false" outlineLevel="0" collapsed="false">
      <c r="D866" s="170"/>
    </row>
    <row r="867" customFormat="false" ht="13.2" hidden="false" customHeight="false" outlineLevel="0" collapsed="false">
      <c r="D867" s="170"/>
    </row>
    <row r="868" customFormat="false" ht="13.2" hidden="false" customHeight="false" outlineLevel="0" collapsed="false">
      <c r="D868" s="170"/>
    </row>
    <row r="869" customFormat="false" ht="13.2" hidden="false" customHeight="false" outlineLevel="0" collapsed="false">
      <c r="D869" s="170"/>
    </row>
    <row r="870" customFormat="false" ht="13.2" hidden="false" customHeight="false" outlineLevel="0" collapsed="false">
      <c r="D870" s="170"/>
    </row>
    <row r="871" customFormat="false" ht="13.2" hidden="false" customHeight="false" outlineLevel="0" collapsed="false">
      <c r="D871" s="170"/>
    </row>
    <row r="872" customFormat="false" ht="13.2" hidden="false" customHeight="false" outlineLevel="0" collapsed="false">
      <c r="D872" s="170"/>
    </row>
    <row r="873" customFormat="false" ht="13.2" hidden="false" customHeight="false" outlineLevel="0" collapsed="false">
      <c r="D873" s="170"/>
    </row>
    <row r="874" customFormat="false" ht="13.2" hidden="false" customHeight="false" outlineLevel="0" collapsed="false">
      <c r="D874" s="170"/>
    </row>
    <row r="875" customFormat="false" ht="13.2" hidden="false" customHeight="false" outlineLevel="0" collapsed="false">
      <c r="D875" s="170"/>
    </row>
    <row r="876" customFormat="false" ht="13.2" hidden="false" customHeight="false" outlineLevel="0" collapsed="false">
      <c r="D876" s="170"/>
    </row>
    <row r="877" customFormat="false" ht="13.2" hidden="false" customHeight="false" outlineLevel="0" collapsed="false">
      <c r="D877" s="170"/>
    </row>
    <row r="878" customFormat="false" ht="13.2" hidden="false" customHeight="false" outlineLevel="0" collapsed="false">
      <c r="D878" s="170"/>
    </row>
    <row r="879" customFormat="false" ht="13.2" hidden="false" customHeight="false" outlineLevel="0" collapsed="false">
      <c r="D879" s="170"/>
    </row>
    <row r="880" customFormat="false" ht="13.2" hidden="false" customHeight="false" outlineLevel="0" collapsed="false">
      <c r="D880" s="170"/>
    </row>
    <row r="881" customFormat="false" ht="13.2" hidden="false" customHeight="false" outlineLevel="0" collapsed="false">
      <c r="D881" s="170"/>
    </row>
    <row r="882" customFormat="false" ht="13.2" hidden="false" customHeight="false" outlineLevel="0" collapsed="false">
      <c r="D882" s="170"/>
    </row>
    <row r="883" customFormat="false" ht="13.2" hidden="false" customHeight="false" outlineLevel="0" collapsed="false">
      <c r="D883" s="170"/>
    </row>
    <row r="884" customFormat="false" ht="13.2" hidden="false" customHeight="false" outlineLevel="0" collapsed="false">
      <c r="D884" s="170"/>
    </row>
    <row r="885" customFormat="false" ht="13.2" hidden="false" customHeight="false" outlineLevel="0" collapsed="false">
      <c r="D885" s="170"/>
    </row>
    <row r="886" customFormat="false" ht="13.2" hidden="false" customHeight="false" outlineLevel="0" collapsed="false">
      <c r="D886" s="170"/>
    </row>
    <row r="887" customFormat="false" ht="13.2" hidden="false" customHeight="false" outlineLevel="0" collapsed="false">
      <c r="D887" s="170"/>
    </row>
    <row r="888" customFormat="false" ht="13.2" hidden="false" customHeight="false" outlineLevel="0" collapsed="false">
      <c r="D888" s="170"/>
    </row>
    <row r="889" customFormat="false" ht="13.2" hidden="false" customHeight="false" outlineLevel="0" collapsed="false">
      <c r="D889" s="170"/>
    </row>
    <row r="890" customFormat="false" ht="13.2" hidden="false" customHeight="false" outlineLevel="0" collapsed="false">
      <c r="D890" s="170"/>
    </row>
    <row r="891" customFormat="false" ht="13.2" hidden="false" customHeight="false" outlineLevel="0" collapsed="false">
      <c r="D891" s="170"/>
    </row>
    <row r="892" customFormat="false" ht="13.2" hidden="false" customHeight="false" outlineLevel="0" collapsed="false">
      <c r="D892" s="170"/>
    </row>
    <row r="893" customFormat="false" ht="13.2" hidden="false" customHeight="false" outlineLevel="0" collapsed="false">
      <c r="D893" s="170"/>
    </row>
    <row r="894" customFormat="false" ht="13.2" hidden="false" customHeight="false" outlineLevel="0" collapsed="false">
      <c r="D894" s="170"/>
    </row>
    <row r="895" customFormat="false" ht="13.2" hidden="false" customHeight="false" outlineLevel="0" collapsed="false">
      <c r="D895" s="170"/>
    </row>
    <row r="896" customFormat="false" ht="13.2" hidden="false" customHeight="false" outlineLevel="0" collapsed="false">
      <c r="D896" s="170"/>
    </row>
    <row r="897" customFormat="false" ht="13.2" hidden="false" customHeight="false" outlineLevel="0" collapsed="false">
      <c r="D897" s="170"/>
    </row>
    <row r="898" customFormat="false" ht="13.2" hidden="false" customHeight="false" outlineLevel="0" collapsed="false">
      <c r="D898" s="170"/>
    </row>
    <row r="899" customFormat="false" ht="13.2" hidden="false" customHeight="false" outlineLevel="0" collapsed="false">
      <c r="D899" s="170"/>
    </row>
    <row r="900" customFormat="false" ht="13.2" hidden="false" customHeight="false" outlineLevel="0" collapsed="false">
      <c r="D900" s="170"/>
    </row>
    <row r="901" customFormat="false" ht="13.2" hidden="false" customHeight="false" outlineLevel="0" collapsed="false">
      <c r="D901" s="170"/>
    </row>
    <row r="902" customFormat="false" ht="13.2" hidden="false" customHeight="false" outlineLevel="0" collapsed="false">
      <c r="D902" s="170"/>
    </row>
    <row r="903" customFormat="false" ht="13.2" hidden="false" customHeight="false" outlineLevel="0" collapsed="false">
      <c r="D903" s="170"/>
    </row>
    <row r="904" customFormat="false" ht="13.2" hidden="false" customHeight="false" outlineLevel="0" collapsed="false">
      <c r="D904" s="170"/>
    </row>
    <row r="905" customFormat="false" ht="13.2" hidden="false" customHeight="false" outlineLevel="0" collapsed="false">
      <c r="D905" s="170"/>
    </row>
    <row r="906" customFormat="false" ht="13.2" hidden="false" customHeight="false" outlineLevel="0" collapsed="false">
      <c r="D906" s="170"/>
    </row>
    <row r="907" customFormat="false" ht="13.2" hidden="false" customHeight="false" outlineLevel="0" collapsed="false">
      <c r="D907" s="170"/>
    </row>
    <row r="908" customFormat="false" ht="13.2" hidden="false" customHeight="false" outlineLevel="0" collapsed="false">
      <c r="D908" s="170"/>
    </row>
    <row r="909" customFormat="false" ht="13.2" hidden="false" customHeight="false" outlineLevel="0" collapsed="false">
      <c r="D909" s="170"/>
    </row>
    <row r="910" customFormat="false" ht="13.2" hidden="false" customHeight="false" outlineLevel="0" collapsed="false">
      <c r="D910" s="170"/>
    </row>
    <row r="911" customFormat="false" ht="13.2" hidden="false" customHeight="false" outlineLevel="0" collapsed="false">
      <c r="D911" s="170"/>
    </row>
    <row r="912" customFormat="false" ht="13.2" hidden="false" customHeight="false" outlineLevel="0" collapsed="false">
      <c r="D912" s="170"/>
    </row>
    <row r="913" customFormat="false" ht="13.2" hidden="false" customHeight="false" outlineLevel="0" collapsed="false">
      <c r="D913" s="170"/>
    </row>
    <row r="914" customFormat="false" ht="13.2" hidden="false" customHeight="false" outlineLevel="0" collapsed="false">
      <c r="D914" s="170"/>
    </row>
    <row r="915" customFormat="false" ht="13.2" hidden="false" customHeight="false" outlineLevel="0" collapsed="false">
      <c r="D915" s="170"/>
    </row>
    <row r="916" customFormat="false" ht="13.2" hidden="false" customHeight="false" outlineLevel="0" collapsed="false">
      <c r="D916" s="170"/>
    </row>
    <row r="917" customFormat="false" ht="13.2" hidden="false" customHeight="false" outlineLevel="0" collapsed="false">
      <c r="D917" s="170"/>
    </row>
    <row r="918" customFormat="false" ht="13.2" hidden="false" customHeight="false" outlineLevel="0" collapsed="false">
      <c r="D918" s="170"/>
    </row>
    <row r="919" customFormat="false" ht="13.2" hidden="false" customHeight="false" outlineLevel="0" collapsed="false">
      <c r="D919" s="170"/>
    </row>
    <row r="920" customFormat="false" ht="13.2" hidden="false" customHeight="false" outlineLevel="0" collapsed="false">
      <c r="D920" s="170"/>
    </row>
    <row r="921" customFormat="false" ht="13.2" hidden="false" customHeight="false" outlineLevel="0" collapsed="false">
      <c r="D921" s="170"/>
    </row>
    <row r="922" customFormat="false" ht="13.2" hidden="false" customHeight="false" outlineLevel="0" collapsed="false">
      <c r="D922" s="170"/>
    </row>
    <row r="923" customFormat="false" ht="13.2" hidden="false" customHeight="false" outlineLevel="0" collapsed="false">
      <c r="D923" s="170"/>
    </row>
    <row r="924" customFormat="false" ht="13.2" hidden="false" customHeight="false" outlineLevel="0" collapsed="false">
      <c r="D924" s="170"/>
    </row>
    <row r="925" customFormat="false" ht="13.2" hidden="false" customHeight="false" outlineLevel="0" collapsed="false">
      <c r="D925" s="170"/>
    </row>
    <row r="926" customFormat="false" ht="13.2" hidden="false" customHeight="false" outlineLevel="0" collapsed="false">
      <c r="D926" s="170"/>
    </row>
    <row r="927" customFormat="false" ht="13.2" hidden="false" customHeight="false" outlineLevel="0" collapsed="false">
      <c r="D927" s="170"/>
    </row>
    <row r="928" customFormat="false" ht="13.2" hidden="false" customHeight="false" outlineLevel="0" collapsed="false">
      <c r="D928" s="170"/>
    </row>
    <row r="929" customFormat="false" ht="13.2" hidden="false" customHeight="false" outlineLevel="0" collapsed="false">
      <c r="D929" s="170"/>
    </row>
    <row r="930" customFormat="false" ht="13.2" hidden="false" customHeight="false" outlineLevel="0" collapsed="false">
      <c r="D930" s="170"/>
    </row>
    <row r="931" customFormat="false" ht="13.2" hidden="false" customHeight="false" outlineLevel="0" collapsed="false">
      <c r="D931" s="170"/>
    </row>
    <row r="932" customFormat="false" ht="13.2" hidden="false" customHeight="false" outlineLevel="0" collapsed="false">
      <c r="D932" s="170"/>
    </row>
    <row r="933" customFormat="false" ht="13.2" hidden="false" customHeight="false" outlineLevel="0" collapsed="false">
      <c r="D933" s="170"/>
    </row>
    <row r="934" customFormat="false" ht="13.2" hidden="false" customHeight="false" outlineLevel="0" collapsed="false">
      <c r="D934" s="170"/>
    </row>
    <row r="935" customFormat="false" ht="13.2" hidden="false" customHeight="false" outlineLevel="0" collapsed="false">
      <c r="D935" s="170"/>
    </row>
    <row r="936" customFormat="false" ht="13.2" hidden="false" customHeight="false" outlineLevel="0" collapsed="false">
      <c r="D936" s="170"/>
    </row>
    <row r="937" customFormat="false" ht="13.2" hidden="false" customHeight="false" outlineLevel="0" collapsed="false">
      <c r="D937" s="170"/>
    </row>
    <row r="938" customFormat="false" ht="13.2" hidden="false" customHeight="false" outlineLevel="0" collapsed="false">
      <c r="D938" s="170"/>
    </row>
    <row r="939" customFormat="false" ht="13.2" hidden="false" customHeight="false" outlineLevel="0" collapsed="false">
      <c r="D939" s="170"/>
    </row>
    <row r="940" customFormat="false" ht="13.2" hidden="false" customHeight="false" outlineLevel="0" collapsed="false">
      <c r="D940" s="170"/>
    </row>
    <row r="941" customFormat="false" ht="13.2" hidden="false" customHeight="false" outlineLevel="0" collapsed="false">
      <c r="D941" s="170"/>
    </row>
    <row r="942" customFormat="false" ht="13.2" hidden="false" customHeight="false" outlineLevel="0" collapsed="false">
      <c r="D942" s="170"/>
    </row>
    <row r="943" customFormat="false" ht="13.2" hidden="false" customHeight="false" outlineLevel="0" collapsed="false">
      <c r="D943" s="170"/>
    </row>
    <row r="944" customFormat="false" ht="13.2" hidden="false" customHeight="false" outlineLevel="0" collapsed="false">
      <c r="D944" s="170"/>
    </row>
    <row r="945" customFormat="false" ht="13.2" hidden="false" customHeight="false" outlineLevel="0" collapsed="false">
      <c r="D945" s="170"/>
    </row>
    <row r="946" customFormat="false" ht="13.2" hidden="false" customHeight="false" outlineLevel="0" collapsed="false">
      <c r="D946" s="170"/>
    </row>
    <row r="947" customFormat="false" ht="13.2" hidden="false" customHeight="false" outlineLevel="0" collapsed="false">
      <c r="D947" s="170"/>
    </row>
    <row r="948" customFormat="false" ht="13.2" hidden="false" customHeight="false" outlineLevel="0" collapsed="false">
      <c r="D948" s="170"/>
    </row>
    <row r="949" customFormat="false" ht="13.2" hidden="false" customHeight="false" outlineLevel="0" collapsed="false">
      <c r="D949" s="170"/>
    </row>
    <row r="950" customFormat="false" ht="13.2" hidden="false" customHeight="false" outlineLevel="0" collapsed="false">
      <c r="D950" s="170"/>
    </row>
    <row r="951" customFormat="false" ht="13.2" hidden="false" customHeight="false" outlineLevel="0" collapsed="false">
      <c r="D951" s="170"/>
    </row>
    <row r="952" customFormat="false" ht="13.2" hidden="false" customHeight="false" outlineLevel="0" collapsed="false">
      <c r="D952" s="170"/>
    </row>
    <row r="953" customFormat="false" ht="13.2" hidden="false" customHeight="false" outlineLevel="0" collapsed="false">
      <c r="D953" s="170"/>
    </row>
    <row r="954" customFormat="false" ht="13.2" hidden="false" customHeight="false" outlineLevel="0" collapsed="false">
      <c r="D954" s="170"/>
    </row>
    <row r="955" customFormat="false" ht="13.2" hidden="false" customHeight="false" outlineLevel="0" collapsed="false">
      <c r="D955" s="170"/>
    </row>
    <row r="956" customFormat="false" ht="13.2" hidden="false" customHeight="false" outlineLevel="0" collapsed="false">
      <c r="D956" s="170"/>
    </row>
    <row r="957" customFormat="false" ht="13.2" hidden="false" customHeight="false" outlineLevel="0" collapsed="false">
      <c r="D957" s="170"/>
    </row>
    <row r="958" customFormat="false" ht="13.2" hidden="false" customHeight="false" outlineLevel="0" collapsed="false">
      <c r="D958" s="170"/>
    </row>
    <row r="959" customFormat="false" ht="13.2" hidden="false" customHeight="false" outlineLevel="0" collapsed="false">
      <c r="D959" s="170"/>
    </row>
    <row r="960" customFormat="false" ht="13.2" hidden="false" customHeight="false" outlineLevel="0" collapsed="false">
      <c r="D960" s="170"/>
    </row>
    <row r="961" customFormat="false" ht="13.2" hidden="false" customHeight="false" outlineLevel="0" collapsed="false">
      <c r="D961" s="170"/>
    </row>
    <row r="962" customFormat="false" ht="13.2" hidden="false" customHeight="false" outlineLevel="0" collapsed="false">
      <c r="D962" s="170"/>
    </row>
    <row r="963" customFormat="false" ht="13.2" hidden="false" customHeight="false" outlineLevel="0" collapsed="false">
      <c r="D963" s="170"/>
    </row>
    <row r="964" customFormat="false" ht="13.2" hidden="false" customHeight="false" outlineLevel="0" collapsed="false">
      <c r="D964" s="170"/>
    </row>
    <row r="965" customFormat="false" ht="13.2" hidden="false" customHeight="false" outlineLevel="0" collapsed="false">
      <c r="D965" s="170"/>
    </row>
    <row r="966" customFormat="false" ht="13.2" hidden="false" customHeight="false" outlineLevel="0" collapsed="false">
      <c r="D966" s="170"/>
    </row>
    <row r="967" customFormat="false" ht="13.2" hidden="false" customHeight="false" outlineLevel="0" collapsed="false">
      <c r="D967" s="170"/>
    </row>
    <row r="968" customFormat="false" ht="13.2" hidden="false" customHeight="false" outlineLevel="0" collapsed="false">
      <c r="D968" s="170"/>
    </row>
    <row r="969" customFormat="false" ht="13.2" hidden="false" customHeight="false" outlineLevel="0" collapsed="false">
      <c r="D969" s="170"/>
    </row>
    <row r="970" customFormat="false" ht="13.2" hidden="false" customHeight="false" outlineLevel="0" collapsed="false">
      <c r="D970" s="170"/>
    </row>
    <row r="971" customFormat="false" ht="13.2" hidden="false" customHeight="false" outlineLevel="0" collapsed="false">
      <c r="D971" s="170"/>
    </row>
    <row r="972" customFormat="false" ht="13.2" hidden="false" customHeight="false" outlineLevel="0" collapsed="false">
      <c r="D972" s="170"/>
    </row>
    <row r="973" customFormat="false" ht="13.2" hidden="false" customHeight="false" outlineLevel="0" collapsed="false">
      <c r="D973" s="170"/>
    </row>
    <row r="974" customFormat="false" ht="13.2" hidden="false" customHeight="false" outlineLevel="0" collapsed="false">
      <c r="D974" s="170"/>
    </row>
    <row r="975" customFormat="false" ht="13.2" hidden="false" customHeight="false" outlineLevel="0" collapsed="false">
      <c r="D975" s="170"/>
    </row>
    <row r="976" customFormat="false" ht="13.2" hidden="false" customHeight="false" outlineLevel="0" collapsed="false">
      <c r="D976" s="170"/>
    </row>
    <row r="977" customFormat="false" ht="13.2" hidden="false" customHeight="false" outlineLevel="0" collapsed="false">
      <c r="D977" s="170"/>
    </row>
    <row r="978" customFormat="false" ht="13.2" hidden="false" customHeight="false" outlineLevel="0" collapsed="false">
      <c r="D978" s="170"/>
    </row>
    <row r="979" customFormat="false" ht="13.2" hidden="false" customHeight="false" outlineLevel="0" collapsed="false">
      <c r="D979" s="170"/>
    </row>
    <row r="980" customFormat="false" ht="13.2" hidden="false" customHeight="false" outlineLevel="0" collapsed="false">
      <c r="D980" s="170"/>
    </row>
    <row r="981" customFormat="false" ht="13.2" hidden="false" customHeight="false" outlineLevel="0" collapsed="false">
      <c r="D981" s="170"/>
    </row>
    <row r="982" customFormat="false" ht="13.2" hidden="false" customHeight="false" outlineLevel="0" collapsed="false">
      <c r="D982" s="170"/>
    </row>
    <row r="983" customFormat="false" ht="13.2" hidden="false" customHeight="false" outlineLevel="0" collapsed="false">
      <c r="D983" s="170"/>
    </row>
    <row r="984" customFormat="false" ht="13.2" hidden="false" customHeight="false" outlineLevel="0" collapsed="false">
      <c r="D984" s="170"/>
    </row>
    <row r="985" customFormat="false" ht="13.2" hidden="false" customHeight="false" outlineLevel="0" collapsed="false">
      <c r="D985" s="170"/>
    </row>
    <row r="986" customFormat="false" ht="13.2" hidden="false" customHeight="false" outlineLevel="0" collapsed="false">
      <c r="D986" s="170"/>
    </row>
    <row r="987" customFormat="false" ht="13.2" hidden="false" customHeight="false" outlineLevel="0" collapsed="false">
      <c r="D987" s="170"/>
    </row>
    <row r="988" customFormat="false" ht="13.2" hidden="false" customHeight="false" outlineLevel="0" collapsed="false">
      <c r="D988" s="170"/>
    </row>
    <row r="989" customFormat="false" ht="13.2" hidden="false" customHeight="false" outlineLevel="0" collapsed="false">
      <c r="D989" s="170"/>
    </row>
    <row r="990" customFormat="false" ht="13.2" hidden="false" customHeight="false" outlineLevel="0" collapsed="false">
      <c r="D990" s="170"/>
    </row>
    <row r="991" customFormat="false" ht="13.2" hidden="false" customHeight="false" outlineLevel="0" collapsed="false">
      <c r="D991" s="170"/>
    </row>
    <row r="992" customFormat="false" ht="13.2" hidden="false" customHeight="false" outlineLevel="0" collapsed="false">
      <c r="D992" s="170"/>
    </row>
    <row r="993" customFormat="false" ht="13.2" hidden="false" customHeight="false" outlineLevel="0" collapsed="false">
      <c r="D993" s="170"/>
    </row>
    <row r="994" customFormat="false" ht="13.2" hidden="false" customHeight="false" outlineLevel="0" collapsed="false">
      <c r="D994" s="170"/>
    </row>
    <row r="995" customFormat="false" ht="13.2" hidden="false" customHeight="false" outlineLevel="0" collapsed="false">
      <c r="D995" s="170"/>
    </row>
    <row r="996" customFormat="false" ht="13.2" hidden="false" customHeight="false" outlineLevel="0" collapsed="false">
      <c r="D996" s="170"/>
    </row>
    <row r="997" customFormat="false" ht="13.2" hidden="false" customHeight="false" outlineLevel="0" collapsed="false">
      <c r="D997" s="170"/>
    </row>
    <row r="998" customFormat="false" ht="13.2" hidden="false" customHeight="false" outlineLevel="0" collapsed="false">
      <c r="D998" s="170"/>
    </row>
    <row r="999" customFormat="false" ht="13.2" hidden="false" customHeight="false" outlineLevel="0" collapsed="false">
      <c r="D999" s="170"/>
    </row>
    <row r="1000" customFormat="false" ht="13.2" hidden="false" customHeight="false" outlineLevel="0" collapsed="false">
      <c r="D1000" s="170"/>
    </row>
    <row r="1001" customFormat="false" ht="13.2" hidden="false" customHeight="false" outlineLevel="0" collapsed="false">
      <c r="D1001" s="170"/>
    </row>
    <row r="1002" customFormat="false" ht="13.2" hidden="false" customHeight="false" outlineLevel="0" collapsed="false">
      <c r="D1002" s="170"/>
    </row>
    <row r="1003" customFormat="false" ht="13.2" hidden="false" customHeight="false" outlineLevel="0" collapsed="false">
      <c r="D1003" s="170"/>
    </row>
    <row r="1004" customFormat="false" ht="13.2" hidden="false" customHeight="false" outlineLevel="0" collapsed="false">
      <c r="D1004" s="170"/>
    </row>
    <row r="1005" customFormat="false" ht="13.2" hidden="false" customHeight="false" outlineLevel="0" collapsed="false">
      <c r="D1005" s="170"/>
    </row>
    <row r="1006" customFormat="false" ht="13.2" hidden="false" customHeight="false" outlineLevel="0" collapsed="false">
      <c r="D1006" s="170"/>
    </row>
    <row r="1007" customFormat="false" ht="13.2" hidden="false" customHeight="false" outlineLevel="0" collapsed="false">
      <c r="D1007" s="170"/>
    </row>
    <row r="1008" customFormat="false" ht="13.2" hidden="false" customHeight="false" outlineLevel="0" collapsed="false">
      <c r="D1008" s="170"/>
    </row>
    <row r="1009" customFormat="false" ht="13.2" hidden="false" customHeight="false" outlineLevel="0" collapsed="false">
      <c r="D1009" s="170"/>
    </row>
    <row r="1010" customFormat="false" ht="13.2" hidden="false" customHeight="false" outlineLevel="0" collapsed="false">
      <c r="D1010" s="170"/>
    </row>
    <row r="1011" customFormat="false" ht="13.2" hidden="false" customHeight="false" outlineLevel="0" collapsed="false">
      <c r="D1011" s="170"/>
    </row>
    <row r="1012" customFormat="false" ht="13.2" hidden="false" customHeight="false" outlineLevel="0" collapsed="false">
      <c r="D1012" s="170"/>
    </row>
    <row r="1013" customFormat="false" ht="13.2" hidden="false" customHeight="false" outlineLevel="0" collapsed="false">
      <c r="D1013" s="170"/>
    </row>
    <row r="1014" customFormat="false" ht="13.2" hidden="false" customHeight="false" outlineLevel="0" collapsed="false">
      <c r="D1014" s="170"/>
    </row>
    <row r="1015" customFormat="false" ht="13.2" hidden="false" customHeight="false" outlineLevel="0" collapsed="false">
      <c r="D1015" s="170"/>
    </row>
    <row r="1016" customFormat="false" ht="13.2" hidden="false" customHeight="false" outlineLevel="0" collapsed="false">
      <c r="D1016" s="170"/>
    </row>
    <row r="1017" customFormat="false" ht="13.2" hidden="false" customHeight="false" outlineLevel="0" collapsed="false">
      <c r="D1017" s="170"/>
    </row>
    <row r="1018" customFormat="false" ht="13.2" hidden="false" customHeight="false" outlineLevel="0" collapsed="false">
      <c r="D1018" s="170"/>
    </row>
    <row r="1019" customFormat="false" ht="13.2" hidden="false" customHeight="false" outlineLevel="0" collapsed="false">
      <c r="D1019" s="170"/>
    </row>
    <row r="1020" customFormat="false" ht="13.2" hidden="false" customHeight="false" outlineLevel="0" collapsed="false">
      <c r="D1020" s="170"/>
    </row>
    <row r="1021" customFormat="false" ht="13.2" hidden="false" customHeight="false" outlineLevel="0" collapsed="false">
      <c r="D1021" s="170"/>
    </row>
    <row r="1022" customFormat="false" ht="13.2" hidden="false" customHeight="false" outlineLevel="0" collapsed="false">
      <c r="D1022" s="170"/>
    </row>
    <row r="1023" customFormat="false" ht="13.2" hidden="false" customHeight="false" outlineLevel="0" collapsed="false">
      <c r="D1023" s="170"/>
    </row>
    <row r="1024" customFormat="false" ht="13.2" hidden="false" customHeight="false" outlineLevel="0" collapsed="false">
      <c r="D1024" s="170"/>
    </row>
    <row r="1025" customFormat="false" ht="13.2" hidden="false" customHeight="false" outlineLevel="0" collapsed="false">
      <c r="D1025" s="170"/>
    </row>
    <row r="1026" customFormat="false" ht="13.2" hidden="false" customHeight="false" outlineLevel="0" collapsed="false">
      <c r="D1026" s="170"/>
    </row>
    <row r="1027" customFormat="false" ht="13.2" hidden="false" customHeight="false" outlineLevel="0" collapsed="false">
      <c r="D1027" s="170"/>
    </row>
    <row r="1028" customFormat="false" ht="13.2" hidden="false" customHeight="false" outlineLevel="0" collapsed="false">
      <c r="D1028" s="170"/>
    </row>
    <row r="1029" customFormat="false" ht="13.2" hidden="false" customHeight="false" outlineLevel="0" collapsed="false">
      <c r="D1029" s="170"/>
    </row>
    <row r="1030" customFormat="false" ht="13.2" hidden="false" customHeight="false" outlineLevel="0" collapsed="false">
      <c r="D1030" s="170"/>
    </row>
    <row r="1031" customFormat="false" ht="13.2" hidden="false" customHeight="false" outlineLevel="0" collapsed="false">
      <c r="D1031" s="170"/>
    </row>
    <row r="1032" customFormat="false" ht="13.2" hidden="false" customHeight="false" outlineLevel="0" collapsed="false">
      <c r="D1032" s="170"/>
    </row>
    <row r="1033" customFormat="false" ht="13.2" hidden="false" customHeight="false" outlineLevel="0" collapsed="false">
      <c r="D1033" s="170"/>
    </row>
    <row r="1034" customFormat="false" ht="13.2" hidden="false" customHeight="false" outlineLevel="0" collapsed="false">
      <c r="D1034" s="170"/>
    </row>
    <row r="1035" customFormat="false" ht="13.2" hidden="false" customHeight="false" outlineLevel="0" collapsed="false">
      <c r="D1035" s="170"/>
    </row>
    <row r="1036" customFormat="false" ht="13.2" hidden="false" customHeight="false" outlineLevel="0" collapsed="false">
      <c r="D1036" s="170"/>
    </row>
    <row r="1037" customFormat="false" ht="13.2" hidden="false" customHeight="false" outlineLevel="0" collapsed="false">
      <c r="D1037" s="170"/>
    </row>
    <row r="1038" customFormat="false" ht="13.2" hidden="false" customHeight="false" outlineLevel="0" collapsed="false">
      <c r="D1038" s="170"/>
    </row>
    <row r="1039" customFormat="false" ht="13.2" hidden="false" customHeight="false" outlineLevel="0" collapsed="false">
      <c r="D1039" s="170"/>
    </row>
    <row r="1040" customFormat="false" ht="13.2" hidden="false" customHeight="false" outlineLevel="0" collapsed="false">
      <c r="D1040" s="170"/>
    </row>
    <row r="1041" customFormat="false" ht="13.2" hidden="false" customHeight="false" outlineLevel="0" collapsed="false">
      <c r="D1041" s="170"/>
    </row>
    <row r="1042" customFormat="false" ht="13.2" hidden="false" customHeight="false" outlineLevel="0" collapsed="false">
      <c r="D1042" s="170"/>
    </row>
    <row r="1043" customFormat="false" ht="13.2" hidden="false" customHeight="false" outlineLevel="0" collapsed="false">
      <c r="D1043" s="170"/>
    </row>
    <row r="1044" customFormat="false" ht="13.2" hidden="false" customHeight="false" outlineLevel="0" collapsed="false">
      <c r="D1044" s="170"/>
    </row>
    <row r="1045" customFormat="false" ht="13.2" hidden="false" customHeight="false" outlineLevel="0" collapsed="false">
      <c r="D1045" s="170"/>
    </row>
    <row r="1046" customFormat="false" ht="13.2" hidden="false" customHeight="false" outlineLevel="0" collapsed="false">
      <c r="D1046" s="170"/>
    </row>
    <row r="1047" customFormat="false" ht="13.2" hidden="false" customHeight="false" outlineLevel="0" collapsed="false">
      <c r="D1047" s="170"/>
    </row>
    <row r="1048" customFormat="false" ht="13.2" hidden="false" customHeight="false" outlineLevel="0" collapsed="false">
      <c r="D1048" s="170"/>
    </row>
    <row r="1049" customFormat="false" ht="13.2" hidden="false" customHeight="false" outlineLevel="0" collapsed="false">
      <c r="D1049" s="170"/>
    </row>
    <row r="1050" customFormat="false" ht="13.2" hidden="false" customHeight="false" outlineLevel="0" collapsed="false">
      <c r="D1050" s="170"/>
    </row>
    <row r="1051" customFormat="false" ht="13.2" hidden="false" customHeight="false" outlineLevel="0" collapsed="false">
      <c r="D1051" s="170"/>
    </row>
    <row r="1052" customFormat="false" ht="13.2" hidden="false" customHeight="false" outlineLevel="0" collapsed="false">
      <c r="D1052" s="170"/>
    </row>
    <row r="1053" customFormat="false" ht="13.2" hidden="false" customHeight="false" outlineLevel="0" collapsed="false">
      <c r="D1053" s="170"/>
    </row>
    <row r="1054" customFormat="false" ht="13.2" hidden="false" customHeight="false" outlineLevel="0" collapsed="false">
      <c r="D1054" s="170"/>
    </row>
    <row r="1055" customFormat="false" ht="13.2" hidden="false" customHeight="false" outlineLevel="0" collapsed="false">
      <c r="D1055" s="170"/>
    </row>
    <row r="1056" customFormat="false" ht="13.2" hidden="false" customHeight="false" outlineLevel="0" collapsed="false">
      <c r="D1056" s="170"/>
    </row>
    <row r="1057" customFormat="false" ht="13.2" hidden="false" customHeight="false" outlineLevel="0" collapsed="false">
      <c r="D1057" s="170"/>
    </row>
    <row r="1058" customFormat="false" ht="13.2" hidden="false" customHeight="false" outlineLevel="0" collapsed="false">
      <c r="D1058" s="170"/>
    </row>
    <row r="1059" customFormat="false" ht="13.2" hidden="false" customHeight="false" outlineLevel="0" collapsed="false">
      <c r="D1059" s="170"/>
    </row>
    <row r="1060" customFormat="false" ht="13.2" hidden="false" customHeight="false" outlineLevel="0" collapsed="false">
      <c r="D1060" s="170"/>
    </row>
    <row r="1061" customFormat="false" ht="13.2" hidden="false" customHeight="false" outlineLevel="0" collapsed="false">
      <c r="D1061" s="170"/>
    </row>
    <row r="1062" customFormat="false" ht="13.2" hidden="false" customHeight="false" outlineLevel="0" collapsed="false">
      <c r="D1062" s="170"/>
    </row>
    <row r="1063" customFormat="false" ht="13.2" hidden="false" customHeight="false" outlineLevel="0" collapsed="false">
      <c r="D1063" s="170"/>
    </row>
    <row r="1064" customFormat="false" ht="13.2" hidden="false" customHeight="false" outlineLevel="0" collapsed="false">
      <c r="D1064" s="170"/>
    </row>
    <row r="1065" customFormat="false" ht="13.2" hidden="false" customHeight="false" outlineLevel="0" collapsed="false">
      <c r="D1065" s="170"/>
    </row>
    <row r="1066" customFormat="false" ht="13.2" hidden="false" customHeight="false" outlineLevel="0" collapsed="false">
      <c r="D1066" s="170"/>
    </row>
    <row r="1067" customFormat="false" ht="13.2" hidden="false" customHeight="false" outlineLevel="0" collapsed="false">
      <c r="D1067" s="170"/>
    </row>
    <row r="1068" customFormat="false" ht="13.2" hidden="false" customHeight="false" outlineLevel="0" collapsed="false">
      <c r="D1068" s="170"/>
    </row>
    <row r="1069" customFormat="false" ht="13.2" hidden="false" customHeight="false" outlineLevel="0" collapsed="false">
      <c r="D1069" s="170"/>
    </row>
    <row r="1070" customFormat="false" ht="13.2" hidden="false" customHeight="false" outlineLevel="0" collapsed="false">
      <c r="D1070" s="170"/>
    </row>
    <row r="1071" customFormat="false" ht="13.2" hidden="false" customHeight="false" outlineLevel="0" collapsed="false">
      <c r="D1071" s="170"/>
    </row>
    <row r="1072" customFormat="false" ht="13.2" hidden="false" customHeight="false" outlineLevel="0" collapsed="false">
      <c r="D1072" s="170"/>
    </row>
    <row r="1073" customFormat="false" ht="13.2" hidden="false" customHeight="false" outlineLevel="0" collapsed="false">
      <c r="D1073" s="170"/>
    </row>
    <row r="1074" customFormat="false" ht="13.2" hidden="false" customHeight="false" outlineLevel="0" collapsed="false">
      <c r="D1074" s="170"/>
    </row>
    <row r="1075" customFormat="false" ht="13.2" hidden="false" customHeight="false" outlineLevel="0" collapsed="false">
      <c r="D1075" s="170"/>
    </row>
    <row r="1076" customFormat="false" ht="13.2" hidden="false" customHeight="false" outlineLevel="0" collapsed="false">
      <c r="D1076" s="170"/>
    </row>
    <row r="1077" customFormat="false" ht="13.2" hidden="false" customHeight="false" outlineLevel="0" collapsed="false">
      <c r="D1077" s="170"/>
    </row>
    <row r="1078" customFormat="false" ht="13.2" hidden="false" customHeight="false" outlineLevel="0" collapsed="false">
      <c r="D1078" s="170"/>
    </row>
    <row r="1079" customFormat="false" ht="13.2" hidden="false" customHeight="false" outlineLevel="0" collapsed="false">
      <c r="D1079" s="170"/>
    </row>
    <row r="1080" customFormat="false" ht="13.2" hidden="false" customHeight="false" outlineLevel="0" collapsed="false">
      <c r="D1080" s="170"/>
    </row>
    <row r="1081" customFormat="false" ht="13.2" hidden="false" customHeight="false" outlineLevel="0" collapsed="false">
      <c r="D1081" s="170"/>
    </row>
    <row r="1082" customFormat="false" ht="13.2" hidden="false" customHeight="false" outlineLevel="0" collapsed="false">
      <c r="D1082" s="170"/>
    </row>
    <row r="1083" customFormat="false" ht="13.2" hidden="false" customHeight="false" outlineLevel="0" collapsed="false">
      <c r="D1083" s="170"/>
    </row>
    <row r="1084" customFormat="false" ht="13.2" hidden="false" customHeight="false" outlineLevel="0" collapsed="false">
      <c r="D1084" s="170"/>
    </row>
    <row r="1085" customFormat="false" ht="13.2" hidden="false" customHeight="false" outlineLevel="0" collapsed="false">
      <c r="D1085" s="170"/>
    </row>
    <row r="1086" customFormat="false" ht="13.2" hidden="false" customHeight="false" outlineLevel="0" collapsed="false">
      <c r="D1086" s="170"/>
    </row>
    <row r="1087" customFormat="false" ht="13.2" hidden="false" customHeight="false" outlineLevel="0" collapsed="false">
      <c r="D1087" s="170"/>
    </row>
    <row r="1088" customFormat="false" ht="13.2" hidden="false" customHeight="false" outlineLevel="0" collapsed="false">
      <c r="D1088" s="170"/>
    </row>
    <row r="1089" customFormat="false" ht="13.2" hidden="false" customHeight="false" outlineLevel="0" collapsed="false">
      <c r="D1089" s="170"/>
    </row>
    <row r="1090" customFormat="false" ht="13.2" hidden="false" customHeight="false" outlineLevel="0" collapsed="false">
      <c r="D1090" s="170"/>
    </row>
    <row r="1091" customFormat="false" ht="13.2" hidden="false" customHeight="false" outlineLevel="0" collapsed="false">
      <c r="D1091" s="170"/>
    </row>
    <row r="1092" customFormat="false" ht="13.2" hidden="false" customHeight="false" outlineLevel="0" collapsed="false">
      <c r="D1092" s="170"/>
    </row>
    <row r="1093" customFormat="false" ht="13.2" hidden="false" customHeight="false" outlineLevel="0" collapsed="false">
      <c r="D1093" s="170"/>
    </row>
    <row r="1094" customFormat="false" ht="13.2" hidden="false" customHeight="false" outlineLevel="0" collapsed="false">
      <c r="D1094" s="170"/>
    </row>
    <row r="1095" customFormat="false" ht="13.2" hidden="false" customHeight="false" outlineLevel="0" collapsed="false">
      <c r="D1095" s="170"/>
    </row>
    <row r="1096" customFormat="false" ht="13.2" hidden="false" customHeight="false" outlineLevel="0" collapsed="false">
      <c r="D1096" s="170"/>
    </row>
    <row r="1097" customFormat="false" ht="13.2" hidden="false" customHeight="false" outlineLevel="0" collapsed="false">
      <c r="D1097" s="170"/>
    </row>
    <row r="1098" customFormat="false" ht="13.2" hidden="false" customHeight="false" outlineLevel="0" collapsed="false">
      <c r="D1098" s="170"/>
    </row>
    <row r="1099" customFormat="false" ht="13.2" hidden="false" customHeight="false" outlineLevel="0" collapsed="false">
      <c r="D1099" s="170"/>
    </row>
    <row r="1100" customFormat="false" ht="13.2" hidden="false" customHeight="false" outlineLevel="0" collapsed="false">
      <c r="D1100" s="170"/>
    </row>
    <row r="1101" customFormat="false" ht="13.2" hidden="false" customHeight="false" outlineLevel="0" collapsed="false">
      <c r="D1101" s="170"/>
    </row>
    <row r="1102" customFormat="false" ht="13.2" hidden="false" customHeight="false" outlineLevel="0" collapsed="false">
      <c r="D1102" s="170"/>
    </row>
    <row r="1103" customFormat="false" ht="13.2" hidden="false" customHeight="false" outlineLevel="0" collapsed="false">
      <c r="D1103" s="170"/>
    </row>
    <row r="1104" customFormat="false" ht="13.2" hidden="false" customHeight="false" outlineLevel="0" collapsed="false">
      <c r="D1104" s="170"/>
    </row>
    <row r="1105" customFormat="false" ht="13.2" hidden="false" customHeight="false" outlineLevel="0" collapsed="false">
      <c r="D1105" s="170"/>
    </row>
    <row r="1106" customFormat="false" ht="13.2" hidden="false" customHeight="false" outlineLevel="0" collapsed="false">
      <c r="D1106" s="170"/>
    </row>
    <row r="1107" customFormat="false" ht="13.2" hidden="false" customHeight="false" outlineLevel="0" collapsed="false">
      <c r="D1107" s="170"/>
    </row>
    <row r="1108" customFormat="false" ht="13.2" hidden="false" customHeight="false" outlineLevel="0" collapsed="false">
      <c r="D1108" s="170"/>
    </row>
    <row r="1109" customFormat="false" ht="13.2" hidden="false" customHeight="false" outlineLevel="0" collapsed="false">
      <c r="D1109" s="170"/>
    </row>
    <row r="1110" customFormat="false" ht="13.2" hidden="false" customHeight="false" outlineLevel="0" collapsed="false">
      <c r="D1110" s="170"/>
    </row>
    <row r="1111" customFormat="false" ht="13.2" hidden="false" customHeight="false" outlineLevel="0" collapsed="false">
      <c r="D1111" s="170"/>
    </row>
    <row r="1112" customFormat="false" ht="13.2" hidden="false" customHeight="false" outlineLevel="0" collapsed="false">
      <c r="D1112" s="170"/>
    </row>
    <row r="1113" customFormat="false" ht="13.2" hidden="false" customHeight="false" outlineLevel="0" collapsed="false">
      <c r="D1113" s="170"/>
    </row>
    <row r="1114" customFormat="false" ht="13.2" hidden="false" customHeight="false" outlineLevel="0" collapsed="false">
      <c r="D1114" s="170"/>
    </row>
    <row r="1115" customFormat="false" ht="13.2" hidden="false" customHeight="false" outlineLevel="0" collapsed="false">
      <c r="D1115" s="170"/>
    </row>
    <row r="1116" customFormat="false" ht="13.2" hidden="false" customHeight="false" outlineLevel="0" collapsed="false">
      <c r="D1116" s="170"/>
    </row>
    <row r="1117" customFormat="false" ht="13.2" hidden="false" customHeight="false" outlineLevel="0" collapsed="false">
      <c r="D1117" s="170"/>
    </row>
    <row r="1118" customFormat="false" ht="13.2" hidden="false" customHeight="false" outlineLevel="0" collapsed="false">
      <c r="D1118" s="170"/>
    </row>
    <row r="1119" customFormat="false" ht="13.2" hidden="false" customHeight="false" outlineLevel="0" collapsed="false">
      <c r="D1119" s="170"/>
    </row>
    <row r="1120" customFormat="false" ht="13.2" hidden="false" customHeight="false" outlineLevel="0" collapsed="false">
      <c r="D1120" s="170"/>
    </row>
  </sheetData>
  <sheetProtection sheet="true" password="dc0d"/>
  <mergeCells count="26">
    <mergeCell ref="A1:G1"/>
    <mergeCell ref="C2:G2"/>
    <mergeCell ref="C3:G3"/>
    <mergeCell ref="C4:G4"/>
    <mergeCell ref="C10:G10"/>
    <mergeCell ref="C13:G13"/>
    <mergeCell ref="C19:G19"/>
    <mergeCell ref="C25:G25"/>
    <mergeCell ref="C31:G31"/>
    <mergeCell ref="C37:G37"/>
    <mergeCell ref="C45:G45"/>
    <mergeCell ref="C48:G48"/>
    <mergeCell ref="C51:G51"/>
    <mergeCell ref="C53:G53"/>
    <mergeCell ref="C56:G56"/>
    <mergeCell ref="C59:G59"/>
    <mergeCell ref="C62:G62"/>
    <mergeCell ref="C71:G71"/>
    <mergeCell ref="C79:G79"/>
    <mergeCell ref="C90:G90"/>
    <mergeCell ref="C93:G93"/>
    <mergeCell ref="C96:G96"/>
    <mergeCell ref="C99:G99"/>
    <mergeCell ref="C103:G103"/>
    <mergeCell ref="C106:G106"/>
    <mergeCell ref="C114:G114"/>
  </mergeCells>
  <printOptions headings="false" gridLines="false" gridLinesSet="true" horizontalCentered="false" verticalCentered="false"/>
  <pageMargins left="0.590277777777778" right="0.196527777777778" top="0.7875" bottom="0.7875" header="0.511805555555555" footer="0.315277777777778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LibreOffice/6.4.7.2$Windows_X86_64 LibreOffice_project/639b8ac485750d5696d7590a72ef1b496725cfb5</Application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2009-04-08T07:15:50Z</dcterms:created>
  <dc:creator>Petr Hudec</dc:creator>
  <dc:description/>
  <dc:language>cs-CZ</dc:language>
  <cp:lastModifiedBy/>
  <cp:lastPrinted>2018-02-28T05:47:59Z</cp:lastPrinted>
  <dcterms:modified xsi:type="dcterms:W3CDTF">2022-10-11T07:37:14Z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