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5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<sst xmlns="http://schemas.openxmlformats.org/spreadsheetml/2006/main" count="179" uniqueCount="107">
  <si>
    <t>Lp.</t>
  </si>
  <si>
    <t xml:space="preserve">Nazwa płatności </t>
  </si>
  <si>
    <t>Termin spłaty</t>
  </si>
  <si>
    <t>Kapitał pozostający do spłaty w zł.</t>
  </si>
  <si>
    <t>Ilość dni zadłużenia</t>
  </si>
  <si>
    <t xml:space="preserve">Kolejne raty spłaty kapitału </t>
  </si>
  <si>
    <t>Kwota odsetek według wzoru Ko</t>
  </si>
  <si>
    <t>odsetki</t>
  </si>
  <si>
    <t>kapitał+odsetki</t>
  </si>
  <si>
    <t xml:space="preserve">Razem (odsetki): </t>
  </si>
  <si>
    <t>na którą składają się:</t>
  </si>
  <si>
    <t>% wiersz nieedytowalny</t>
  </si>
  <si>
    <t>(komórkę D8 wypełnia Wykonawca, należy wpisać kwotę w PLN z dokładnością do dwóch miejsc po przecinku)</t>
  </si>
  <si>
    <r>
      <rPr>
        <b/>
        <sz val="11"/>
        <color indexed="8"/>
        <rFont val="Calibri"/>
        <family val="2"/>
      </rPr>
      <t xml:space="preserve">Formularz cenowy </t>
    </r>
    <r>
      <rPr>
        <sz val="11"/>
        <color theme="1"/>
        <rFont val="Calibri"/>
        <family val="2"/>
      </rPr>
      <t>(generowany automatycznie po uzupełnieniu komórek D7 i D8)</t>
    </r>
  </si>
  <si>
    <t>Nazwa i adres WYKONAWCY :</t>
  </si>
  <si>
    <t xml:space="preserve">Osoba wyznaczona do kontaktów z Zamawiającym: </t>
  </si>
  <si>
    <t xml:space="preserve">e-mail: </t>
  </si>
  <si>
    <t xml:space="preserve">FORMULARZ OFERTOWY                                                                                                                                                                              </t>
  </si>
  <si>
    <t xml:space="preserve">13. </t>
  </si>
  <si>
    <t>numer telefonu:</t>
  </si>
  <si>
    <t>Do 30.11.2022</t>
  </si>
  <si>
    <t>Do 31.01.2023</t>
  </si>
  <si>
    <t>Do 28.02.2023</t>
  </si>
  <si>
    <t>Do 31.03.2023</t>
  </si>
  <si>
    <t>Do 28.04.2023</t>
  </si>
  <si>
    <t>Do 31.05.2023</t>
  </si>
  <si>
    <t>Do 30.06.2023</t>
  </si>
  <si>
    <t>Do 31.07.2023</t>
  </si>
  <si>
    <t>Do 31.08.2023</t>
  </si>
  <si>
    <t>Do 29.09.2023</t>
  </si>
  <si>
    <t>Do 31.10.2023</t>
  </si>
  <si>
    <t>Do 30.11.2023</t>
  </si>
  <si>
    <t>Do 29.12.2023</t>
  </si>
  <si>
    <t>Do 31.01.2024</t>
  </si>
  <si>
    <t>Do 29.02.2024</t>
  </si>
  <si>
    <t>Do 29.03.2024</t>
  </si>
  <si>
    <t>Do 30.04.2024</t>
  </si>
  <si>
    <t>Do 31.05.2024</t>
  </si>
  <si>
    <t>Do 28.06.2024</t>
  </si>
  <si>
    <t>Do 31.07.2024</t>
  </si>
  <si>
    <t>Do 30.08.2024</t>
  </si>
  <si>
    <t>Do 30.09.2024</t>
  </si>
  <si>
    <t>Do 31.10.2024</t>
  </si>
  <si>
    <t>do 15.11.2024</t>
  </si>
  <si>
    <t>Do 29.11.2024</t>
  </si>
  <si>
    <t>Do 31.12.2024</t>
  </si>
  <si>
    <t>Do 31.01.2025</t>
  </si>
  <si>
    <t>Do 28.02.2025</t>
  </si>
  <si>
    <t>Do 31.03.2025</t>
  </si>
  <si>
    <t>Do 30.04.2025</t>
  </si>
  <si>
    <t>Do 30.05.2025</t>
  </si>
  <si>
    <t>Do 30.06.2025</t>
  </si>
  <si>
    <t>Do 31.07.2025</t>
  </si>
  <si>
    <t>Do 29.08.2025</t>
  </si>
  <si>
    <t>Do 30.09.2025</t>
  </si>
  <si>
    <t>Do 31.10.2025</t>
  </si>
  <si>
    <t>Do 28.11.3025</t>
  </si>
  <si>
    <t>Do 31.12.2025</t>
  </si>
  <si>
    <t>Do 30.01.2026</t>
  </si>
  <si>
    <t>Do 27.02.2026</t>
  </si>
  <si>
    <t>Do 31.03.2026</t>
  </si>
  <si>
    <t>Do 30.04.2026</t>
  </si>
  <si>
    <t>Do 29.05.2026</t>
  </si>
  <si>
    <t>Do 30.06.2026</t>
  </si>
  <si>
    <t>Do 31.07.2026</t>
  </si>
  <si>
    <t>Do 31.08.2026</t>
  </si>
  <si>
    <t>Do 30.09.2026</t>
  </si>
  <si>
    <t>Do 30.10.2026</t>
  </si>
  <si>
    <t>Do 30.11.2026</t>
  </si>
  <si>
    <t>Do 31.12.2026</t>
  </si>
  <si>
    <t>Do 29.01.2027</t>
  </si>
  <si>
    <t>Do 26.02.2027</t>
  </si>
  <si>
    <t>Do 31.03.2027</t>
  </si>
  <si>
    <t>Do 30.04.2027</t>
  </si>
  <si>
    <t>Do 31.05.2027</t>
  </si>
  <si>
    <t>Do 30.06.2027</t>
  </si>
  <si>
    <t>Do 30.07.2027</t>
  </si>
  <si>
    <t>Do 31.08.2027</t>
  </si>
  <si>
    <t>Do 30.09.2027</t>
  </si>
  <si>
    <t>Do 29.10.2027</t>
  </si>
  <si>
    <t>Do 30.11.2027</t>
  </si>
  <si>
    <t>Do 31.12.2027</t>
  </si>
  <si>
    <t>Do 31.01.2028</t>
  </si>
  <si>
    <t>Do 29.02.2028</t>
  </si>
  <si>
    <t>Do 31.03.2028</t>
  </si>
  <si>
    <t>Do 28.04.2028</t>
  </si>
  <si>
    <t>Do 31.05.2028</t>
  </si>
  <si>
    <t>Do 30.06.2028</t>
  </si>
  <si>
    <t>Do 31.07.2028</t>
  </si>
  <si>
    <t>do 31.08.2028</t>
  </si>
  <si>
    <t>do 29.09.2028</t>
  </si>
  <si>
    <t>do 31.10.2028</t>
  </si>
  <si>
    <t>do 30.11.2028</t>
  </si>
  <si>
    <t>Do 30.12.2022</t>
  </si>
  <si>
    <t>stała przez okres kredytowania marża banku (%):</t>
  </si>
  <si>
    <t>jednorazowa prowizja przygotowawcza (zł):</t>
  </si>
  <si>
    <r>
      <t xml:space="preserve">Odpowiadając na ogłoszenie w przetargu nieograniczonym na: </t>
    </r>
    <r>
      <rPr>
        <b/>
        <i/>
        <sz val="11"/>
        <color indexed="8"/>
        <rFont val="Calibri"/>
        <family val="2"/>
      </rPr>
      <t>Kredyt długoterminowy na spłatę zobowiązań oraz sfinansowanie części deficytu budżetu Gminy Łabiszyn w roku 2022,</t>
    </r>
    <r>
      <rPr>
        <sz val="11"/>
        <color theme="1"/>
        <rFont val="Calibri"/>
        <family val="2"/>
      </rPr>
      <t xml:space="preserve"> oferujemy wykonanie przedmiotu zamówienia zgodnie z wymogami zawartymi w Specyfikacji Warunków Zamówienia za szacunkową wartość zamówienia w wysokości:</t>
    </r>
  </si>
  <si>
    <r>
      <t xml:space="preserve">Kategoria przedsiębiorstwa Wykonawcy: ____________________________________________ *
</t>
    </r>
    <r>
      <rPr>
        <sz val="10"/>
        <color indexed="8"/>
        <rFont val="Calibri"/>
        <family val="2"/>
      </rPr>
      <t>(wpisać: mikroprzedsiębiorstwo, małe przedsiębiorstwo lub średnie przedsiębiorstwo, w przypadku składania ofert przez podmioty występujące wspólnie – wpisać kategorię przedsiębiorstwa każdego z wykonawców)
*  Zgodnie z zaleceniem Komisji z dnia 06 maja 2003 r. dotyczącym definicji mikroprzedsiębiorstw oraz małych i średnich przedsiębiorstw (Dz. Urz. UE L 124 z 20.05.2003, str. 36):
1) Mikroprzedsiębiorstwo: to przedsiębiorstwo, które zatrudnia mniej niż 10 osób i którego roczny obrót lub roczna suma bilansowa nie przekracza 2 milionów EUR. 
2) Małe przedsiębiorstwo: to przedsiębiorstwo, które zatrudnia mniej niż 50 osób i którego roczny obrót lub roczna suma bilansowa nie przekracza 10 milionów EUR. 
3) Średnie przedsiębiorstwa: to przedsiębiorstwa, które nie są mikroprzedsiębiorstwami ani małymi przedsiębiorstwami i które zatrudniają mniej niż 250 osób i których roczny obrót nie przekracza 50 milionów EUR lub roczna suma bilansowa nie przekracza 43 milionów EUR).</t>
    </r>
    <r>
      <rPr>
        <sz val="12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</si>
  <si>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1. Oświadczamy, że:</t>
    </r>
    <r>
      <rPr>
        <sz val="11"/>
        <color theme="1"/>
        <rFont val="Calibri"/>
        <family val="2"/>
      </rPr>
      <t xml:space="preserve">
a) zapoznaliśmy się z warunkami podanymi przez Zamawiającego w SWZ i nie wnosimy do nich żadnych zastrzeżeń;
b) osoby wykonujące określone w SWZ czynności w zakresie realizacji zamówienia będą zatrudnione na podstawie umowy o pracę,
c) uzyskaliśmy wszelkie niezbędne informacje do przygotowania oferty i wykonania zamówienia;
d) akceptujemy istotne postanowienia umowy oraz termin realizacji przedmiotu zamówienia podany przez Zamawiającego,
e) uważamy się za związanych niniejszą ofertą przez 30 dni od dnia upływu terminu składania ofert;                                                                
f) W przypadku udzielenia nam zamówienia zobowiązujemy się do zawarcia umowy w miejscu i terminie wskazanym przez Zamawiającego;
g)  Oświadczam, że wypełniłem obowiązki informacyjne przewidziane w art. 13 lub art. 14 RODO(1) wobec osób fizycznych, od których dane osobowe bezpośrednio lub pośrednio pozyskałem w celu ubiegania się o udzielenie zamówienia publicznego w niniejszym postępowaniu.*
</t>
    </r>
    <r>
      <rPr>
        <sz val="8"/>
        <color indexed="8"/>
        <rFont val="Calibri"/>
        <family val="2"/>
      </rPr>
      <t>(1)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  </r>
    <r>
      <rPr>
        <sz val="11"/>
        <color theme="1"/>
        <rFont val="Calibri"/>
        <family val="2"/>
      </rPr>
      <t xml:space="preserve">
</t>
    </r>
  </si>
  <si>
    <t>Załącznik nr 1 do SWZ IGM.271.19.2022</t>
  </si>
  <si>
    <r>
      <t xml:space="preserve">informujemy, że:
*  zamierzamy powierzyć podwykonawcom wykonanie następujących części  zamówienia:
a) wykonanie części dotyczącej .......................... firmie …............... z siedzibą                  w ….................. .
Wartość brutto zamówienia, jaka zostanie powierzona podwykonawcy: ..................... zł lub stanowi ....................% wartości całego zamówienia;
* nie zamierzamy powierzyć podwykonawcom  wykonania żadnej części zamówienia.
</t>
    </r>
    <r>
      <rPr>
        <sz val="8"/>
        <color indexed="8"/>
        <rFont val="Calibri"/>
        <family val="2"/>
      </rPr>
      <t>* niepotrzebne skreślić/usunąć</t>
    </r>
    <r>
      <rPr>
        <sz val="12"/>
        <color indexed="8"/>
        <rFont val="Calibri"/>
        <family val="2"/>
      </rPr>
      <t xml:space="preserve">
</t>
    </r>
  </si>
  <si>
    <r>
      <t>Ofertę sporządza się, pod rygorem nieważności, w postaci elektronicznej i opatruje się k</t>
    </r>
    <r>
      <rPr>
        <u val="single"/>
        <sz val="11"/>
        <color indexed="60"/>
        <rFont val="Calibri"/>
        <family val="2"/>
      </rPr>
      <t>walifikowanym podpisem elektronicznym</t>
    </r>
    <r>
      <rPr>
        <sz val="11"/>
        <color indexed="60"/>
        <rFont val="Calibri"/>
        <family val="2"/>
      </rPr>
      <t xml:space="preserve">, lub </t>
    </r>
    <r>
      <rPr>
        <u val="single"/>
        <sz val="11"/>
        <color indexed="60"/>
        <rFont val="Calibri"/>
        <family val="2"/>
      </rPr>
      <t>podpisem zaufanym</t>
    </r>
    <r>
      <rPr>
        <sz val="11"/>
        <color indexed="60"/>
        <rFont val="Calibri"/>
        <family val="2"/>
      </rPr>
      <t xml:space="preserve"> lub </t>
    </r>
    <r>
      <rPr>
        <u val="single"/>
        <sz val="11"/>
        <color indexed="60"/>
        <rFont val="Calibri"/>
        <family val="2"/>
      </rPr>
      <t>podpisem osobistym</t>
    </r>
    <r>
      <rPr>
        <sz val="11"/>
        <color indexed="60"/>
        <rFont val="Calibri"/>
        <family val="2"/>
      </rPr>
      <t>)</t>
    </r>
  </si>
  <si>
    <t>7,17</t>
  </si>
  <si>
    <t>zmienna stopa oprocentowania ustalona w oparciu o WIBOR 3 M na dzień28.09.2022 (%):</t>
  </si>
  <si>
    <t>Instrukcja wypełnienia:</t>
  </si>
  <si>
    <r>
      <t xml:space="preserve">Wykonawca wypełnia tylko pola oznaczone </t>
    </r>
    <r>
      <rPr>
        <b/>
        <sz val="8"/>
        <rFont val="Calibri"/>
        <family val="2"/>
      </rPr>
      <t xml:space="preserve">kolorem żółtym, </t>
    </r>
    <r>
      <rPr>
        <sz val="8"/>
        <rFont val="Calibri"/>
        <family val="2"/>
      </rPr>
      <t>po wypełnieniu formularza ofertowego plik należy zapisać w postaci pliku pdf a następnie podpisać: kwalifikowanym podpisem elektronicznym, lub podpisem zaufanym lub podpisem osobistym.</t>
    </r>
  </si>
  <si>
    <r>
      <t xml:space="preserve">% </t>
    </r>
    <r>
      <rPr>
        <b/>
        <sz val="11"/>
        <rFont val="Calibri"/>
        <family val="2"/>
      </rPr>
      <t>(komórkę D7 wypełnia Wykonawca, należy wstawić wartość liczbową z dokładnością do dwóch miejsc po przecinku)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</si>
</sst>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[$€-1]_-;\-* #,##0.00\ [$€-1]_-;_-* &quot;-&quot;??\ [$€-1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u val="single"/>
      <sz val="11"/>
      <color indexed="6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right" wrapText="1"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/>
    </xf>
    <xf numFmtId="164" fontId="47" fillId="33" borderId="12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164" fontId="47" fillId="33" borderId="13" xfId="0" applyNumberFormat="1" applyFont="1" applyFill="1" applyBorder="1" applyAlignment="1">
      <alignment/>
    </xf>
    <xf numFmtId="0" fontId="47" fillId="34" borderId="1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164" fontId="47" fillId="34" borderId="13" xfId="0" applyNumberFormat="1" applyFont="1" applyFill="1" applyBorder="1" applyAlignment="1">
      <alignment/>
    </xf>
    <xf numFmtId="164" fontId="47" fillId="34" borderId="10" xfId="0" applyNumberFormat="1" applyFont="1" applyFill="1" applyBorder="1" applyAlignment="1">
      <alignment/>
    </xf>
    <xf numFmtId="164" fontId="47" fillId="34" borderId="15" xfId="0" applyNumberFormat="1" applyFont="1" applyFill="1" applyBorder="1" applyAlignment="1">
      <alignment/>
    </xf>
    <xf numFmtId="0" fontId="47" fillId="34" borderId="12" xfId="0" applyFont="1" applyFill="1" applyBorder="1" applyAlignment="1">
      <alignment/>
    </xf>
    <xf numFmtId="164" fontId="47" fillId="34" borderId="12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164" fontId="47" fillId="0" borderId="17" xfId="0" applyNumberFormat="1" applyFont="1" applyBorder="1" applyAlignment="1">
      <alignment/>
    </xf>
    <xf numFmtId="0" fontId="48" fillId="8" borderId="18" xfId="0" applyFont="1" applyFill="1" applyBorder="1" applyAlignment="1">
      <alignment horizontal="center" vertical="center" wrapText="1"/>
    </xf>
    <xf numFmtId="164" fontId="48" fillId="2" borderId="19" xfId="0" applyNumberFormat="1" applyFont="1" applyFill="1" applyBorder="1" applyAlignment="1">
      <alignment/>
    </xf>
    <xf numFmtId="0" fontId="28" fillId="34" borderId="14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164" fontId="28" fillId="34" borderId="13" xfId="0" applyNumberFormat="1" applyFont="1" applyFill="1" applyBorder="1" applyAlignment="1">
      <alignment/>
    </xf>
    <xf numFmtId="164" fontId="28" fillId="34" borderId="10" xfId="0" applyNumberFormat="1" applyFont="1" applyFill="1" applyBorder="1" applyAlignment="1">
      <alignment/>
    </xf>
    <xf numFmtId="164" fontId="28" fillId="34" borderId="15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0" fontId="47" fillId="0" borderId="16" xfId="0" applyFont="1" applyFill="1" applyBorder="1" applyAlignment="1">
      <alignment/>
    </xf>
    <xf numFmtId="49" fontId="42" fillId="8" borderId="2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/>
    </xf>
    <xf numFmtId="0" fontId="2" fillId="0" borderId="21" xfId="51" applyFont="1" applyBorder="1">
      <alignment/>
      <protection/>
    </xf>
    <xf numFmtId="0" fontId="1" fillId="0" borderId="21" xfId="51" applyFont="1" applyBorder="1">
      <alignment/>
      <protection/>
    </xf>
    <xf numFmtId="0" fontId="8" fillId="0" borderId="21" xfId="51" applyFont="1" applyBorder="1">
      <alignment/>
      <protection/>
    </xf>
    <xf numFmtId="0" fontId="8" fillId="0" borderId="21" xfId="51" applyFont="1" applyFill="1" applyBorder="1">
      <alignment/>
      <protection/>
    </xf>
    <xf numFmtId="0" fontId="1" fillId="0" borderId="21" xfId="51" applyFont="1" applyFill="1" applyBorder="1">
      <alignment/>
      <protection/>
    </xf>
    <xf numFmtId="0" fontId="49" fillId="0" borderId="0" xfId="0" applyFont="1" applyBorder="1" applyAlignment="1">
      <alignment wrapText="1"/>
    </xf>
    <xf numFmtId="0" fontId="0" fillId="0" borderId="0" xfId="0" applyFill="1" applyAlignment="1">
      <alignment/>
    </xf>
    <xf numFmtId="2" fontId="0" fillId="35" borderId="22" xfId="0" applyNumberFormat="1" applyFill="1" applyBorder="1" applyAlignment="1">
      <alignment horizontal="center" vertical="center" wrapText="1"/>
    </xf>
    <xf numFmtId="164" fontId="42" fillId="35" borderId="20" xfId="0" applyNumberFormat="1" applyFont="1" applyFill="1" applyBorder="1" applyAlignment="1">
      <alignment horizontal="center" vertical="center" wrapText="1"/>
    </xf>
    <xf numFmtId="0" fontId="48" fillId="12" borderId="14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/>
    </xf>
    <xf numFmtId="0" fontId="2" fillId="12" borderId="21" xfId="51" applyFont="1" applyFill="1" applyBorder="1">
      <alignment/>
      <protection/>
    </xf>
    <xf numFmtId="164" fontId="48" fillId="12" borderId="13" xfId="0" applyNumberFormat="1" applyFont="1" applyFill="1" applyBorder="1" applyAlignment="1">
      <alignment/>
    </xf>
    <xf numFmtId="164" fontId="48" fillId="12" borderId="12" xfId="0" applyNumberFormat="1" applyFont="1" applyFill="1" applyBorder="1" applyAlignment="1">
      <alignment/>
    </xf>
    <xf numFmtId="164" fontId="48" fillId="12" borderId="15" xfId="0" applyNumberFormat="1" applyFont="1" applyFill="1" applyBorder="1" applyAlignment="1">
      <alignment/>
    </xf>
    <xf numFmtId="0" fontId="48" fillId="12" borderId="10" xfId="0" applyFont="1" applyFill="1" applyBorder="1" applyAlignment="1">
      <alignment/>
    </xf>
    <xf numFmtId="164" fontId="48" fillId="12" borderId="10" xfId="0" applyNumberFormat="1" applyFont="1" applyFill="1" applyBorder="1" applyAlignment="1">
      <alignment/>
    </xf>
    <xf numFmtId="0" fontId="30" fillId="12" borderId="14" xfId="0" applyFont="1" applyFill="1" applyBorder="1" applyAlignment="1">
      <alignment horizontal="center" vertical="center"/>
    </xf>
    <xf numFmtId="0" fontId="30" fillId="12" borderId="10" xfId="0" applyFont="1" applyFill="1" applyBorder="1" applyAlignment="1">
      <alignment/>
    </xf>
    <xf numFmtId="0" fontId="7" fillId="12" borderId="21" xfId="51" applyFont="1" applyFill="1" applyBorder="1">
      <alignment/>
      <protection/>
    </xf>
    <xf numFmtId="164" fontId="30" fillId="12" borderId="13" xfId="0" applyNumberFormat="1" applyFont="1" applyFill="1" applyBorder="1" applyAlignment="1">
      <alignment/>
    </xf>
    <xf numFmtId="164" fontId="30" fillId="12" borderId="10" xfId="0" applyNumberFormat="1" applyFont="1" applyFill="1" applyBorder="1" applyAlignment="1">
      <alignment/>
    </xf>
    <xf numFmtId="164" fontId="30" fillId="12" borderId="15" xfId="0" applyNumberFormat="1" applyFont="1" applyFill="1" applyBorder="1" applyAlignment="1">
      <alignment/>
    </xf>
    <xf numFmtId="0" fontId="30" fillId="12" borderId="13" xfId="0" applyFont="1" applyFill="1" applyBorder="1" applyAlignment="1">
      <alignment/>
    </xf>
    <xf numFmtId="0" fontId="30" fillId="12" borderId="16" xfId="0" applyFont="1" applyFill="1" applyBorder="1" applyAlignment="1">
      <alignment/>
    </xf>
    <xf numFmtId="0" fontId="48" fillId="12" borderId="16" xfId="0" applyFont="1" applyFill="1" applyBorder="1" applyAlignment="1">
      <alignment/>
    </xf>
    <xf numFmtId="0" fontId="42" fillId="2" borderId="0" xfId="0" applyFont="1" applyFill="1" applyAlignment="1">
      <alignment horizontal="left" vertical="center"/>
    </xf>
    <xf numFmtId="49" fontId="0" fillId="0" borderId="0" xfId="0" applyNumberForma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wrapText="1"/>
    </xf>
    <xf numFmtId="49" fontId="42" fillId="8" borderId="0" xfId="0" applyNumberFormat="1" applyFont="1" applyFill="1" applyBorder="1" applyAlignment="1">
      <alignment horizontal="center" vertical="center" wrapText="1"/>
    </xf>
    <xf numFmtId="49" fontId="42" fillId="8" borderId="23" xfId="0" applyNumberFormat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right"/>
    </xf>
    <xf numFmtId="0" fontId="48" fillId="2" borderId="25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top" wrapText="1"/>
    </xf>
    <xf numFmtId="49" fontId="7" fillId="8" borderId="26" xfId="0" applyNumberFormat="1" applyFont="1" applyFill="1" applyBorder="1" applyAlignment="1">
      <alignment horizontal="left" vertical="center" wrapText="1"/>
    </xf>
    <xf numFmtId="49" fontId="7" fillId="8" borderId="27" xfId="0" applyNumberFormat="1" applyFont="1" applyFill="1" applyBorder="1" applyAlignment="1">
      <alignment horizontal="left" vertical="center" wrapText="1"/>
    </xf>
    <xf numFmtId="49" fontId="7" fillId="8" borderId="2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 horizontal="center"/>
    </xf>
    <xf numFmtId="49" fontId="0" fillId="0" borderId="28" xfId="0" applyNumberFormat="1" applyBorder="1" applyAlignment="1">
      <alignment horizontal="left" vertical="center" wrapText="1"/>
    </xf>
    <xf numFmtId="164" fontId="4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42" fillId="8" borderId="26" xfId="0" applyNumberFormat="1" applyFont="1" applyFill="1" applyBorder="1" applyAlignment="1">
      <alignment horizontal="left" vertical="center" wrapText="1"/>
    </xf>
    <xf numFmtId="49" fontId="42" fillId="8" borderId="27" xfId="0" applyNumberFormat="1" applyFont="1" applyFill="1" applyBorder="1" applyAlignment="1">
      <alignment horizontal="left" vertical="center" wrapText="1"/>
    </xf>
    <xf numFmtId="49" fontId="42" fillId="8" borderId="20" xfId="0" applyNumberFormat="1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35" borderId="31" xfId="0" applyFont="1" applyFill="1" applyBorder="1" applyAlignment="1">
      <alignment horizontal="left" vertical="center" wrapText="1"/>
    </xf>
    <xf numFmtId="0" fontId="47" fillId="35" borderId="25" xfId="0" applyFont="1" applyFill="1" applyBorder="1" applyAlignment="1">
      <alignment horizontal="left" vertical="center"/>
    </xf>
    <xf numFmtId="0" fontId="47" fillId="35" borderId="19" xfId="0" applyFont="1" applyFill="1" applyBorder="1" applyAlignment="1">
      <alignment horizontal="left" vertical="center"/>
    </xf>
    <xf numFmtId="0" fontId="47" fillId="35" borderId="0" xfId="0" applyFont="1" applyFill="1" applyAlignment="1">
      <alignment horizontal="left" vertical="center" wrapText="1"/>
    </xf>
    <xf numFmtId="0" fontId="47" fillId="35" borderId="0" xfId="0" applyFont="1" applyFill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0" fillId="35" borderId="3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view="pageLayout" zoomScale="120" zoomScalePageLayoutView="120" workbookViewId="0" topLeftCell="A4">
      <selection activeCell="E7" sqref="E7:H7"/>
    </sheetView>
  </sheetViews>
  <sheetFormatPr defaultColWidth="9.140625" defaultRowHeight="15"/>
  <cols>
    <col min="3" max="3" width="15.8515625" style="0" customWidth="1"/>
    <col min="4" max="4" width="14.8515625" style="0" customWidth="1"/>
    <col min="5" max="5" width="18.7109375" style="0" customWidth="1"/>
    <col min="6" max="6" width="12.140625" style="0" customWidth="1"/>
    <col min="7" max="7" width="16.7109375" style="0" customWidth="1"/>
    <col min="8" max="8" width="17.00390625" style="0" customWidth="1"/>
  </cols>
  <sheetData>
    <row r="1" spans="1:8" ht="58.5" customHeight="1">
      <c r="A1" s="97" t="s">
        <v>104</v>
      </c>
      <c r="B1" s="97"/>
      <c r="C1" s="97"/>
      <c r="D1" s="97"/>
      <c r="E1" s="98" t="s">
        <v>105</v>
      </c>
      <c r="F1" s="98"/>
      <c r="G1" s="98"/>
      <c r="H1" s="98"/>
    </row>
    <row r="2" spans="1:8" ht="24.75" customHeight="1">
      <c r="A2" s="69" t="s">
        <v>99</v>
      </c>
      <c r="B2" s="69"/>
      <c r="C2" s="69"/>
      <c r="D2" s="69"/>
      <c r="E2" s="69"/>
      <c r="F2" s="69"/>
      <c r="G2" s="69"/>
      <c r="H2" s="69"/>
    </row>
    <row r="3" spans="1:8" ht="14.25" customHeight="1">
      <c r="A3" s="71" t="s">
        <v>17</v>
      </c>
      <c r="B3" s="71"/>
      <c r="C3" s="71"/>
      <c r="D3" s="71"/>
      <c r="E3" s="71"/>
      <c r="F3" s="71"/>
      <c r="G3" s="71"/>
      <c r="H3" s="71"/>
    </row>
    <row r="4" spans="1:8" ht="61.5" customHeight="1">
      <c r="A4" s="70" t="s">
        <v>96</v>
      </c>
      <c r="B4" s="70"/>
      <c r="C4" s="70"/>
      <c r="D4" s="70"/>
      <c r="E4" s="70"/>
      <c r="F4" s="70"/>
      <c r="G4" s="70"/>
      <c r="H4" s="70"/>
    </row>
    <row r="5" spans="2:8" ht="15">
      <c r="B5" s="82">
        <f>D9+H89</f>
        <v>625028.9315068491</v>
      </c>
      <c r="C5" s="82"/>
      <c r="D5" s="82"/>
      <c r="E5" s="82"/>
      <c r="F5" s="82"/>
      <c r="G5" s="82"/>
      <c r="H5" s="82"/>
    </row>
    <row r="6" spans="2:8" ht="15">
      <c r="B6" s="83" t="s">
        <v>10</v>
      </c>
      <c r="C6" s="83"/>
      <c r="D6" s="83"/>
      <c r="E6" s="83"/>
      <c r="F6" s="83"/>
      <c r="G6" s="83"/>
      <c r="H6" s="83"/>
    </row>
    <row r="7" spans="1:8" ht="76.5" customHeight="1">
      <c r="A7" s="72" t="s">
        <v>103</v>
      </c>
      <c r="B7" s="72"/>
      <c r="C7" s="73"/>
      <c r="D7" s="40" t="s">
        <v>102</v>
      </c>
      <c r="E7" s="84" t="s">
        <v>11</v>
      </c>
      <c r="F7" s="85"/>
      <c r="G7" s="85"/>
      <c r="H7" s="86"/>
    </row>
    <row r="8" spans="1:8" ht="48.75" customHeight="1">
      <c r="A8" s="72" t="s">
        <v>94</v>
      </c>
      <c r="B8" s="72"/>
      <c r="C8" s="73"/>
      <c r="D8" s="50">
        <v>0.5</v>
      </c>
      <c r="E8" s="77" t="s">
        <v>106</v>
      </c>
      <c r="F8" s="78"/>
      <c r="G8" s="78"/>
      <c r="H8" s="79"/>
    </row>
    <row r="9" spans="1:8" ht="39" customHeight="1">
      <c r="A9" s="72" t="s">
        <v>95</v>
      </c>
      <c r="B9" s="72"/>
      <c r="C9" s="73"/>
      <c r="D9" s="51">
        <v>10000</v>
      </c>
      <c r="E9" s="77" t="s">
        <v>12</v>
      </c>
      <c r="F9" s="78"/>
      <c r="G9" s="78"/>
      <c r="H9" s="79"/>
    </row>
    <row r="10" spans="2:8" ht="15">
      <c r="B10" s="7"/>
      <c r="C10" s="7"/>
      <c r="D10" s="9"/>
      <c r="E10" s="8"/>
      <c r="F10" s="6"/>
      <c r="G10" s="6"/>
      <c r="H10" s="6"/>
    </row>
    <row r="11" spans="2:8" ht="259.5" customHeight="1">
      <c r="B11" s="76" t="s">
        <v>98</v>
      </c>
      <c r="C11" s="76"/>
      <c r="D11" s="76"/>
      <c r="E11" s="76"/>
      <c r="F11" s="76"/>
      <c r="G11" s="76"/>
      <c r="H11" s="76"/>
    </row>
    <row r="12" spans="2:8" ht="27.75" customHeight="1">
      <c r="B12" s="81" t="s">
        <v>13</v>
      </c>
      <c r="C12" s="81"/>
      <c r="D12" s="81"/>
      <c r="E12" s="81"/>
      <c r="F12" s="81"/>
      <c r="G12" s="81"/>
      <c r="H12" s="81"/>
    </row>
    <row r="13" spans="2:8" ht="44.25" customHeight="1" thickBot="1">
      <c r="B13" s="27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7" t="s">
        <v>6</v>
      </c>
    </row>
    <row r="14" spans="2:8" ht="16.5" thickBot="1">
      <c r="B14" s="15">
        <v>1</v>
      </c>
      <c r="C14" s="16" t="s">
        <v>7</v>
      </c>
      <c r="D14" s="43" t="s">
        <v>20</v>
      </c>
      <c r="E14" s="17">
        <v>2150000</v>
      </c>
      <c r="F14" s="16">
        <v>30</v>
      </c>
      <c r="G14" s="18">
        <v>0</v>
      </c>
      <c r="H14" s="19">
        <f>((D7+D8)/100)*E14*F14/365</f>
        <v>13553.835616438357</v>
      </c>
    </row>
    <row r="15" spans="2:8" ht="16.5" thickBot="1">
      <c r="B15" s="15">
        <v>2</v>
      </c>
      <c r="C15" s="16" t="s">
        <v>7</v>
      </c>
      <c r="D15" s="44" t="s">
        <v>93</v>
      </c>
      <c r="E15" s="17">
        <f>E14-G14</f>
        <v>2150000</v>
      </c>
      <c r="F15" s="16">
        <v>33</v>
      </c>
      <c r="G15" s="18">
        <v>0</v>
      </c>
      <c r="H15" s="19">
        <f>((D7+D8)/100)*E15*F15/365</f>
        <v>14909.219178082192</v>
      </c>
    </row>
    <row r="16" spans="2:8" ht="16.5" thickBot="1">
      <c r="B16" s="15">
        <v>3</v>
      </c>
      <c r="C16" s="16" t="s">
        <v>7</v>
      </c>
      <c r="D16" s="44" t="s">
        <v>21</v>
      </c>
      <c r="E16" s="17">
        <f aca="true" t="shared" si="0" ref="E16:E78">E15-G15</f>
        <v>2150000</v>
      </c>
      <c r="F16" s="16">
        <v>32</v>
      </c>
      <c r="G16" s="18">
        <v>0</v>
      </c>
      <c r="H16" s="19">
        <f>((D7+D8)/100)*E16*F16/365</f>
        <v>14457.424657534246</v>
      </c>
    </row>
    <row r="17" spans="2:8" ht="16.5" thickBot="1">
      <c r="B17" s="15">
        <v>4</v>
      </c>
      <c r="C17" s="16" t="s">
        <v>7</v>
      </c>
      <c r="D17" s="44" t="s">
        <v>22</v>
      </c>
      <c r="E17" s="17">
        <f t="shared" si="0"/>
        <v>2150000</v>
      </c>
      <c r="F17" s="16">
        <v>28</v>
      </c>
      <c r="G17" s="18">
        <v>0</v>
      </c>
      <c r="H17" s="19">
        <f>((D7+D8)/100)*E17*F17/365</f>
        <v>12650.246575342466</v>
      </c>
    </row>
    <row r="18" spans="2:8" ht="16.5" thickBot="1">
      <c r="B18" s="15">
        <v>5</v>
      </c>
      <c r="C18" s="20" t="s">
        <v>7</v>
      </c>
      <c r="D18" s="44" t="s">
        <v>23</v>
      </c>
      <c r="E18" s="17">
        <f t="shared" si="0"/>
        <v>2150000</v>
      </c>
      <c r="F18" s="20">
        <v>31</v>
      </c>
      <c r="G18" s="21">
        <v>0</v>
      </c>
      <c r="H18" s="19">
        <f>((D7+D8)/100)*E18*F18/365</f>
        <v>14005.630136986301</v>
      </c>
    </row>
    <row r="19" spans="2:8" ht="16.5" thickBot="1">
      <c r="B19" s="22">
        <v>6</v>
      </c>
      <c r="C19" s="13" t="s">
        <v>7</v>
      </c>
      <c r="D19" s="44" t="s">
        <v>24</v>
      </c>
      <c r="E19" s="17">
        <f t="shared" si="0"/>
        <v>2150000</v>
      </c>
      <c r="F19" s="13">
        <v>28</v>
      </c>
      <c r="G19" s="14">
        <v>0</v>
      </c>
      <c r="H19" s="19">
        <f>((D7+D8)/100)*E19*F19/365</f>
        <v>12650.246575342466</v>
      </c>
    </row>
    <row r="20" spans="2:8" ht="16.5" thickBot="1">
      <c r="B20" s="22">
        <v>7</v>
      </c>
      <c r="C20" s="2" t="s">
        <v>7</v>
      </c>
      <c r="D20" s="44" t="s">
        <v>25</v>
      </c>
      <c r="E20" s="17">
        <f t="shared" si="0"/>
        <v>2150000</v>
      </c>
      <c r="F20" s="2">
        <v>33</v>
      </c>
      <c r="G20" s="3">
        <v>0</v>
      </c>
      <c r="H20" s="19">
        <f>((D7+D8)/100)*E20*F20/365</f>
        <v>14909.219178082192</v>
      </c>
    </row>
    <row r="21" spans="2:8" s="1" customFormat="1" ht="16.5" thickBot="1">
      <c r="B21" s="22">
        <v>8</v>
      </c>
      <c r="C21" s="2" t="s">
        <v>7</v>
      </c>
      <c r="D21" s="44" t="s">
        <v>26</v>
      </c>
      <c r="E21" s="17">
        <f t="shared" si="0"/>
        <v>2150000</v>
      </c>
      <c r="F21" s="2">
        <v>28</v>
      </c>
      <c r="G21" s="3">
        <v>0</v>
      </c>
      <c r="H21" s="19">
        <f>((D7+D8)/100)*E21*F21/365</f>
        <v>12650.246575342466</v>
      </c>
    </row>
    <row r="22" spans="2:8" s="1" customFormat="1" ht="16.5" thickBot="1">
      <c r="B22" s="22">
        <v>9</v>
      </c>
      <c r="C22" s="2" t="s">
        <v>7</v>
      </c>
      <c r="D22" s="44" t="s">
        <v>27</v>
      </c>
      <c r="E22" s="17">
        <f t="shared" si="0"/>
        <v>2150000</v>
      </c>
      <c r="F22" s="2">
        <v>31</v>
      </c>
      <c r="G22" s="3">
        <v>0</v>
      </c>
      <c r="H22" s="19">
        <f>((D7+D8)/100)*E22*F22/365</f>
        <v>14005.630136986301</v>
      </c>
    </row>
    <row r="23" spans="2:8" s="1" customFormat="1" ht="16.5" thickBot="1">
      <c r="B23" s="22">
        <v>10</v>
      </c>
      <c r="C23" s="2" t="s">
        <v>7</v>
      </c>
      <c r="D23" s="44" t="s">
        <v>28</v>
      </c>
      <c r="E23" s="17">
        <f t="shared" si="0"/>
        <v>2150000</v>
      </c>
      <c r="F23" s="2">
        <v>31</v>
      </c>
      <c r="G23" s="3">
        <v>0</v>
      </c>
      <c r="H23" s="19">
        <f>((D7+D8)/100)*E23*F23/365</f>
        <v>14005.630136986301</v>
      </c>
    </row>
    <row r="24" spans="2:8" s="1" customFormat="1" ht="16.5" thickBot="1">
      <c r="B24" s="22">
        <v>11</v>
      </c>
      <c r="C24" s="2" t="s">
        <v>7</v>
      </c>
      <c r="D24" s="44" t="s">
        <v>29</v>
      </c>
      <c r="E24" s="17">
        <f t="shared" si="0"/>
        <v>2150000</v>
      </c>
      <c r="F24" s="2">
        <v>29</v>
      </c>
      <c r="G24" s="3">
        <v>0</v>
      </c>
      <c r="H24" s="19">
        <f>((D7+D8)/100)*E24*F24/365</f>
        <v>13102.04109589041</v>
      </c>
    </row>
    <row r="25" spans="2:8" s="1" customFormat="1" ht="15" customHeight="1" thickBot="1">
      <c r="B25" s="22">
        <v>12</v>
      </c>
      <c r="C25" s="2" t="s">
        <v>7</v>
      </c>
      <c r="D25" s="44" t="s">
        <v>30</v>
      </c>
      <c r="E25" s="17">
        <f t="shared" si="0"/>
        <v>2150000</v>
      </c>
      <c r="F25" s="2">
        <v>32</v>
      </c>
      <c r="G25" s="3">
        <v>0</v>
      </c>
      <c r="H25" s="19">
        <f>((D7+D8)/100)*E25*F25/365</f>
        <v>14457.424657534246</v>
      </c>
    </row>
    <row r="26" spans="2:8" s="1" customFormat="1" ht="16.5" thickBot="1">
      <c r="B26" s="22">
        <v>13</v>
      </c>
      <c r="C26" s="2" t="s">
        <v>7</v>
      </c>
      <c r="D26" s="44" t="s">
        <v>31</v>
      </c>
      <c r="E26" s="17">
        <f t="shared" si="0"/>
        <v>2150000</v>
      </c>
      <c r="F26" s="2">
        <v>30</v>
      </c>
      <c r="G26" s="3">
        <v>0</v>
      </c>
      <c r="H26" s="19">
        <f>((D7+D8)/100)*E26*F26/365</f>
        <v>13553.835616438357</v>
      </c>
    </row>
    <row r="27" spans="2:8" s="1" customFormat="1" ht="16.5" thickBot="1">
      <c r="B27" s="22">
        <v>14</v>
      </c>
      <c r="C27" s="2" t="s">
        <v>7</v>
      </c>
      <c r="D27" s="44" t="s">
        <v>32</v>
      </c>
      <c r="E27" s="17">
        <f t="shared" si="0"/>
        <v>2150000</v>
      </c>
      <c r="F27" s="2">
        <v>29</v>
      </c>
      <c r="G27" s="3">
        <v>0</v>
      </c>
      <c r="H27" s="19">
        <f>((D7+D8)/100)*E27*F27/365</f>
        <v>13102.04109589041</v>
      </c>
    </row>
    <row r="28" spans="2:8" s="1" customFormat="1" ht="16.5" thickBot="1">
      <c r="B28" s="22">
        <v>15</v>
      </c>
      <c r="C28" s="2" t="s">
        <v>7</v>
      </c>
      <c r="D28" s="43" t="s">
        <v>33</v>
      </c>
      <c r="E28" s="17">
        <f t="shared" si="0"/>
        <v>2150000</v>
      </c>
      <c r="F28" s="2">
        <v>33</v>
      </c>
      <c r="G28" s="3">
        <v>0</v>
      </c>
      <c r="H28" s="19">
        <f>((D7+D8)/100)*E28*F28/365</f>
        <v>14909.219178082192</v>
      </c>
    </row>
    <row r="29" spans="2:8" s="1" customFormat="1" ht="16.5" thickBot="1">
      <c r="B29" s="22">
        <v>16</v>
      </c>
      <c r="C29" s="2" t="s">
        <v>7</v>
      </c>
      <c r="D29" s="44" t="s">
        <v>34</v>
      </c>
      <c r="E29" s="17">
        <f t="shared" si="0"/>
        <v>2150000</v>
      </c>
      <c r="F29" s="2">
        <v>29</v>
      </c>
      <c r="G29" s="3">
        <v>0</v>
      </c>
      <c r="H29" s="19">
        <f>((D7+D8)/100)*E29*F29/365</f>
        <v>13102.04109589041</v>
      </c>
    </row>
    <row r="30" spans="2:8" s="1" customFormat="1" ht="16.5" thickBot="1">
      <c r="B30" s="52">
        <v>17</v>
      </c>
      <c r="C30" s="53" t="s">
        <v>8</v>
      </c>
      <c r="D30" s="54" t="s">
        <v>35</v>
      </c>
      <c r="E30" s="55">
        <f t="shared" si="0"/>
        <v>2150000</v>
      </c>
      <c r="F30" s="53">
        <v>29</v>
      </c>
      <c r="G30" s="56">
        <v>100000</v>
      </c>
      <c r="H30" s="57">
        <f>((D7+D8)/100)*E30*F30/365</f>
        <v>13102.04109589041</v>
      </c>
    </row>
    <row r="31" spans="2:8" s="1" customFormat="1" ht="16.5" thickBot="1">
      <c r="B31" s="15">
        <v>18</v>
      </c>
      <c r="C31" s="23" t="s">
        <v>7</v>
      </c>
      <c r="D31" s="44" t="s">
        <v>36</v>
      </c>
      <c r="E31" s="17">
        <f t="shared" si="0"/>
        <v>2050000</v>
      </c>
      <c r="F31" s="23">
        <v>32</v>
      </c>
      <c r="G31" s="17">
        <v>0</v>
      </c>
      <c r="H31" s="19">
        <f>((D7+D8)/100)*E31*F31/365</f>
        <v>13784.986301369863</v>
      </c>
    </row>
    <row r="32" spans="2:8" s="1" customFormat="1" ht="16.5" thickBot="1">
      <c r="B32" s="52">
        <v>19</v>
      </c>
      <c r="C32" s="58" t="s">
        <v>8</v>
      </c>
      <c r="D32" s="54" t="s">
        <v>37</v>
      </c>
      <c r="E32" s="55">
        <f t="shared" si="0"/>
        <v>2050000</v>
      </c>
      <c r="F32" s="58">
        <v>31</v>
      </c>
      <c r="G32" s="59">
        <v>100000</v>
      </c>
      <c r="H32" s="57">
        <f>((D7+D8)/100)*E32*F32/365</f>
        <v>13354.205479452055</v>
      </c>
    </row>
    <row r="33" spans="2:8" s="1" customFormat="1" ht="16.5" thickBot="1">
      <c r="B33" s="15">
        <v>20</v>
      </c>
      <c r="C33" s="16" t="s">
        <v>7</v>
      </c>
      <c r="D33" s="44" t="s">
        <v>38</v>
      </c>
      <c r="E33" s="17">
        <f t="shared" si="0"/>
        <v>1950000</v>
      </c>
      <c r="F33" s="16">
        <v>28</v>
      </c>
      <c r="G33" s="18">
        <v>0</v>
      </c>
      <c r="H33" s="19">
        <f>((D7+D8)/100)*E33*F33/365</f>
        <v>11473.479452054795</v>
      </c>
    </row>
    <row r="34" spans="2:8" s="1" customFormat="1" ht="16.5" thickBot="1">
      <c r="B34" s="15">
        <v>21</v>
      </c>
      <c r="C34" s="16" t="s">
        <v>7</v>
      </c>
      <c r="D34" s="44" t="s">
        <v>39</v>
      </c>
      <c r="E34" s="17">
        <f t="shared" si="0"/>
        <v>1950000</v>
      </c>
      <c r="F34" s="16">
        <v>33</v>
      </c>
      <c r="G34" s="18">
        <v>0</v>
      </c>
      <c r="H34" s="19">
        <f>((D7+D8)/100)*E34*F34/365</f>
        <v>13522.315068493152</v>
      </c>
    </row>
    <row r="35" spans="2:8" s="1" customFormat="1" ht="16.5" thickBot="1">
      <c r="B35" s="60">
        <v>22</v>
      </c>
      <c r="C35" s="61" t="s">
        <v>8</v>
      </c>
      <c r="D35" s="62" t="s">
        <v>40</v>
      </c>
      <c r="E35" s="63">
        <f t="shared" si="0"/>
        <v>1950000</v>
      </c>
      <c r="F35" s="61">
        <v>30</v>
      </c>
      <c r="G35" s="64">
        <v>100000</v>
      </c>
      <c r="H35" s="65">
        <f>((D7+D8)/100)*E35*F35/365</f>
        <v>12293.013698630137</v>
      </c>
    </row>
    <row r="36" spans="2:8" s="1" customFormat="1" ht="18" customHeight="1" thickBot="1">
      <c r="B36" s="52">
        <v>24</v>
      </c>
      <c r="C36" s="58" t="s">
        <v>8</v>
      </c>
      <c r="D36" s="54" t="s">
        <v>41</v>
      </c>
      <c r="E36" s="63">
        <f t="shared" si="0"/>
        <v>1850000</v>
      </c>
      <c r="F36" s="58">
        <v>31</v>
      </c>
      <c r="G36" s="59">
        <v>100000</v>
      </c>
      <c r="H36" s="57">
        <f>((D7+D8)/100)*E36*F36/365</f>
        <v>12051.356164383562</v>
      </c>
    </row>
    <row r="37" spans="2:8" s="1" customFormat="1" ht="16.5" thickBot="1">
      <c r="B37" s="29">
        <v>25</v>
      </c>
      <c r="C37" s="30" t="s">
        <v>7</v>
      </c>
      <c r="D37" s="45" t="s">
        <v>42</v>
      </c>
      <c r="E37" s="31">
        <f t="shared" si="0"/>
        <v>1750000</v>
      </c>
      <c r="F37" s="30">
        <v>31</v>
      </c>
      <c r="G37" s="32">
        <v>0</v>
      </c>
      <c r="H37" s="33">
        <f>((D7+D8)/100)*E37*F37/365</f>
        <v>11399.931506849314</v>
      </c>
    </row>
    <row r="38" spans="2:8" s="1" customFormat="1" ht="16.5" thickBot="1">
      <c r="B38" s="15">
        <v>26</v>
      </c>
      <c r="C38" s="16" t="s">
        <v>7</v>
      </c>
      <c r="D38" s="46" t="s">
        <v>43</v>
      </c>
      <c r="E38" s="17">
        <f t="shared" si="0"/>
        <v>1750000</v>
      </c>
      <c r="F38" s="16"/>
      <c r="G38" s="18">
        <v>0</v>
      </c>
      <c r="H38" s="19">
        <f>((D7+D8)/100)*E38*F38/365</f>
        <v>0</v>
      </c>
    </row>
    <row r="39" spans="2:8" s="1" customFormat="1" ht="16.5" thickBot="1">
      <c r="B39" s="52">
        <v>27</v>
      </c>
      <c r="C39" s="58" t="s">
        <v>8</v>
      </c>
      <c r="D39" s="54" t="s">
        <v>44</v>
      </c>
      <c r="E39" s="55">
        <f t="shared" si="0"/>
        <v>1750000</v>
      </c>
      <c r="F39" s="58">
        <v>29</v>
      </c>
      <c r="G39" s="59">
        <v>100000</v>
      </c>
      <c r="H39" s="57">
        <f>((D7+D8)/100)*E39*F39/365</f>
        <v>10664.452054794521</v>
      </c>
    </row>
    <row r="40" spans="2:8" s="1" customFormat="1" ht="16.5" thickBot="1">
      <c r="B40" s="15">
        <v>28</v>
      </c>
      <c r="C40" s="16" t="s">
        <v>7</v>
      </c>
      <c r="D40" s="44" t="s">
        <v>45</v>
      </c>
      <c r="E40" s="17">
        <f t="shared" si="0"/>
        <v>1650000</v>
      </c>
      <c r="F40" s="16">
        <v>32</v>
      </c>
      <c r="G40" s="18">
        <v>0</v>
      </c>
      <c r="H40" s="19">
        <f>((D7+D8)/100)*E40*F40/365</f>
        <v>11095.232876712329</v>
      </c>
    </row>
    <row r="41" spans="2:8" s="1" customFormat="1" ht="16.5" thickBot="1">
      <c r="B41" s="15">
        <v>29</v>
      </c>
      <c r="C41" s="20" t="s">
        <v>7</v>
      </c>
      <c r="D41" s="44" t="s">
        <v>46</v>
      </c>
      <c r="E41" s="17">
        <f t="shared" si="0"/>
        <v>1650000</v>
      </c>
      <c r="F41" s="20">
        <v>31</v>
      </c>
      <c r="G41" s="21">
        <v>0</v>
      </c>
      <c r="H41" s="19">
        <f>((D7+D8)/100)*E41*F41/365</f>
        <v>10748.506849315068</v>
      </c>
    </row>
    <row r="42" spans="2:8" s="1" customFormat="1" ht="16.5" thickBot="1">
      <c r="B42" s="22">
        <v>30</v>
      </c>
      <c r="C42" s="13" t="s">
        <v>7</v>
      </c>
      <c r="D42" s="44" t="s">
        <v>47</v>
      </c>
      <c r="E42" s="17">
        <f t="shared" si="0"/>
        <v>1650000</v>
      </c>
      <c r="F42" s="13">
        <v>28</v>
      </c>
      <c r="G42" s="14">
        <v>0</v>
      </c>
      <c r="H42" s="19">
        <f>((D7+D8)/100)*E42*F42/365</f>
        <v>9708.328767123288</v>
      </c>
    </row>
    <row r="43" spans="2:8" s="1" customFormat="1" ht="16.5" thickBot="1">
      <c r="B43" s="60">
        <v>31</v>
      </c>
      <c r="C43" s="61" t="s">
        <v>8</v>
      </c>
      <c r="D43" s="62" t="s">
        <v>48</v>
      </c>
      <c r="E43" s="63">
        <f t="shared" si="0"/>
        <v>1650000</v>
      </c>
      <c r="F43" s="61">
        <v>31</v>
      </c>
      <c r="G43" s="64">
        <v>100000</v>
      </c>
      <c r="H43" s="65">
        <f>((D7+D8)/100)*E43*F43/365</f>
        <v>10748.506849315068</v>
      </c>
    </row>
    <row r="44" spans="2:8" s="1" customFormat="1" ht="16.5" thickBot="1">
      <c r="B44" s="22">
        <v>32</v>
      </c>
      <c r="C44" s="2" t="s">
        <v>7</v>
      </c>
      <c r="D44" s="44" t="s">
        <v>49</v>
      </c>
      <c r="E44" s="17">
        <f t="shared" si="0"/>
        <v>1550000</v>
      </c>
      <c r="F44" s="2">
        <v>30</v>
      </c>
      <c r="G44" s="3">
        <v>0</v>
      </c>
      <c r="H44" s="19">
        <f>((D7+D8)/100)*E44*F44/365</f>
        <v>9771.369863013699</v>
      </c>
    </row>
    <row r="45" spans="2:8" s="1" customFormat="1" ht="16.5" thickBot="1">
      <c r="B45" s="52">
        <v>33</v>
      </c>
      <c r="C45" s="58" t="s">
        <v>8</v>
      </c>
      <c r="D45" s="54" t="s">
        <v>50</v>
      </c>
      <c r="E45" s="55">
        <f t="shared" si="0"/>
        <v>1550000</v>
      </c>
      <c r="F45" s="58">
        <v>30</v>
      </c>
      <c r="G45" s="59">
        <v>100000</v>
      </c>
      <c r="H45" s="57">
        <f>((D7+D8)/100)*E45*F45/365</f>
        <v>9771.369863013699</v>
      </c>
    </row>
    <row r="46" spans="2:8" s="1" customFormat="1" ht="16.5" thickBot="1">
      <c r="B46" s="22">
        <v>34</v>
      </c>
      <c r="C46" s="2" t="s">
        <v>7</v>
      </c>
      <c r="D46" s="44" t="s">
        <v>51</v>
      </c>
      <c r="E46" s="17">
        <f t="shared" si="0"/>
        <v>1450000</v>
      </c>
      <c r="F46" s="2">
        <v>31</v>
      </c>
      <c r="G46" s="3">
        <v>0</v>
      </c>
      <c r="H46" s="19">
        <f>((D7+D8)/100)*E46*F46/365</f>
        <v>9445.657534246575</v>
      </c>
    </row>
    <row r="47" spans="2:8" s="1" customFormat="1" ht="16.5" thickBot="1">
      <c r="B47" s="60">
        <v>35</v>
      </c>
      <c r="C47" s="61" t="s">
        <v>8</v>
      </c>
      <c r="D47" s="62" t="s">
        <v>52</v>
      </c>
      <c r="E47" s="63">
        <f t="shared" si="0"/>
        <v>1450000</v>
      </c>
      <c r="F47" s="61">
        <v>31</v>
      </c>
      <c r="G47" s="64">
        <v>100000</v>
      </c>
      <c r="H47" s="65">
        <f>((D7+D8)/100)*E47*F47/365</f>
        <v>9445.657534246575</v>
      </c>
    </row>
    <row r="48" spans="2:8" s="1" customFormat="1" ht="16.5" thickBot="1">
      <c r="B48" s="22">
        <v>36</v>
      </c>
      <c r="C48" s="2" t="s">
        <v>7</v>
      </c>
      <c r="D48" s="44" t="s">
        <v>53</v>
      </c>
      <c r="E48" s="17">
        <f t="shared" si="0"/>
        <v>1350000</v>
      </c>
      <c r="F48" s="2">
        <v>29</v>
      </c>
      <c r="G48" s="3">
        <v>0</v>
      </c>
      <c r="H48" s="19">
        <f>((D7+D8)/100)*E48*F48/365</f>
        <v>8226.86301369863</v>
      </c>
    </row>
    <row r="49" spans="2:8" s="1" customFormat="1" ht="16.5" thickBot="1">
      <c r="B49" s="60">
        <v>37</v>
      </c>
      <c r="C49" s="61" t="s">
        <v>8</v>
      </c>
      <c r="D49" s="62" t="s">
        <v>54</v>
      </c>
      <c r="E49" s="63">
        <f t="shared" si="0"/>
        <v>1350000</v>
      </c>
      <c r="F49" s="61">
        <v>32</v>
      </c>
      <c r="G49" s="64">
        <v>100000</v>
      </c>
      <c r="H49" s="65">
        <f>((D7+D8)/100)*E49*F49/365</f>
        <v>9077.917808219177</v>
      </c>
    </row>
    <row r="50" spans="2:8" s="1" customFormat="1" ht="16.5" thickBot="1">
      <c r="B50" s="22">
        <v>38</v>
      </c>
      <c r="C50" s="2" t="s">
        <v>7</v>
      </c>
      <c r="D50" s="44" t="s">
        <v>55</v>
      </c>
      <c r="E50" s="17">
        <f t="shared" si="0"/>
        <v>1250000</v>
      </c>
      <c r="F50" s="2">
        <v>31</v>
      </c>
      <c r="G50" s="3">
        <v>0</v>
      </c>
      <c r="H50" s="19">
        <f>((D7+D8)/100)*E50*F50/365</f>
        <v>8142.808219178082</v>
      </c>
    </row>
    <row r="51" spans="2:8" s="1" customFormat="1" ht="16.5" thickBot="1">
      <c r="B51" s="60">
        <v>39</v>
      </c>
      <c r="C51" s="61" t="s">
        <v>8</v>
      </c>
      <c r="D51" s="62" t="s">
        <v>56</v>
      </c>
      <c r="E51" s="63">
        <f t="shared" si="0"/>
        <v>1250000</v>
      </c>
      <c r="F51" s="61">
        <v>28</v>
      </c>
      <c r="G51" s="64">
        <v>100000</v>
      </c>
      <c r="H51" s="65">
        <f>((D7+D8)/100)*E51*F51/365</f>
        <v>7354.7945205479455</v>
      </c>
    </row>
    <row r="52" spans="2:8" s="1" customFormat="1" ht="16.5" thickBot="1">
      <c r="B52" s="22">
        <v>40</v>
      </c>
      <c r="C52" s="2" t="s">
        <v>7</v>
      </c>
      <c r="D52" s="44" t="s">
        <v>57</v>
      </c>
      <c r="E52" s="17">
        <f t="shared" si="0"/>
        <v>1150000</v>
      </c>
      <c r="F52" s="2">
        <v>31</v>
      </c>
      <c r="G52" s="3">
        <v>0</v>
      </c>
      <c r="H52" s="19">
        <f>((D7+D8)/100)*E52*F52/365</f>
        <v>7491.3835616438355</v>
      </c>
    </row>
    <row r="53" spans="2:8" s="1" customFormat="1" ht="16.5" thickBot="1">
      <c r="B53" s="22">
        <v>41</v>
      </c>
      <c r="C53" s="2" t="s">
        <v>7</v>
      </c>
      <c r="D53" s="43" t="s">
        <v>58</v>
      </c>
      <c r="E53" s="17">
        <f t="shared" si="0"/>
        <v>1150000</v>
      </c>
      <c r="F53" s="2">
        <v>30</v>
      </c>
      <c r="G53" s="3">
        <v>0</v>
      </c>
      <c r="H53" s="19">
        <f>((D7+D8)/100)*E53*F53/365</f>
        <v>7249.726027397261</v>
      </c>
    </row>
    <row r="54" spans="2:8" s="1" customFormat="1" ht="16.5" thickBot="1">
      <c r="B54" s="22">
        <v>42</v>
      </c>
      <c r="C54" s="11" t="s">
        <v>7</v>
      </c>
      <c r="D54" s="44" t="s">
        <v>59</v>
      </c>
      <c r="E54" s="17">
        <f t="shared" si="0"/>
        <v>1150000</v>
      </c>
      <c r="F54" s="11">
        <v>28</v>
      </c>
      <c r="G54" s="12">
        <v>0</v>
      </c>
      <c r="H54" s="19">
        <f>((D7+D8)/100)*E54*F54/365</f>
        <v>6766.41095890411</v>
      </c>
    </row>
    <row r="55" spans="2:8" s="1" customFormat="1" ht="16.5" thickBot="1">
      <c r="B55" s="60">
        <v>43</v>
      </c>
      <c r="C55" s="66" t="s">
        <v>8</v>
      </c>
      <c r="D55" s="62" t="s">
        <v>60</v>
      </c>
      <c r="E55" s="63">
        <f t="shared" si="0"/>
        <v>1150000</v>
      </c>
      <c r="F55" s="66">
        <v>32</v>
      </c>
      <c r="G55" s="63">
        <v>150000</v>
      </c>
      <c r="H55" s="65">
        <f>((D7+D8)/100)*E55*F55/365</f>
        <v>7733.041095890411</v>
      </c>
    </row>
    <row r="56" spans="2:8" ht="16.5" thickBot="1">
      <c r="B56" s="15">
        <v>44</v>
      </c>
      <c r="C56" s="16" t="s">
        <v>7</v>
      </c>
      <c r="D56" s="44" t="s">
        <v>61</v>
      </c>
      <c r="E56" s="17">
        <f t="shared" si="0"/>
        <v>1000000</v>
      </c>
      <c r="F56" s="16">
        <v>30</v>
      </c>
      <c r="G56" s="18">
        <v>0</v>
      </c>
      <c r="H56" s="19">
        <f>((D7+D8)/100)*E56*F56/365</f>
        <v>6304.109589041096</v>
      </c>
    </row>
    <row r="57" spans="2:8" ht="16.5" thickBot="1">
      <c r="B57" s="15">
        <v>45</v>
      </c>
      <c r="C57" s="16" t="s">
        <v>7</v>
      </c>
      <c r="D57" s="44" t="s">
        <v>62</v>
      </c>
      <c r="E57" s="17">
        <f t="shared" si="0"/>
        <v>1000000</v>
      </c>
      <c r="F57" s="16">
        <v>29</v>
      </c>
      <c r="G57" s="18">
        <v>0</v>
      </c>
      <c r="H57" s="19">
        <f>((D7+D8)/100)*E57*F57/365</f>
        <v>6093.972602739726</v>
      </c>
    </row>
    <row r="58" spans="2:8" ht="16.5" thickBot="1">
      <c r="B58" s="15">
        <v>46</v>
      </c>
      <c r="C58" s="16" t="s">
        <v>7</v>
      </c>
      <c r="D58" s="44" t="s">
        <v>63</v>
      </c>
      <c r="E58" s="17">
        <f t="shared" si="0"/>
        <v>1000000</v>
      </c>
      <c r="F58" s="16">
        <v>32</v>
      </c>
      <c r="G58" s="18">
        <v>0</v>
      </c>
      <c r="H58" s="19">
        <f>((D7+D8)/100)*E58*F58/365</f>
        <v>6724.3835616438355</v>
      </c>
    </row>
    <row r="59" spans="2:8" ht="16.5" thickBot="1">
      <c r="B59" s="15">
        <v>47</v>
      </c>
      <c r="C59" s="16" t="s">
        <v>7</v>
      </c>
      <c r="D59" s="44" t="s">
        <v>64</v>
      </c>
      <c r="E59" s="17">
        <f t="shared" si="0"/>
        <v>1000000</v>
      </c>
      <c r="F59" s="16">
        <v>31</v>
      </c>
      <c r="G59" s="18">
        <v>0</v>
      </c>
      <c r="H59" s="19">
        <f>((D7+D8)/100)*E59*F59/365</f>
        <v>6514.246575342466</v>
      </c>
    </row>
    <row r="60" spans="2:8" s="1" customFormat="1" ht="16.5" thickBot="1">
      <c r="B60" s="15">
        <v>48</v>
      </c>
      <c r="C60" s="16" t="s">
        <v>7</v>
      </c>
      <c r="D60" s="44" t="s">
        <v>65</v>
      </c>
      <c r="E60" s="17">
        <f t="shared" si="0"/>
        <v>1000000</v>
      </c>
      <c r="F60" s="16">
        <v>31</v>
      </c>
      <c r="G60" s="18">
        <v>0</v>
      </c>
      <c r="H60" s="19">
        <f>((D7+D8)/100)*E60*F60/365</f>
        <v>6514.246575342466</v>
      </c>
    </row>
    <row r="61" spans="2:8" s="1" customFormat="1" ht="16.5" thickBot="1">
      <c r="B61" s="15">
        <v>49</v>
      </c>
      <c r="C61" s="16" t="s">
        <v>7</v>
      </c>
      <c r="D61" s="44" t="s">
        <v>66</v>
      </c>
      <c r="E61" s="17">
        <f t="shared" si="0"/>
        <v>1000000</v>
      </c>
      <c r="F61" s="16">
        <v>30</v>
      </c>
      <c r="G61" s="18">
        <v>0</v>
      </c>
      <c r="H61" s="19">
        <f>((D7+D8)/100)*E61*F61/365</f>
        <v>6304.109589041096</v>
      </c>
    </row>
    <row r="62" spans="2:8" s="1" customFormat="1" ht="16.5" thickBot="1">
      <c r="B62" s="15">
        <v>50</v>
      </c>
      <c r="C62" s="16" t="s">
        <v>7</v>
      </c>
      <c r="D62" s="44" t="s">
        <v>67</v>
      </c>
      <c r="E62" s="17">
        <f t="shared" si="0"/>
        <v>1000000</v>
      </c>
      <c r="F62" s="16">
        <v>30</v>
      </c>
      <c r="G62" s="18">
        <v>0</v>
      </c>
      <c r="H62" s="19">
        <f>((D7+D8)/100)*E62*F62/365</f>
        <v>6304.109589041096</v>
      </c>
    </row>
    <row r="63" spans="2:8" s="1" customFormat="1" ht="16.5" thickBot="1">
      <c r="B63" s="15">
        <v>51</v>
      </c>
      <c r="C63" s="16" t="s">
        <v>7</v>
      </c>
      <c r="D63" s="44" t="s">
        <v>68</v>
      </c>
      <c r="E63" s="17">
        <f t="shared" si="0"/>
        <v>1000000</v>
      </c>
      <c r="F63" s="16">
        <v>31</v>
      </c>
      <c r="G63" s="18">
        <v>0</v>
      </c>
      <c r="H63" s="19">
        <f>((D7+D8)/100)*E63*F63/365</f>
        <v>6514.246575342466</v>
      </c>
    </row>
    <row r="64" spans="2:8" s="1" customFormat="1" ht="16.5" thickBot="1">
      <c r="B64" s="15">
        <v>52</v>
      </c>
      <c r="C64" s="16" t="s">
        <v>7</v>
      </c>
      <c r="D64" s="44" t="s">
        <v>69</v>
      </c>
      <c r="E64" s="17">
        <f t="shared" si="0"/>
        <v>1000000</v>
      </c>
      <c r="F64" s="16">
        <v>31</v>
      </c>
      <c r="G64" s="18">
        <v>0</v>
      </c>
      <c r="H64" s="19">
        <f>((D7+D8)/100)*E64*F64/365</f>
        <v>6514.246575342466</v>
      </c>
    </row>
    <row r="65" spans="2:8" s="1" customFormat="1" ht="16.5" thickBot="1">
      <c r="B65" s="15">
        <v>53</v>
      </c>
      <c r="C65" s="16" t="s">
        <v>7</v>
      </c>
      <c r="D65" s="43" t="s">
        <v>70</v>
      </c>
      <c r="E65" s="17">
        <f t="shared" si="0"/>
        <v>1000000</v>
      </c>
      <c r="F65" s="16">
        <v>29</v>
      </c>
      <c r="G65" s="18">
        <v>0</v>
      </c>
      <c r="H65" s="19">
        <f>((D7+D8)/100)*E65*F65/365</f>
        <v>6093.972602739726</v>
      </c>
    </row>
    <row r="66" spans="2:8" s="1" customFormat="1" ht="16.5" thickBot="1">
      <c r="B66" s="15">
        <v>54</v>
      </c>
      <c r="C66" s="16" t="s">
        <v>7</v>
      </c>
      <c r="D66" s="44" t="s">
        <v>71</v>
      </c>
      <c r="E66" s="17">
        <f t="shared" si="0"/>
        <v>1000000</v>
      </c>
      <c r="F66" s="16">
        <v>28</v>
      </c>
      <c r="G66" s="18">
        <v>0</v>
      </c>
      <c r="H66" s="19">
        <f>((D7+D8)/100)*E66*F66/365</f>
        <v>5883.835616438356</v>
      </c>
    </row>
    <row r="67" spans="2:8" s="1" customFormat="1" ht="16.5" thickBot="1">
      <c r="B67" s="52">
        <v>55</v>
      </c>
      <c r="C67" s="58" t="s">
        <v>8</v>
      </c>
      <c r="D67" s="54" t="s">
        <v>72</v>
      </c>
      <c r="E67" s="55">
        <f t="shared" si="0"/>
        <v>1000000</v>
      </c>
      <c r="F67" s="58">
        <v>33</v>
      </c>
      <c r="G67" s="59">
        <v>100000</v>
      </c>
      <c r="H67" s="57">
        <f>((D7+D8)/100)*E67*F67/365</f>
        <v>6934.520547945205</v>
      </c>
    </row>
    <row r="68" spans="2:8" s="1" customFormat="1" ht="16.5" thickBot="1">
      <c r="B68" s="22">
        <v>56</v>
      </c>
      <c r="C68" s="2" t="s">
        <v>7</v>
      </c>
      <c r="D68" s="44" t="s">
        <v>73</v>
      </c>
      <c r="E68" s="17">
        <f t="shared" si="0"/>
        <v>900000</v>
      </c>
      <c r="F68" s="2">
        <v>30</v>
      </c>
      <c r="G68" s="3">
        <v>0</v>
      </c>
      <c r="H68" s="19">
        <f>((D7+D8)/100)*E68*F68/365</f>
        <v>5673.698630136986</v>
      </c>
    </row>
    <row r="69" spans="2:8" s="1" customFormat="1" ht="16.5" thickBot="1">
      <c r="B69" s="52">
        <v>57</v>
      </c>
      <c r="C69" s="58" t="s">
        <v>8</v>
      </c>
      <c r="D69" s="54" t="s">
        <v>74</v>
      </c>
      <c r="E69" s="55">
        <f t="shared" si="0"/>
        <v>900000</v>
      </c>
      <c r="F69" s="58">
        <v>31</v>
      </c>
      <c r="G69" s="59">
        <v>100000</v>
      </c>
      <c r="H69" s="57">
        <f>((D7+D8)/100)*E69*F69/365</f>
        <v>5862.821917808219</v>
      </c>
    </row>
    <row r="70" spans="2:8" s="1" customFormat="1" ht="16.5" thickBot="1">
      <c r="B70" s="22">
        <v>58</v>
      </c>
      <c r="C70" s="2" t="s">
        <v>7</v>
      </c>
      <c r="D70" s="44" t="s">
        <v>75</v>
      </c>
      <c r="E70" s="17">
        <f t="shared" si="0"/>
        <v>800000</v>
      </c>
      <c r="F70" s="2">
        <v>30</v>
      </c>
      <c r="G70" s="3">
        <v>0</v>
      </c>
      <c r="H70" s="19">
        <f>((D7+D8)/100)*E70*F70/365</f>
        <v>5043.287671232877</v>
      </c>
    </row>
    <row r="71" spans="2:8" s="1" customFormat="1" ht="16.5" thickBot="1">
      <c r="B71" s="60">
        <v>59</v>
      </c>
      <c r="C71" s="61" t="s">
        <v>8</v>
      </c>
      <c r="D71" s="62" t="s">
        <v>76</v>
      </c>
      <c r="E71" s="63">
        <f t="shared" si="0"/>
        <v>800000</v>
      </c>
      <c r="F71" s="61">
        <v>30</v>
      </c>
      <c r="G71" s="64">
        <v>100000</v>
      </c>
      <c r="H71" s="65">
        <f>((D7+D8)/100)*E71*F71/365</f>
        <v>5043.287671232877</v>
      </c>
    </row>
    <row r="72" spans="2:8" s="1" customFormat="1" ht="16.5" thickBot="1">
      <c r="B72" s="34">
        <v>60</v>
      </c>
      <c r="C72" s="35" t="s">
        <v>7</v>
      </c>
      <c r="D72" s="44" t="s">
        <v>77</v>
      </c>
      <c r="E72" s="17">
        <f t="shared" si="0"/>
        <v>700000</v>
      </c>
      <c r="F72" s="35">
        <v>32</v>
      </c>
      <c r="G72" s="36">
        <v>0</v>
      </c>
      <c r="H72" s="19">
        <f>((D7+D8)/100)*E72*F72/365</f>
        <v>4707.068493150685</v>
      </c>
    </row>
    <row r="73" spans="2:8" s="1" customFormat="1" ht="16.5" thickBot="1">
      <c r="B73" s="60">
        <v>61</v>
      </c>
      <c r="C73" s="67" t="s">
        <v>8</v>
      </c>
      <c r="D73" s="62" t="s">
        <v>78</v>
      </c>
      <c r="E73" s="63">
        <f t="shared" si="0"/>
        <v>700000</v>
      </c>
      <c r="F73" s="67">
        <v>30</v>
      </c>
      <c r="G73" s="64">
        <v>100000</v>
      </c>
      <c r="H73" s="65">
        <f>((D7+D8)/100)*E73*F73/365</f>
        <v>4412.876712328767</v>
      </c>
    </row>
    <row r="74" spans="2:8" s="1" customFormat="1" ht="16.5" thickBot="1">
      <c r="B74" s="22">
        <v>62</v>
      </c>
      <c r="C74" s="24" t="s">
        <v>7</v>
      </c>
      <c r="D74" s="44" t="s">
        <v>79</v>
      </c>
      <c r="E74" s="17">
        <f t="shared" si="0"/>
        <v>600000</v>
      </c>
      <c r="F74" s="24">
        <v>29</v>
      </c>
      <c r="G74" s="3">
        <v>0</v>
      </c>
      <c r="H74" s="19">
        <f>((D7+D8)/100)*E74*F74/365</f>
        <v>3656.3835616438355</v>
      </c>
    </row>
    <row r="75" spans="2:8" s="1" customFormat="1" ht="16.5" thickBot="1">
      <c r="B75" s="60">
        <v>63</v>
      </c>
      <c r="C75" s="67" t="s">
        <v>8</v>
      </c>
      <c r="D75" s="62" t="s">
        <v>80</v>
      </c>
      <c r="E75" s="63">
        <f t="shared" si="0"/>
        <v>600000</v>
      </c>
      <c r="F75" s="67">
        <v>32</v>
      </c>
      <c r="G75" s="64">
        <v>100000</v>
      </c>
      <c r="H75" s="65">
        <f>((D7+D8)/100)*E75*F75/365</f>
        <v>4034.6301369863013</v>
      </c>
    </row>
    <row r="76" spans="2:8" s="1" customFormat="1" ht="16.5" thickBot="1">
      <c r="B76" s="22">
        <v>64</v>
      </c>
      <c r="C76" s="24" t="s">
        <v>7</v>
      </c>
      <c r="D76" s="44" t="s">
        <v>81</v>
      </c>
      <c r="E76" s="17">
        <f t="shared" si="0"/>
        <v>500000</v>
      </c>
      <c r="F76" s="24">
        <v>31</v>
      </c>
      <c r="G76" s="3">
        <v>0</v>
      </c>
      <c r="H76" s="19">
        <f>((D7+D8)/100)*E76*F76/365</f>
        <v>3257.123287671233</v>
      </c>
    </row>
    <row r="77" spans="2:8" s="1" customFormat="1" ht="16.5" thickBot="1">
      <c r="B77" s="34">
        <v>65</v>
      </c>
      <c r="C77" s="39" t="s">
        <v>7</v>
      </c>
      <c r="D77" s="47" t="s">
        <v>82</v>
      </c>
      <c r="E77" s="37">
        <f t="shared" si="0"/>
        <v>500000</v>
      </c>
      <c r="F77" s="39">
        <v>31</v>
      </c>
      <c r="G77" s="36">
        <v>0</v>
      </c>
      <c r="H77" s="38">
        <f>((D7+D8)/100)*E77*F77/365</f>
        <v>3257.123287671233</v>
      </c>
    </row>
    <row r="78" spans="2:8" s="1" customFormat="1" ht="16.5" thickBot="1">
      <c r="B78" s="22">
        <v>66</v>
      </c>
      <c r="C78" s="24" t="s">
        <v>7</v>
      </c>
      <c r="D78" s="44" t="s">
        <v>83</v>
      </c>
      <c r="E78" s="17">
        <f t="shared" si="0"/>
        <v>500000</v>
      </c>
      <c r="F78" s="24">
        <v>29</v>
      </c>
      <c r="G78" s="3">
        <v>0</v>
      </c>
      <c r="H78" s="19">
        <f>((D7+D8)/100)*E78*F78/365</f>
        <v>3046.986301369863</v>
      </c>
    </row>
    <row r="79" spans="2:8" s="1" customFormat="1" ht="16.5" thickBot="1">
      <c r="B79" s="52">
        <v>67</v>
      </c>
      <c r="C79" s="68" t="s">
        <v>8</v>
      </c>
      <c r="D79" s="54" t="s">
        <v>84</v>
      </c>
      <c r="E79" s="55">
        <f aca="true" t="shared" si="1" ref="E79:E87">E78-G78</f>
        <v>500000</v>
      </c>
      <c r="F79" s="68">
        <v>31</v>
      </c>
      <c r="G79" s="59">
        <v>100000</v>
      </c>
      <c r="H79" s="57">
        <f>((D7+D8)/100)*E79*F79/365</f>
        <v>3257.123287671233</v>
      </c>
    </row>
    <row r="80" spans="2:8" s="1" customFormat="1" ht="16.5" thickBot="1">
      <c r="B80" s="22">
        <v>68</v>
      </c>
      <c r="C80" s="24" t="s">
        <v>7</v>
      </c>
      <c r="D80" s="44" t="s">
        <v>85</v>
      </c>
      <c r="E80" s="17">
        <f t="shared" si="1"/>
        <v>400000</v>
      </c>
      <c r="F80" s="24">
        <v>28</v>
      </c>
      <c r="G80" s="3">
        <v>0</v>
      </c>
      <c r="H80" s="19">
        <f>((D7+D8)/100)*E80*F80/365</f>
        <v>2353.5342465753424</v>
      </c>
    </row>
    <row r="81" spans="2:8" s="1" customFormat="1" ht="16.5" thickBot="1">
      <c r="B81" s="15">
        <v>69</v>
      </c>
      <c r="C81" s="25" t="s">
        <v>7</v>
      </c>
      <c r="D81" s="44" t="s">
        <v>86</v>
      </c>
      <c r="E81" s="17">
        <f t="shared" si="1"/>
        <v>400000</v>
      </c>
      <c r="F81" s="25">
        <v>31</v>
      </c>
      <c r="G81" s="18">
        <v>100000</v>
      </c>
      <c r="H81" s="19">
        <f>((D7+D8)/100)*E81*F81/365</f>
        <v>2605.698630136986</v>
      </c>
    </row>
    <row r="82" spans="2:8" s="1" customFormat="1" ht="16.5" thickBot="1">
      <c r="B82" s="15">
        <v>70</v>
      </c>
      <c r="C82" s="16" t="s">
        <v>7</v>
      </c>
      <c r="D82" s="44" t="s">
        <v>87</v>
      </c>
      <c r="E82" s="17">
        <f t="shared" si="1"/>
        <v>300000</v>
      </c>
      <c r="F82" s="16">
        <v>30</v>
      </c>
      <c r="G82" s="18">
        <v>0</v>
      </c>
      <c r="H82" s="19">
        <f>((D7+D8)/100)*E82*F82/365</f>
        <v>1891.2328767123288</v>
      </c>
    </row>
    <row r="83" spans="2:8" s="1" customFormat="1" ht="16.5" thickBot="1">
      <c r="B83" s="52">
        <v>71</v>
      </c>
      <c r="C83" s="58" t="s">
        <v>8</v>
      </c>
      <c r="D83" s="54" t="s">
        <v>88</v>
      </c>
      <c r="E83" s="55">
        <f t="shared" si="1"/>
        <v>300000</v>
      </c>
      <c r="F83" s="58">
        <v>31</v>
      </c>
      <c r="G83" s="59">
        <v>100000</v>
      </c>
      <c r="H83" s="57">
        <f>((D7+D8)/100)*E83*F83/365</f>
        <v>1954.2739726027398</v>
      </c>
    </row>
    <row r="84" spans="2:8" ht="16.5" thickBot="1">
      <c r="B84" s="15">
        <v>72</v>
      </c>
      <c r="C84" s="16" t="s">
        <v>7</v>
      </c>
      <c r="D84" s="44" t="s">
        <v>89</v>
      </c>
      <c r="E84" s="17">
        <f t="shared" si="1"/>
        <v>200000</v>
      </c>
      <c r="F84" s="16">
        <v>31</v>
      </c>
      <c r="G84" s="18">
        <v>0</v>
      </c>
      <c r="H84" s="19">
        <f>((D7+D8)/100)*E84*F84/365</f>
        <v>1302.849315068493</v>
      </c>
    </row>
    <row r="85" spans="2:8" ht="16.5" thickBot="1">
      <c r="B85" s="15">
        <v>73</v>
      </c>
      <c r="C85" s="16" t="s">
        <v>7</v>
      </c>
      <c r="D85" s="44" t="s">
        <v>90</v>
      </c>
      <c r="E85" s="17">
        <f t="shared" si="1"/>
        <v>200000</v>
      </c>
      <c r="F85" s="16">
        <v>29</v>
      </c>
      <c r="G85" s="18">
        <v>100000</v>
      </c>
      <c r="H85" s="19">
        <f>((D7+D8)/100)*E85*F85/365</f>
        <v>1218.7945205479452</v>
      </c>
    </row>
    <row r="86" spans="2:8" ht="16.5" thickBot="1">
      <c r="B86" s="52">
        <v>74</v>
      </c>
      <c r="C86" s="58" t="s">
        <v>8</v>
      </c>
      <c r="D86" s="54" t="s">
        <v>91</v>
      </c>
      <c r="E86" s="55">
        <f t="shared" si="1"/>
        <v>100000</v>
      </c>
      <c r="F86" s="58">
        <v>32</v>
      </c>
      <c r="G86" s="59">
        <v>0</v>
      </c>
      <c r="H86" s="57">
        <f>((D7+D8)/100)*E86*F86/365</f>
        <v>672.4383561643835</v>
      </c>
    </row>
    <row r="87" spans="2:8" ht="13.5" customHeight="1">
      <c r="B87" s="52">
        <v>75</v>
      </c>
      <c r="C87" s="58" t="s">
        <v>8</v>
      </c>
      <c r="D87" s="54" t="s">
        <v>92</v>
      </c>
      <c r="E87" s="55">
        <f t="shared" si="1"/>
        <v>100000</v>
      </c>
      <c r="F87" s="58">
        <v>30</v>
      </c>
      <c r="G87" s="59">
        <v>100000</v>
      </c>
      <c r="H87" s="57">
        <f>((D7+D8)/100)*E87*F87/365</f>
        <v>630.4109589041096</v>
      </c>
    </row>
    <row r="88" spans="2:8" ht="16.5" thickBot="1">
      <c r="B88" s="87"/>
      <c r="C88" s="88"/>
      <c r="D88" s="88"/>
      <c r="E88" s="88"/>
      <c r="F88" s="89"/>
      <c r="G88" s="26">
        <f>SUM(G14:G87)</f>
        <v>2150000</v>
      </c>
      <c r="H88" s="19">
        <f>((D7+D8)/100)*E88*F88/365</f>
        <v>0</v>
      </c>
    </row>
    <row r="89" spans="2:8" ht="16.5" thickBot="1">
      <c r="B89" s="4"/>
      <c r="C89" s="4"/>
      <c r="D89" s="4"/>
      <c r="E89" s="5"/>
      <c r="F89" s="74" t="s">
        <v>9</v>
      </c>
      <c r="G89" s="75"/>
      <c r="H89" s="28">
        <f>SUM(H14:H88)</f>
        <v>615028.9315068491</v>
      </c>
    </row>
    <row r="90" spans="2:8" ht="16.5" thickBot="1">
      <c r="B90" s="4"/>
      <c r="C90" s="4"/>
      <c r="D90" s="4"/>
      <c r="E90" s="5"/>
      <c r="F90" s="41"/>
      <c r="G90" s="41"/>
      <c r="H90" s="42"/>
    </row>
    <row r="91" spans="2:8" ht="147" customHeight="1" thickBot="1">
      <c r="B91" s="90" t="s">
        <v>100</v>
      </c>
      <c r="C91" s="91"/>
      <c r="D91" s="91"/>
      <c r="E91" s="91"/>
      <c r="F91" s="91"/>
      <c r="G91" s="91"/>
      <c r="H91" s="92"/>
    </row>
    <row r="92" spans="2:8" ht="186" customHeight="1">
      <c r="B92" s="93" t="s">
        <v>97</v>
      </c>
      <c r="C92" s="94"/>
      <c r="D92" s="94"/>
      <c r="E92" s="94"/>
      <c r="F92" s="94"/>
      <c r="G92" s="94"/>
      <c r="H92" s="94"/>
    </row>
    <row r="93" spans="2:8" ht="61.5" customHeight="1">
      <c r="B93" s="95"/>
      <c r="C93" s="95"/>
      <c r="D93" s="95"/>
      <c r="E93" s="95"/>
      <c r="F93" s="95"/>
      <c r="G93" s="95"/>
      <c r="H93" s="95"/>
    </row>
    <row r="94" spans="2:8" ht="15.75" thickBot="1">
      <c r="B94" t="s">
        <v>18</v>
      </c>
      <c r="C94" s="99" t="s">
        <v>14</v>
      </c>
      <c r="D94" s="99"/>
      <c r="E94" s="99"/>
      <c r="F94" s="99"/>
      <c r="G94" s="99"/>
      <c r="H94" s="99"/>
    </row>
    <row r="95" spans="3:8" ht="15">
      <c r="C95" s="100"/>
      <c r="D95" s="101"/>
      <c r="E95" s="101"/>
      <c r="F95" s="101"/>
      <c r="G95" s="101"/>
      <c r="H95" s="102"/>
    </row>
    <row r="96" spans="3:8" ht="15">
      <c r="C96" s="103"/>
      <c r="D96" s="104"/>
      <c r="E96" s="104"/>
      <c r="F96" s="104"/>
      <c r="G96" s="104"/>
      <c r="H96" s="105"/>
    </row>
    <row r="97" spans="3:8" ht="15">
      <c r="C97" s="103"/>
      <c r="D97" s="104"/>
      <c r="E97" s="104"/>
      <c r="F97" s="104"/>
      <c r="G97" s="104"/>
      <c r="H97" s="105"/>
    </row>
    <row r="98" spans="3:8" ht="15.75" thickBot="1">
      <c r="C98" s="106"/>
      <c r="D98" s="107"/>
      <c r="E98" s="107"/>
      <c r="F98" s="107"/>
      <c r="G98" s="107"/>
      <c r="H98" s="108"/>
    </row>
    <row r="99" spans="3:8" ht="15">
      <c r="C99" t="s">
        <v>15</v>
      </c>
      <c r="E99" s="10"/>
      <c r="F99" s="101"/>
      <c r="G99" s="101"/>
      <c r="H99" s="101"/>
    </row>
    <row r="100" spans="3:8" ht="15">
      <c r="C100" t="s">
        <v>19</v>
      </c>
      <c r="E100" s="80"/>
      <c r="F100" s="80"/>
      <c r="G100" s="80"/>
      <c r="H100" s="80"/>
    </row>
    <row r="101" spans="3:8" ht="15">
      <c r="C101" t="s">
        <v>16</v>
      </c>
      <c r="E101" s="109"/>
      <c r="F101" s="109"/>
      <c r="G101" s="109"/>
      <c r="H101" s="109"/>
    </row>
    <row r="102" spans="6:8" ht="15">
      <c r="F102" s="48"/>
      <c r="G102" s="48"/>
      <c r="H102" s="48"/>
    </row>
    <row r="103" spans="3:8" ht="14.25" customHeight="1">
      <c r="C103" s="49"/>
      <c r="D103" s="49"/>
      <c r="F103" s="48"/>
      <c r="G103" s="48"/>
      <c r="H103" s="48"/>
    </row>
    <row r="104" spans="3:8" ht="15">
      <c r="C104" s="49"/>
      <c r="D104" s="49"/>
      <c r="F104" s="48"/>
      <c r="G104" s="48"/>
      <c r="H104" s="48"/>
    </row>
    <row r="105" spans="1:8" ht="15">
      <c r="A105" s="96" t="s">
        <v>101</v>
      </c>
      <c r="B105" s="96"/>
      <c r="C105" s="96"/>
      <c r="D105" s="96"/>
      <c r="E105" s="96"/>
      <c r="F105" s="96"/>
      <c r="G105" s="96"/>
      <c r="H105" s="96"/>
    </row>
    <row r="106" spans="1:8" ht="15">
      <c r="A106" s="96"/>
      <c r="B106" s="96"/>
      <c r="C106" s="96"/>
      <c r="D106" s="96"/>
      <c r="E106" s="96"/>
      <c r="F106" s="96"/>
      <c r="G106" s="96"/>
      <c r="H106" s="96"/>
    </row>
    <row r="107" spans="1:8" ht="15">
      <c r="A107" s="96"/>
      <c r="B107" s="96"/>
      <c r="C107" s="96"/>
      <c r="D107" s="96"/>
      <c r="E107" s="96"/>
      <c r="F107" s="96"/>
      <c r="G107" s="96"/>
      <c r="H107" s="96"/>
    </row>
  </sheetData>
  <sheetProtection formatCells="0" formatColumns="0" formatRows="0" insertColumns="0" insertRows="0" insertHyperlinks="0" deleteColumns="0" deleteRows="0"/>
  <protectedRanges>
    <protectedRange sqref="C95 F99 E100:E101 C103" name="Rozstęp1"/>
  </protectedRanges>
  <mergeCells count="26">
    <mergeCell ref="A105:H107"/>
    <mergeCell ref="A1:D1"/>
    <mergeCell ref="E1:H1"/>
    <mergeCell ref="C94:H94"/>
    <mergeCell ref="C95:H98"/>
    <mergeCell ref="F99:H99"/>
    <mergeCell ref="E101:H101"/>
    <mergeCell ref="F89:G89"/>
    <mergeCell ref="B11:H11"/>
    <mergeCell ref="E8:H8"/>
    <mergeCell ref="E9:H9"/>
    <mergeCell ref="E100:H100"/>
    <mergeCell ref="B12:H12"/>
    <mergeCell ref="B88:F88"/>
    <mergeCell ref="B91:H91"/>
    <mergeCell ref="B92:H92"/>
    <mergeCell ref="B93:H93"/>
    <mergeCell ref="A2:H2"/>
    <mergeCell ref="A4:H4"/>
    <mergeCell ref="A3:H3"/>
    <mergeCell ref="A7:C7"/>
    <mergeCell ref="A8:C8"/>
    <mergeCell ref="A9:C9"/>
    <mergeCell ref="B5:H5"/>
    <mergeCell ref="B6:H6"/>
    <mergeCell ref="E7:H7"/>
  </mergeCells>
  <printOptions/>
  <pageMargins left="0.25" right="0.25" top="0.75" bottom="0.75" header="0.3" footer="0.3"/>
  <pageSetup fitToHeight="0" fitToWidth="1" orientation="portrait" paperSize="9" scale="88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AdrianL</cp:lastModifiedBy>
  <cp:lastPrinted>2019-07-25T10:01:52Z</cp:lastPrinted>
  <dcterms:created xsi:type="dcterms:W3CDTF">2018-06-28T09:29:50Z</dcterms:created>
  <dcterms:modified xsi:type="dcterms:W3CDTF">2022-09-29T13:30:55Z</dcterms:modified>
  <cp:category/>
  <cp:version/>
  <cp:contentType/>
  <cp:contentStatus/>
</cp:coreProperties>
</file>