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dodávateľ stavby - podklady/Nové podklady k VO - zhotoviteľ/Vysvetlenie č. 4/"/>
    </mc:Choice>
  </mc:AlternateContent>
  <xr:revisionPtr revIDLastSave="49" documentId="8_{BD3C1FA3-A8EB-4C27-B361-4180027E3663}" xr6:coauthVersionLast="47" xr6:coauthVersionMax="47" xr10:uidLastSave="{5E952480-A9E4-49FF-B9AA-955AB70CDB1B}"/>
  <bookViews>
    <workbookView xWindow="-120" yWindow="-120" windowWidth="29040" windowHeight="15840" tabRatio="902" xr2:uid="{00000000-000D-0000-FFFF-FFFF00000000}"/>
  </bookViews>
  <sheets>
    <sheet name="1514 Zoznam Objektov" sheetId="162" r:id="rId1"/>
    <sheet name="Všeobecné položky - realizácia" sheetId="163" r:id="rId2"/>
    <sheet name="Dokumentácia Zhotoviteľa" sheetId="164" r:id="rId3"/>
    <sheet name="001 - Rozpočet" sheetId="5" r:id="rId4"/>
    <sheet name="010.1 - Rozpočet" sheetId="9" r:id="rId5"/>
    <sheet name="010.2 - Rozpočet" sheetId="12" r:id="rId6"/>
    <sheet name="101 - Rozpočet" sheetId="15" r:id="rId7"/>
    <sheet name="101.1 - Rozpočet" sheetId="18" r:id="rId8"/>
    <sheet name="102 - Rozpočet" sheetId="21" r:id="rId9"/>
    <sheet name="104 - Rozpočet" sheetId="24" r:id="rId10"/>
    <sheet name="111 - Rozpočet" sheetId="27" r:id="rId11"/>
    <sheet name="120 - Rozpočet" sheetId="30" r:id="rId12"/>
    <sheet name="201 - Rozpočet" sheetId="33" r:id="rId13"/>
    <sheet name="202 - Rozpočet" sheetId="36" r:id="rId14"/>
    <sheet name="251 - Rozpočet" sheetId="39" r:id="rId15"/>
    <sheet name="301 - Rozpočet" sheetId="42" r:id="rId16"/>
    <sheet name="401 - Rozpočet" sheetId="45" r:id="rId17"/>
    <sheet name="451 - Rozpočet" sheetId="141" r:id="rId18"/>
    <sheet name="453 - Rozpočet" sheetId="48" r:id="rId19"/>
    <sheet name="454 - Rozpočet" sheetId="51" r:id="rId20"/>
    <sheet name="455 - Rozpočet" sheetId="144" r:id="rId21"/>
    <sheet name="456 - Rozpočet" sheetId="147" r:id="rId22"/>
    <sheet name="457m - Rozpočet" sheetId="55" r:id="rId23"/>
    <sheet name="457D - Rozpočet" sheetId="58" r:id="rId24"/>
    <sheet name="458 - Rozpočet" sheetId="61" r:id="rId25"/>
    <sheet name="459 - Rozpočet" sheetId="64" r:id="rId26"/>
    <sheet name="501 - Rozpočet" sheetId="67" r:id="rId27"/>
    <sheet name="502 - Rozpočet" sheetId="70" r:id="rId28"/>
    <sheet name="504 - Rozpočet" sheetId="73" r:id="rId29"/>
    <sheet name="506 - Rozpočet" sheetId="76" r:id="rId30"/>
    <sheet name="507 - Rozpočet" sheetId="79" r:id="rId31"/>
    <sheet name="508 - Rozpočet" sheetId="82" r:id="rId32"/>
    <sheet name="510 - Rozpočet" sheetId="85" r:id="rId33"/>
    <sheet name="601 - Rozpočet" sheetId="88" r:id="rId34"/>
    <sheet name="602 - Rozpočet" sheetId="91" r:id="rId35"/>
    <sheet name="603 - Rozpočet" sheetId="94" r:id="rId36"/>
    <sheet name="604 - Rozpočet" sheetId="97" r:id="rId37"/>
    <sheet name="605 - Rozpočet" sheetId="100" r:id="rId38"/>
    <sheet name="610 - Rozpočet" sheetId="103" r:id="rId39"/>
    <sheet name="611 - Rozpočet" sheetId="106" r:id="rId40"/>
    <sheet name="612 - Rozpočet" sheetId="109" r:id="rId41"/>
    <sheet name="615 - Rozpočet" sheetId="112" r:id="rId42"/>
    <sheet name="623.1 - Rozpočet" sheetId="151" r:id="rId43"/>
    <sheet name="623.2 - Rozpočet" sheetId="154" r:id="rId44"/>
    <sheet name="623.3 - Rozpočet" sheetId="157" r:id="rId45"/>
    <sheet name="624 - Rozpočet" sheetId="160" r:id="rId46"/>
    <sheet name="651 - Rozpočet" sheetId="115" r:id="rId47"/>
    <sheet name="652 - Rozpočet" sheetId="118" r:id="rId48"/>
    <sheet name="654 - Rozpočet" sheetId="121" r:id="rId49"/>
    <sheet name="691 - Rozpočet" sheetId="124" r:id="rId50"/>
    <sheet name="692 - Rozpočet" sheetId="127" r:id="rId51"/>
    <sheet name="694 - Rozpočet" sheetId="130" r:id="rId52"/>
    <sheet name="701 - Rozpočet" sheetId="133" r:id="rId53"/>
    <sheet name="801 - Rozpočet" sheetId="136" r:id="rId54"/>
  </sheets>
  <definedNames>
    <definedName name="_xlnm._FilterDatabase" localSheetId="0" hidden="1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10">#N/A</definedName>
    <definedName name="_xlnm.Print_Titles" localSheetId="11">#N/A</definedName>
    <definedName name="_xlnm.Print_Titles" localSheetId="0">#N/A</definedName>
    <definedName name="_xlnm.Print_Titles" localSheetId="12">#N/A</definedName>
    <definedName name="_xlnm.Print_Titles" localSheetId="13">#N/A</definedName>
    <definedName name="_xlnm.Print_Titles" localSheetId="14">#N/A</definedName>
    <definedName name="_xlnm.Print_Titles" localSheetId="15">#N/A</definedName>
    <definedName name="_xlnm.Print_Titles" localSheetId="16">#N/A</definedName>
    <definedName name="_xlnm.Print_Titles" localSheetId="17">#N/A</definedName>
    <definedName name="_xlnm.Print_Titles" localSheetId="18">#N/A</definedName>
    <definedName name="_xlnm.Print_Titles" localSheetId="19">#N/A</definedName>
    <definedName name="_xlnm.Print_Titles" localSheetId="20">#N/A</definedName>
    <definedName name="_xlnm.Print_Titles" localSheetId="21">#N/A</definedName>
    <definedName name="_xlnm.Print_Titles" localSheetId="23">#N/A</definedName>
    <definedName name="_xlnm.Print_Titles" localSheetId="22">#N/A</definedName>
    <definedName name="_xlnm.Print_Titles" localSheetId="24">#N/A</definedName>
    <definedName name="_xlnm.Print_Titles" localSheetId="25">#N/A</definedName>
    <definedName name="_xlnm.Print_Titles" localSheetId="26">#N/A</definedName>
    <definedName name="_xlnm.Print_Titles" localSheetId="27">#N/A</definedName>
    <definedName name="_xlnm.Print_Titles" localSheetId="28">#N/A</definedName>
    <definedName name="_xlnm.Print_Titles" localSheetId="29">#N/A</definedName>
    <definedName name="_xlnm.Print_Titles" localSheetId="30">#N/A</definedName>
    <definedName name="_xlnm.Print_Titles" localSheetId="31">#N/A</definedName>
    <definedName name="_xlnm.Print_Titles" localSheetId="32">#N/A</definedName>
    <definedName name="_xlnm.Print_Titles" localSheetId="33">#N/A</definedName>
    <definedName name="_xlnm.Print_Titles" localSheetId="34">#N/A</definedName>
    <definedName name="_xlnm.Print_Titles" localSheetId="35">#N/A</definedName>
    <definedName name="_xlnm.Print_Titles" localSheetId="36">#N/A</definedName>
    <definedName name="_xlnm.Print_Titles" localSheetId="37">#N/A</definedName>
    <definedName name="_xlnm.Print_Titles" localSheetId="38">#N/A</definedName>
    <definedName name="_xlnm.Print_Titles" localSheetId="39">#N/A</definedName>
    <definedName name="_xlnm.Print_Titles" localSheetId="40">#N/A</definedName>
    <definedName name="_xlnm.Print_Titles" localSheetId="41">#N/A</definedName>
    <definedName name="_xlnm.Print_Titles" localSheetId="42">#N/A</definedName>
    <definedName name="_xlnm.Print_Titles" localSheetId="43">#N/A</definedName>
    <definedName name="_xlnm.Print_Titles" localSheetId="44">#N/A</definedName>
    <definedName name="_xlnm.Print_Titles" localSheetId="45">#N/A</definedName>
    <definedName name="_xlnm.Print_Titles" localSheetId="46">#N/A</definedName>
    <definedName name="_xlnm.Print_Titles" localSheetId="47">#N/A</definedName>
    <definedName name="_xlnm.Print_Titles" localSheetId="48">#N/A</definedName>
    <definedName name="_xlnm.Print_Titles" localSheetId="49">#N/A</definedName>
    <definedName name="_xlnm.Print_Titles" localSheetId="50">#N/A</definedName>
    <definedName name="_xlnm.Print_Titles" localSheetId="51">#N/A</definedName>
    <definedName name="_xlnm.Print_Titles" localSheetId="52">#N/A</definedName>
    <definedName name="_xlnm.Print_Titles" localSheetId="53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62" l="1"/>
  <c r="D11" i="162" s="1"/>
  <c r="C59" i="162"/>
  <c r="D59" i="162" s="1"/>
  <c r="C58" i="162"/>
  <c r="C57" i="162"/>
  <c r="D57" i="162" s="1"/>
  <c r="C56" i="162"/>
  <c r="D56" i="162" s="1"/>
  <c r="C55" i="162"/>
  <c r="C54" i="162"/>
  <c r="C53" i="162"/>
  <c r="C52" i="162"/>
  <c r="D52" i="162" s="1"/>
  <c r="C51" i="162"/>
  <c r="D51" i="162" s="1"/>
  <c r="C29" i="162"/>
  <c r="C28" i="162"/>
  <c r="D28" i="162" s="1"/>
  <c r="C50" i="162"/>
  <c r="D50" i="162"/>
  <c r="C49" i="162"/>
  <c r="D49" i="162" s="1"/>
  <c r="C48" i="162"/>
  <c r="D48" i="162" s="1"/>
  <c r="C47" i="162"/>
  <c r="D47" i="162" s="1"/>
  <c r="C46" i="162"/>
  <c r="D46" i="162" s="1"/>
  <c r="C45" i="162"/>
  <c r="D45" i="162" s="1"/>
  <c r="C44" i="162"/>
  <c r="D44" i="162" s="1"/>
  <c r="C43" i="162"/>
  <c r="D43" i="162" s="1"/>
  <c r="C42" i="162"/>
  <c r="C41" i="162"/>
  <c r="D41" i="162" s="1"/>
  <c r="C40" i="162"/>
  <c r="D40" i="162" s="1"/>
  <c r="C39" i="162"/>
  <c r="D39" i="162" s="1"/>
  <c r="C38" i="162"/>
  <c r="D38" i="162" s="1"/>
  <c r="C37" i="162"/>
  <c r="D37" i="162" s="1"/>
  <c r="C36" i="162"/>
  <c r="D36" i="162" s="1"/>
  <c r="C35" i="162"/>
  <c r="D35" i="162" s="1"/>
  <c r="C34" i="162"/>
  <c r="D34" i="162" s="1"/>
  <c r="C33" i="162"/>
  <c r="D33" i="162" s="1"/>
  <c r="C32" i="162"/>
  <c r="D32" i="162" s="1"/>
  <c r="C31" i="162"/>
  <c r="D31" i="162" s="1"/>
  <c r="C30" i="162"/>
  <c r="D30" i="162" s="1"/>
  <c r="D29" i="162"/>
  <c r="C27" i="162"/>
  <c r="D27" i="162" s="1"/>
  <c r="G13" i="70"/>
  <c r="G12" i="70" s="1"/>
  <c r="G11" i="70" s="1"/>
  <c r="G80" i="70" s="1"/>
  <c r="G14" i="70"/>
  <c r="G15" i="70"/>
  <c r="G16" i="70"/>
  <c r="G17" i="70"/>
  <c r="G18" i="70"/>
  <c r="G19" i="70"/>
  <c r="G20" i="70"/>
  <c r="G21" i="70"/>
  <c r="G22" i="70"/>
  <c r="G23" i="70"/>
  <c r="G24" i="70"/>
  <c r="G25" i="70"/>
  <c r="G26" i="70"/>
  <c r="G27" i="70"/>
  <c r="G28" i="70"/>
  <c r="G29" i="70"/>
  <c r="G30" i="70"/>
  <c r="G31" i="70"/>
  <c r="G32" i="70"/>
  <c r="G33" i="70"/>
  <c r="G34" i="70"/>
  <c r="G35" i="70"/>
  <c r="G36" i="70"/>
  <c r="G37" i="70"/>
  <c r="G38" i="70"/>
  <c r="G39" i="70"/>
  <c r="G40" i="70"/>
  <c r="G41" i="70"/>
  <c r="G43" i="70"/>
  <c r="G42" i="70" s="1"/>
  <c r="G44" i="70"/>
  <c r="G45" i="70"/>
  <c r="G46" i="70"/>
  <c r="G47" i="70"/>
  <c r="G48" i="70"/>
  <c r="G49" i="70"/>
  <c r="G51" i="70"/>
  <c r="G50" i="70" s="1"/>
  <c r="G52" i="70"/>
  <c r="G53" i="70"/>
  <c r="G54" i="70"/>
  <c r="G55" i="70"/>
  <c r="G56" i="70"/>
  <c r="G57" i="70"/>
  <c r="G58" i="70"/>
  <c r="G59" i="70"/>
  <c r="G60" i="70"/>
  <c r="G61" i="70"/>
  <c r="G62" i="70"/>
  <c r="G63" i="70"/>
  <c r="G64" i="70"/>
  <c r="G65" i="70"/>
  <c r="G66" i="70"/>
  <c r="G67" i="70"/>
  <c r="G68" i="70"/>
  <c r="G69" i="70"/>
  <c r="G70" i="70"/>
  <c r="G71" i="70"/>
  <c r="G72" i="70"/>
  <c r="G73" i="70"/>
  <c r="G74" i="70"/>
  <c r="G75" i="70"/>
  <c r="G76" i="70"/>
  <c r="G77" i="70"/>
  <c r="G78" i="70"/>
  <c r="G79" i="70"/>
  <c r="C26" i="162"/>
  <c r="D26" i="162" s="1"/>
  <c r="C25" i="162"/>
  <c r="D25" i="162" s="1"/>
  <c r="C24" i="162"/>
  <c r="D24" i="162" s="1"/>
  <c r="C23" i="162"/>
  <c r="D23" i="162" s="1"/>
  <c r="C22" i="162"/>
  <c r="D22" i="162" s="1"/>
  <c r="C21" i="162"/>
  <c r="D21" i="162" s="1"/>
  <c r="C20" i="162"/>
  <c r="D20" i="162" s="1"/>
  <c r="C19" i="162"/>
  <c r="D19" i="162" s="1"/>
  <c r="C18" i="162"/>
  <c r="D18" i="162" s="1"/>
  <c r="C17" i="162"/>
  <c r="D17" i="162" s="1"/>
  <c r="C16" i="162"/>
  <c r="D16" i="162" s="1"/>
  <c r="C15" i="162"/>
  <c r="D15" i="162" s="1"/>
  <c r="C14" i="162"/>
  <c r="D14" i="162" s="1"/>
  <c r="C13" i="162"/>
  <c r="C12" i="162"/>
  <c r="D12" i="162" s="1"/>
  <c r="G29" i="5"/>
  <c r="G28" i="5" s="1"/>
  <c r="G27" i="5" s="1"/>
  <c r="G26" i="5"/>
  <c r="D58" i="162"/>
  <c r="D55" i="162"/>
  <c r="D54" i="162"/>
  <c r="D42" i="162"/>
  <c r="D53" i="162"/>
  <c r="H51" i="164"/>
  <c r="G51" i="164"/>
  <c r="F51" i="164"/>
  <c r="E51" i="164"/>
  <c r="F13" i="163"/>
  <c r="F12" i="163"/>
  <c r="F11" i="163"/>
  <c r="F8" i="163"/>
  <c r="F7" i="163"/>
  <c r="F6" i="163"/>
  <c r="F5" i="163"/>
  <c r="F4" i="163"/>
  <c r="G69" i="82"/>
  <c r="G68" i="82"/>
  <c r="G28" i="82"/>
  <c r="G27" i="82"/>
  <c r="G24" i="82"/>
  <c r="G23" i="82"/>
  <c r="G27" i="33"/>
  <c r="G14" i="39"/>
  <c r="G50" i="30"/>
  <c r="G34" i="30"/>
  <c r="G18" i="79"/>
  <c r="G17" i="79"/>
  <c r="G16" i="79"/>
  <c r="G15" i="79"/>
  <c r="G14" i="79"/>
  <c r="G12" i="79" s="1"/>
  <c r="G13" i="79"/>
  <c r="G58" i="36"/>
  <c r="G57" i="36"/>
  <c r="G164" i="15"/>
  <c r="G163" i="15" s="1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99" i="15" s="1"/>
  <c r="G104" i="15"/>
  <c r="G103" i="15"/>
  <c r="G102" i="15"/>
  <c r="G101" i="15"/>
  <c r="G100" i="15"/>
  <c r="G98" i="15"/>
  <c r="G97" i="15"/>
  <c r="G96" i="15"/>
  <c r="G95" i="15"/>
  <c r="G94" i="15"/>
  <c r="G93" i="15"/>
  <c r="G92" i="15"/>
  <c r="G91" i="15"/>
  <c r="G90" i="15"/>
  <c r="G88" i="15"/>
  <c r="G87" i="15"/>
  <c r="G86" i="15" s="1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59" i="15" s="1"/>
  <c r="G61" i="15"/>
  <c r="G60" i="15"/>
  <c r="G58" i="15"/>
  <c r="G57" i="15"/>
  <c r="G56" i="15"/>
  <c r="G55" i="15"/>
  <c r="G53" i="15"/>
  <c r="G52" i="15"/>
  <c r="G51" i="15"/>
  <c r="G50" i="15"/>
  <c r="G49" i="15"/>
  <c r="G48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 s="1"/>
  <c r="G49" i="18"/>
  <c r="G48" i="18" s="1"/>
  <c r="G47" i="18"/>
  <c r="G46" i="18"/>
  <c r="G45" i="18"/>
  <c r="G44" i="18"/>
  <c r="G43" i="18"/>
  <c r="G42" i="18"/>
  <c r="G41" i="18"/>
  <c r="G40" i="18" s="1"/>
  <c r="G39" i="18"/>
  <c r="G38" i="18"/>
  <c r="G37" i="18"/>
  <c r="G36" i="18"/>
  <c r="G35" i="18"/>
  <c r="G34" i="18"/>
  <c r="G33" i="18"/>
  <c r="G27" i="18" s="1"/>
  <c r="G32" i="18"/>
  <c r="G31" i="18"/>
  <c r="G30" i="18"/>
  <c r="G29" i="18"/>
  <c r="G28" i="18"/>
  <c r="G26" i="18"/>
  <c r="G25" i="18"/>
  <c r="G24" i="18"/>
  <c r="G23" i="18"/>
  <c r="G22" i="18"/>
  <c r="G21" i="18"/>
  <c r="G20" i="18"/>
  <c r="G19" i="18"/>
  <c r="G18" i="18"/>
  <c r="G17" i="18"/>
  <c r="G12" i="18" s="1"/>
  <c r="G16" i="18"/>
  <c r="G15" i="18"/>
  <c r="G14" i="18"/>
  <c r="G13" i="18"/>
  <c r="G230" i="33"/>
  <c r="G40" i="45"/>
  <c r="G37" i="45"/>
  <c r="G33" i="45"/>
  <c r="G117" i="130"/>
  <c r="G116" i="130"/>
  <c r="G169" i="127"/>
  <c r="G150" i="124"/>
  <c r="G118" i="130"/>
  <c r="G151" i="124"/>
  <c r="G170" i="127"/>
  <c r="G48" i="100"/>
  <c r="G59" i="94"/>
  <c r="G46" i="91"/>
  <c r="G54" i="88"/>
  <c r="G37" i="85"/>
  <c r="G36" i="85"/>
  <c r="G35" i="85"/>
  <c r="G36" i="82"/>
  <c r="G35" i="82"/>
  <c r="G37" i="82"/>
  <c r="G23" i="76"/>
  <c r="G22" i="76"/>
  <c r="G28" i="73"/>
  <c r="G27" i="73"/>
  <c r="G29" i="73"/>
  <c r="G45" i="67"/>
  <c r="G44" i="67"/>
  <c r="G43" i="67"/>
  <c r="G39" i="33"/>
  <c r="G38" i="33"/>
  <c r="G30" i="33"/>
  <c r="G29" i="33"/>
  <c r="G20" i="136"/>
  <c r="G19" i="136"/>
  <c r="G16" i="48"/>
  <c r="G15" i="48"/>
  <c r="G16" i="45"/>
  <c r="G15" i="45"/>
  <c r="G22" i="36"/>
  <c r="G21" i="36"/>
  <c r="G20" i="30"/>
  <c r="G19" i="30"/>
  <c r="G17" i="27"/>
  <c r="G16" i="27"/>
  <c r="G33" i="24"/>
  <c r="G32" i="24"/>
  <c r="G25" i="21"/>
  <c r="G22" i="21"/>
  <c r="G21" i="21"/>
  <c r="G47" i="136"/>
  <c r="G13" i="133"/>
  <c r="G54" i="118"/>
  <c r="G47" i="118"/>
  <c r="G44" i="118"/>
  <c r="G40" i="118"/>
  <c r="G18" i="118" s="1"/>
  <c r="G16" i="118"/>
  <c r="G15" i="118"/>
  <c r="G14" i="118"/>
  <c r="G13" i="118"/>
  <c r="G12" i="118" s="1"/>
  <c r="G42" i="115"/>
  <c r="G39" i="115"/>
  <c r="G36" i="115"/>
  <c r="G50" i="115"/>
  <c r="G49" i="115"/>
  <c r="G19" i="115"/>
  <c r="G18" i="115"/>
  <c r="G17" i="115"/>
  <c r="G16" i="115"/>
  <c r="G15" i="115"/>
  <c r="G12" i="115"/>
  <c r="G11" i="115"/>
  <c r="G14" i="115"/>
  <c r="G13" i="115"/>
  <c r="G45" i="112"/>
  <c r="G21" i="112"/>
  <c r="G20" i="112"/>
  <c r="G19" i="112"/>
  <c r="G18" i="112" s="1"/>
  <c r="G22" i="112"/>
  <c r="G17" i="106"/>
  <c r="G18" i="106"/>
  <c r="G19" i="106"/>
  <c r="G16" i="106"/>
  <c r="G15" i="106" s="1"/>
  <c r="G13" i="100"/>
  <c r="G12" i="100" s="1"/>
  <c r="G13" i="94"/>
  <c r="G13" i="91"/>
  <c r="G12" i="91"/>
  <c r="G13" i="88"/>
  <c r="G12" i="88" s="1"/>
  <c r="G13" i="141"/>
  <c r="G12" i="141"/>
  <c r="G27" i="136"/>
  <c r="G57" i="45"/>
  <c r="G58" i="45"/>
  <c r="G34" i="45"/>
  <c r="G59" i="136"/>
  <c r="G60" i="136"/>
  <c r="G61" i="136"/>
  <c r="G62" i="136"/>
  <c r="G63" i="136"/>
  <c r="G64" i="136"/>
  <c r="G65" i="136"/>
  <c r="G66" i="136"/>
  <c r="G67" i="136"/>
  <c r="G68" i="136"/>
  <c r="G69" i="136"/>
  <c r="G70" i="136"/>
  <c r="G71" i="136"/>
  <c r="G72" i="136"/>
  <c r="G73" i="136"/>
  <c r="G58" i="136"/>
  <c r="G54" i="136"/>
  <c r="G52" i="136"/>
  <c r="G51" i="136"/>
  <c r="G55" i="136"/>
  <c r="G53" i="136"/>
  <c r="G50" i="136"/>
  <c r="G49" i="136"/>
  <c r="G48" i="136"/>
  <c r="G46" i="136" s="1"/>
  <c r="G45" i="136"/>
  <c r="G44" i="136"/>
  <c r="G43" i="136"/>
  <c r="G24" i="136"/>
  <c r="G25" i="136"/>
  <c r="G26" i="136"/>
  <c r="G28" i="136"/>
  <c r="G29" i="136"/>
  <c r="G30" i="136"/>
  <c r="G31" i="136"/>
  <c r="G32" i="136"/>
  <c r="G33" i="136"/>
  <c r="G34" i="136"/>
  <c r="G35" i="136"/>
  <c r="G36" i="136"/>
  <c r="G37" i="136"/>
  <c r="G38" i="136"/>
  <c r="G39" i="136"/>
  <c r="G40" i="136"/>
  <c r="G41" i="136"/>
  <c r="G42" i="136"/>
  <c r="G23" i="136"/>
  <c r="G22" i="136" s="1"/>
  <c r="G14" i="136"/>
  <c r="G15" i="136"/>
  <c r="G16" i="136"/>
  <c r="G17" i="136"/>
  <c r="G18" i="136"/>
  <c r="G21" i="136"/>
  <c r="G13" i="136"/>
  <c r="G129" i="130"/>
  <c r="G127" i="130" s="1"/>
  <c r="G130" i="130"/>
  <c r="G131" i="130"/>
  <c r="G132" i="130"/>
  <c r="G128" i="130"/>
  <c r="G95" i="130"/>
  <c r="G93" i="130" s="1"/>
  <c r="G96" i="130"/>
  <c r="G97" i="130"/>
  <c r="G98" i="130"/>
  <c r="G99" i="130"/>
  <c r="G100" i="130"/>
  <c r="G101" i="130"/>
  <c r="G102" i="130"/>
  <c r="G103" i="130"/>
  <c r="G104" i="130"/>
  <c r="G105" i="130"/>
  <c r="G106" i="130"/>
  <c r="G107" i="130"/>
  <c r="G108" i="130"/>
  <c r="G109" i="130"/>
  <c r="G110" i="130"/>
  <c r="G111" i="130"/>
  <c r="G112" i="130"/>
  <c r="G113" i="130"/>
  <c r="G114" i="130"/>
  <c r="G115" i="130"/>
  <c r="G119" i="130"/>
  <c r="G120" i="130"/>
  <c r="G121" i="130"/>
  <c r="G122" i="130"/>
  <c r="G123" i="130"/>
  <c r="G124" i="130"/>
  <c r="G125" i="130"/>
  <c r="G126" i="130"/>
  <c r="G94" i="130"/>
  <c r="G31" i="130"/>
  <c r="G32" i="130"/>
  <c r="G33" i="130"/>
  <c r="G34" i="130"/>
  <c r="G35" i="130"/>
  <c r="G36" i="130"/>
  <c r="G37" i="130"/>
  <c r="G38" i="130"/>
  <c r="G39" i="130"/>
  <c r="G40" i="130"/>
  <c r="G41" i="130"/>
  <c r="G42" i="130"/>
  <c r="G43" i="130"/>
  <c r="G44" i="130"/>
  <c r="G45" i="130"/>
  <c r="G46" i="130"/>
  <c r="G47" i="130"/>
  <c r="G48" i="130"/>
  <c r="G49" i="130"/>
  <c r="G50" i="130"/>
  <c r="G51" i="130"/>
  <c r="G52" i="130"/>
  <c r="G53" i="130"/>
  <c r="G54" i="130"/>
  <c r="G55" i="130"/>
  <c r="G56" i="130"/>
  <c r="G57" i="130"/>
  <c r="G58" i="130"/>
  <c r="G59" i="130"/>
  <c r="G60" i="130"/>
  <c r="G61" i="130"/>
  <c r="G62" i="130"/>
  <c r="G63" i="130"/>
  <c r="G64" i="130"/>
  <c r="G65" i="130"/>
  <c r="G66" i="130"/>
  <c r="G67" i="130"/>
  <c r="G68" i="130"/>
  <c r="G69" i="130"/>
  <c r="G70" i="130"/>
  <c r="G71" i="130"/>
  <c r="G72" i="130"/>
  <c r="G73" i="130"/>
  <c r="G74" i="130"/>
  <c r="G75" i="130"/>
  <c r="G76" i="130"/>
  <c r="G77" i="130"/>
  <c r="G78" i="130"/>
  <c r="G79" i="130"/>
  <c r="G80" i="130"/>
  <c r="G81" i="130"/>
  <c r="G82" i="130"/>
  <c r="G83" i="130"/>
  <c r="G84" i="130"/>
  <c r="G85" i="130"/>
  <c r="G86" i="130"/>
  <c r="G87" i="130"/>
  <c r="G88" i="130"/>
  <c r="G89" i="130"/>
  <c r="G90" i="130"/>
  <c r="G91" i="130"/>
  <c r="G92" i="130"/>
  <c r="G30" i="130"/>
  <c r="G14" i="130"/>
  <c r="G15" i="130"/>
  <c r="G16" i="130"/>
  <c r="G17" i="130"/>
  <c r="G12" i="130" s="1"/>
  <c r="G18" i="130"/>
  <c r="G19" i="130"/>
  <c r="G20" i="130"/>
  <c r="G21" i="130"/>
  <c r="G22" i="130"/>
  <c r="G23" i="130"/>
  <c r="G24" i="130"/>
  <c r="G25" i="130"/>
  <c r="G26" i="130"/>
  <c r="G27" i="130"/>
  <c r="G28" i="130"/>
  <c r="G13" i="130"/>
  <c r="G181" i="127"/>
  <c r="G182" i="127"/>
  <c r="G183" i="127"/>
  <c r="G184" i="127"/>
  <c r="G185" i="127"/>
  <c r="G180" i="127"/>
  <c r="G146" i="127"/>
  <c r="G147" i="127"/>
  <c r="G148" i="127"/>
  <c r="G149" i="127"/>
  <c r="G150" i="127"/>
  <c r="G151" i="127"/>
  <c r="G152" i="127"/>
  <c r="G153" i="127"/>
  <c r="G154" i="127"/>
  <c r="G155" i="127"/>
  <c r="G156" i="127"/>
  <c r="G157" i="127"/>
  <c r="G158" i="127"/>
  <c r="G159" i="127"/>
  <c r="G160" i="127"/>
  <c r="G161" i="127"/>
  <c r="G162" i="127"/>
  <c r="G163" i="127"/>
  <c r="G164" i="127"/>
  <c r="G165" i="127"/>
  <c r="G166" i="127"/>
  <c r="G167" i="127"/>
  <c r="G168" i="127"/>
  <c r="G171" i="127"/>
  <c r="G172" i="127"/>
  <c r="G173" i="127"/>
  <c r="G174" i="127"/>
  <c r="G175" i="127"/>
  <c r="G176" i="127"/>
  <c r="G177" i="127"/>
  <c r="G178" i="127"/>
  <c r="G145" i="127"/>
  <c r="G138" i="127"/>
  <c r="G139" i="127"/>
  <c r="G140" i="127"/>
  <c r="G141" i="127"/>
  <c r="G142" i="127"/>
  <c r="G143" i="127"/>
  <c r="G137" i="127"/>
  <c r="G85" i="127"/>
  <c r="G86" i="127"/>
  <c r="G87" i="127"/>
  <c r="G88" i="127"/>
  <c r="G89" i="127"/>
  <c r="G90" i="127"/>
  <c r="G91" i="127"/>
  <c r="G92" i="127"/>
  <c r="G93" i="127"/>
  <c r="G94" i="127"/>
  <c r="G95" i="127"/>
  <c r="G96" i="127"/>
  <c r="G97" i="127"/>
  <c r="G98" i="127"/>
  <c r="G99" i="127"/>
  <c r="G100" i="127"/>
  <c r="G101" i="127"/>
  <c r="G102" i="127"/>
  <c r="G103" i="127"/>
  <c r="G104" i="127"/>
  <c r="G105" i="127"/>
  <c r="G106" i="127"/>
  <c r="G107" i="127"/>
  <c r="G108" i="127"/>
  <c r="G109" i="127"/>
  <c r="G110" i="127"/>
  <c r="G111" i="127"/>
  <c r="G112" i="127"/>
  <c r="G113" i="127"/>
  <c r="G114" i="127"/>
  <c r="G115" i="127"/>
  <c r="G116" i="127"/>
  <c r="G117" i="127"/>
  <c r="G118" i="127"/>
  <c r="G119" i="127"/>
  <c r="G120" i="127"/>
  <c r="G121" i="127"/>
  <c r="G122" i="127"/>
  <c r="G123" i="127"/>
  <c r="G124" i="127"/>
  <c r="G125" i="127"/>
  <c r="G126" i="127"/>
  <c r="G127" i="127"/>
  <c r="G128" i="127"/>
  <c r="G129" i="127"/>
  <c r="G130" i="127"/>
  <c r="G131" i="127"/>
  <c r="G132" i="127"/>
  <c r="G133" i="127"/>
  <c r="G134" i="127"/>
  <c r="G135" i="127"/>
  <c r="G84" i="127"/>
  <c r="G83" i="127" s="1"/>
  <c r="G14" i="127"/>
  <c r="G12" i="127" s="1"/>
  <c r="G15" i="127"/>
  <c r="G16" i="127"/>
  <c r="G17" i="127"/>
  <c r="G18" i="127"/>
  <c r="G19" i="127"/>
  <c r="G20" i="127"/>
  <c r="G21" i="127"/>
  <c r="G22" i="127"/>
  <c r="G23" i="127"/>
  <c r="G24" i="127"/>
  <c r="G25" i="127"/>
  <c r="G26" i="127"/>
  <c r="G27" i="127"/>
  <c r="G28" i="127"/>
  <c r="G29" i="127"/>
  <c r="G30" i="127"/>
  <c r="G31" i="127"/>
  <c r="G32" i="127"/>
  <c r="G33" i="127"/>
  <c r="G34" i="127"/>
  <c r="G35" i="127"/>
  <c r="G36" i="127"/>
  <c r="G37" i="127"/>
  <c r="G38" i="127"/>
  <c r="G39" i="127"/>
  <c r="G40" i="127"/>
  <c r="G41" i="127"/>
  <c r="G42" i="127"/>
  <c r="G43" i="127"/>
  <c r="G44" i="127"/>
  <c r="G45" i="127"/>
  <c r="G46" i="127"/>
  <c r="G47" i="127"/>
  <c r="G48" i="127"/>
  <c r="G49" i="127"/>
  <c r="G50" i="127"/>
  <c r="G51" i="127"/>
  <c r="G52" i="127"/>
  <c r="G53" i="127"/>
  <c r="G54" i="127"/>
  <c r="G55" i="127"/>
  <c r="G56" i="127"/>
  <c r="G57" i="127"/>
  <c r="G58" i="127"/>
  <c r="G59" i="127"/>
  <c r="G60" i="127"/>
  <c r="G61" i="127"/>
  <c r="G62" i="127"/>
  <c r="G63" i="127"/>
  <c r="G64" i="127"/>
  <c r="G65" i="127"/>
  <c r="G66" i="127"/>
  <c r="G67" i="127"/>
  <c r="G68" i="127"/>
  <c r="G69" i="127"/>
  <c r="G70" i="127"/>
  <c r="G71" i="127"/>
  <c r="G72" i="127"/>
  <c r="G73" i="127"/>
  <c r="G74" i="127"/>
  <c r="G75" i="127"/>
  <c r="G76" i="127"/>
  <c r="G77" i="127"/>
  <c r="G78" i="127"/>
  <c r="G79" i="127"/>
  <c r="G80" i="127"/>
  <c r="G81" i="127"/>
  <c r="G82" i="127"/>
  <c r="G13" i="127"/>
  <c r="G162" i="124"/>
  <c r="G163" i="124"/>
  <c r="G164" i="124"/>
  <c r="G165" i="124"/>
  <c r="G161" i="124"/>
  <c r="G127" i="124"/>
  <c r="G128" i="124"/>
  <c r="G129" i="124"/>
  <c r="G130" i="124"/>
  <c r="G131" i="124"/>
  <c r="G132" i="124"/>
  <c r="G133" i="124"/>
  <c r="G134" i="124"/>
  <c r="G135" i="124"/>
  <c r="G136" i="124"/>
  <c r="G137" i="124"/>
  <c r="G138" i="124"/>
  <c r="G139" i="124"/>
  <c r="G140" i="124"/>
  <c r="G141" i="124"/>
  <c r="G142" i="124"/>
  <c r="G143" i="124"/>
  <c r="G144" i="124"/>
  <c r="G145" i="124"/>
  <c r="G146" i="124"/>
  <c r="G147" i="124"/>
  <c r="G148" i="124"/>
  <c r="G149" i="124"/>
  <c r="G152" i="124"/>
  <c r="G153" i="124"/>
  <c r="G154" i="124"/>
  <c r="G155" i="124"/>
  <c r="G156" i="124"/>
  <c r="G157" i="124"/>
  <c r="G158" i="124"/>
  <c r="G159" i="124"/>
  <c r="G126" i="124"/>
  <c r="G77" i="124"/>
  <c r="G78" i="124"/>
  <c r="G79" i="124"/>
  <c r="G80" i="124"/>
  <c r="G81" i="124"/>
  <c r="G75" i="124" s="1"/>
  <c r="G82" i="124"/>
  <c r="G83" i="124"/>
  <c r="G84" i="124"/>
  <c r="G85" i="124"/>
  <c r="G86" i="124"/>
  <c r="G87" i="124"/>
  <c r="G88" i="124"/>
  <c r="G89" i="124"/>
  <c r="G90" i="124"/>
  <c r="G91" i="124"/>
  <c r="G92" i="124"/>
  <c r="G93" i="124"/>
  <c r="G94" i="124"/>
  <c r="G95" i="124"/>
  <c r="G96" i="124"/>
  <c r="G97" i="124"/>
  <c r="G98" i="124"/>
  <c r="G99" i="124"/>
  <c r="G100" i="124"/>
  <c r="G101" i="124"/>
  <c r="G102" i="124"/>
  <c r="G103" i="124"/>
  <c r="G104" i="124"/>
  <c r="G105" i="124"/>
  <c r="G106" i="124"/>
  <c r="G107" i="124"/>
  <c r="G108" i="124"/>
  <c r="G109" i="124"/>
  <c r="G110" i="124"/>
  <c r="G111" i="124"/>
  <c r="G112" i="124"/>
  <c r="G113" i="124"/>
  <c r="G114" i="124"/>
  <c r="G115" i="124"/>
  <c r="G116" i="124"/>
  <c r="G117" i="124"/>
  <c r="G118" i="124"/>
  <c r="G119" i="124"/>
  <c r="G120" i="124"/>
  <c r="G121" i="124"/>
  <c r="G122" i="124"/>
  <c r="G123" i="124"/>
  <c r="G124" i="124"/>
  <c r="G76" i="124"/>
  <c r="G14" i="124"/>
  <c r="G15" i="124"/>
  <c r="G16" i="124"/>
  <c r="G17" i="124"/>
  <c r="G18" i="124"/>
  <c r="G19" i="124"/>
  <c r="G20" i="124"/>
  <c r="G21" i="124"/>
  <c r="G22" i="124"/>
  <c r="G23" i="124"/>
  <c r="G24" i="124"/>
  <c r="G25" i="124"/>
  <c r="G26" i="124"/>
  <c r="G27" i="124"/>
  <c r="G28" i="124"/>
  <c r="G29" i="124"/>
  <c r="G30" i="124"/>
  <c r="G31" i="124"/>
  <c r="G32" i="124"/>
  <c r="G33" i="124"/>
  <c r="G34" i="124"/>
  <c r="G35" i="124"/>
  <c r="G36" i="124"/>
  <c r="G37" i="124"/>
  <c r="G38" i="124"/>
  <c r="G39" i="124"/>
  <c r="G40" i="124"/>
  <c r="G41" i="124"/>
  <c r="G42" i="124"/>
  <c r="G43" i="124"/>
  <c r="G44" i="124"/>
  <c r="G45" i="124"/>
  <c r="G46" i="124"/>
  <c r="G47" i="124"/>
  <c r="G48" i="124"/>
  <c r="G49" i="124"/>
  <c r="G50" i="124"/>
  <c r="G51" i="124"/>
  <c r="G52" i="124"/>
  <c r="G53" i="124"/>
  <c r="G54" i="124"/>
  <c r="G55" i="124"/>
  <c r="G56" i="124"/>
  <c r="G57" i="124"/>
  <c r="G58" i="124"/>
  <c r="G59" i="124"/>
  <c r="G60" i="124"/>
  <c r="G61" i="124"/>
  <c r="G62" i="124"/>
  <c r="G63" i="124"/>
  <c r="G64" i="124"/>
  <c r="G65" i="124"/>
  <c r="G66" i="124"/>
  <c r="G67" i="124"/>
  <c r="G68" i="124"/>
  <c r="G69" i="124"/>
  <c r="G70" i="124"/>
  <c r="G71" i="124"/>
  <c r="G72" i="124"/>
  <c r="G73" i="124"/>
  <c r="G74" i="124"/>
  <c r="G13" i="124"/>
  <c r="G61" i="121"/>
  <c r="G62" i="121"/>
  <c r="G60" i="121"/>
  <c r="G59" i="121" s="1"/>
  <c r="G57" i="121"/>
  <c r="G58" i="121"/>
  <c r="G55" i="121"/>
  <c r="G56" i="121"/>
  <c r="G42" i="121"/>
  <c r="G43" i="121"/>
  <c r="G44" i="121"/>
  <c r="G45" i="121"/>
  <c r="G46" i="121"/>
  <c r="G47" i="121"/>
  <c r="G48" i="121"/>
  <c r="G49" i="121"/>
  <c r="G50" i="121"/>
  <c r="G51" i="121"/>
  <c r="G52" i="121"/>
  <c r="G53" i="121"/>
  <c r="G54" i="121"/>
  <c r="G41" i="121"/>
  <c r="G40" i="121" s="1"/>
  <c r="G14" i="121"/>
  <c r="G15" i="121"/>
  <c r="G16" i="121"/>
  <c r="G17" i="121"/>
  <c r="G18" i="121"/>
  <c r="G19" i="121"/>
  <c r="G20" i="121"/>
  <c r="G21" i="121"/>
  <c r="G22" i="121"/>
  <c r="G23" i="121"/>
  <c r="G24" i="121"/>
  <c r="G25" i="121"/>
  <c r="G26" i="121"/>
  <c r="G27" i="121"/>
  <c r="G28" i="121"/>
  <c r="G29" i="121"/>
  <c r="G30" i="121"/>
  <c r="G31" i="121"/>
  <c r="G32" i="121"/>
  <c r="G33" i="121"/>
  <c r="G34" i="121"/>
  <c r="G35" i="121"/>
  <c r="G36" i="121"/>
  <c r="G37" i="121"/>
  <c r="G38" i="121"/>
  <c r="G39" i="121"/>
  <c r="G13" i="121"/>
  <c r="G82" i="118"/>
  <c r="G81" i="118"/>
  <c r="G80" i="118"/>
  <c r="G79" i="118" s="1"/>
  <c r="G78" i="118"/>
  <c r="G77" i="118"/>
  <c r="G76" i="118"/>
  <c r="G75" i="118"/>
  <c r="G60" i="118"/>
  <c r="G61" i="118"/>
  <c r="G62" i="118"/>
  <c r="G63" i="118"/>
  <c r="G64" i="118"/>
  <c r="G65" i="118"/>
  <c r="G66" i="118"/>
  <c r="G67" i="118"/>
  <c r="G68" i="118"/>
  <c r="G69" i="118"/>
  <c r="G70" i="118"/>
  <c r="G71" i="118"/>
  <c r="G72" i="118"/>
  <c r="G73" i="118"/>
  <c r="G74" i="118"/>
  <c r="G59" i="118"/>
  <c r="G20" i="118"/>
  <c r="G21" i="118"/>
  <c r="G22" i="118"/>
  <c r="G23" i="118"/>
  <c r="G24" i="118"/>
  <c r="G25" i="118"/>
  <c r="G26" i="118"/>
  <c r="G27" i="118"/>
  <c r="G28" i="118"/>
  <c r="G29" i="118"/>
  <c r="G30" i="118"/>
  <c r="G31" i="118"/>
  <c r="G32" i="118"/>
  <c r="G33" i="118"/>
  <c r="G34" i="118"/>
  <c r="G35" i="118"/>
  <c r="G36" i="118"/>
  <c r="G37" i="118"/>
  <c r="G38" i="118"/>
  <c r="G39" i="118"/>
  <c r="G41" i="118"/>
  <c r="G42" i="118"/>
  <c r="G43" i="118"/>
  <c r="G45" i="118"/>
  <c r="G46" i="118"/>
  <c r="G48" i="118"/>
  <c r="G49" i="118"/>
  <c r="G50" i="118"/>
  <c r="G51" i="118"/>
  <c r="G52" i="118"/>
  <c r="G53" i="118"/>
  <c r="G55" i="118"/>
  <c r="G56" i="118"/>
  <c r="G57" i="118"/>
  <c r="G19" i="118"/>
  <c r="G76" i="115"/>
  <c r="G78" i="115"/>
  <c r="G79" i="115"/>
  <c r="G77" i="115"/>
  <c r="G74" i="115"/>
  <c r="G75" i="115"/>
  <c r="G73" i="115"/>
  <c r="G72" i="115" s="1"/>
  <c r="G57" i="115"/>
  <c r="G58" i="115"/>
  <c r="G59" i="115"/>
  <c r="G60" i="115"/>
  <c r="G61" i="115"/>
  <c r="G62" i="115"/>
  <c r="G63" i="115"/>
  <c r="G64" i="115"/>
  <c r="G65" i="115"/>
  <c r="G66" i="115"/>
  <c r="G67" i="115"/>
  <c r="G68" i="115"/>
  <c r="G69" i="115"/>
  <c r="G70" i="115"/>
  <c r="G71" i="115"/>
  <c r="G56" i="115"/>
  <c r="G55" i="115" s="1"/>
  <c r="G23" i="115"/>
  <c r="G24" i="115"/>
  <c r="G25" i="115"/>
  <c r="G26" i="115"/>
  <c r="G27" i="115"/>
  <c r="G28" i="115"/>
  <c r="G29" i="115"/>
  <c r="G30" i="115"/>
  <c r="G31" i="115"/>
  <c r="G32" i="115"/>
  <c r="G33" i="115"/>
  <c r="G34" i="115"/>
  <c r="G35" i="115"/>
  <c r="G37" i="115"/>
  <c r="G38" i="115"/>
  <c r="G40" i="115"/>
  <c r="G41" i="115"/>
  <c r="G43" i="115"/>
  <c r="G44" i="115"/>
  <c r="G45" i="115"/>
  <c r="G46" i="115"/>
  <c r="G47" i="115"/>
  <c r="G48" i="115"/>
  <c r="G52" i="115"/>
  <c r="G53" i="115"/>
  <c r="G54" i="115"/>
  <c r="G22" i="115"/>
  <c r="G21" i="115" s="1"/>
  <c r="G56" i="160"/>
  <c r="G57" i="160"/>
  <c r="G55" i="160"/>
  <c r="G54" i="160" s="1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38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22" i="160"/>
  <c r="G21" i="160" s="1"/>
  <c r="G20" i="160" s="1"/>
  <c r="G19" i="160"/>
  <c r="G18" i="160" s="1"/>
  <c r="G14" i="160"/>
  <c r="G15" i="160"/>
  <c r="G16" i="160"/>
  <c r="G17" i="160"/>
  <c r="G13" i="160"/>
  <c r="G35" i="157"/>
  <c r="G36" i="157"/>
  <c r="G34" i="157"/>
  <c r="G33" i="157" s="1"/>
  <c r="G28" i="157"/>
  <c r="G29" i="157"/>
  <c r="G30" i="157"/>
  <c r="G31" i="157"/>
  <c r="G32" i="157"/>
  <c r="G27" i="157"/>
  <c r="G15" i="157"/>
  <c r="G16" i="157"/>
  <c r="G17" i="157"/>
  <c r="G18" i="157"/>
  <c r="G19" i="157"/>
  <c r="G20" i="157"/>
  <c r="G21" i="157"/>
  <c r="G22" i="157"/>
  <c r="G23" i="157"/>
  <c r="G24" i="157"/>
  <c r="G25" i="157"/>
  <c r="G14" i="157"/>
  <c r="G13" i="157" s="1"/>
  <c r="G61" i="154"/>
  <c r="G62" i="154"/>
  <c r="G63" i="154"/>
  <c r="G60" i="154"/>
  <c r="G51" i="154"/>
  <c r="G52" i="154"/>
  <c r="G53" i="154"/>
  <c r="G54" i="154"/>
  <c r="G55" i="154"/>
  <c r="G56" i="154"/>
  <c r="G57" i="154"/>
  <c r="G58" i="154"/>
  <c r="G50" i="154"/>
  <c r="G49" i="154" s="1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31" i="154"/>
  <c r="G28" i="154"/>
  <c r="G27" i="154" s="1"/>
  <c r="G22" i="154"/>
  <c r="G20" i="154" s="1"/>
  <c r="G23" i="154"/>
  <c r="G24" i="154"/>
  <c r="G25" i="154"/>
  <c r="G26" i="154"/>
  <c r="G21" i="154"/>
  <c r="G15" i="154"/>
  <c r="G16" i="154"/>
  <c r="G17" i="154"/>
  <c r="G18" i="154"/>
  <c r="G19" i="154"/>
  <c r="G14" i="154"/>
  <c r="G83" i="151"/>
  <c r="G84" i="151"/>
  <c r="G82" i="151"/>
  <c r="G49" i="151"/>
  <c r="G50" i="151"/>
  <c r="G51" i="151"/>
  <c r="G52" i="151"/>
  <c r="G53" i="151"/>
  <c r="G54" i="151"/>
  <c r="G47" i="151" s="1"/>
  <c r="G55" i="151"/>
  <c r="G56" i="151"/>
  <c r="G57" i="151"/>
  <c r="G58" i="151"/>
  <c r="G59" i="151"/>
  <c r="G60" i="151"/>
  <c r="G61" i="151"/>
  <c r="G62" i="151"/>
  <c r="G63" i="151"/>
  <c r="G64" i="151"/>
  <c r="G65" i="151"/>
  <c r="G66" i="151"/>
  <c r="G67" i="151"/>
  <c r="G68" i="151"/>
  <c r="G69" i="151"/>
  <c r="G70" i="151"/>
  <c r="G71" i="151"/>
  <c r="G72" i="151"/>
  <c r="G73" i="151"/>
  <c r="G74" i="151"/>
  <c r="G75" i="151"/>
  <c r="G76" i="151"/>
  <c r="G77" i="151"/>
  <c r="G78" i="151"/>
  <c r="G79" i="151"/>
  <c r="G80" i="151"/>
  <c r="G48" i="151"/>
  <c r="G15" i="151"/>
  <c r="G16" i="151"/>
  <c r="G17" i="151"/>
  <c r="G18" i="151"/>
  <c r="G19" i="151"/>
  <c r="G13" i="151" s="1"/>
  <c r="G12" i="151" s="1"/>
  <c r="G20" i="151"/>
  <c r="G21" i="151"/>
  <c r="G22" i="151"/>
  <c r="G23" i="151"/>
  <c r="G24" i="151"/>
  <c r="G25" i="151"/>
  <c r="G26" i="151"/>
  <c r="G27" i="151"/>
  <c r="G28" i="151"/>
  <c r="G29" i="151"/>
  <c r="G30" i="151"/>
  <c r="G31" i="151"/>
  <c r="G32" i="151"/>
  <c r="G33" i="151"/>
  <c r="G34" i="151"/>
  <c r="G35" i="151"/>
  <c r="G36" i="151"/>
  <c r="G37" i="151"/>
  <c r="G38" i="151"/>
  <c r="G39" i="151"/>
  <c r="G40" i="151"/>
  <c r="G41" i="151"/>
  <c r="G42" i="151"/>
  <c r="G43" i="151"/>
  <c r="G44" i="151"/>
  <c r="G45" i="151"/>
  <c r="G46" i="151"/>
  <c r="G14" i="151"/>
  <c r="G71" i="112"/>
  <c r="G72" i="112"/>
  <c r="G70" i="112"/>
  <c r="G69" i="112" s="1"/>
  <c r="G68" i="112"/>
  <c r="G67" i="112" s="1"/>
  <c r="G66" i="112"/>
  <c r="G65" i="112"/>
  <c r="G51" i="112"/>
  <c r="G52" i="112"/>
  <c r="G53" i="112"/>
  <c r="G54" i="112"/>
  <c r="G55" i="112"/>
  <c r="G56" i="112"/>
  <c r="G57" i="112"/>
  <c r="G58" i="112"/>
  <c r="G59" i="112"/>
  <c r="G60" i="112"/>
  <c r="G61" i="112"/>
  <c r="G62" i="112"/>
  <c r="G63" i="112"/>
  <c r="G64" i="112"/>
  <c r="G50" i="112"/>
  <c r="G49" i="112" s="1"/>
  <c r="G27" i="112"/>
  <c r="G28" i="112"/>
  <c r="G29" i="112"/>
  <c r="G30" i="112"/>
  <c r="G25" i="112" s="1"/>
  <c r="G31" i="112"/>
  <c r="G32" i="112"/>
  <c r="G33" i="112"/>
  <c r="G34" i="112"/>
  <c r="G35" i="112"/>
  <c r="G36" i="112"/>
  <c r="G37" i="112"/>
  <c r="G38" i="112"/>
  <c r="G39" i="112"/>
  <c r="G40" i="112"/>
  <c r="G41" i="112"/>
  <c r="G42" i="112"/>
  <c r="G43" i="112"/>
  <c r="G44" i="112"/>
  <c r="G46" i="112"/>
  <c r="G47" i="112"/>
  <c r="G48" i="112"/>
  <c r="G26" i="112"/>
  <c r="G23" i="112"/>
  <c r="G17" i="112"/>
  <c r="G15" i="112" s="1"/>
  <c r="G16" i="112"/>
  <c r="G14" i="112"/>
  <c r="G13" i="112"/>
  <c r="G12" i="112" s="1"/>
  <c r="G36" i="109"/>
  <c r="G37" i="109"/>
  <c r="G35" i="109"/>
  <c r="G34" i="109" s="1"/>
  <c r="G33" i="109"/>
  <c r="G32" i="109" s="1"/>
  <c r="G22" i="109"/>
  <c r="G20" i="109" s="1"/>
  <c r="G23" i="109"/>
  <c r="G24" i="109"/>
  <c r="G25" i="109"/>
  <c r="G26" i="109"/>
  <c r="G27" i="109"/>
  <c r="G28" i="109"/>
  <c r="G29" i="109"/>
  <c r="G30" i="109"/>
  <c r="G31" i="109"/>
  <c r="G21" i="109"/>
  <c r="G14" i="109"/>
  <c r="G15" i="109"/>
  <c r="G16" i="109"/>
  <c r="G17" i="109"/>
  <c r="G18" i="109"/>
  <c r="G19" i="109"/>
  <c r="G13" i="109"/>
  <c r="G12" i="109" s="1"/>
  <c r="G60" i="106"/>
  <c r="G61" i="106"/>
  <c r="G58" i="106" s="1"/>
  <c r="G59" i="106"/>
  <c r="G57" i="106"/>
  <c r="G56" i="106" s="1"/>
  <c r="G55" i="106"/>
  <c r="G54" i="106" s="1"/>
  <c r="G42" i="106"/>
  <c r="G43" i="106"/>
  <c r="G44" i="106"/>
  <c r="G45" i="106"/>
  <c r="G46" i="106"/>
  <c r="G47" i="106"/>
  <c r="G48" i="106"/>
  <c r="G49" i="106"/>
  <c r="G50" i="106"/>
  <c r="G51" i="106"/>
  <c r="G52" i="106"/>
  <c r="G53" i="106"/>
  <c r="G41" i="106"/>
  <c r="G25" i="106"/>
  <c r="G26" i="106"/>
  <c r="G27" i="106"/>
  <c r="G28" i="106"/>
  <c r="G29" i="106"/>
  <c r="G30" i="106"/>
  <c r="G31" i="106"/>
  <c r="G32" i="106"/>
  <c r="G33" i="106"/>
  <c r="G34" i="106"/>
  <c r="G35" i="106"/>
  <c r="G36" i="106"/>
  <c r="G37" i="106"/>
  <c r="G38" i="106"/>
  <c r="G39" i="106"/>
  <c r="G24" i="106"/>
  <c r="G21" i="106"/>
  <c r="G20" i="106" s="1"/>
  <c r="G14" i="106"/>
  <c r="G12" i="106" s="1"/>
  <c r="G11" i="106" s="1"/>
  <c r="G13" i="106"/>
  <c r="G36" i="103"/>
  <c r="G37" i="103"/>
  <c r="G35" i="103"/>
  <c r="G34" i="103" s="1"/>
  <c r="G33" i="103"/>
  <c r="G32" i="103" s="1"/>
  <c r="G22" i="103"/>
  <c r="G23" i="103"/>
  <c r="G24" i="103"/>
  <c r="G25" i="103"/>
  <c r="G26" i="103"/>
  <c r="G27" i="103"/>
  <c r="G28" i="103"/>
  <c r="G29" i="103"/>
  <c r="G30" i="103"/>
  <c r="G31" i="103"/>
  <c r="G21" i="103"/>
  <c r="G14" i="103"/>
  <c r="G15" i="103"/>
  <c r="G16" i="103"/>
  <c r="G17" i="103"/>
  <c r="G18" i="103"/>
  <c r="G19" i="103"/>
  <c r="G13" i="103"/>
  <c r="G12" i="103" s="1"/>
  <c r="H60" i="100"/>
  <c r="G58" i="100"/>
  <c r="G59" i="100"/>
  <c r="G56" i="100"/>
  <c r="G57" i="100"/>
  <c r="G55" i="100"/>
  <c r="G54" i="100"/>
  <c r="G28" i="100"/>
  <c r="G26" i="100" s="1"/>
  <c r="G29" i="100"/>
  <c r="G30" i="100"/>
  <c r="G31" i="100"/>
  <c r="G32" i="100"/>
  <c r="G33" i="100"/>
  <c r="G34" i="100"/>
  <c r="G35" i="100"/>
  <c r="G36" i="100"/>
  <c r="G37" i="100"/>
  <c r="G38" i="100"/>
  <c r="G39" i="100"/>
  <c r="G40" i="100"/>
  <c r="G41" i="100"/>
  <c r="G42" i="100"/>
  <c r="G43" i="100"/>
  <c r="G44" i="100"/>
  <c r="G45" i="100"/>
  <c r="G46" i="100"/>
  <c r="G47" i="100"/>
  <c r="G49" i="100"/>
  <c r="G50" i="100"/>
  <c r="G51" i="100"/>
  <c r="G52" i="100"/>
  <c r="G53" i="100"/>
  <c r="G27" i="100"/>
  <c r="G21" i="100"/>
  <c r="G22" i="100"/>
  <c r="G23" i="100"/>
  <c r="G24" i="100"/>
  <c r="G25" i="100"/>
  <c r="G19" i="100"/>
  <c r="G20" i="100"/>
  <c r="G17" i="100"/>
  <c r="G16" i="100" s="1"/>
  <c r="G15" i="100"/>
  <c r="G14" i="100" s="1"/>
  <c r="G44" i="97"/>
  <c r="G45" i="97"/>
  <c r="G43" i="97"/>
  <c r="G42" i="97" s="1"/>
  <c r="G40" i="97"/>
  <c r="G41" i="97"/>
  <c r="G27" i="97"/>
  <c r="G28" i="97"/>
  <c r="G29" i="97"/>
  <c r="G30" i="97"/>
  <c r="G31" i="97"/>
  <c r="G32" i="97"/>
  <c r="G33" i="97"/>
  <c r="G34" i="97"/>
  <c r="G35" i="97"/>
  <c r="G36" i="97"/>
  <c r="G37" i="97"/>
  <c r="G38" i="97"/>
  <c r="G39" i="97"/>
  <c r="G26" i="97"/>
  <c r="G25" i="97" s="1"/>
  <c r="G17" i="97"/>
  <c r="G18" i="97"/>
  <c r="G19" i="97"/>
  <c r="G20" i="97"/>
  <c r="G21" i="97"/>
  <c r="G22" i="97"/>
  <c r="G23" i="97"/>
  <c r="G24" i="97"/>
  <c r="G16" i="97"/>
  <c r="G15" i="97" s="1"/>
  <c r="G14" i="97"/>
  <c r="G13" i="97"/>
  <c r="G12" i="97" s="1"/>
  <c r="G67" i="94"/>
  <c r="G68" i="94"/>
  <c r="G66" i="94"/>
  <c r="G65" i="94" s="1"/>
  <c r="G64" i="94"/>
  <c r="G63" i="94" s="1"/>
  <c r="G41" i="94"/>
  <c r="G42" i="94"/>
  <c r="G43" i="94"/>
  <c r="G44" i="94"/>
  <c r="G45" i="94"/>
  <c r="G46" i="94"/>
  <c r="G47" i="94"/>
  <c r="G48" i="94"/>
  <c r="G49" i="94"/>
  <c r="G50" i="94"/>
  <c r="G51" i="94"/>
  <c r="G52" i="94"/>
  <c r="G53" i="94"/>
  <c r="G54" i="94"/>
  <c r="G55" i="94"/>
  <c r="G56" i="94"/>
  <c r="G57" i="94"/>
  <c r="G58" i="94"/>
  <c r="G60" i="94"/>
  <c r="G61" i="94"/>
  <c r="G62" i="94"/>
  <c r="G40" i="94"/>
  <c r="G39" i="94" s="1"/>
  <c r="G27" i="94"/>
  <c r="G28" i="94"/>
  <c r="G29" i="94"/>
  <c r="G30" i="94"/>
  <c r="G31" i="94"/>
  <c r="G32" i="94"/>
  <c r="G33" i="94"/>
  <c r="G34" i="94"/>
  <c r="G35" i="94"/>
  <c r="G36" i="94"/>
  <c r="G37" i="94"/>
  <c r="G38" i="94"/>
  <c r="G26" i="94"/>
  <c r="G25" i="94" s="1"/>
  <c r="G24" i="94"/>
  <c r="G23" i="94"/>
  <c r="G20" i="94"/>
  <c r="G19" i="94"/>
  <c r="G18" i="94"/>
  <c r="G17" i="94"/>
  <c r="G16" i="94"/>
  <c r="G15" i="94"/>
  <c r="G14" i="94"/>
  <c r="G12" i="94" s="1"/>
  <c r="G11" i="94" s="1"/>
  <c r="G56" i="91"/>
  <c r="G57" i="91"/>
  <c r="G55" i="91"/>
  <c r="G54" i="91" s="1"/>
  <c r="G53" i="91"/>
  <c r="G52" i="91"/>
  <c r="G28" i="91"/>
  <c r="G29" i="91"/>
  <c r="G30" i="91"/>
  <c r="G31" i="91"/>
  <c r="G32" i="91"/>
  <c r="G33" i="91"/>
  <c r="G34" i="91"/>
  <c r="G35" i="91"/>
  <c r="G36" i="91"/>
  <c r="G26" i="91" s="1"/>
  <c r="G37" i="91"/>
  <c r="G38" i="91"/>
  <c r="G39" i="91"/>
  <c r="G40" i="91"/>
  <c r="G41" i="91"/>
  <c r="G42" i="91"/>
  <c r="G43" i="91"/>
  <c r="G44" i="91"/>
  <c r="G45" i="91"/>
  <c r="G47" i="91"/>
  <c r="G48" i="91"/>
  <c r="G49" i="91"/>
  <c r="G50" i="91"/>
  <c r="G51" i="91"/>
  <c r="G27" i="91"/>
  <c r="G21" i="91"/>
  <c r="G22" i="91"/>
  <c r="G23" i="91"/>
  <c r="G24" i="91"/>
  <c r="G25" i="91"/>
  <c r="G20" i="91"/>
  <c r="G19" i="91" s="1"/>
  <c r="G18" i="91" s="1"/>
  <c r="G17" i="91"/>
  <c r="G16" i="91" s="1"/>
  <c r="G11" i="91"/>
  <c r="G15" i="91"/>
  <c r="G14" i="91" s="1"/>
  <c r="G64" i="88"/>
  <c r="G65" i="88"/>
  <c r="G63" i="88"/>
  <c r="G62" i="88" s="1"/>
  <c r="G61" i="88"/>
  <c r="G60" i="88"/>
  <c r="G34" i="88"/>
  <c r="G35" i="88"/>
  <c r="G36" i="88"/>
  <c r="G37" i="88"/>
  <c r="G38" i="88"/>
  <c r="G39" i="88"/>
  <c r="G40" i="88"/>
  <c r="G41" i="88"/>
  <c r="G42" i="88"/>
  <c r="G43" i="88"/>
  <c r="G44" i="88"/>
  <c r="G45" i="88"/>
  <c r="G46" i="88"/>
  <c r="G47" i="88"/>
  <c r="G48" i="88"/>
  <c r="G49" i="88"/>
  <c r="G50" i="88"/>
  <c r="G51" i="88"/>
  <c r="G52" i="88"/>
  <c r="G53" i="88"/>
  <c r="G55" i="88"/>
  <c r="G56" i="88"/>
  <c r="G57" i="88"/>
  <c r="G58" i="88"/>
  <c r="G59" i="88"/>
  <c r="G33" i="88"/>
  <c r="G24" i="88"/>
  <c r="G25" i="88"/>
  <c r="G26" i="88"/>
  <c r="G27" i="88"/>
  <c r="G28" i="88"/>
  <c r="G29" i="88"/>
  <c r="G30" i="88"/>
  <c r="G31" i="88"/>
  <c r="G23" i="88"/>
  <c r="G22" i="88" s="1"/>
  <c r="G21" i="88"/>
  <c r="G20" i="88"/>
  <c r="G17" i="88"/>
  <c r="G16" i="88"/>
  <c r="G15" i="88"/>
  <c r="G14" i="88" s="1"/>
  <c r="G11" i="88" s="1"/>
  <c r="G54" i="85"/>
  <c r="G53" i="85" s="1"/>
  <c r="G44" i="85"/>
  <c r="G45" i="85"/>
  <c r="G46" i="85"/>
  <c r="G47" i="85"/>
  <c r="G42" i="85"/>
  <c r="G48" i="85"/>
  <c r="G49" i="85"/>
  <c r="G50" i="85"/>
  <c r="G51" i="85"/>
  <c r="G52" i="85"/>
  <c r="G43" i="85"/>
  <c r="G41" i="85"/>
  <c r="G40" i="85"/>
  <c r="G14" i="85"/>
  <c r="G15" i="85"/>
  <c r="G16" i="85"/>
  <c r="G17" i="85"/>
  <c r="G18" i="85"/>
  <c r="G19" i="85"/>
  <c r="G20" i="85"/>
  <c r="G21" i="85"/>
  <c r="G22" i="85"/>
  <c r="G23" i="85"/>
  <c r="G24" i="85"/>
  <c r="G25" i="85"/>
  <c r="G26" i="85"/>
  <c r="G27" i="85"/>
  <c r="G28" i="85"/>
  <c r="G29" i="85"/>
  <c r="G30" i="85"/>
  <c r="G31" i="85"/>
  <c r="G32" i="85"/>
  <c r="G33" i="85"/>
  <c r="G34" i="85"/>
  <c r="G38" i="85"/>
  <c r="G39" i="85"/>
  <c r="G13" i="85"/>
  <c r="G95" i="82"/>
  <c r="G94" i="82" s="1"/>
  <c r="G88" i="82"/>
  <c r="G89" i="82"/>
  <c r="G90" i="82"/>
  <c r="G91" i="82"/>
  <c r="G92" i="82"/>
  <c r="G86" i="82" s="1"/>
  <c r="G93" i="82"/>
  <c r="G87" i="82"/>
  <c r="G54" i="82"/>
  <c r="G55" i="82"/>
  <c r="G56" i="82"/>
  <c r="G57" i="82"/>
  <c r="G58" i="82"/>
  <c r="G59" i="82"/>
  <c r="G60" i="82"/>
  <c r="G61" i="82"/>
  <c r="G62" i="82"/>
  <c r="G63" i="82"/>
  <c r="G64" i="82"/>
  <c r="G65" i="82"/>
  <c r="G66" i="82"/>
  <c r="G67" i="82"/>
  <c r="G70" i="82"/>
  <c r="G71" i="82"/>
  <c r="G72" i="82"/>
  <c r="G73" i="82"/>
  <c r="G74" i="82"/>
  <c r="G75" i="82"/>
  <c r="G76" i="82"/>
  <c r="G77" i="82"/>
  <c r="G78" i="82"/>
  <c r="G79" i="82"/>
  <c r="G80" i="82"/>
  <c r="G81" i="82"/>
  <c r="G82" i="82"/>
  <c r="G83" i="82"/>
  <c r="G84" i="82"/>
  <c r="G85" i="82"/>
  <c r="G53" i="82"/>
  <c r="G46" i="82"/>
  <c r="G47" i="82"/>
  <c r="G48" i="82"/>
  <c r="G49" i="82"/>
  <c r="G50" i="82"/>
  <c r="G51" i="82"/>
  <c r="G45" i="82"/>
  <c r="G44" i="82"/>
  <c r="G43" i="82"/>
  <c r="G42" i="82" s="1"/>
  <c r="G14" i="82"/>
  <c r="G15" i="82"/>
  <c r="G16" i="82"/>
  <c r="G17" i="82"/>
  <c r="G18" i="82"/>
  <c r="G19" i="82"/>
  <c r="G20" i="82"/>
  <c r="G21" i="82"/>
  <c r="G22" i="82"/>
  <c r="G25" i="82"/>
  <c r="G26" i="82"/>
  <c r="G29" i="82"/>
  <c r="G30" i="82"/>
  <c r="G31" i="82"/>
  <c r="G32" i="82"/>
  <c r="G33" i="82"/>
  <c r="G34" i="82"/>
  <c r="G38" i="82"/>
  <c r="G39" i="82"/>
  <c r="G40" i="82"/>
  <c r="G41" i="82"/>
  <c r="G13" i="82"/>
  <c r="G12" i="82" s="1"/>
  <c r="G35" i="79"/>
  <c r="G34" i="79" s="1"/>
  <c r="G30" i="79"/>
  <c r="G31" i="79"/>
  <c r="G32" i="79"/>
  <c r="G28" i="79" s="1"/>
  <c r="G33" i="79"/>
  <c r="G29" i="79"/>
  <c r="G24" i="79"/>
  <c r="G25" i="79"/>
  <c r="G26" i="79"/>
  <c r="G27" i="79"/>
  <c r="G23" i="79"/>
  <c r="G22" i="79" s="1"/>
  <c r="G19" i="79"/>
  <c r="G21" i="79"/>
  <c r="G20" i="79"/>
  <c r="G32" i="76"/>
  <c r="G31" i="76"/>
  <c r="G29" i="76"/>
  <c r="G30" i="76"/>
  <c r="G28" i="76"/>
  <c r="G27" i="76" s="1"/>
  <c r="G14" i="76"/>
  <c r="G15" i="76"/>
  <c r="G16" i="76"/>
  <c r="G17" i="76"/>
  <c r="G18" i="76"/>
  <c r="G19" i="76"/>
  <c r="G20" i="76"/>
  <c r="G21" i="76"/>
  <c r="G24" i="76"/>
  <c r="G25" i="76"/>
  <c r="G26" i="76"/>
  <c r="G13" i="76"/>
  <c r="G51" i="73"/>
  <c r="G50" i="73"/>
  <c r="G47" i="73"/>
  <c r="G48" i="73"/>
  <c r="G49" i="73"/>
  <c r="G46" i="73"/>
  <c r="G45" i="73" s="1"/>
  <c r="G36" i="73"/>
  <c r="G37" i="73"/>
  <c r="G38" i="73"/>
  <c r="G39" i="73"/>
  <c r="G34" i="73" s="1"/>
  <c r="G40" i="73"/>
  <c r="G41" i="73"/>
  <c r="G42" i="73"/>
  <c r="G43" i="73"/>
  <c r="G44" i="73"/>
  <c r="G35" i="73"/>
  <c r="G33" i="73"/>
  <c r="G32" i="73" s="1"/>
  <c r="G14" i="73"/>
  <c r="G15" i="73"/>
  <c r="G16" i="73"/>
  <c r="G17" i="73"/>
  <c r="G18" i="73"/>
  <c r="G19" i="73"/>
  <c r="G20" i="73"/>
  <c r="G21" i="73"/>
  <c r="G22" i="73"/>
  <c r="G23" i="73"/>
  <c r="G24" i="73"/>
  <c r="G25" i="73"/>
  <c r="G26" i="73"/>
  <c r="G30" i="73"/>
  <c r="G31" i="73"/>
  <c r="G13" i="73"/>
  <c r="G12" i="73" s="1"/>
  <c r="G91" i="67"/>
  <c r="G90" i="67"/>
  <c r="G87" i="67"/>
  <c r="G85" i="67"/>
  <c r="G88" i="67"/>
  <c r="G89" i="67"/>
  <c r="G86" i="67"/>
  <c r="G60" i="67"/>
  <c r="G61" i="67"/>
  <c r="G62" i="67"/>
  <c r="G63" i="67"/>
  <c r="G58" i="67" s="1"/>
  <c r="G64" i="67"/>
  <c r="G65" i="67"/>
  <c r="G66" i="67"/>
  <c r="G67" i="67"/>
  <c r="G68" i="67"/>
  <c r="G69" i="67"/>
  <c r="G70" i="67"/>
  <c r="G71" i="67"/>
  <c r="G72" i="67"/>
  <c r="G73" i="67"/>
  <c r="G74" i="67"/>
  <c r="G75" i="67"/>
  <c r="G76" i="67"/>
  <c r="G77" i="67"/>
  <c r="G78" i="67"/>
  <c r="G79" i="67"/>
  <c r="G80" i="67"/>
  <c r="G81" i="67"/>
  <c r="G82" i="67"/>
  <c r="G83" i="67"/>
  <c r="G84" i="67"/>
  <c r="G59" i="67"/>
  <c r="G52" i="67"/>
  <c r="G50" i="67"/>
  <c r="G53" i="67"/>
  <c r="G54" i="67"/>
  <c r="G55" i="67"/>
  <c r="G56" i="67"/>
  <c r="G57" i="67"/>
  <c r="G51" i="67"/>
  <c r="G14" i="67"/>
  <c r="G15" i="67"/>
  <c r="G16" i="67"/>
  <c r="G17" i="67"/>
  <c r="G18" i="67"/>
  <c r="G19" i="67"/>
  <c r="G20" i="67"/>
  <c r="G21" i="67"/>
  <c r="G22" i="67"/>
  <c r="G23" i="67"/>
  <c r="G24" i="67"/>
  <c r="G25" i="67"/>
  <c r="G26" i="67"/>
  <c r="G27" i="67"/>
  <c r="G28" i="67"/>
  <c r="G29" i="67"/>
  <c r="G30" i="67"/>
  <c r="G31" i="67"/>
  <c r="G32" i="67"/>
  <c r="G33" i="67"/>
  <c r="G34" i="67"/>
  <c r="G35" i="67"/>
  <c r="G36" i="67"/>
  <c r="G37" i="67"/>
  <c r="G38" i="67"/>
  <c r="G39" i="67"/>
  <c r="G40" i="67"/>
  <c r="G41" i="67"/>
  <c r="G42" i="67"/>
  <c r="G46" i="67"/>
  <c r="G47" i="67"/>
  <c r="G48" i="67"/>
  <c r="G49" i="67"/>
  <c r="G13" i="67"/>
  <c r="G12" i="67" s="1"/>
  <c r="G11" i="67" s="1"/>
  <c r="G92" i="67" s="1"/>
  <c r="G24" i="64"/>
  <c r="G25" i="64"/>
  <c r="G26" i="64"/>
  <c r="G27" i="64"/>
  <c r="G28" i="64"/>
  <c r="G29" i="64"/>
  <c r="G23" i="64"/>
  <c r="G22" i="64" s="1"/>
  <c r="G14" i="64"/>
  <c r="G15" i="64"/>
  <c r="G16" i="64"/>
  <c r="G17" i="64"/>
  <c r="G18" i="64"/>
  <c r="G19" i="64"/>
  <c r="G20" i="64"/>
  <c r="G21" i="64"/>
  <c r="G13" i="64"/>
  <c r="G190" i="61"/>
  <c r="G189" i="61" s="1"/>
  <c r="G171" i="61"/>
  <c r="G172" i="61"/>
  <c r="G173" i="61"/>
  <c r="G174" i="61"/>
  <c r="G175" i="61"/>
  <c r="G176" i="61"/>
  <c r="G177" i="61"/>
  <c r="G178" i="61"/>
  <c r="G179" i="61"/>
  <c r="G180" i="61"/>
  <c r="G181" i="61"/>
  <c r="G182" i="61"/>
  <c r="G183" i="61"/>
  <c r="G184" i="61"/>
  <c r="G185" i="61"/>
  <c r="G186" i="61"/>
  <c r="G187" i="61"/>
  <c r="G188" i="61"/>
  <c r="G170" i="61"/>
  <c r="G169" i="61" s="1"/>
  <c r="G41" i="61"/>
  <c r="G42" i="61"/>
  <c r="G43" i="61"/>
  <c r="G44" i="61"/>
  <c r="G45" i="61"/>
  <c r="G46" i="61"/>
  <c r="G47" i="61"/>
  <c r="G48" i="61"/>
  <c r="G49" i="61"/>
  <c r="G50" i="61"/>
  <c r="G51" i="61"/>
  <c r="G52" i="61"/>
  <c r="G53" i="61"/>
  <c r="G54" i="61"/>
  <c r="G55" i="61"/>
  <c r="G56" i="61"/>
  <c r="G57" i="61"/>
  <c r="G58" i="61"/>
  <c r="G59" i="61"/>
  <c r="G60" i="61"/>
  <c r="G61" i="61"/>
  <c r="G62" i="61"/>
  <c r="G63" i="61"/>
  <c r="G64" i="61"/>
  <c r="G65" i="61"/>
  <c r="G66" i="61"/>
  <c r="G67" i="61"/>
  <c r="G68" i="61"/>
  <c r="G69" i="61"/>
  <c r="G70" i="61"/>
  <c r="G71" i="61"/>
  <c r="G72" i="61"/>
  <c r="G73" i="61"/>
  <c r="G74" i="61"/>
  <c r="G75" i="61"/>
  <c r="G76" i="61"/>
  <c r="G77" i="61"/>
  <c r="G78" i="61"/>
  <c r="G79" i="61"/>
  <c r="G80" i="61"/>
  <c r="G81" i="61"/>
  <c r="G82" i="61"/>
  <c r="G83" i="61"/>
  <c r="G84" i="61"/>
  <c r="G85" i="61"/>
  <c r="G86" i="61"/>
  <c r="G87" i="61"/>
  <c r="G88" i="61"/>
  <c r="G89" i="61"/>
  <c r="G90" i="61"/>
  <c r="G91" i="61"/>
  <c r="G92" i="61"/>
  <c r="G93" i="61"/>
  <c r="G94" i="61"/>
  <c r="G95" i="61"/>
  <c r="G96" i="61"/>
  <c r="G97" i="61"/>
  <c r="G98" i="61"/>
  <c r="G99" i="61"/>
  <c r="G100" i="61"/>
  <c r="G101" i="61"/>
  <c r="G102" i="61"/>
  <c r="G103" i="61"/>
  <c r="G104" i="61"/>
  <c r="G105" i="61"/>
  <c r="G106" i="61"/>
  <c r="G107" i="61"/>
  <c r="G108" i="61"/>
  <c r="G109" i="61"/>
  <c r="G110" i="61"/>
  <c r="G111" i="61"/>
  <c r="G112" i="61"/>
  <c r="G113" i="61"/>
  <c r="G114" i="61"/>
  <c r="G115" i="61"/>
  <c r="G116" i="61"/>
  <c r="G117" i="61"/>
  <c r="G118" i="61"/>
  <c r="G119" i="61"/>
  <c r="G120" i="61"/>
  <c r="G121" i="61"/>
  <c r="G122" i="61"/>
  <c r="G123" i="61"/>
  <c r="G124" i="61"/>
  <c r="G125" i="61"/>
  <c r="G126" i="61"/>
  <c r="G127" i="61"/>
  <c r="G128" i="61"/>
  <c r="G129" i="61"/>
  <c r="G130" i="61"/>
  <c r="G131" i="61"/>
  <c r="G132" i="61"/>
  <c r="G133" i="61"/>
  <c r="G134" i="61"/>
  <c r="G135" i="61"/>
  <c r="G136" i="61"/>
  <c r="G137" i="61"/>
  <c r="G138" i="61"/>
  <c r="G139" i="61"/>
  <c r="G140" i="61"/>
  <c r="G141" i="61"/>
  <c r="G142" i="61"/>
  <c r="G143" i="61"/>
  <c r="G144" i="61"/>
  <c r="G145" i="61"/>
  <c r="G146" i="61"/>
  <c r="G147" i="61"/>
  <c r="G148" i="61"/>
  <c r="G149" i="61"/>
  <c r="G150" i="61"/>
  <c r="G151" i="61"/>
  <c r="G152" i="61"/>
  <c r="G153" i="61"/>
  <c r="G154" i="61"/>
  <c r="G155" i="61"/>
  <c r="G156" i="61"/>
  <c r="G157" i="61"/>
  <c r="G158" i="61"/>
  <c r="G159" i="61"/>
  <c r="G160" i="61"/>
  <c r="G161" i="61"/>
  <c r="G162" i="61"/>
  <c r="G163" i="61"/>
  <c r="G164" i="61"/>
  <c r="G165" i="61"/>
  <c r="G166" i="61"/>
  <c r="G167" i="61"/>
  <c r="G168" i="61"/>
  <c r="G39" i="61"/>
  <c r="G40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33" i="61"/>
  <c r="G34" i="61"/>
  <c r="G35" i="61"/>
  <c r="G36" i="61"/>
  <c r="G37" i="61"/>
  <c r="G38" i="61"/>
  <c r="G13" i="61"/>
  <c r="G15" i="58"/>
  <c r="G16" i="58"/>
  <c r="G17" i="58"/>
  <c r="G18" i="58"/>
  <c r="G19" i="58"/>
  <c r="G20" i="58"/>
  <c r="G21" i="58"/>
  <c r="G14" i="58"/>
  <c r="G13" i="58" s="1"/>
  <c r="G12" i="58" s="1"/>
  <c r="G22" i="58" s="1"/>
  <c r="G50" i="55"/>
  <c r="G51" i="55"/>
  <c r="G52" i="55"/>
  <c r="G49" i="55"/>
  <c r="G48" i="55" s="1"/>
  <c r="G25" i="55"/>
  <c r="G26" i="55"/>
  <c r="G27" i="55"/>
  <c r="G28" i="55"/>
  <c r="G29" i="55"/>
  <c r="G30" i="55"/>
  <c r="G31" i="55"/>
  <c r="G32" i="55"/>
  <c r="G33" i="55"/>
  <c r="G34" i="55"/>
  <c r="G35" i="55"/>
  <c r="G36" i="55"/>
  <c r="G37" i="55"/>
  <c r="G38" i="55"/>
  <c r="G39" i="55"/>
  <c r="G40" i="55"/>
  <c r="G41" i="55"/>
  <c r="G42" i="55"/>
  <c r="G43" i="55"/>
  <c r="G44" i="55"/>
  <c r="G45" i="55"/>
  <c r="G46" i="55"/>
  <c r="G47" i="55"/>
  <c r="G24" i="55"/>
  <c r="G23" i="55" s="1"/>
  <c r="G22" i="55" s="1"/>
  <c r="G21" i="55"/>
  <c r="G20" i="55" s="1"/>
  <c r="G18" i="55"/>
  <c r="G19" i="55"/>
  <c r="G15" i="55"/>
  <c r="G16" i="55"/>
  <c r="G17" i="55"/>
  <c r="G14" i="55"/>
  <c r="G85" i="147"/>
  <c r="G83" i="147" s="1"/>
  <c r="G86" i="147"/>
  <c r="G87" i="147"/>
  <c r="G84" i="147"/>
  <c r="G59" i="147"/>
  <c r="G60" i="147"/>
  <c r="G61" i="147"/>
  <c r="G62" i="147"/>
  <c r="G63" i="147"/>
  <c r="G64" i="147"/>
  <c r="G65" i="147"/>
  <c r="G66" i="147"/>
  <c r="G67" i="147"/>
  <c r="G68" i="147"/>
  <c r="G69" i="147"/>
  <c r="G70" i="147"/>
  <c r="G71" i="147"/>
  <c r="G72" i="147"/>
  <c r="G73" i="147"/>
  <c r="G74" i="147"/>
  <c r="G75" i="147"/>
  <c r="G76" i="147"/>
  <c r="G77" i="147"/>
  <c r="G78" i="147"/>
  <c r="G79" i="147"/>
  <c r="G80" i="147"/>
  <c r="G81" i="147"/>
  <c r="G82" i="147"/>
  <c r="G58" i="147"/>
  <c r="G57" i="147" s="1"/>
  <c r="G26" i="147"/>
  <c r="G27" i="147"/>
  <c r="G28" i="147"/>
  <c r="G29" i="147"/>
  <c r="G30" i="147"/>
  <c r="G31" i="147"/>
  <c r="G32" i="147"/>
  <c r="G33" i="147"/>
  <c r="G34" i="147"/>
  <c r="G35" i="147"/>
  <c r="G36" i="147"/>
  <c r="G37" i="147"/>
  <c r="G38" i="147"/>
  <c r="G39" i="147"/>
  <c r="G40" i="147"/>
  <c r="G41" i="147"/>
  <c r="G42" i="147"/>
  <c r="G43" i="147"/>
  <c r="G44" i="147"/>
  <c r="G45" i="147"/>
  <c r="G46" i="147"/>
  <c r="G47" i="147"/>
  <c r="G48" i="147"/>
  <c r="G49" i="147"/>
  <c r="G50" i="147"/>
  <c r="G51" i="147"/>
  <c r="G52" i="147"/>
  <c r="G53" i="147"/>
  <c r="G54" i="147"/>
  <c r="G55" i="147"/>
  <c r="G56" i="147"/>
  <c r="G25" i="147"/>
  <c r="G24" i="147" s="1"/>
  <c r="G23" i="147"/>
  <c r="G19" i="147"/>
  <c r="G20" i="147"/>
  <c r="G21" i="147"/>
  <c r="G22" i="147"/>
  <c r="G18" i="147"/>
  <c r="G14" i="147"/>
  <c r="G12" i="147"/>
  <c r="G11" i="147" s="1"/>
  <c r="G15" i="147"/>
  <c r="G13" i="147"/>
  <c r="G68" i="144"/>
  <c r="G69" i="144"/>
  <c r="G70" i="144"/>
  <c r="G67" i="144"/>
  <c r="G66" i="144" s="1"/>
  <c r="G55" i="144"/>
  <c r="G56" i="144"/>
  <c r="G57" i="144"/>
  <c r="G58" i="144"/>
  <c r="G59" i="144"/>
  <c r="G60" i="144"/>
  <c r="G61" i="144"/>
  <c r="G62" i="144"/>
  <c r="G63" i="144"/>
  <c r="G64" i="144"/>
  <c r="G65" i="144"/>
  <c r="G54" i="144"/>
  <c r="G35" i="144"/>
  <c r="G36" i="144"/>
  <c r="G37" i="144"/>
  <c r="G38" i="144"/>
  <c r="G39" i="144"/>
  <c r="G40" i="144"/>
  <c r="G41" i="144"/>
  <c r="G42" i="144"/>
  <c r="G43" i="144"/>
  <c r="G44" i="144"/>
  <c r="G45" i="144"/>
  <c r="G46" i="144"/>
  <c r="G47" i="144"/>
  <c r="G48" i="144"/>
  <c r="G49" i="144"/>
  <c r="G50" i="144"/>
  <c r="G51" i="144"/>
  <c r="G52" i="144"/>
  <c r="G34" i="144"/>
  <c r="G31" i="144"/>
  <c r="G30" i="144" s="1"/>
  <c r="G28" i="144"/>
  <c r="G26" i="144" s="1"/>
  <c r="G29" i="144"/>
  <c r="G27" i="144"/>
  <c r="G25" i="144"/>
  <c r="G21" i="144"/>
  <c r="G22" i="144"/>
  <c r="G23" i="144"/>
  <c r="G24" i="144"/>
  <c r="G20" i="144"/>
  <c r="G19" i="144" s="1"/>
  <c r="G14" i="144"/>
  <c r="G15" i="144"/>
  <c r="G16" i="144"/>
  <c r="G17" i="144"/>
  <c r="G18" i="144"/>
  <c r="G13" i="144"/>
  <c r="G12" i="144" s="1"/>
  <c r="G11" i="144" s="1"/>
  <c r="G29" i="51"/>
  <c r="G27" i="51" s="1"/>
  <c r="G30" i="51"/>
  <c r="G31" i="51"/>
  <c r="G32" i="51"/>
  <c r="G33" i="51"/>
  <c r="G34" i="51"/>
  <c r="G35" i="51"/>
  <c r="G36" i="51"/>
  <c r="G37" i="51"/>
  <c r="G28" i="51"/>
  <c r="G14" i="51"/>
  <c r="G15" i="51"/>
  <c r="G16" i="51"/>
  <c r="G17" i="51"/>
  <c r="G18" i="51"/>
  <c r="G19" i="51"/>
  <c r="G20" i="51"/>
  <c r="G21" i="51"/>
  <c r="G22" i="51"/>
  <c r="G23" i="51"/>
  <c r="G24" i="51"/>
  <c r="G25" i="51"/>
  <c r="G26" i="51"/>
  <c r="G13" i="51"/>
  <c r="G12" i="51" s="1"/>
  <c r="G11" i="51" s="1"/>
  <c r="G38" i="51" s="1"/>
  <c r="G21" i="48"/>
  <c r="G22" i="48"/>
  <c r="G20" i="48"/>
  <c r="G19" i="48" s="1"/>
  <c r="G14" i="48"/>
  <c r="G17" i="48"/>
  <c r="G18" i="48"/>
  <c r="G13" i="48"/>
  <c r="G12" i="48"/>
  <c r="G11" i="48"/>
  <c r="G23" i="48" s="1"/>
  <c r="G87" i="141"/>
  <c r="G88" i="141"/>
  <c r="G89" i="141"/>
  <c r="G86" i="141"/>
  <c r="G85" i="141" s="1"/>
  <c r="G28" i="141"/>
  <c r="G29" i="141"/>
  <c r="G26" i="141" s="1"/>
  <c r="G25" i="141" s="1"/>
  <c r="G30" i="141"/>
  <c r="G31" i="141"/>
  <c r="G32" i="141"/>
  <c r="G33" i="141"/>
  <c r="G34" i="141"/>
  <c r="G35" i="141"/>
  <c r="G36" i="141"/>
  <c r="G37" i="141"/>
  <c r="G38" i="141"/>
  <c r="G39" i="141"/>
  <c r="G40" i="141"/>
  <c r="G41" i="141"/>
  <c r="G42" i="141"/>
  <c r="G43" i="141"/>
  <c r="G44" i="141"/>
  <c r="G45" i="141"/>
  <c r="G46" i="141"/>
  <c r="G47" i="141"/>
  <c r="G48" i="141"/>
  <c r="G49" i="141"/>
  <c r="G50" i="141"/>
  <c r="G51" i="141"/>
  <c r="G52" i="141"/>
  <c r="G53" i="141"/>
  <c r="G54" i="141"/>
  <c r="G55" i="141"/>
  <c r="G56" i="141"/>
  <c r="G57" i="141"/>
  <c r="G58" i="141"/>
  <c r="G59" i="141"/>
  <c r="G60" i="141"/>
  <c r="G61" i="141"/>
  <c r="G62" i="141"/>
  <c r="G63" i="141"/>
  <c r="G64" i="141"/>
  <c r="G65" i="141"/>
  <c r="G66" i="141"/>
  <c r="G67" i="141"/>
  <c r="G68" i="141"/>
  <c r="G69" i="141"/>
  <c r="G70" i="141"/>
  <c r="G71" i="141"/>
  <c r="G72" i="141"/>
  <c r="G73" i="141"/>
  <c r="G74" i="141"/>
  <c r="G75" i="141"/>
  <c r="G76" i="141"/>
  <c r="G77" i="141"/>
  <c r="G78" i="141"/>
  <c r="G79" i="141"/>
  <c r="G80" i="141"/>
  <c r="G81" i="141"/>
  <c r="G82" i="141"/>
  <c r="G83" i="141"/>
  <c r="G84" i="141"/>
  <c r="G27" i="141"/>
  <c r="G24" i="141"/>
  <c r="G23" i="141" s="1"/>
  <c r="G22" i="141"/>
  <c r="G21" i="141"/>
  <c r="G20" i="141" s="1"/>
  <c r="G16" i="141"/>
  <c r="G14" i="141" s="1"/>
  <c r="G11" i="141" s="1"/>
  <c r="G17" i="141"/>
  <c r="G18" i="141"/>
  <c r="G19" i="141"/>
  <c r="G15" i="141"/>
  <c r="G75" i="45"/>
  <c r="G74" i="45" s="1"/>
  <c r="G73" i="45" s="1"/>
  <c r="G72" i="45"/>
  <c r="G71" i="45"/>
  <c r="G65" i="45"/>
  <c r="G66" i="45"/>
  <c r="G67" i="45"/>
  <c r="G68" i="45"/>
  <c r="G69" i="45"/>
  <c r="G70" i="45"/>
  <c r="G64" i="45"/>
  <c r="G63" i="45" s="1"/>
  <c r="G23" i="45"/>
  <c r="G21" i="45" s="1"/>
  <c r="G24" i="45"/>
  <c r="G25" i="45"/>
  <c r="G26" i="45"/>
  <c r="G27" i="45"/>
  <c r="G28" i="45"/>
  <c r="G29" i="45"/>
  <c r="G30" i="45"/>
  <c r="G31" i="45"/>
  <c r="G32" i="45"/>
  <c r="G35" i="45"/>
  <c r="G36" i="45"/>
  <c r="G38" i="45"/>
  <c r="G39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9" i="45"/>
  <c r="G60" i="45"/>
  <c r="G61" i="45"/>
  <c r="G62" i="45"/>
  <c r="G22" i="45"/>
  <c r="G14" i="45"/>
  <c r="G17" i="45"/>
  <c r="G18" i="45"/>
  <c r="G19" i="45"/>
  <c r="G20" i="45"/>
  <c r="G13" i="45"/>
  <c r="G12" i="45" s="1"/>
  <c r="G11" i="45" s="1"/>
  <c r="G63" i="42"/>
  <c r="G62" i="42"/>
  <c r="G61" i="42"/>
  <c r="G52" i="42"/>
  <c r="G53" i="42"/>
  <c r="G54" i="42"/>
  <c r="G55" i="42"/>
  <c r="G50" i="42" s="1"/>
  <c r="G49" i="42" s="1"/>
  <c r="G56" i="42"/>
  <c r="G57" i="42"/>
  <c r="G58" i="42"/>
  <c r="G59" i="42"/>
  <c r="G60" i="42"/>
  <c r="G51" i="42"/>
  <c r="G47" i="42"/>
  <c r="G48" i="42"/>
  <c r="G42" i="42"/>
  <c r="G43" i="42"/>
  <c r="G44" i="42"/>
  <c r="G45" i="42"/>
  <c r="G46" i="42"/>
  <c r="G41" i="42"/>
  <c r="G40" i="42"/>
  <c r="G39" i="42"/>
  <c r="G38" i="42"/>
  <c r="G35" i="42"/>
  <c r="G36" i="42"/>
  <c r="G37" i="42"/>
  <c r="G34" i="42"/>
  <c r="G33" i="42" s="1"/>
  <c r="G30" i="42"/>
  <c r="G28" i="42" s="1"/>
  <c r="G31" i="42"/>
  <c r="G32" i="42"/>
  <c r="G29" i="42"/>
  <c r="G21" i="42"/>
  <c r="G22" i="42"/>
  <c r="G23" i="42"/>
  <c r="G24" i="42"/>
  <c r="G25" i="42"/>
  <c r="G26" i="42"/>
  <c r="G27" i="42"/>
  <c r="G20" i="42"/>
  <c r="G19" i="42" s="1"/>
  <c r="G14" i="42"/>
  <c r="G12" i="42" s="1"/>
  <c r="G15" i="42"/>
  <c r="G16" i="42"/>
  <c r="G17" i="42"/>
  <c r="G18" i="42"/>
  <c r="G13" i="42"/>
  <c r="G66" i="39"/>
  <c r="G65" i="39" s="1"/>
  <c r="G63" i="39"/>
  <c r="G64" i="39"/>
  <c r="G62" i="39"/>
  <c r="G60" i="39"/>
  <c r="G59" i="39"/>
  <c r="G58" i="39" s="1"/>
  <c r="G55" i="39"/>
  <c r="G53" i="39" s="1"/>
  <c r="G56" i="39"/>
  <c r="G57" i="39"/>
  <c r="G54" i="39"/>
  <c r="G37" i="39"/>
  <c r="G38" i="39"/>
  <c r="G39" i="39"/>
  <c r="G40" i="39"/>
  <c r="G41" i="39"/>
  <c r="G42" i="39"/>
  <c r="G43" i="39"/>
  <c r="G44" i="39"/>
  <c r="G45" i="39"/>
  <c r="G46" i="39"/>
  <c r="G47" i="39"/>
  <c r="G48" i="39"/>
  <c r="G49" i="39"/>
  <c r="G50" i="39"/>
  <c r="G51" i="39"/>
  <c r="G52" i="39"/>
  <c r="G36" i="39"/>
  <c r="G35" i="39" s="1"/>
  <c r="G33" i="39"/>
  <c r="G32" i="39" s="1"/>
  <c r="G18" i="39"/>
  <c r="G20" i="39"/>
  <c r="G21" i="39"/>
  <c r="G22" i="39"/>
  <c r="G23" i="39"/>
  <c r="G24" i="39"/>
  <c r="G25" i="39"/>
  <c r="G26" i="39"/>
  <c r="G27" i="39"/>
  <c r="G28" i="39"/>
  <c r="G29" i="39"/>
  <c r="G30" i="39"/>
  <c r="G31" i="39"/>
  <c r="G19" i="39"/>
  <c r="G15" i="39"/>
  <c r="G12" i="39" s="1"/>
  <c r="G16" i="39"/>
  <c r="G17" i="39"/>
  <c r="G13" i="39"/>
  <c r="G122" i="36"/>
  <c r="G123" i="36"/>
  <c r="G124" i="36"/>
  <c r="G125" i="36"/>
  <c r="G120" i="36" s="1"/>
  <c r="G119" i="36" s="1"/>
  <c r="G126" i="36"/>
  <c r="G127" i="36"/>
  <c r="G121" i="36"/>
  <c r="G117" i="36"/>
  <c r="G118" i="36"/>
  <c r="G116" i="36"/>
  <c r="G102" i="36"/>
  <c r="G103" i="36"/>
  <c r="G100" i="36" s="1"/>
  <c r="G99" i="36" s="1"/>
  <c r="G104" i="36"/>
  <c r="G105" i="36"/>
  <c r="G106" i="36"/>
  <c r="G107" i="36"/>
  <c r="G108" i="36"/>
  <c r="G109" i="36"/>
  <c r="G110" i="36"/>
  <c r="G111" i="36"/>
  <c r="G112" i="36"/>
  <c r="G113" i="36"/>
  <c r="G114" i="36"/>
  <c r="G101" i="36"/>
  <c r="G98" i="36"/>
  <c r="G97" i="36" s="1"/>
  <c r="G81" i="36"/>
  <c r="G82" i="36"/>
  <c r="G79" i="36" s="1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80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66" i="36"/>
  <c r="G61" i="36"/>
  <c r="G62" i="36"/>
  <c r="G63" i="36"/>
  <c r="G59" i="36" s="1"/>
  <c r="G64" i="36"/>
  <c r="G60" i="36"/>
  <c r="G56" i="36"/>
  <c r="G55" i="36" s="1"/>
  <c r="G52" i="36"/>
  <c r="G53" i="36"/>
  <c r="G54" i="36"/>
  <c r="G51" i="36"/>
  <c r="G39" i="36"/>
  <c r="G40" i="36"/>
  <c r="G41" i="36"/>
  <c r="G42" i="36"/>
  <c r="G43" i="36"/>
  <c r="G44" i="36"/>
  <c r="G45" i="36"/>
  <c r="G46" i="36"/>
  <c r="G47" i="36"/>
  <c r="G48" i="36"/>
  <c r="G49" i="36"/>
  <c r="G38" i="36"/>
  <c r="G30" i="36"/>
  <c r="G31" i="36"/>
  <c r="G32" i="36"/>
  <c r="G33" i="36"/>
  <c r="G34" i="36"/>
  <c r="G35" i="36"/>
  <c r="G36" i="36"/>
  <c r="G29" i="36"/>
  <c r="G14" i="36"/>
  <c r="G15" i="36"/>
  <c r="G16" i="36"/>
  <c r="G17" i="36"/>
  <c r="G12" i="36" s="1"/>
  <c r="G18" i="36"/>
  <c r="G19" i="36"/>
  <c r="G20" i="36"/>
  <c r="G23" i="36"/>
  <c r="G24" i="36"/>
  <c r="G25" i="36"/>
  <c r="G26" i="36"/>
  <c r="G27" i="36"/>
  <c r="G13" i="36"/>
  <c r="G264" i="33"/>
  <c r="G263" i="33"/>
  <c r="G262" i="33"/>
  <c r="G261" i="33" s="1"/>
  <c r="G260" i="33"/>
  <c r="G259" i="33" s="1"/>
  <c r="G257" i="33"/>
  <c r="G255" i="33" s="1"/>
  <c r="G258" i="33"/>
  <c r="G256" i="33"/>
  <c r="G254" i="33"/>
  <c r="G253" i="33"/>
  <c r="G239" i="33"/>
  <c r="G240" i="33"/>
  <c r="G241" i="33"/>
  <c r="G242" i="33"/>
  <c r="G237" i="33" s="1"/>
  <c r="G243" i="33"/>
  <c r="G244" i="33"/>
  <c r="G245" i="33"/>
  <c r="G246" i="33"/>
  <c r="G247" i="33"/>
  <c r="G248" i="33"/>
  <c r="G249" i="33"/>
  <c r="G250" i="33"/>
  <c r="G251" i="33"/>
  <c r="G252" i="33"/>
  <c r="G238" i="33"/>
  <c r="G235" i="33"/>
  <c r="G234" i="33"/>
  <c r="G180" i="33"/>
  <c r="G181" i="33"/>
  <c r="G182" i="33"/>
  <c r="G183" i="33"/>
  <c r="G184" i="33"/>
  <c r="G185" i="33"/>
  <c r="G186" i="33"/>
  <c r="G187" i="33"/>
  <c r="G188" i="33"/>
  <c r="G189" i="33"/>
  <c r="G190" i="33"/>
  <c r="G191" i="33"/>
  <c r="G192" i="33"/>
  <c r="G193" i="33"/>
  <c r="G194" i="33"/>
  <c r="G195" i="33"/>
  <c r="G196" i="33"/>
  <c r="G197" i="33"/>
  <c r="G198" i="33"/>
  <c r="G199" i="33"/>
  <c r="G200" i="33"/>
  <c r="G201" i="33"/>
  <c r="G202" i="33"/>
  <c r="G203" i="33"/>
  <c r="G204" i="33"/>
  <c r="G205" i="33"/>
  <c r="G206" i="33"/>
  <c r="G207" i="33"/>
  <c r="G208" i="33"/>
  <c r="G209" i="33"/>
  <c r="G210" i="33"/>
  <c r="G211" i="33"/>
  <c r="G212" i="33"/>
  <c r="G213" i="33"/>
  <c r="G214" i="33"/>
  <c r="G215" i="33"/>
  <c r="G216" i="33"/>
  <c r="G217" i="33"/>
  <c r="G218" i="33"/>
  <c r="G219" i="33"/>
  <c r="G220" i="33"/>
  <c r="G221" i="33"/>
  <c r="G222" i="33"/>
  <c r="G223" i="33"/>
  <c r="G224" i="33"/>
  <c r="G225" i="33"/>
  <c r="G226" i="33"/>
  <c r="G227" i="33"/>
  <c r="G228" i="33"/>
  <c r="G229" i="33"/>
  <c r="G231" i="33"/>
  <c r="G232" i="33"/>
  <c r="G233" i="33"/>
  <c r="G179" i="33"/>
  <c r="G169" i="33"/>
  <c r="G170" i="33"/>
  <c r="G171" i="33"/>
  <c r="G172" i="33"/>
  <c r="G173" i="33"/>
  <c r="G174" i="33"/>
  <c r="G175" i="33"/>
  <c r="G176" i="33"/>
  <c r="G177" i="33"/>
  <c r="G168" i="33"/>
  <c r="G166" i="33"/>
  <c r="G165" i="33"/>
  <c r="G164" i="33" s="1"/>
  <c r="G163" i="33"/>
  <c r="G162" i="33"/>
  <c r="G130" i="33"/>
  <c r="G131" i="33"/>
  <c r="G132" i="33"/>
  <c r="G133" i="33"/>
  <c r="G134" i="33"/>
  <c r="G135" i="33"/>
  <c r="G128" i="33" s="1"/>
  <c r="G136" i="33"/>
  <c r="G137" i="33"/>
  <c r="G138" i="33"/>
  <c r="G139" i="33"/>
  <c r="G140" i="33"/>
  <c r="G141" i="33"/>
  <c r="G142" i="33"/>
  <c r="G143" i="33"/>
  <c r="G144" i="33"/>
  <c r="G145" i="33"/>
  <c r="G146" i="33"/>
  <c r="G147" i="33"/>
  <c r="G148" i="33"/>
  <c r="G149" i="33"/>
  <c r="G150" i="33"/>
  <c r="G151" i="33"/>
  <c r="G152" i="33"/>
  <c r="G153" i="33"/>
  <c r="G154" i="33"/>
  <c r="G155" i="33"/>
  <c r="G156" i="33"/>
  <c r="G157" i="33"/>
  <c r="G158" i="33"/>
  <c r="G159" i="33"/>
  <c r="G160" i="33"/>
  <c r="G161" i="33"/>
  <c r="G129" i="33"/>
  <c r="G93" i="33"/>
  <c r="G94" i="33"/>
  <c r="G95" i="33"/>
  <c r="G96" i="33"/>
  <c r="G97" i="33"/>
  <c r="G91" i="33" s="1"/>
  <c r="G98" i="33"/>
  <c r="G99" i="33"/>
  <c r="G100" i="33"/>
  <c r="G101" i="33"/>
  <c r="G102" i="33"/>
  <c r="G103" i="33"/>
  <c r="G104" i="33"/>
  <c r="G105" i="33"/>
  <c r="G106" i="33"/>
  <c r="G107" i="33"/>
  <c r="G108" i="33"/>
  <c r="G109" i="33"/>
  <c r="G110" i="33"/>
  <c r="G111" i="33"/>
  <c r="G112" i="33"/>
  <c r="G113" i="33"/>
  <c r="G114" i="33"/>
  <c r="G115" i="33"/>
  <c r="G116" i="33"/>
  <c r="G117" i="33"/>
  <c r="G118" i="33"/>
  <c r="G119" i="33"/>
  <c r="G120" i="33"/>
  <c r="G121" i="33"/>
  <c r="G122" i="33"/>
  <c r="G123" i="33"/>
  <c r="G124" i="33"/>
  <c r="G125" i="33"/>
  <c r="G126" i="33"/>
  <c r="G127" i="33"/>
  <c r="G92" i="33"/>
  <c r="G50" i="33"/>
  <c r="G51" i="33"/>
  <c r="G52" i="33"/>
  <c r="G53" i="33"/>
  <c r="G54" i="33"/>
  <c r="G55" i="33"/>
  <c r="G56" i="33"/>
  <c r="G57" i="33"/>
  <c r="G58" i="33"/>
  <c r="G59" i="33"/>
  <c r="G60" i="33"/>
  <c r="G61" i="33"/>
  <c r="G62" i="33"/>
  <c r="G63" i="33"/>
  <c r="G64" i="33"/>
  <c r="G65" i="33"/>
  <c r="G66" i="33"/>
  <c r="G67" i="33"/>
  <c r="G68" i="33"/>
  <c r="G69" i="33"/>
  <c r="G70" i="33"/>
  <c r="G71" i="33"/>
  <c r="G72" i="33"/>
  <c r="G73" i="33"/>
  <c r="G74" i="33"/>
  <c r="G75" i="33"/>
  <c r="G76" i="33"/>
  <c r="G77" i="33"/>
  <c r="G78" i="33"/>
  <c r="G79" i="33"/>
  <c r="G80" i="33"/>
  <c r="G81" i="33"/>
  <c r="G82" i="33"/>
  <c r="G83" i="33"/>
  <c r="G84" i="33"/>
  <c r="G85" i="33"/>
  <c r="G86" i="33"/>
  <c r="G87" i="33"/>
  <c r="G88" i="33"/>
  <c r="G89" i="33"/>
  <c r="G90" i="33"/>
  <c r="G49" i="33"/>
  <c r="G14" i="33"/>
  <c r="G15" i="33"/>
  <c r="G16" i="33"/>
  <c r="G17" i="33"/>
  <c r="G18" i="33"/>
  <c r="G19" i="33"/>
  <c r="G20" i="33"/>
  <c r="G12" i="33" s="1"/>
  <c r="G21" i="33"/>
  <c r="G22" i="33"/>
  <c r="G23" i="33"/>
  <c r="G24" i="33"/>
  <c r="G25" i="33"/>
  <c r="G26" i="33"/>
  <c r="G28" i="33"/>
  <c r="G31" i="33"/>
  <c r="G32" i="33"/>
  <c r="G33" i="33"/>
  <c r="G34" i="33"/>
  <c r="G35" i="33"/>
  <c r="G36" i="33"/>
  <c r="G37" i="33"/>
  <c r="G40" i="33"/>
  <c r="G41" i="33"/>
  <c r="G42" i="33"/>
  <c r="G43" i="33"/>
  <c r="G44" i="33"/>
  <c r="G45" i="33"/>
  <c r="G46" i="33"/>
  <c r="G47" i="33"/>
  <c r="G13" i="33"/>
  <c r="G54" i="30"/>
  <c r="G53" i="30" s="1"/>
  <c r="G41" i="30"/>
  <c r="G42" i="30"/>
  <c r="G39" i="30" s="1"/>
  <c r="G43" i="30"/>
  <c r="G44" i="30"/>
  <c r="G45" i="30"/>
  <c r="G46" i="30"/>
  <c r="G47" i="30"/>
  <c r="G48" i="30"/>
  <c r="G49" i="30"/>
  <c r="G51" i="30"/>
  <c r="G52" i="30"/>
  <c r="G40" i="30"/>
  <c r="G37" i="30"/>
  <c r="G38" i="30"/>
  <c r="G36" i="30"/>
  <c r="G35" i="30" s="1"/>
  <c r="G30" i="30"/>
  <c r="G28" i="30" s="1"/>
  <c r="G31" i="30"/>
  <c r="G32" i="30"/>
  <c r="G33" i="30"/>
  <c r="G29" i="30"/>
  <c r="G14" i="30"/>
  <c r="G15" i="30"/>
  <c r="G16" i="30"/>
  <c r="G17" i="30"/>
  <c r="G18" i="30"/>
  <c r="G21" i="30"/>
  <c r="G22" i="30"/>
  <c r="G23" i="30"/>
  <c r="G24" i="30"/>
  <c r="G25" i="30"/>
  <c r="G26" i="30"/>
  <c r="G27" i="30"/>
  <c r="G13" i="30"/>
  <c r="G12" i="30" s="1"/>
  <c r="G67" i="27"/>
  <c r="G66" i="27"/>
  <c r="G43" i="27"/>
  <c r="G44" i="27"/>
  <c r="G41" i="27" s="1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42" i="27"/>
  <c r="G29" i="27"/>
  <c r="G27" i="27" s="1"/>
  <c r="G30" i="27"/>
  <c r="G31" i="27"/>
  <c r="G32" i="27"/>
  <c r="G33" i="27"/>
  <c r="G34" i="27"/>
  <c r="G35" i="27"/>
  <c r="G36" i="27"/>
  <c r="G37" i="27"/>
  <c r="G38" i="27"/>
  <c r="G39" i="27"/>
  <c r="G40" i="27"/>
  <c r="G28" i="27"/>
  <c r="G14" i="27"/>
  <c r="G15" i="27"/>
  <c r="G18" i="27"/>
  <c r="G19" i="27"/>
  <c r="G20" i="27"/>
  <c r="G21" i="27"/>
  <c r="G22" i="27"/>
  <c r="G23" i="27"/>
  <c r="G24" i="27"/>
  <c r="G25" i="27"/>
  <c r="G26" i="27"/>
  <c r="G13" i="27"/>
  <c r="G12" i="27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93" i="24"/>
  <c r="G82" i="24"/>
  <c r="G83" i="24"/>
  <c r="G84" i="24"/>
  <c r="G85" i="24"/>
  <c r="G86" i="24"/>
  <c r="G87" i="24"/>
  <c r="G88" i="24"/>
  <c r="G89" i="24"/>
  <c r="G90" i="24"/>
  <c r="G91" i="24"/>
  <c r="G80" i="24"/>
  <c r="G81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58" i="24"/>
  <c r="G57" i="24"/>
  <c r="G56" i="24"/>
  <c r="G55" i="24"/>
  <c r="G54" i="24" s="1"/>
  <c r="G53" i="24"/>
  <c r="G52" i="24"/>
  <c r="G48" i="24"/>
  <c r="G49" i="24"/>
  <c r="G50" i="24"/>
  <c r="G46" i="24" s="1"/>
  <c r="G51" i="24"/>
  <c r="G47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13" i="24"/>
  <c r="G93" i="21"/>
  <c r="G92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64" i="21"/>
  <c r="G63" i="21"/>
  <c r="G55" i="21"/>
  <c r="G56" i="21"/>
  <c r="G57" i="21"/>
  <c r="G58" i="21"/>
  <c r="G59" i="21"/>
  <c r="G53" i="21" s="1"/>
  <c r="G60" i="21"/>
  <c r="G61" i="21"/>
  <c r="G62" i="21"/>
  <c r="G54" i="21"/>
  <c r="G39" i="21"/>
  <c r="G40" i="21"/>
  <c r="G41" i="21"/>
  <c r="G42" i="21"/>
  <c r="G37" i="21" s="1"/>
  <c r="G43" i="21"/>
  <c r="G44" i="21"/>
  <c r="G45" i="21"/>
  <c r="G46" i="21"/>
  <c r="G47" i="21"/>
  <c r="G48" i="21"/>
  <c r="G49" i="21"/>
  <c r="G50" i="21"/>
  <c r="G51" i="21"/>
  <c r="G52" i="21"/>
  <c r="G38" i="21"/>
  <c r="G36" i="21"/>
  <c r="G35" i="21"/>
  <c r="G34" i="21"/>
  <c r="G33" i="21"/>
  <c r="G32" i="21" s="1"/>
  <c r="G14" i="21"/>
  <c r="G12" i="21" s="1"/>
  <c r="G15" i="21"/>
  <c r="G16" i="21"/>
  <c r="G17" i="21"/>
  <c r="G18" i="21"/>
  <c r="G19" i="21"/>
  <c r="G20" i="21"/>
  <c r="G23" i="21"/>
  <c r="G24" i="21"/>
  <c r="G26" i="21"/>
  <c r="G27" i="21"/>
  <c r="G28" i="21"/>
  <c r="G29" i="21"/>
  <c r="G30" i="21"/>
  <c r="G31" i="21"/>
  <c r="G13" i="21"/>
  <c r="G30" i="12"/>
  <c r="G29" i="12" s="1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14" i="12"/>
  <c r="G43" i="9"/>
  <c r="G42" i="9" s="1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9" i="9"/>
  <c r="G40" i="9"/>
  <c r="G41" i="9"/>
  <c r="G14" i="9"/>
  <c r="G13" i="9" s="1"/>
  <c r="G25" i="5"/>
  <c r="G17" i="5"/>
  <c r="G18" i="5"/>
  <c r="G19" i="5"/>
  <c r="G20" i="5"/>
  <c r="G21" i="5"/>
  <c r="G22" i="5"/>
  <c r="G23" i="5"/>
  <c r="G24" i="5"/>
  <c r="G16" i="5"/>
  <c r="G15" i="5" s="1"/>
  <c r="G14" i="5"/>
  <c r="G13" i="5"/>
  <c r="G12" i="5" s="1"/>
  <c r="G11" i="118"/>
  <c r="G12" i="133"/>
  <c r="G14" i="133" s="1"/>
  <c r="G28" i="36"/>
  <c r="G50" i="36"/>
  <c r="G115" i="36"/>
  <c r="G48" i="33"/>
  <c r="G178" i="33"/>
  <c r="G54" i="15"/>
  <c r="G37" i="160"/>
  <c r="G32" i="88"/>
  <c r="G17" i="147"/>
  <c r="G16" i="147" s="1"/>
  <c r="G12" i="85"/>
  <c r="H52" i="164" l="1"/>
  <c r="C8" i="162" s="1"/>
  <c r="D8" i="162" s="1"/>
  <c r="G11" i="5"/>
  <c r="G30" i="5" s="1"/>
  <c r="C9" i="162" s="1"/>
  <c r="F14" i="163"/>
  <c r="G13" i="12"/>
  <c r="G12" i="12" s="1"/>
  <c r="G31" i="12" s="1"/>
  <c r="G12" i="9"/>
  <c r="G44" i="9" s="1"/>
  <c r="C10" i="162" s="1"/>
  <c r="G12" i="136"/>
  <c r="G11" i="136" s="1"/>
  <c r="G85" i="151"/>
  <c r="G11" i="21"/>
  <c r="G94" i="21" s="1"/>
  <c r="G11" i="30"/>
  <c r="G55" i="30" s="1"/>
  <c r="G236" i="33"/>
  <c r="G11" i="100"/>
  <c r="G11" i="79"/>
  <c r="G36" i="79" s="1"/>
  <c r="G90" i="141"/>
  <c r="G88" i="147"/>
  <c r="G24" i="112"/>
  <c r="G76" i="45"/>
  <c r="G11" i="73"/>
  <c r="G52" i="73" s="1"/>
  <c r="G11" i="112"/>
  <c r="G73" i="112" s="1"/>
  <c r="G11" i="18"/>
  <c r="G50" i="18" s="1"/>
  <c r="D13" i="162" s="1"/>
  <c r="G11" i="39"/>
  <c r="G11" i="42"/>
  <c r="G64" i="42" s="1"/>
  <c r="G11" i="27"/>
  <c r="G68" i="27" s="1"/>
  <c r="G11" i="130"/>
  <c r="G133" i="130" s="1"/>
  <c r="G11" i="85"/>
  <c r="G55" i="85" s="1"/>
  <c r="G58" i="91"/>
  <c r="G11" i="109"/>
  <c r="G38" i="109" s="1"/>
  <c r="G52" i="82"/>
  <c r="G11" i="82" s="1"/>
  <c r="G96" i="82" s="1"/>
  <c r="G18" i="100"/>
  <c r="G30" i="154"/>
  <c r="G29" i="154" s="1"/>
  <c r="G61" i="39"/>
  <c r="G34" i="39" s="1"/>
  <c r="G92" i="24"/>
  <c r="G33" i="144"/>
  <c r="G13" i="55"/>
  <c r="G12" i="55" s="1"/>
  <c r="G53" i="55" s="1"/>
  <c r="G19" i="88"/>
  <c r="G18" i="88" s="1"/>
  <c r="G66" i="88" s="1"/>
  <c r="G11" i="97"/>
  <c r="G46" i="97" s="1"/>
  <c r="G59" i="154"/>
  <c r="G160" i="124"/>
  <c r="G11" i="133"/>
  <c r="G89" i="15"/>
  <c r="G11" i="15" s="1"/>
  <c r="G165" i="15" s="1"/>
  <c r="G23" i="106"/>
  <c r="G40" i="106"/>
  <c r="G26" i="157"/>
  <c r="G12" i="157" s="1"/>
  <c r="G37" i="157" s="1"/>
  <c r="G144" i="127"/>
  <c r="G47" i="15"/>
  <c r="G167" i="33"/>
  <c r="G11" i="33" s="1"/>
  <c r="G265" i="33" s="1"/>
  <c r="G12" i="61"/>
  <c r="G11" i="61" s="1"/>
  <c r="G191" i="61" s="1"/>
  <c r="G12" i="76"/>
  <c r="G11" i="76" s="1"/>
  <c r="G33" i="76" s="1"/>
  <c r="G12" i="160"/>
  <c r="G11" i="160" s="1"/>
  <c r="G58" i="160" s="1"/>
  <c r="G12" i="124"/>
  <c r="G136" i="127"/>
  <c r="G11" i="127" s="1"/>
  <c r="G186" i="127" s="1"/>
  <c r="G20" i="115"/>
  <c r="G80" i="115" s="1"/>
  <c r="G29" i="130"/>
  <c r="G37" i="36"/>
  <c r="G11" i="36" s="1"/>
  <c r="G128" i="36" s="1"/>
  <c r="G65" i="36"/>
  <c r="G53" i="144"/>
  <c r="G12" i="64"/>
  <c r="G11" i="64" s="1"/>
  <c r="G30" i="64" s="1"/>
  <c r="G81" i="151"/>
  <c r="G13" i="154"/>
  <c r="G12" i="154" s="1"/>
  <c r="G64" i="154" s="1"/>
  <c r="G179" i="127"/>
  <c r="G12" i="24"/>
  <c r="G22" i="94"/>
  <c r="G21" i="94" s="1"/>
  <c r="G69" i="94" s="1"/>
  <c r="G20" i="103"/>
  <c r="G11" i="103" s="1"/>
  <c r="G38" i="103" s="1"/>
  <c r="G58" i="118"/>
  <c r="G17" i="118" s="1"/>
  <c r="G83" i="118" s="1"/>
  <c r="G12" i="121"/>
  <c r="G11" i="121" s="1"/>
  <c r="G63" i="121" s="1"/>
  <c r="G125" i="124"/>
  <c r="G57" i="136"/>
  <c r="G56" i="136" s="1"/>
  <c r="D9" i="162" l="1"/>
  <c r="C7" i="162"/>
  <c r="D7" i="162" s="1"/>
  <c r="D10" i="162"/>
  <c r="G11" i="24"/>
  <c r="G138" i="24" s="1"/>
  <c r="G67" i="39"/>
  <c r="G60" i="100"/>
  <c r="G74" i="136"/>
  <c r="G11" i="124"/>
  <c r="G166" i="124" s="1"/>
  <c r="G22" i="106"/>
  <c r="G62" i="106" s="1"/>
  <c r="G32" i="144"/>
  <c r="G71" i="144" s="1"/>
  <c r="C60" i="162" l="1"/>
  <c r="D60" i="162"/>
</calcChain>
</file>

<file path=xl/sharedStrings.xml><?xml version="1.0" encoding="utf-8"?>
<sst xmlns="http://schemas.openxmlformats.org/spreadsheetml/2006/main" count="11069" uniqueCount="3743">
  <si>
    <t>ZOZNAM  OBJEKTOV</t>
  </si>
  <si>
    <t>Stavba:</t>
  </si>
  <si>
    <t>Nové dopravné prepojenie II/505 s MČ Dúbravka</t>
  </si>
  <si>
    <t>Číslo objektu</t>
  </si>
  <si>
    <t>Názov objektu</t>
  </si>
  <si>
    <t>CENA BEZ DPH</t>
  </si>
  <si>
    <t>CENA S DPH</t>
  </si>
  <si>
    <t>VP</t>
  </si>
  <si>
    <t>Všeobecné položky - realizácia</t>
  </si>
  <si>
    <t>DZ</t>
  </si>
  <si>
    <t>Dokumentácia Zhotoviteľa (opcia)</t>
  </si>
  <si>
    <t>001</t>
  </si>
  <si>
    <t xml:space="preserve">Príprava územia a demolácie    </t>
  </si>
  <si>
    <t>010.1</t>
  </si>
  <si>
    <t xml:space="preserve">Vegetačné úpravy   </t>
  </si>
  <si>
    <t>010.2</t>
  </si>
  <si>
    <t>Vegetačné úpravy - náhradná výsadba</t>
  </si>
  <si>
    <t>101</t>
  </si>
  <si>
    <t xml:space="preserve">Predĺženie Saratovskej ulice   </t>
  </si>
  <si>
    <t>101.1</t>
  </si>
  <si>
    <t xml:space="preserve">Chodník pozdĺž predĺženia Saratovskej ulice    </t>
  </si>
  <si>
    <t>102</t>
  </si>
  <si>
    <t xml:space="preserve">Úprava Agátovej ulice    </t>
  </si>
  <si>
    <t>104</t>
  </si>
  <si>
    <t xml:space="preserve">Úprava cesty II/505   </t>
  </si>
  <si>
    <t>111</t>
  </si>
  <si>
    <t xml:space="preserve">Komunikácia pre cyklistov   </t>
  </si>
  <si>
    <t>120</t>
  </si>
  <si>
    <t xml:space="preserve">Prístupová cesta k transformovni ŽSR   </t>
  </si>
  <si>
    <t>201</t>
  </si>
  <si>
    <t xml:space="preserve">Žel. most na trati Bratislava hl.st. - Kúty v žkm 46,504 nad predĺžením Saratovskej ul.   </t>
  </si>
  <si>
    <t>202</t>
  </si>
  <si>
    <t xml:space="preserve">Tesniaca vaňa na predĺžení Saratovskej ul.   </t>
  </si>
  <si>
    <t>251</t>
  </si>
  <si>
    <t xml:space="preserve">Protihlukové opatrenia   </t>
  </si>
  <si>
    <t>301</t>
  </si>
  <si>
    <t xml:space="preserve">Oplotenia a prístup do záhradkárskej osady pozdĺž Saratovskej   </t>
  </si>
  <si>
    <t>401</t>
  </si>
  <si>
    <t xml:space="preserve">Úpravy železničného zvršku   </t>
  </si>
  <si>
    <t>451</t>
  </si>
  <si>
    <t xml:space="preserve">Úprava trakčného vedenia v žkm 46,504   </t>
  </si>
  <si>
    <t>453</t>
  </si>
  <si>
    <t xml:space="preserve">Zriadenie tvárnicovej trasy   </t>
  </si>
  <si>
    <t>454</t>
  </si>
  <si>
    <t xml:space="preserve">Preložka 6 kV kábla ŽSR   </t>
  </si>
  <si>
    <t>455</t>
  </si>
  <si>
    <t xml:space="preserve">Preložka diaľkového optického kábla ŽSR   </t>
  </si>
  <si>
    <t>456</t>
  </si>
  <si>
    <t xml:space="preserve">Preložka diaľkového metalického kábla ŽSR   </t>
  </si>
  <si>
    <t>457m</t>
  </si>
  <si>
    <t xml:space="preserve">Prekládka transformovne ŽSR   </t>
  </si>
  <si>
    <t>457D</t>
  </si>
  <si>
    <t>458</t>
  </si>
  <si>
    <t xml:space="preserve">Preložka releového objektu ŽSR   </t>
  </si>
  <si>
    <t>459</t>
  </si>
  <si>
    <t xml:space="preserve">Prípojka NN pre zabezpečovacie zariadenie   </t>
  </si>
  <si>
    <t>501</t>
  </si>
  <si>
    <t xml:space="preserve">Kanalizácia cesty predĺženia Saratovskej ul.   </t>
  </si>
  <si>
    <t>502</t>
  </si>
  <si>
    <t xml:space="preserve">Kanalizácia tesniacej vane na predĺžení Saratovskej ul.   </t>
  </si>
  <si>
    <t>504</t>
  </si>
  <si>
    <t xml:space="preserve">Úprava kanalizácie v križovatke Saratovská - II/505   </t>
  </si>
  <si>
    <t>506</t>
  </si>
  <si>
    <t xml:space="preserve">Ochrana kanalizácie DN 1000 pod tesniacou vaňou   </t>
  </si>
  <si>
    <t>507</t>
  </si>
  <si>
    <t xml:space="preserve">Úprava šácht splašk. kanalizácie DN 400 (zberač S1)   </t>
  </si>
  <si>
    <t>508</t>
  </si>
  <si>
    <t xml:space="preserve">Preložka dažďovej kanalizácie DN300 Saratovskej ul.   </t>
  </si>
  <si>
    <t>510</t>
  </si>
  <si>
    <t xml:space="preserve">Odvodnenie križovatky Saratovská - Agátová   </t>
  </si>
  <si>
    <t>601</t>
  </si>
  <si>
    <t xml:space="preserve">Preložka VN 22kV vedení – linky č. 141, 142, 211, 605, 1180, 1181, 1182   </t>
  </si>
  <si>
    <t>602</t>
  </si>
  <si>
    <t xml:space="preserve">Ochrana VN 22kV vedení – linky č. 405,438   </t>
  </si>
  <si>
    <t>603</t>
  </si>
  <si>
    <t xml:space="preserve">Preložka VN 22kV vedenia – linka č. 494 (označ.zem. práce aj pre C604)   </t>
  </si>
  <si>
    <t>604</t>
  </si>
  <si>
    <t xml:space="preserve">Preložka VN 22kV vedenia – linka č. 495    </t>
  </si>
  <si>
    <t>605</t>
  </si>
  <si>
    <t xml:space="preserve">Úprava o ochrana VN 22kV vedení – linky č. 399 (F113.2), 1186 (F305.2)    </t>
  </si>
  <si>
    <t>610</t>
  </si>
  <si>
    <t xml:space="preserve">Prípojka nn pre CDS križovatky Saratovská - II/505   </t>
  </si>
  <si>
    <t>611</t>
  </si>
  <si>
    <t xml:space="preserve">Prípojka nn pre verejné osvetlenie v križovatke Saratovská - Agátová   </t>
  </si>
  <si>
    <t>612</t>
  </si>
  <si>
    <t xml:space="preserve">Prípojka nn pre CDS križovatky Saratovská - Agátová   </t>
  </si>
  <si>
    <t>615</t>
  </si>
  <si>
    <t xml:space="preserve">Preložka prepojovacieho kábla nn OK3 - OK4   </t>
  </si>
  <si>
    <t>623.1</t>
  </si>
  <si>
    <t>Slovak Telekom - ochrana a prekládka MK</t>
  </si>
  <si>
    <t>623.2</t>
  </si>
  <si>
    <t xml:space="preserve">SWAN - ochrana a prekládka optického kábla   </t>
  </si>
  <si>
    <t>623.3</t>
  </si>
  <si>
    <t>MV SR  - ochrana a prekládka MK</t>
  </si>
  <si>
    <t>624</t>
  </si>
  <si>
    <t xml:space="preserve">Energotel - prekládka MOK   </t>
  </si>
  <si>
    <t>651</t>
  </si>
  <si>
    <t xml:space="preserve">Preložka verejného osvetlenia Saratovskej ul. v km 0,3 – A   </t>
  </si>
  <si>
    <t>652</t>
  </si>
  <si>
    <t xml:space="preserve">Verejné osvetlenie predĺženia Saratovskej ul. - km 0,3 – K   </t>
  </si>
  <si>
    <t>654</t>
  </si>
  <si>
    <t xml:space="preserve">Úprava verejného osvetlenia cesty II 505   </t>
  </si>
  <si>
    <t>691</t>
  </si>
  <si>
    <t xml:space="preserve">CDS križovatky Saratovská - II/505   </t>
  </si>
  <si>
    <t>692</t>
  </si>
  <si>
    <t xml:space="preserve">CDS križovatky Saratovská - Agátová   </t>
  </si>
  <si>
    <t>694</t>
  </si>
  <si>
    <t xml:space="preserve">Kamerový dohľad križovatky Saratovská - Agátová   </t>
  </si>
  <si>
    <t>701</t>
  </si>
  <si>
    <t xml:space="preserve">Preložka VTL plynovodu DN 200   </t>
  </si>
  <si>
    <t>801</t>
  </si>
  <si>
    <t xml:space="preserve">Provizórny žel. most na tratí Bratislava hl.st. - Kúty v žkm 46,504 nad predlžením Saratovskej   </t>
  </si>
  <si>
    <t>Cena celkom</t>
  </si>
  <si>
    <t>2 Všeobecné položky - realizácia</t>
  </si>
  <si>
    <t>P. č.</t>
  </si>
  <si>
    <t>Popis položky</t>
  </si>
  <si>
    <t>Merná jednotka</t>
  </si>
  <si>
    <t>Množstvo</t>
  </si>
  <si>
    <t>Sadzba/JC</t>
  </si>
  <si>
    <t>Cena celkom bez DPH</t>
  </si>
  <si>
    <t>Poistenie Diela</t>
  </si>
  <si>
    <t>ps</t>
  </si>
  <si>
    <t>sub</t>
  </si>
  <si>
    <t>Zariadenie staveniska - montáž</t>
  </si>
  <si>
    <t>Zariadenie staveniska - prevádzka</t>
  </si>
  <si>
    <t>mesiac</t>
  </si>
  <si>
    <t>Zariadenie staveniska - demontáž</t>
  </si>
  <si>
    <t>Prevádzkové poriadky a príručky pre prevádzku a údržbu</t>
  </si>
  <si>
    <t>Exkurzia študentov + BOZP šklenie + OOPP</t>
  </si>
  <si>
    <t>Informačné tabule EÚ</t>
  </si>
  <si>
    <t>Fotodokumentácia, video</t>
  </si>
  <si>
    <t>Monitoring vplyvov na životné prostredie</t>
  </si>
  <si>
    <t>Vytyčovacia sieť stavby</t>
  </si>
  <si>
    <t>Cena celkom Všeobecné položky - realizácia</t>
  </si>
  <si>
    <t>Legenda:</t>
  </si>
  <si>
    <t>paušálna suma</t>
  </si>
  <si>
    <t>ucelený súbor činnosti vyžadovaných Zmluvou hradený paušálnou sumou</t>
  </si>
  <si>
    <t>VPO</t>
  </si>
  <si>
    <t>Všeobecné požiadavky Objednávateľa</t>
  </si>
  <si>
    <t>Poznámka:</t>
  </si>
  <si>
    <t>Poistenie Diela bude fakturované na základe skutočnosti, t.j. len do výšky poistnej sumy uvedenej v poistnej zmluve, avšak maximálne do sumy uvedenej v ocenenom výkaze výmer</t>
  </si>
  <si>
    <t>Informačné tabule budú v zmysle aktuálneho OP II Manuálu pre informovanie a komunikáciu verzia 2.2</t>
  </si>
  <si>
    <t>3 Všeobecné položky - Dokumentácia Zhotoviteľa</t>
  </si>
  <si>
    <t>Číslo časti stavby</t>
  </si>
  <si>
    <t>Názov časti stavby</t>
  </si>
  <si>
    <t>DVP</t>
  </si>
  <si>
    <t>VTD</t>
  </si>
  <si>
    <t>DSRS</t>
  </si>
  <si>
    <t>GD-DSRS</t>
  </si>
  <si>
    <t xml:space="preserve">C 001 </t>
  </si>
  <si>
    <t>Príprava územia a demolácie</t>
  </si>
  <si>
    <t>ps/sub</t>
  </si>
  <si>
    <t>C 010</t>
  </si>
  <si>
    <t>Vegetačné úpravy</t>
  </si>
  <si>
    <t>C 101</t>
  </si>
  <si>
    <t>Predĺženie Saratovskej ulice</t>
  </si>
  <si>
    <t>C 101.1</t>
  </si>
  <si>
    <t>Chodník pozdĺž predĺženia Saratovskej ulice</t>
  </si>
  <si>
    <t>C 102</t>
  </si>
  <si>
    <t>Úprava Agátovej ulice</t>
  </si>
  <si>
    <t>C 104</t>
  </si>
  <si>
    <t>Úprava cesty II/505</t>
  </si>
  <si>
    <t>C 111</t>
  </si>
  <si>
    <t>Komunikácia pre cyklistov</t>
  </si>
  <si>
    <t>C 120</t>
  </si>
  <si>
    <t>Prístupová cesta k transformovni ŽSR</t>
  </si>
  <si>
    <t>C 201</t>
  </si>
  <si>
    <t>Žel. most na trati Bratislava hl. st. - Kúty v žkm 46,504 nad predĺžením Saratovskej</t>
  </si>
  <si>
    <t>C 202</t>
  </si>
  <si>
    <t>Tesniaca vaňa na predĺžení Saratovskej ul.</t>
  </si>
  <si>
    <t>C 251</t>
  </si>
  <si>
    <t>Protihlukové opatrenia</t>
  </si>
  <si>
    <t>C 301</t>
  </si>
  <si>
    <t>Oplotenia a prístup do záhradkárskej osady pozdĺž Saratovskej</t>
  </si>
  <si>
    <t>C 401</t>
  </si>
  <si>
    <t>Úpravy železničného zvršku</t>
  </si>
  <si>
    <t>C 451</t>
  </si>
  <si>
    <t>Úprava trakčného vedenia v žkm 46,504</t>
  </si>
  <si>
    <t>C 453</t>
  </si>
  <si>
    <t>Zriadenie tvárnicovej trasy</t>
  </si>
  <si>
    <t>C 454</t>
  </si>
  <si>
    <t>Preložka 6 kV kábla ŽSR</t>
  </si>
  <si>
    <t>C 455</t>
  </si>
  <si>
    <t>Preložka diaľkového optického kábla ŽSR</t>
  </si>
  <si>
    <t>C 456</t>
  </si>
  <si>
    <t>Preložka diaľkového metalického kábla ŽSR</t>
  </si>
  <si>
    <t>C 457</t>
  </si>
  <si>
    <t>Prekládka transformovne ŽSR</t>
  </si>
  <si>
    <t>C 458</t>
  </si>
  <si>
    <t>Preložka reléového objektu ŽSR</t>
  </si>
  <si>
    <t>C 459</t>
  </si>
  <si>
    <t>Prípojka NN pre zabezpečovacie zariadenie ŽSR</t>
  </si>
  <si>
    <t>C 501</t>
  </si>
  <si>
    <t>Kanalizácia cesty predĺženia Saratovskej ul.</t>
  </si>
  <si>
    <t>C 502</t>
  </si>
  <si>
    <t>Kanalizácia tesniacej vane na predĺžení Saratovskej ul.</t>
  </si>
  <si>
    <t>C 504</t>
  </si>
  <si>
    <t>Úprava kanalizácie v križovatke Saratovská - II/505</t>
  </si>
  <si>
    <t>C 506</t>
  </si>
  <si>
    <t>Ochrana kanalizácie  DN1000 pod tesniacou vaňou</t>
  </si>
  <si>
    <t>C 507</t>
  </si>
  <si>
    <t>Úprava šácht splaškovej kanalizácie DN 400 (zberač S1) </t>
  </si>
  <si>
    <t>C 508</t>
  </si>
  <si>
    <t>Preložka dažďovej kanalizácie DN300 Saratovskej ul.</t>
  </si>
  <si>
    <t>C 510</t>
  </si>
  <si>
    <t>Odvodnenie križovatky Saratovská – Agátová</t>
  </si>
  <si>
    <t>C 601</t>
  </si>
  <si>
    <t>Preložka VN 22kV vedení – linky č. 141, 142, 211, 1180 (F305.1), 1182 (F305.2)</t>
  </si>
  <si>
    <t>C 602</t>
  </si>
  <si>
    <t>Ochrana VN 22kV vedení – linky č. 405,438,</t>
  </si>
  <si>
    <t>C 603</t>
  </si>
  <si>
    <t>Preložka VN 22kV vedenia – linka č. 494</t>
  </si>
  <si>
    <t>C 604</t>
  </si>
  <si>
    <t>Preložka VN 22kV vedenia – linka č. 495</t>
  </si>
  <si>
    <t>C 605</t>
  </si>
  <si>
    <t>Úprava a ochrana VN 22kV vedení - linky č. 399 (F113.2), 1182 (F305.2)</t>
  </si>
  <si>
    <t>C 610</t>
  </si>
  <si>
    <t>Prípojka NN pre CDS križovatky Saratovská - II/505</t>
  </si>
  <si>
    <t>C 611</t>
  </si>
  <si>
    <t>Prípojka NN pre verejné osvetlenie v križ. Saratovská – Agátová</t>
  </si>
  <si>
    <t>C 612</t>
  </si>
  <si>
    <t>Prípojka NN pre CDS križovatky Saratovská – Agátová</t>
  </si>
  <si>
    <t>C 615</t>
  </si>
  <si>
    <t>Preložka prepojovacieho kábla NN OK3-OK4</t>
  </si>
  <si>
    <t>C 623</t>
  </si>
  <si>
    <t>C 624</t>
  </si>
  <si>
    <t xml:space="preserve">Energotel - prekládka MOK    </t>
  </si>
  <si>
    <t>C 651</t>
  </si>
  <si>
    <t>Preložka verejného osvetlenia Saratovskej ul. v km 0,3 – Agátová ul.</t>
  </si>
  <si>
    <t>C 652</t>
  </si>
  <si>
    <t>Verejné osvetlenie predĺženia Saratovskej ul. - km 0,3 – KÚ</t>
  </si>
  <si>
    <t>C 654</t>
  </si>
  <si>
    <t>Úprava verejného osvetlenia cesty II/505</t>
  </si>
  <si>
    <t>C 691</t>
  </si>
  <si>
    <t>CDS križovatky Saratovská - II/505</t>
  </si>
  <si>
    <t>C 692</t>
  </si>
  <si>
    <t>CDS križovatky Saratovská - Agátová</t>
  </si>
  <si>
    <t>C 694</t>
  </si>
  <si>
    <t>Kamerový dohľad križovatky Saratovská – Agátová</t>
  </si>
  <si>
    <t>C 701</t>
  </si>
  <si>
    <t>Preložka VTL plynovodu DN 200</t>
  </si>
  <si>
    <t>C 801</t>
  </si>
  <si>
    <t>Provizórny žel. most na trati Bratislava hl. st. - Kúty v žkm 46,504 nad predĺžením Saratovskej</t>
  </si>
  <si>
    <t>Cena celkom za "DOKUMENTÁCIU ZHOTOVITEĽA" bez DPH</t>
  </si>
  <si>
    <t>Kompletná Dokumentácia na vykonanie prác (pre objekty, kde sa nevyžaduje vypracovať DVP sa uvedie 0,00)</t>
  </si>
  <si>
    <t>Výrobno-technická dokumentácia (pre objekty, kde sa nevyžaduje vypracovať VTD sa uvedie 0,00)</t>
  </si>
  <si>
    <t>Dokumentácia skutočného realizovania stavby ako súčasť DSV</t>
  </si>
  <si>
    <t>Geodetický elaborát DSRS ako súčasť DSV</t>
  </si>
  <si>
    <t xml:space="preserve">1) Položky DVP, VTD, DSRS, GD-DSRS sú definované v dokumente VPO a ich ocenenie pokrýva všetky činnosti pre dodanie kompletnej dokumentácie  pre preberacie a kolaudačné konanie </t>
  </si>
  <si>
    <t xml:space="preserve">ROZPOČET  </t>
  </si>
  <si>
    <t>Stavba:   Nové dopravné prepojenie II/505 s MČ Dúbravka</t>
  </si>
  <si>
    <t xml:space="preserve">Objekt:   001 Príprava územia a demolácie </t>
  </si>
  <si>
    <t xml:space="preserve">Objednávateľ:   </t>
  </si>
  <si>
    <t xml:space="preserve">Zhotoviteľ:   </t>
  </si>
  <si>
    <t xml:space="preserve">Spracoval:   </t>
  </si>
  <si>
    <t xml:space="preserve">Miesto:  Bratislava </t>
  </si>
  <si>
    <t>Dátum:   2.5.2017</t>
  </si>
  <si>
    <t>Č.</t>
  </si>
  <si>
    <t>Kód položky</t>
  </si>
  <si>
    <t>Popis</t>
  </si>
  <si>
    <t>MJ</t>
  </si>
  <si>
    <t>Množstvo celkom</t>
  </si>
  <si>
    <t>Cena jednotková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</si>
  <si>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</si>
  <si>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</si>
  <si>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</si>
  <si>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</si>
  <si>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</si>
  <si>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</si>
  <si>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</si>
  <si>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</si>
  <si>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</si>
  <si>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</si>
  <si>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</si>
  <si>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</si>
  <si>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174101001</t>
  </si>
  <si>
    <t xml:space="preserve">Zásyp sypaninou so zhutnením jám, šachiet, rýh, zárezov alebo okolo objektov do 100 m3   </t>
  </si>
  <si>
    <t>m3</t>
  </si>
  <si>
    <t>5834518700</t>
  </si>
  <si>
    <t xml:space="preserve">Štrkodrva frakcia 0-22 STN EN 13242 + A1   </t>
  </si>
  <si>
    <t>t</t>
  </si>
  <si>
    <t>9</t>
  </si>
  <si>
    <t xml:space="preserve">Ostatné konštrukcie a práce-búranie   </t>
  </si>
  <si>
    <t>962042321</t>
  </si>
  <si>
    <t xml:space="preserve">Búranie muriva z betónu prostého nadzákladného,  -2,20000t   </t>
  </si>
  <si>
    <t>966067112</t>
  </si>
  <si>
    <t xml:space="preserve">Rozobratie plotov výšky do 250 cm, z drôteného pletiva alebo z plechu,  -0,01000t   </t>
  </si>
  <si>
    <t>m</t>
  </si>
  <si>
    <t>979081111</t>
  </si>
  <si>
    <t xml:space="preserve">Odvoz sutiny a vybúraných hmôt na skládku do 1 km   </t>
  </si>
  <si>
    <t>979081121</t>
  </si>
  <si>
    <t xml:space="preserve">Odvoz sutiny a vybúraných hmôt na skládku za každý ďalší 1 km   </t>
  </si>
  <si>
    <t>979089112</t>
  </si>
  <si>
    <t xml:space="preserve">Poplatok za skladovanie - drevo, sklo, plasty (17 02 ), ostatné   </t>
  </si>
  <si>
    <t>981011111</t>
  </si>
  <si>
    <t xml:space="preserve">Demolácia budov, vykonávaná postupným rozoberaním, drevených ľahkých jednostranne obitých,  -0,03900t   </t>
  </si>
  <si>
    <t>981011112</t>
  </si>
  <si>
    <t xml:space="preserve">Demolácia budov, postupným rozoberaním, ostatných,obojstranne obitých, prípadne omietnutých,  -0,22200t   </t>
  </si>
  <si>
    <t>98101121P</t>
  </si>
  <si>
    <t xml:space="preserve">Demolácia budov, vykonávaná postupným rozoberaním, univerzálnych mobilných buniek,  -0,03900t   </t>
  </si>
  <si>
    <t>98101122P</t>
  </si>
  <si>
    <t xml:space="preserve">Demolácia budov, vykonávaná postupným rozoberaním, oceľ. stánok ,  -0,03900t   </t>
  </si>
  <si>
    <t>99</t>
  </si>
  <si>
    <t xml:space="preserve">Presun hmôt HSV   </t>
  </si>
  <si>
    <t>998981123</t>
  </si>
  <si>
    <t xml:space="preserve">Presun hmôt na demoláciu objektov bez obmedzenia vykonávanú postupným rozoberaním výšky do 21 m   </t>
  </si>
  <si>
    <t>PSV</t>
  </si>
  <si>
    <t xml:space="preserve">Práce a dodávky PSV   </t>
  </si>
  <si>
    <t>767</t>
  </si>
  <si>
    <t xml:space="preserve">Konštrukcie doplnkové kovové   </t>
  </si>
  <si>
    <t>767920820</t>
  </si>
  <si>
    <t xml:space="preserve">Demontáž vrát a vrátok na oplotenie s plochou jednotlivo nad 2 do 6 m2,  -0,21000t   </t>
  </si>
  <si>
    <t>ks</t>
  </si>
  <si>
    <t xml:space="preserve">Celkom   </t>
  </si>
  <si>
    <t>ROZPOČET</t>
  </si>
  <si>
    <t>Objekt:   010 Vegetačné úpravy</t>
  </si>
  <si>
    <t>Časť:</t>
  </si>
  <si>
    <t>010 Vegetačné úpravy</t>
  </si>
  <si>
    <t>Objednávateľ:   Bory a.s., Digital Park II, Einsteinova 25, BA</t>
  </si>
  <si>
    <t>Spracoval:   Viera Koščová</t>
  </si>
  <si>
    <t xml:space="preserve">Miesto:  </t>
  </si>
  <si>
    <t>Dátum:   24.3.2017</t>
  </si>
  <si>
    <t>111151131</t>
  </si>
  <si>
    <t xml:space="preserve">Kosenie lúčneho trávnika do 1000 m2 s odvozom do 20 km a so zložením, v rovine alebo na svahu do 1:5   </t>
  </si>
  <si>
    <t>m2</t>
  </si>
  <si>
    <t>111151132</t>
  </si>
  <si>
    <t xml:space="preserve">Kosenie lúčneho trávnika do 1000 m2 s odvozom do 20 km a so zložením, na svahu nad 1:5 do 1:2   </t>
  </si>
  <si>
    <t>111301111</t>
  </si>
  <si>
    <t xml:space="preserve">Zobratie mačiny hr. do 100 mm   </t>
  </si>
  <si>
    <t>184102111</t>
  </si>
  <si>
    <t xml:space="preserve">Výsadba dreviny s balom v rovine alebo na svahu do 1:5, priemer balu nad 100 do 200 mm   </t>
  </si>
  <si>
    <t>0266201125</t>
  </si>
  <si>
    <t xml:space="preserve">Skalník dammerov - Cotoneaster dammeri CORAL BEAUTY; listnatý stálozelený krík   </t>
  </si>
  <si>
    <t>184102121</t>
  </si>
  <si>
    <t xml:space="preserve">Výsadba dreviny s balom na svahu nad 1:5 do 1:2, pri priemere balu nad 100 do 200 mm   </t>
  </si>
  <si>
    <t>026520337P</t>
  </si>
  <si>
    <t xml:space="preserve">Ruža šípová - Rosa canina, 40 - 60 cm   </t>
  </si>
  <si>
    <t>0266200095</t>
  </si>
  <si>
    <t xml:space="preserve">Bršlen fortuneov - Euonymus fortunei VARIEGATUS; listnatý krík dekoratívny listom, drevom   </t>
  </si>
  <si>
    <t>0266200060</t>
  </si>
  <si>
    <t xml:space="preserve">Drieň krvavý - Cornus sanguinea; listnatý krík dekoratívny listom, drevom   </t>
  </si>
  <si>
    <t>184801121</t>
  </si>
  <si>
    <t xml:space="preserve">Ošetrenie vysadených drevín solitérnych, v rovine alebo na svahu do 1:5   </t>
  </si>
  <si>
    <t>184801122</t>
  </si>
  <si>
    <t xml:space="preserve">Ošetrenie vysadených drevín, na svahu nad 1:5 do 1:2   </t>
  </si>
  <si>
    <t>184921093</t>
  </si>
  <si>
    <t xml:space="preserve">Mulčovanie rastlín pri hrúbke mulča nad 50 do 100 mm v rovine   </t>
  </si>
  <si>
    <t>184921094</t>
  </si>
  <si>
    <t xml:space="preserve">Mulčovanie rastlín pri hrúbke mulča nad 50 do 100 mm na svahu nad l:5 do 1:2   </t>
  </si>
  <si>
    <t>0554151000</t>
  </si>
  <si>
    <t xml:space="preserve">Mulčovacia kôra   </t>
  </si>
  <si>
    <t>l</t>
  </si>
  <si>
    <t>184921111</t>
  </si>
  <si>
    <t xml:space="preserve">Položenie mulčovacej textílie v rovine alebo na svahu do 1:5   </t>
  </si>
  <si>
    <t>6936590000</t>
  </si>
  <si>
    <t xml:space="preserve">Mulčovacia textília 1,6m x 100m čierna 50g/m2, NT 50 BK 16 100 Agrotex   </t>
  </si>
  <si>
    <t>bal</t>
  </si>
  <si>
    <t>6936590010</t>
  </si>
  <si>
    <t xml:space="preserve">Upevňovací kolík 12cm k mulčovacej textílii, K12 100 Agrotex   </t>
  </si>
  <si>
    <t>185802114</t>
  </si>
  <si>
    <t xml:space="preserve">Hnojenie pôdy v rovine alebo na svahu do 1:5 umelým hnojivom   </t>
  </si>
  <si>
    <t>185802124</t>
  </si>
  <si>
    <t xml:space="preserve">Hnojenie pôdy na svahu nad 1:5 do 1:2 umelým hnojivom   </t>
  </si>
  <si>
    <t>02668012P</t>
  </si>
  <si>
    <t xml:space="preserve">Hnojivo umelé Silvamix Forte tabletované   </t>
  </si>
  <si>
    <t>185804312</t>
  </si>
  <si>
    <t xml:space="preserve">Zaliatie rastlín vodou, plochy jednotlivo nad 20 m2   </t>
  </si>
  <si>
    <t>185804513</t>
  </si>
  <si>
    <t xml:space="preserve">Odburinenie výsadieb v rovine alebo na svahu do 1:5 - drevín solitérnych   </t>
  </si>
  <si>
    <t>185804523</t>
  </si>
  <si>
    <t xml:space="preserve">Odburinenie výsadieb na svahu nad 1:5 do 1:2 drevín solitérnych   </t>
  </si>
  <si>
    <t>185851111</t>
  </si>
  <si>
    <t xml:space="preserve">Dovoz vody pre zálievku rastlín na vzdialenosť do 6000 m   </t>
  </si>
  <si>
    <t>02668010P</t>
  </si>
  <si>
    <t xml:space="preserve">Úžitková voda   </t>
  </si>
  <si>
    <t>18589111P</t>
  </si>
  <si>
    <t xml:space="preserve">Hĺbenie jamiek pre výsadbu v hornine 1 až 4 s výmenou pôdy do 50% v rovine alebo vo svahu 1:5-1:2 objemu do 0,05 m3   </t>
  </si>
  <si>
    <t>18589112P</t>
  </si>
  <si>
    <t xml:space="preserve">Hĺbenie ryhy v hornine 1-4 s výmenou pôdy do 50% v rovine alebo na svahu nad 1:5 do 1:2, objemu do 0,05 m3   </t>
  </si>
  <si>
    <t>02668001P</t>
  </si>
  <si>
    <t xml:space="preserve">Záhradnícky substrát   </t>
  </si>
  <si>
    <t>998231311</t>
  </si>
  <si>
    <t xml:space="preserve">Presun hmôt pre sadovnícke a krajinárske úpravy do 5000 m vodorovne bez zvislého presunu   </t>
  </si>
  <si>
    <t>010 Vegetačné úpravy - náhradná výsadba</t>
  </si>
  <si>
    <t>Dátum:   20.4.2017</t>
  </si>
  <si>
    <t>026620112P</t>
  </si>
  <si>
    <t xml:space="preserve">Stromky s obalom, obvod kmeňa 16-18 cm   </t>
  </si>
  <si>
    <t>184202111</t>
  </si>
  <si>
    <t xml:space="preserve">Zakotvenie dreviny troma a viac kolmi pri priemere kolov do 100 mm pri dĺžke kolov do 2 m   </t>
  </si>
  <si>
    <t>052174200P</t>
  </si>
  <si>
    <t xml:space="preserve">Tyčka ihličňanová, dĺžky 2 m bez kôry   </t>
  </si>
  <si>
    <t>Objekt:   101 Predĺženie Saratovskej ulice</t>
  </si>
  <si>
    <t>113107141</t>
  </si>
  <si>
    <t xml:space="preserve">Odstránenie krytuv ploche do 200 m2 asfaltového, hr. vrstvy do 50 mm,  -0,09800t   </t>
  </si>
  <si>
    <t>113107243</t>
  </si>
  <si>
    <t xml:space="preserve">Odstránenie krytu asfaltového v ploche nad 200 m2, hr. nad 100 do 150 mm,  -0,31600t   </t>
  </si>
  <si>
    <t>113152520</t>
  </si>
  <si>
    <t xml:space="preserve">Frézovanie asf. podkladu alebo krytu bez prek., plochy cez 1000 do 10000 m2, pruh š. do 1 m, hr. 40 mm  0,102 t   </t>
  </si>
  <si>
    <t>113206111</t>
  </si>
  <si>
    <t xml:space="preserve">Vytrhanie obrúb betónových, s vybúraním lôžka, z krajníkov alebo obrubníkov stojatých,  -0,14500t   </t>
  </si>
  <si>
    <t>113307122</t>
  </si>
  <si>
    <t xml:space="preserve">Odstránenie podkladu v ploche do 200 m2 z kameniva hrubého drveného, hr.100 do 200 mm,  -0,23500t   </t>
  </si>
  <si>
    <t>113307131</t>
  </si>
  <si>
    <t xml:space="preserve">Odstránenie podkladu v ploche do 200 m2 z betónu prostého, hr. vrstvy do 150 mm,  -0,22500t   </t>
  </si>
  <si>
    <t>113307222</t>
  </si>
  <si>
    <t xml:space="preserve">Odstránenie podkladu v ploche nad 200 m2 z kameniva hrubého drveného, hr.100 do 200 mm,  -0,23500t   </t>
  </si>
  <si>
    <t>113307231</t>
  </si>
  <si>
    <t xml:space="preserve">Odstránenie podkladu v ploche nad 200 m2 z betónu prostého, hr. vrstvy do 150 mm,  -0,22500t   </t>
  </si>
  <si>
    <t>122101101</t>
  </si>
  <si>
    <t xml:space="preserve">Odkopávka a prekopávka nezapažená v horninách 1-2 do 100 m3   </t>
  </si>
  <si>
    <t>122201101</t>
  </si>
  <si>
    <t xml:space="preserve">Odkopávka a prekopávka nezapažená v hornine 3, do 100 m3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</si>
  <si>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</si>
  <si>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</si>
  <si>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</si>
  <si>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</si>
  <si>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</si>
  <si>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</si>
  <si>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</si>
  <si>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</si>
  <si>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132201102</t>
  </si>
  <si>
    <t xml:space="preserve">Výkop ryhy do šírky 600 mm v horn.3 nad 100 m3   </t>
  </si>
  <si>
    <t>132201109</t>
  </si>
  <si>
    <t xml:space="preserve">Príplatok k cene za lepivosť pri hĺbení rýh šírky do 600 mm zapažených i nezapažených s urovnaním dna v hornine 3   </t>
  </si>
  <si>
    <t>133201101</t>
  </si>
  <si>
    <t xml:space="preserve">Výkop šachty zapaženej, hornina 3 do 100 m3   </t>
  </si>
  <si>
    <t>133201109</t>
  </si>
  <si>
    <t xml:space="preserve">Príplatok k cenám za lepivosť pri hĺbení šachiet zapažených i nezapažených v hornine 3   </t>
  </si>
  <si>
    <t>162301142</t>
  </si>
  <si>
    <t xml:space="preserve">Vodorovné premiestnenie výkopku  po spevnenej ceste z  horniny tr.1-4, nad 1000 do 10000 m3 na vzdialenosť do 1000 m   </t>
  </si>
  <si>
    <t>167101102</t>
  </si>
  <si>
    <t xml:space="preserve">Nakladanie neuľahnutého výkopku z hornín tr.1-4 nad 100 do 1000 m3   </t>
  </si>
  <si>
    <t xml:space="preserve">Vodorovné premiestnenie výkopku  po spevnenej ceste z  horniny tr.1-4, nad 1000 do 10000 m3 na vzdialenosť do 3000 m </t>
  </si>
  <si>
    <t>Vodorovné premiestnenie výkopku  po spevnenej ceste z  horniny tr.1-4, nad 1000 do 10000 m3, príplatok k cene za každých ďalšich a začatých 1000 m</t>
  </si>
  <si>
    <t>171201101</t>
  </si>
  <si>
    <t xml:space="preserve">Uloženie sypaniny do násypov s rozprestretím sypaniny vo vrstvách a s hrubým urovnaním nezhutnených   </t>
  </si>
  <si>
    <t>Štrkodrva frakcia 0-63 mm</t>
  </si>
  <si>
    <t>171209002</t>
  </si>
  <si>
    <t xml:space="preserve">Poplatok za skladovanie - zemina a kamenivo (17 05) ostatné   </t>
  </si>
  <si>
    <t>5833721300</t>
  </si>
  <si>
    <t xml:space="preserve">Štrkopiesok 0-32 z   </t>
  </si>
  <si>
    <t>181101102</t>
  </si>
  <si>
    <t xml:space="preserve">Úprava pláne v zárezoch v hornine 1-4 so zhutnením   </t>
  </si>
  <si>
    <t>181201102</t>
  </si>
  <si>
    <t xml:space="preserve">Úprava pláne v násypoch v hornine 1-4 so zhutnením   </t>
  </si>
  <si>
    <t>181301102</t>
  </si>
  <si>
    <t xml:space="preserve">Rozprestretie ornice v rovine, plocha do 500 m2, hr.do 150 mm   </t>
  </si>
  <si>
    <t>181301112</t>
  </si>
  <si>
    <t xml:space="preserve">Rozprestretie ornice v rovine, plocha nad 500 m2, hr.do 150 mm   </t>
  </si>
  <si>
    <t>183405211</t>
  </si>
  <si>
    <t xml:space="preserve">Výsev trávniku hydroosevom na ornicu   </t>
  </si>
  <si>
    <t>0057211200</t>
  </si>
  <si>
    <t xml:space="preserve">Trávové semeno - parková zmes   </t>
  </si>
  <si>
    <t>kg</t>
  </si>
  <si>
    <t>113107131</t>
  </si>
  <si>
    <t xml:space="preserve">Odstránenie krytu v ploche do 200 m2 z betónu prostého, hr. vrstvy do 150 mm,  -0,22500t   </t>
  </si>
  <si>
    <t xml:space="preserve">Zakladanie   </t>
  </si>
  <si>
    <t>212312111</t>
  </si>
  <si>
    <t xml:space="preserve">Lôžko pre trativod z betónu prostého   </t>
  </si>
  <si>
    <t>212752221</t>
  </si>
  <si>
    <t xml:space="preserve">Montáž trativodu z drenážnych rúr PVC, DN 160 mm, SN8, so štrkovým lôžkom v otvorenom výkope   </t>
  </si>
  <si>
    <t>2861550780</t>
  </si>
  <si>
    <t xml:space="preserve">Plnostenná drenážna rúra REHAU RAUDRIL RAIL PVC DN/OD 160 SN8, celoperforovaná   </t>
  </si>
  <si>
    <t>275313611</t>
  </si>
  <si>
    <t xml:space="preserve">Betón základových pätiek, prostý tr. C 16/20   </t>
  </si>
  <si>
    <t>289971212</t>
  </si>
  <si>
    <t xml:space="preserve">Zhotovenie vrstvy z geotextílie na upravenom povrchu v sklone do 1 : 5 , šírky nad 3 do 6 m   </t>
  </si>
  <si>
    <t>6936651300</t>
  </si>
  <si>
    <t xml:space="preserve">Geotextília netkaná polypropylénová Tatratex PP 300   </t>
  </si>
  <si>
    <t xml:space="preserve">Zvislé a kompletné konštrukcie   </t>
  </si>
  <si>
    <t>3889000P</t>
  </si>
  <si>
    <t xml:space="preserve">Chránička  PVC, PE rúr DN 50 mm   </t>
  </si>
  <si>
    <t>286001937P</t>
  </si>
  <si>
    <t xml:space="preserve">PVC-U rúra 50, dl. 3,0m, PN 10 - chránička   </t>
  </si>
  <si>
    <t xml:space="preserve">Vodorovné konštrukcie   </t>
  </si>
  <si>
    <t>452311131</t>
  </si>
  <si>
    <t xml:space="preserve">Dosky, bloky, sedlá z betónu v otvorenom výkope tr. C 12/15   </t>
  </si>
  <si>
    <t xml:space="preserve">Komunikácie   </t>
  </si>
  <si>
    <t>564831111</t>
  </si>
  <si>
    <t xml:space="preserve">Podklad zo štrkodrviny s rozprestretím a zhutnením, po zhutnení hr. 100 mm   </t>
  </si>
  <si>
    <t>564841113</t>
  </si>
  <si>
    <t xml:space="preserve">Podklad zo štrkodrviny s rozprestretím a zhutnením, po zhutnení hr. 140 mm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</si>
  <si>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</si>
  <si>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</si>
  <si>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</si>
  <si>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</si>
  <si>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>567124312</t>
  </si>
  <si>
    <t xml:space="preserve">Podklad z podkladového betónu PB III tr. C 12/15 hr. 120 mm   </t>
  </si>
  <si>
    <t>Podklad z kameniva stmeleného cementom s rozprestretím a zhutnením, CBGM C 8/10 (C 6/8), po zhutnení hr. 170 mm</t>
  </si>
  <si>
    <t>567133114</t>
  </si>
  <si>
    <t xml:space="preserve">Podklad z kameniva spevneného cementom s rozprestretím a zhutnením, CBGM C 5/6, po zhutnení hr. 190 mm   </t>
  </si>
  <si>
    <t>569903311</t>
  </si>
  <si>
    <t xml:space="preserve">Zhotovenie zemných krajníc z hornín akejkoľvek triedy so zhutnením   </t>
  </si>
  <si>
    <t>573111112</t>
  </si>
  <si>
    <t xml:space="preserve">Postrek asfaltový infiltračný s posypom kamenivom z asfaltu cestného v množstve 1,00 kg/m2   </t>
  </si>
  <si>
    <t>573211111</t>
  </si>
  <si>
    <t xml:space="preserve">Postrek asfaltový spojovací bez posypu kamenivom z asfaltu cestného v množstve od 0,50 do 0,70 kg/m2   </t>
  </si>
  <si>
    <t>Koberec asfaltový modifikovaný I.tr. mastixový SMA 11 O  strednozrnný, po zhutnení hr. 40 mm š. nad 3 m</t>
  </si>
  <si>
    <t>577134111</t>
  </si>
  <si>
    <t xml:space="preserve">Asfaltový betón vrstva obrusná AC 8 O v pruhu š. do 3 m z nemodifik. asfaltu tr. II, po zhutnení hr. 40 mm   </t>
  </si>
  <si>
    <t>577154321</t>
  </si>
  <si>
    <t xml:space="preserve">Asfaltový betón vrstva obrusná alebo ložná AC 16 v pruhu š. nad 3 m z nemodifik. asfaltu tr. I, po zhutnení hr. 60 mm   </t>
  </si>
  <si>
    <t>577154411</t>
  </si>
  <si>
    <t xml:space="preserve">Asfaltový betón vrstva ložná AC 22 L v pruhu š. do 3 m z nemodifik. asfaltu tr. I, po zhutnení hr. 60 mm   </t>
  </si>
  <si>
    <t>577164411</t>
  </si>
  <si>
    <t xml:space="preserve">Asfaltový betón vrstva ložná AC 22 L v pruhu š. do 3 m z nemodifik. asfaltu tr. I, po zhutnení hr. 70 mm   </t>
  </si>
  <si>
    <t>581140215</t>
  </si>
  <si>
    <t xml:space="preserve">Kryt cementobetónový cestných komunikácií skupiny CB II pre TDZ II, III a IV, hr. 250 mm   </t>
  </si>
  <si>
    <t>596911212</t>
  </si>
  <si>
    <t xml:space="preserve">Kladenie zámkovej dlažby  hr. 8 cm pre peších nad 20 m2 so zriadením lôžka z kameniva hr. 4 cm   </t>
  </si>
  <si>
    <t>5922902260</t>
  </si>
  <si>
    <t xml:space="preserve">Dlažba pre nevidiacich 40/40/8 cm s drážkami, sivá   </t>
  </si>
  <si>
    <t>5921953100</t>
  </si>
  <si>
    <t xml:space="preserve">Dlažba Low value Premac KLASIKO 20x10x8 cm, sivá   </t>
  </si>
  <si>
    <t>597962125</t>
  </si>
  <si>
    <t xml:space="preserve">Montáž uzavretého žľabu BG, BGU-Z, BGZ-S, SV 150, do lôžka z betónu prostého tr. C 25/30   </t>
  </si>
  <si>
    <t>5923001218</t>
  </si>
  <si>
    <t xml:space="preserve">BG Štandardný žľab NW 150, č. 0, bez spádu   </t>
  </si>
  <si>
    <t>5923002351</t>
  </si>
  <si>
    <t xml:space="preserve">BG-SV Spojovací materiál pre mriežkový rošt   </t>
  </si>
  <si>
    <t>592300291P</t>
  </si>
  <si>
    <t xml:space="preserve">Liatinový rošt NW 150, tr. B 125 kN   </t>
  </si>
  <si>
    <t>597962126</t>
  </si>
  <si>
    <t xml:space="preserve">Montáž uzavretého žľabu BG, BGU-Z, BGZ-S, SV 200, do lôžka z betónu prostého tr. C 25/30   </t>
  </si>
  <si>
    <t>592300122P</t>
  </si>
  <si>
    <t xml:space="preserve">Štrbinový žľab DN 200 vrátane vpustných dielov   </t>
  </si>
  <si>
    <t>59914111P</t>
  </si>
  <si>
    <t xml:space="preserve">Vyplnenie škár medzi prefabrikátmi akejkoľvek hrúbky asfaltovou zálievkou a tesniacim povrazcom DN 22 mm z ľahc.PE   </t>
  </si>
  <si>
    <t xml:space="preserve">Úpravy povrchov, podlahy, osadenie   </t>
  </si>
  <si>
    <t>627991003</t>
  </si>
  <si>
    <t xml:space="preserve">Tesnenie škár obvodového plášťa pásom mikroporéznej gumy   </t>
  </si>
  <si>
    <t>273239600P</t>
  </si>
  <si>
    <t xml:space="preserve">Pás tesniaci gumový 10mm   </t>
  </si>
  <si>
    <t xml:space="preserve">Rúrové vedenie   </t>
  </si>
  <si>
    <t>895931111</t>
  </si>
  <si>
    <t xml:space="preserve">Vpust kanalizačný horský z betónu prostého tr. C 12/15, veľkosti 1200/600 mm   </t>
  </si>
  <si>
    <t>895941111</t>
  </si>
  <si>
    <t xml:space="preserve">Zriadenie kanalizačného vpustu uličného z betónových dielcov typ UV-50, UVB-50   </t>
  </si>
  <si>
    <t>5534034520</t>
  </si>
  <si>
    <t xml:space="preserve">Kalový kôš pre uličnú vpusť, nízky PE-HD, h=300mm, DN 450 (kc.E8812)   </t>
  </si>
  <si>
    <t>553403444P</t>
  </si>
  <si>
    <t xml:space="preserve">Vtoková mreža liatinová, Tr.C250kN   </t>
  </si>
  <si>
    <t>592239600P</t>
  </si>
  <si>
    <t xml:space="preserve">Prefabrikát betónový-uličná vpusť TBV - dno   </t>
  </si>
  <si>
    <t>592239601P</t>
  </si>
  <si>
    <t xml:space="preserve">Prefabrikát betónový-uličná vpusť TBV - stredná skuž s výtokom, h=350   </t>
  </si>
  <si>
    <t>592239603P</t>
  </si>
  <si>
    <t xml:space="preserve">Prefabrikát betónový-uličná vpusť TBV - stredná skuž s výtokom, h=295   </t>
  </si>
  <si>
    <t>592239605P</t>
  </si>
  <si>
    <t xml:space="preserve">Prefabrikát betónový-uličná vpusť TBV - vyrovnávací prstenec   </t>
  </si>
  <si>
    <t>592239607P</t>
  </si>
  <si>
    <t xml:space="preserve">Prefabrikát betónový-uličná vpusť TBV - horná skrúž h=500   </t>
  </si>
  <si>
    <t>914001111</t>
  </si>
  <si>
    <t xml:space="preserve">Osadenie a montáž cestnej zvislej dopravnej značky na stľpik, stľp, konzolu alebo objekt   </t>
  </si>
  <si>
    <t>4044781600</t>
  </si>
  <si>
    <t xml:space="preserve">P8 „Hlavná cesta“ pozinkovaná, základný rozmer 500x500 mm, fólia RA1   </t>
  </si>
  <si>
    <t>4044780710</t>
  </si>
  <si>
    <t xml:space="preserve">A13 „Priechod pre chodcov“,pozink.dopr.značka, základný rozmer 900 mm, fólia RA2*(R3A,R3B)   </t>
  </si>
  <si>
    <t>4044783230</t>
  </si>
  <si>
    <t xml:space="preserve">B24 „Zákaz vjazdu vozidiel, ktorých výška presahuje vyznačenú hranicu“ , fólia RA1 (700mm)   </t>
  </si>
  <si>
    <t>4044783900</t>
  </si>
  <si>
    <t xml:space="preserve">B2 „Zákaz vjazdu všetkých vozidiel“,pozink.dopr.značka, základný rozmer 700 mm, fólia RA2   </t>
  </si>
  <si>
    <t>4044796079</t>
  </si>
  <si>
    <t xml:space="preserve">IS19a „Smerová tabuľa pre príjazd k diaľnici“,zákl. rozmer1500 x 330, Informačná značka II. tr., HIP, 10 rokov, Zn plech so zahnutým lisovaným okrajom   </t>
  </si>
  <si>
    <t>4044795303</t>
  </si>
  <si>
    <t xml:space="preserve">IS21 „Smerová tabuľa k miestnemu cieľu“,zákl. rozmer1500 x 330, Informačná značka II. trieda, HIP, 10 rokov, Zn plech so zahnutým lisovaným okrajom   </t>
  </si>
  <si>
    <t>4044799429</t>
  </si>
  <si>
    <t xml:space="preserve">Z3b „Vodiaca tabuľa “, I. trieda, EG, 7 rokov, so založeným Al okrajovým profilom, rozmer 500x500, iné dopravné zariadenia   </t>
  </si>
  <si>
    <t>4044793600</t>
  </si>
  <si>
    <t xml:space="preserve">II7a „Zastávka autobusu“,pozink.dopr.značka, základný rozmer 500x500 mm, fólia RA2   </t>
  </si>
  <si>
    <t>4044781420</t>
  </si>
  <si>
    <t xml:space="preserve">P1 „Daj prednosť v jazde !“ pozinkovaná, základný rozmer 900 mm, fólia RA1   </t>
  </si>
  <si>
    <t>4044789520</t>
  </si>
  <si>
    <t xml:space="preserve">IP6 „Priechod pre chodcov“,pozink.dopr.značka, základný rozmer 500x500 mm, fólia RA1   </t>
  </si>
  <si>
    <t>4044786820</t>
  </si>
  <si>
    <t xml:space="preserve">C6b „Prikázaný smer jazdy obchádzania vľavo“,pozink.dopr.značka, základný rozmer 700 mm, fólia RA1   </t>
  </si>
  <si>
    <t>4044786790</t>
  </si>
  <si>
    <t xml:space="preserve">C6a „Prikázaný smer jazdy obchádzania vpravo“,pozink.dopr.značka, základný rozmer 700 mm, fólia RA1   </t>
  </si>
  <si>
    <t>4044786850</t>
  </si>
  <si>
    <t xml:space="preserve">C6c „Prikázaný smer jazdy obchádzania vpravo a vľavo“,pozink.dopr.značka, základný rozmer 700 mm, fólia RA1   </t>
  </si>
  <si>
    <t>4044787320</t>
  </si>
  <si>
    <t xml:space="preserve">C22c „Zvýšenie počtu jazdných pruhov pre pomalé vozidlá“,pozink.dopr.značka, rozmer 1000x1500 mm, fólia RA1   </t>
  </si>
  <si>
    <t>4044787250</t>
  </si>
  <si>
    <t xml:space="preserve">C20 „Usporiadanie jazdných pruhov“,pozink.dopr.značka, rozmer 1000x1500 mm, fólia RA1   </t>
  </si>
  <si>
    <t>4044787420</t>
  </si>
  <si>
    <t xml:space="preserve">C25 „Radenie jazdných pruhov pred križovatkou“,pozink.dopr.značka, rozmer 1000x1500 mm, fólia RA1   </t>
  </si>
  <si>
    <t>40447770P</t>
  </si>
  <si>
    <t xml:space="preserve">Stĺpik Zn, f60 mm, 2,5 m   </t>
  </si>
  <si>
    <t>4044777004</t>
  </si>
  <si>
    <t xml:space="preserve">Objímka, f60 mm   </t>
  </si>
  <si>
    <t>91481113P</t>
  </si>
  <si>
    <t xml:space="preserve">Dočasné dopravné značky - osadenie, prenájom, odstránenie   </t>
  </si>
  <si>
    <t>915714112</t>
  </si>
  <si>
    <t xml:space="preserve">Dočasné vodorovné značenie krytu lepením pásky plochej deliacich čiar šírky 120 mm   </t>
  </si>
  <si>
    <t>915714123</t>
  </si>
  <si>
    <t xml:space="preserve">Dočasné vodorovné značenie krytu lepením pásky plochej vodiacich prúžkov šírky 500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</si>
  <si>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</si>
  <si>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</si>
  <si>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</si>
  <si>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</si>
  <si>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91572911P</t>
  </si>
  <si>
    <t xml:space="preserve">Príplatok za reflexnú úpravu štrukturálne akustickú stopčiar, zebier, tieňov, šípok nápisov, prechodov a pod.   </t>
  </si>
  <si>
    <t>915791112</t>
  </si>
  <si>
    <t xml:space="preserve">Predznačenie pre vodorovné značenie striekané farbou alebo vykonávané z náterových hmôt   </t>
  </si>
  <si>
    <t>915911112</t>
  </si>
  <si>
    <t xml:space="preserve">Montáž dočasnej dopravnej zábrany Z2 reflexnej šírky 1 m s 2 svetlami   </t>
  </si>
  <si>
    <t>4045795520</t>
  </si>
  <si>
    <t xml:space="preserve">Dopravná zábrana Z2 reflexná 1000x200 mm s 2 svetlami   </t>
  </si>
  <si>
    <t>915912211</t>
  </si>
  <si>
    <t xml:space="preserve">Montáž dočasnej dopravnej smerovej dosky základnej Z4   </t>
  </si>
  <si>
    <t>4044799477</t>
  </si>
  <si>
    <t xml:space="preserve">Z4b „Smerovacia doska pravá “, obojstranná, plastová, iné dopravné zariadenia   </t>
  </si>
  <si>
    <t>915912221</t>
  </si>
  <si>
    <t xml:space="preserve">Montáž dočasnej súpravy smerových dosiek Z4 s výstražným svetlom 3 dosky   </t>
  </si>
  <si>
    <t>4045795540</t>
  </si>
  <si>
    <t xml:space="preserve">Dopravná smerová doska Z4 obojstranná s výstražným svetlom a gumeným podstavcom   </t>
  </si>
  <si>
    <t>915913111</t>
  </si>
  <si>
    <t xml:space="preserve">Montáž prenosnej semafórovej súpravy s 2 semaformi   </t>
  </si>
  <si>
    <t>4045795570</t>
  </si>
  <si>
    <t xml:space="preserve">LED - diódová prenosná semafórová súprava   </t>
  </si>
  <si>
    <t>915914111</t>
  </si>
  <si>
    <t xml:space="preserve">Dočasné obmedzenie platnosti zakrytie základnej dopravnej značky   </t>
  </si>
  <si>
    <t>915914112</t>
  </si>
  <si>
    <t xml:space="preserve">Dočasné obmedzenie platnosti odkrytie základnej dopravnej značky   </t>
  </si>
  <si>
    <t>916561111</t>
  </si>
  <si>
    <t xml:space="preserve">Osadenie záhonového alebo parkového obrubníka betón., do lôžka z bet. pros. tr. C 12/15 s bočnou oporou   </t>
  </si>
  <si>
    <t>5921954660</t>
  </si>
  <si>
    <t xml:space="preserve">Premac obrubník parkový 100x20x5 cm, sivý   </t>
  </si>
  <si>
    <t>5921954390</t>
  </si>
  <si>
    <t xml:space="preserve">Premac obrubník cestný OBC 100x26x15 cm   </t>
  </si>
  <si>
    <t>592195439P</t>
  </si>
  <si>
    <t xml:space="preserve">Kasselský obrubník  dl. 100cm, výšky 20 cm   </t>
  </si>
  <si>
    <t>918101111</t>
  </si>
  <si>
    <t xml:space="preserve">Lôžko pod obrubníky, krajníky alebo obruby z dlažob. kociek z betónu prostého tr. C 12/15   </t>
  </si>
  <si>
    <t>919716111</t>
  </si>
  <si>
    <t xml:space="preserve">Oceľová výstuž cementobet. krytu TEVYCED letis. plôch zo zvar. sietí KARI hmotnosť do 7,5 kg/m2   </t>
  </si>
  <si>
    <t>919716311</t>
  </si>
  <si>
    <t xml:space="preserve">Vystuženie dilatačných škár v cementobet. kryte klznými tŕňmi priem.25mm dĺ.500 mm   </t>
  </si>
  <si>
    <t>919726114</t>
  </si>
  <si>
    <t xml:space="preserve">Rezanie priečnych alebo pozdĺžnych dilatačných škár betónových plôch šírky 4 mm hĺbky do 80 mm   </t>
  </si>
  <si>
    <t>919726135</t>
  </si>
  <si>
    <t xml:space="preserve">Rezanie priečnych alebo pozdĺžnych dilatačných škár bet. plôch pre vytvor. komôrky pre zálievku, š. 10 mm, hĺ. 25 mm   </t>
  </si>
  <si>
    <t>919794441</t>
  </si>
  <si>
    <t xml:space="preserve">Úprava plôch okolo hydrantov, šupátok, a pod. v asfaltových krytoch v pôdorysnej ploche do 2 m2   </t>
  </si>
  <si>
    <t>919795112</t>
  </si>
  <si>
    <t xml:space="preserve">Vložka pod liaty asfalt bez upevnenia z rohože utkanej zo sklenených vlákien   </t>
  </si>
  <si>
    <t>6936657160</t>
  </si>
  <si>
    <t xml:space="preserve">Sklovláknitá samolepiaca mreža netkaná do asfaltových vrstiev vozoviek s pl. hmottn. do 40g/m2, pevnosť v ťahu 100 kN/m (špecifik. v TS)   </t>
  </si>
  <si>
    <t>926923112</t>
  </si>
  <si>
    <t xml:space="preserve">Návestidlá a označovacie zariadenia, návestidlo "označník" (vzor.list ZT -18)   </t>
  </si>
  <si>
    <t>935112111</t>
  </si>
  <si>
    <t xml:space="preserve">Osadenie priekop. žľabu z betón. priekopových tvárnic šírky do 500 mm do betónu C 12/15   </t>
  </si>
  <si>
    <t>592276320P</t>
  </si>
  <si>
    <t xml:space="preserve">Tvárnica odvodňovacia-betónová 500šx250x120   </t>
  </si>
  <si>
    <t>936941104</t>
  </si>
  <si>
    <t xml:space="preserve">Osadenie zástavkového prístrešku s plochou strechou z polykarbonátu   </t>
  </si>
  <si>
    <t>5538169381</t>
  </si>
  <si>
    <t xml:space="preserve">Zastávkové prístrešky NIMBUS 4,6x1,8m, strecha polykarbonát, zadná a bočná stena sklo, 1 CLV MMCITE   </t>
  </si>
  <si>
    <t>961043111</t>
  </si>
  <si>
    <t xml:space="preserve">Búranie základov z betónu prostého alebo preloženého kameňom,  -2,20000t   </t>
  </si>
  <si>
    <t>966001154</t>
  </si>
  <si>
    <t xml:space="preserve">Demontáž zastávkového prístrešku s plochou strechou z polykarbonátu   </t>
  </si>
  <si>
    <t>966006211</t>
  </si>
  <si>
    <t xml:space="preserve">Odstránenie (demontáž) zvislej dopravnej značky zo stľpov, stľpikov alebo konzol,  -0,00400t   </t>
  </si>
  <si>
    <t>976085211</t>
  </si>
  <si>
    <t xml:space="preserve">Vybúranie kanalizačného rámu betónového vrátane poklopu alebo mreže,  -0,02400t   </t>
  </si>
  <si>
    <t>979082113</t>
  </si>
  <si>
    <t xml:space="preserve">Vodorovná doprava sutiny, so zložením a hrubým urovnaním, na vzdialenosť do 1000 m   </t>
  </si>
  <si>
    <t>979082119</t>
  </si>
  <si>
    <t xml:space="preserve">Vodorovná doprava po suchu alebo naloženie. Príplatok k cene za každých ďalších i začatých 1000 m nad 1000 m   </t>
  </si>
  <si>
    <t>979087112</t>
  </si>
  <si>
    <t xml:space="preserve">Nakladanie na dopravný prostriedok pre vodorovnú dopravu sutiny   </t>
  </si>
  <si>
    <t xml:space="preserve">Poplatok za skladovanie - betón, tehly, dlaždice (17 01 ), ostatné   </t>
  </si>
  <si>
    <t>979089212</t>
  </si>
  <si>
    <t xml:space="preserve">Poplatok za skladovanie - bitúmenové zmesi, uholný decht, dechtové výrobky (17 03 ), ostatné   </t>
  </si>
  <si>
    <t>979089312</t>
  </si>
  <si>
    <t xml:space="preserve">Poplatok za skladovanie - kovy (meď, bronz, mosadz atď.) (17 04 ), ostatné   </t>
  </si>
  <si>
    <t>998225111</t>
  </si>
  <si>
    <t xml:space="preserve">Presun hmôt pre pozemnú komunikáciu a letisko s krytom asfaltovým akejkoľvek dĺžky objektu   </t>
  </si>
  <si>
    <t xml:space="preserve">Objekt:   101.1 Chodník pozdĺž predĺženia Saratovskej ulice </t>
  </si>
  <si>
    <t xml:space="preserve">Vodorovné premiestnenie výkopku  po spevnenej ceste z  horniny tr.1-4, nad 100 do 1000 m3 na vzdialenosť do 3000 m </t>
  </si>
  <si>
    <t>Vodorovné premiestnenie výkopku  po spevnenej ceste z  horniny tr.1-4, nad 100 do 1000 m3, príplatok k cene za každých ďalšich a začatých 1000 m</t>
  </si>
  <si>
    <t>171101141</t>
  </si>
  <si>
    <t xml:space="preserve">Uloženie akýchkoľvek hornín do násypu  na cesty alebo železnice do 0.75 m3   </t>
  </si>
  <si>
    <t>583371670P</t>
  </si>
  <si>
    <t xml:space="preserve">Štrkopiesok - konštr. vrstva násypu vozoviek   </t>
  </si>
  <si>
    <t>181301302</t>
  </si>
  <si>
    <t xml:space="preserve">Rozprestretie ornice na svahu do sklonu 1:5, plocha do 500 m2, hr. do 150 mm   </t>
  </si>
  <si>
    <t>583371611P</t>
  </si>
  <si>
    <t xml:space="preserve">Ornica - humózna zemina   </t>
  </si>
  <si>
    <t>0057211100</t>
  </si>
  <si>
    <t xml:space="preserve">Tráva - Trávové semeno   </t>
  </si>
  <si>
    <t>577134121</t>
  </si>
  <si>
    <t xml:space="preserve">Asfaltový betón vrstva obrusná AC 8 O v pruhu š. nad 3 m z nemodifik. asfaltu tr. II, po zhutnení hr. 40 mm   </t>
  </si>
  <si>
    <t>596811111</t>
  </si>
  <si>
    <t xml:space="preserve">Kladenie dlažby betónovej komunikácií pre peších do lôžka z kameniva ťaženého   </t>
  </si>
  <si>
    <t>592195255P</t>
  </si>
  <si>
    <t xml:space="preserve">Dlažba betón. hr. 8 cm (napr. Premac HAKA)   </t>
  </si>
  <si>
    <t>592195203P</t>
  </si>
  <si>
    <t xml:space="preserve">Dlažba pre nevidiacich hr. 8 cm (napr. Premac dlažba pre nevidiacich drážková)   </t>
  </si>
  <si>
    <t>592301010P</t>
  </si>
  <si>
    <t xml:space="preserve">Vpust pre odvodň. žľab bez vnút. spádu v bet. lôžku   </t>
  </si>
  <si>
    <t>89593111P</t>
  </si>
  <si>
    <t xml:space="preserve">Vpust kanalizačný horský z betónu prostého tr. C 12/15, veľkosti 1500/880 mm, vrát. podkl. betónu   </t>
  </si>
  <si>
    <t>Osadenie záhonového alebo parkového obrubníka betón., do lôžka z bet. pros. tr. C 12/15 s bočnou oporou</t>
  </si>
  <si>
    <t>592195466P</t>
  </si>
  <si>
    <t xml:space="preserve">Obrubník parkový (napr. 100x20x5 cm, sivý)   </t>
  </si>
  <si>
    <t>5922761501P</t>
  </si>
  <si>
    <t xml:space="preserve">Tvárnica priekopová so zvislými bočnými stenami š. 50 cm (napr. TBZ 50/50/13)   </t>
  </si>
  <si>
    <t>59227897 1P</t>
  </si>
  <si>
    <t xml:space="preserve">Tvárnica priekopová a melioračná-betónová žľabovka š. 50 cm (napr. TBZ 50/65/16)   </t>
  </si>
  <si>
    <t xml:space="preserve">Objekt:   102 Úprava Agátovej ulice </t>
  </si>
  <si>
    <t>113152120</t>
  </si>
  <si>
    <t xml:space="preserve">Frézovanie asf. podkladu alebo krytu bez prek., plochy do 500 m2, pruh š. do 0,5 m, hr. 40 mm  0,102 t   </t>
  </si>
  <si>
    <t>113307212</t>
  </si>
  <si>
    <t xml:space="preserve">Odstránenie podkladu v ploche nad 200 m2 z kameniva ťaženého, hr. vrstvy 100 do 200 mm,  -0,24000t   </t>
  </si>
  <si>
    <t>132201101</t>
  </si>
  <si>
    <t xml:space="preserve">Výkop ryhy do šírky 600 mm v horn.3 do 100 m3   </t>
  </si>
  <si>
    <t xml:space="preserve">Štrkopiesok - konštr. vrstva nasypu vozoviek   </t>
  </si>
  <si>
    <t>452112111</t>
  </si>
  <si>
    <t xml:space="preserve">Osadenie prstenca alebo rámu pod poklopy a mreže, výšky do 100 mm   </t>
  </si>
  <si>
    <t>5922442380</t>
  </si>
  <si>
    <t xml:space="preserve">Vyrovnávací prstenec pre UV; h = 60mm   </t>
  </si>
  <si>
    <t>576131321</t>
  </si>
  <si>
    <t xml:space="preserve">Koberec asfaltový modifikovaný I.tr. mastixový SMA 11 O  strednozrnný, po zhutnení hr. 40 mm š. nad 3 m   </t>
  </si>
  <si>
    <t>577154361</t>
  </si>
  <si>
    <t xml:space="preserve">Asfaltový betón vrstva obrusná alebo ložná AC 16 v pruhu š. nad 3 m z modifik. asfaltu tr. I, po zhutnení hr. 60 mm   </t>
  </si>
  <si>
    <t>577164461</t>
  </si>
  <si>
    <t xml:space="preserve">Asfaltový betón vrstva ložná AC 22 L v pruhu š. nad 3 m z modifik. asfaltu tr. I, po zhutnení hr. 70 mm   </t>
  </si>
  <si>
    <t>871313123</t>
  </si>
  <si>
    <t xml:space="preserve">Montáž potrubia z kanalizačných rúr z tvrdého PVC tesn. gumovým krúžkom v skl. do 20% DN 160   </t>
  </si>
  <si>
    <t>2861121650</t>
  </si>
  <si>
    <t xml:space="preserve">Rúrka flexodrenážna PVC D 160 mm   </t>
  </si>
  <si>
    <t>592238651P</t>
  </si>
  <si>
    <t xml:space="preserve">Prefabrikát betónový-uličná vpusť TBV 450/570, horný diel stav. výšky 57 cm   </t>
  </si>
  <si>
    <t>592238652P</t>
  </si>
  <si>
    <t xml:space="preserve">Prefabrikát betónový-uličná vpusť TBV 450/350, príp. diel s otvorom a vlžkou pre napoj. PVC rúry DN 200   </t>
  </si>
  <si>
    <t>592238653P</t>
  </si>
  <si>
    <t xml:space="preserve">Prefabrikát betónový-uličná vpusť TBV 450/300, spodný diel s kalovou priehlbinou   </t>
  </si>
  <si>
    <t>899202111</t>
  </si>
  <si>
    <t xml:space="preserve">Osadenie liatinovej mreže vrátane rámu a koša na bahno hmotnosti jednotlivo nad 50 do 100 kg   </t>
  </si>
  <si>
    <t>5524217400</t>
  </si>
  <si>
    <t xml:space="preserve">Vtoková mreža 500X500, únosnosť C 250 kN   </t>
  </si>
  <si>
    <t>4044790590</t>
  </si>
  <si>
    <t xml:space="preserve">IP6 „Priechod pre chodcov“,pozink.dopr.značka, základný rozmer 500x500 mm, fólia RA2   </t>
  </si>
  <si>
    <t>4044782570</t>
  </si>
  <si>
    <t xml:space="preserve">B2 „Zákaz vjazdu všetkých vozidiel“,pozink.dopr.značka, základný rozmer 700 mm, fólia RA1   </t>
  </si>
  <si>
    <t>4044782320</t>
  </si>
  <si>
    <t xml:space="preserve">P8 „Hlavná cesta“ pozinkovaná, základný rozmer 500x500 mm, fólia RA2*(R3A, R3B)   </t>
  </si>
  <si>
    <t>4044201000</t>
  </si>
  <si>
    <t xml:space="preserve">Cestný stĺpik CS - 1200 mm, fólia tr.2   </t>
  </si>
  <si>
    <t>91481110P</t>
  </si>
  <si>
    <t xml:space="preserve">Dočasné dopravné značky podľa dokumentácie C 102 (C101) - fáza I   </t>
  </si>
  <si>
    <t>mes</t>
  </si>
  <si>
    <t>91481111P</t>
  </si>
  <si>
    <t xml:space="preserve">Dočasné dopravné značky podľa dokumentácie C102 (101) - fáza II   </t>
  </si>
  <si>
    <t>91481112P</t>
  </si>
  <si>
    <t xml:space="preserve">Dočasné dopravné značky podľa dokumentácie C 102 (101) - fáza III   </t>
  </si>
  <si>
    <t xml:space="preserve">Dočasné dopravné značky podľa dokumentácie C 102 (101) - obchádzk. trasy počas trvania I. a II. fázy   </t>
  </si>
  <si>
    <t>91571111P</t>
  </si>
  <si>
    <t xml:space="preserve">Vodorovné značeniez retroleflexného plastového dvojzložkového materiálu deliacich čiar šírky 125 mm   </t>
  </si>
  <si>
    <t>91571312P</t>
  </si>
  <si>
    <t xml:space="preserve">Trvalé vodorovné značenie krytu z retroleflexného plastového dvojzložkového materiálu vodiacich prúžkov šírky 250 mm   </t>
  </si>
  <si>
    <t>91571911P</t>
  </si>
  <si>
    <t xml:space="preserve">Príplatok k cene za štrukturálne akustickú úpravu deliacich čiar šírky 250 mm   </t>
  </si>
  <si>
    <t>91572111P</t>
  </si>
  <si>
    <t xml:space="preserve">Vodorovné značenie krytu z retroleflexného plastového dvojzložkového materiálu stopčiar, zebier, tieňov, šípok nápisov, prechodov a pod.   </t>
  </si>
  <si>
    <t>916561112</t>
  </si>
  <si>
    <t xml:space="preserve">Osadenie záhonového alebo parkového obrubníka betón., do lôžka z bet. pros. tr. C 16/20 s bočnou oporou   </t>
  </si>
  <si>
    <t>917762112</t>
  </si>
  <si>
    <t xml:space="preserve">Osadenie chodník. obrubníka betónového ležatého do lôžka z betónu prosteho tr. C 16/20 s bočnou oporou   </t>
  </si>
  <si>
    <t>592290304P</t>
  </si>
  <si>
    <t xml:space="preserve">Obrubník betónový cestný (napr. 100/20/12 cm, sivá)   </t>
  </si>
  <si>
    <t>693665716P</t>
  </si>
  <si>
    <t xml:space="preserve">Sklovláknitá samolepiaca mreža netkaná  do asfaltových vrstiev vozoviek s pl. hmotn. do 40 g/m2, pevnosť v ťahu 100 kN/m (špecifik. v TS)   </t>
  </si>
  <si>
    <t>966006132</t>
  </si>
  <si>
    <t xml:space="preserve">Odstránenie značky, pre staničenie a ohraničenie so stľpikmi s bet. pätkami,  -0,08200t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</si>
  <si>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</si>
  <si>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</si>
  <si>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</si>
  <si>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</si>
  <si>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979089012</t>
  </si>
  <si>
    <t>Objekt:   104 Úprava cesty II/505</t>
  </si>
  <si>
    <t>113105113</t>
  </si>
  <si>
    <t xml:space="preserve">Rozoberanie dlažby z lomového kameňa, kladených do malty so škárami zaliatymi cem.maltou,  -0,58600t   </t>
  </si>
  <si>
    <t>113107132</t>
  </si>
  <si>
    <t xml:space="preserve">Odstránenie krytu v ploche do 200 m2 z betónu prostého, hr. vrstvy 150 do 300 mm,  -0,50000t   </t>
  </si>
  <si>
    <t>113152220</t>
  </si>
  <si>
    <t xml:space="preserve">Frézovanie asf. podkladu alebo krytu bez prek., plochy do 500 m2, pruh š. cez 0,5 m do 1 m, hr. 40 mm  0,102 t   </t>
  </si>
  <si>
    <t>113204111</t>
  </si>
  <si>
    <t xml:space="preserve">Vytrhanie obrúb kamenných, s vybúraním lôžka, záhonových,  -0,04000t   </t>
  </si>
  <si>
    <t>113205111</t>
  </si>
  <si>
    <t xml:space="preserve">Vytrhanie obrúb betónových, chodníkových ležatých,  -0,23000t   </t>
  </si>
  <si>
    <t>113307243</t>
  </si>
  <si>
    <t xml:space="preserve">Odstránenie podkladu asfaltového v ploche nad 200 m2, hr.nad 100 do 150 mm,  -0,31600t   </t>
  </si>
  <si>
    <t>121101112</t>
  </si>
  <si>
    <t xml:space="preserve">Odstránenie ornice s premiestn. na hromady, so zložením na vzdialenosť do 100 m a do 1000 m3   </t>
  </si>
  <si>
    <t>133211101</t>
  </si>
  <si>
    <t xml:space="preserve">Hĺbenie šachiet v  hornine tr. 3 súdržných - ručným náradím plocha výkopu do 4 m2   </t>
  </si>
  <si>
    <t>133211109</t>
  </si>
  <si>
    <t xml:space="preserve">Príplatok za lepivosť pri hĺbení šachiet ručným alebo pneumatickým náradím v horninách tr. 3   </t>
  </si>
  <si>
    <t xml:space="preserve">Vodorovné premiestnenie výkopku  po spevnenej ceste z horniny tr.1-4, nad 1000 do 10000 m3 na vzdialenosť do 1000 m   </t>
  </si>
  <si>
    <t>171101111</t>
  </si>
  <si>
    <t xml:space="preserve">Uloženie sypaniny do násypu  nesúdržnej horníny v aktívnej zóne   </t>
  </si>
  <si>
    <t>5834530700</t>
  </si>
  <si>
    <t xml:space="preserve">Štrkodrva frakcia 0-63 STN EN 13242 + A1   </t>
  </si>
  <si>
    <t>171201202</t>
  </si>
  <si>
    <t xml:space="preserve">Uloženie sypaniny na skládky nad 100 do 1000 m3   </t>
  </si>
  <si>
    <t>181301312</t>
  </si>
  <si>
    <t xml:space="preserve">Rozprestretie ornice na svahu do sklonu 1:5, plocha nad 500 m2, hr. do 150 mm   </t>
  </si>
  <si>
    <t>275313521</t>
  </si>
  <si>
    <t xml:space="preserve">Betón základových pätiek, prostý tr. C 12/15   </t>
  </si>
  <si>
    <t xml:space="preserve">Zhotovenie vrstvy z geotextílie na upravenom povrchu sklon do 1 : 5 , šírky nad 3 do 6 m   </t>
  </si>
  <si>
    <t>693665180P</t>
  </si>
  <si>
    <t xml:space="preserve">Geotextília netkaná separačná   </t>
  </si>
  <si>
    <t>334791111</t>
  </si>
  <si>
    <t xml:space="preserve">Prestup v betónových múroch z plastových rúr do DN 50   </t>
  </si>
  <si>
    <t>567132112</t>
  </si>
  <si>
    <t xml:space="preserve">Podklad z kameniva spevneného cementom s rozprestretím a zhutnením, CBGM C 8/10 (C 6/8), po zhutnení hr. 170 mm   </t>
  </si>
  <si>
    <t>573231111</t>
  </si>
  <si>
    <t xml:space="preserve">Postrek asfaltový spojovací bez posypu kamenivom z cestnej emulzie v množstve od 0,50 do 0,80 kg/m2   </t>
  </si>
  <si>
    <t>577154421</t>
  </si>
  <si>
    <t xml:space="preserve">Asfaltový betón vrstva ložná AC 22 L v pruhu š. nad 3 m z nemodifik. asfaltu tr. I, po zhutnení hr. 60 mm   </t>
  </si>
  <si>
    <t xml:space="preserve">Štrbinový žľab DN 200 vrátane vpust. dielov   </t>
  </si>
  <si>
    <t xml:space="preserve">Vyplnenie škár medzi cestnými panelmi akejkoľvek hrúbky asfaltovou zálievkou a tesniacim povrazom DN 22 z lahc. PE   </t>
  </si>
  <si>
    <t>87126031P</t>
  </si>
  <si>
    <t xml:space="preserve">Montáž chráničiek z rúr PVC  DN 100 mm   </t>
  </si>
  <si>
    <t>286001448P</t>
  </si>
  <si>
    <t xml:space="preserve">PVC rúra DN 100   </t>
  </si>
  <si>
    <t>911131111</t>
  </si>
  <si>
    <t xml:space="preserve">Osadenie a montáž cestného zábradlia oceľového s oceľovými stĺpikmi   </t>
  </si>
  <si>
    <t>553915300P</t>
  </si>
  <si>
    <t xml:space="preserve">Trojmadlové oceľ. zábradlie vrát. náterov podľa popisu v PD   </t>
  </si>
  <si>
    <t>4044798105</t>
  </si>
  <si>
    <t xml:space="preserve">IS21 „Smerová tabuľa k miestnemu cieľu“,zákl. rozmer1500 x 330, Informačná značka I. trieda, EG, 7 rokov, Zn plech so zahnutým lisovaným okrajom   </t>
  </si>
  <si>
    <t>4044783320</t>
  </si>
  <si>
    <t xml:space="preserve">B27a „Zákaz odbočovania vpravo“,pozink.dopr.značka, základný rozmer 700 mm, fólia RA1   </t>
  </si>
  <si>
    <t>4044799667</t>
  </si>
  <si>
    <t xml:space="preserve">E12 „Dodatková tabuľa s textom“ zákl. rozmer500x500, dodatkové tabuľky I. trieda, EG, 7 rokov, plech so zahnutým lisovaným okrajom   </t>
  </si>
  <si>
    <t>4044799922</t>
  </si>
  <si>
    <t xml:space="preserve">E2 „Vzdialenosť “ zákl. rozmer500x150, , dodatkové tabuľky II. trieda, HIP, 10 rokov, plech so zahnutým lisovaným okrajom   </t>
  </si>
  <si>
    <t>4044787790</t>
  </si>
  <si>
    <t xml:space="preserve">C6c „Prikázaný smer jazdy obchádzania vpravo a vľavo“,pozink.dopr.značka, základný rozmer 700 mm, fólia RA2   </t>
  </si>
  <si>
    <t>4044788320</t>
  </si>
  <si>
    <t xml:space="preserve">C24a „Vyhradený jazdný pruh“,pozink.dopr.značka, rozmer 1000x1500 mm, fólia RA2   </t>
  </si>
  <si>
    <t>4044791660</t>
  </si>
  <si>
    <t xml:space="preserve">IP6 „Priechod pre chodcov“,pozink.dopr.značka, základný rozmer 500x500 mm, fólia RA2* (R3A, R3B)   </t>
  </si>
  <si>
    <t>4044782500</t>
  </si>
  <si>
    <t xml:space="preserve">P1 „Daj prednosť v jazde !“, fólia RA2*(R3A, R3B)   </t>
  </si>
  <si>
    <t>4044788240</t>
  </si>
  <si>
    <t xml:space="preserve">C22b „Zníženie počtu jazdných pruhov“,pozink.dopr.značka, rozmer 1000x1500 mm, fólia RA2   </t>
  </si>
  <si>
    <t>91481041P</t>
  </si>
  <si>
    <t xml:space="preserve">Dočasné dopravné značky podľa dokumentácie C 104 - I. etapa   </t>
  </si>
  <si>
    <t>91481042P</t>
  </si>
  <si>
    <t xml:space="preserve">Dočasné dopravné značky podľa dokumentácie C 104 - II. etapa   </t>
  </si>
  <si>
    <t>917733111</t>
  </si>
  <si>
    <t xml:space="preserve">Osadenie betón. obrubníka bezbariérového do lôžka z betónu prosteho tr. C 30/37,š.do 400 mm   </t>
  </si>
  <si>
    <t>592195451P</t>
  </si>
  <si>
    <t xml:space="preserve">Obrubník cestný výšky 200 mm nad hranou vozovky (tzv. Kasselský)   </t>
  </si>
  <si>
    <t>93694110P</t>
  </si>
  <si>
    <t xml:space="preserve">Osadenie zástavkového prístrešku MHD   </t>
  </si>
  <si>
    <t>96600115P</t>
  </si>
  <si>
    <t xml:space="preserve">Demontáž zastávkového prístrešku MHD   </t>
  </si>
  <si>
    <t>966005111</t>
  </si>
  <si>
    <t xml:space="preserve">Rozobratie cestného zábradlia s betónovými pätkami,  -0,03500t   </t>
  </si>
  <si>
    <t>Objekt:   111 Komunikácia pre cyklistov</t>
  </si>
  <si>
    <t xml:space="preserve">Objednávateľ: </t>
  </si>
  <si>
    <t>Dátum:   17.3.2017</t>
  </si>
  <si>
    <t>577144211</t>
  </si>
  <si>
    <t xml:space="preserve">Asfaltový betón vrstva obrusná AC 11 O v pruhu š. do 3 m z nemodifik. asfaltu tr. I, po zhutnení hr. 50 mm   </t>
  </si>
  <si>
    <t>596911111</t>
  </si>
  <si>
    <t xml:space="preserve">Kladenie zámkovej dlažby hr. 6 cm pre peších do 20 m2 so zriadením lôžka z kameniva hr. 4 cm   </t>
  </si>
  <si>
    <t>596911191</t>
  </si>
  <si>
    <t xml:space="preserve">Príplatok za kladenie maloformátovej zámkovej dlažby hr. 60 mm, mimo kruhov do 20 m2   </t>
  </si>
  <si>
    <t>597962121</t>
  </si>
  <si>
    <t xml:space="preserve">Montáž uzavretého žľabu BGF, SV 100, do lôžka z betónu prostého tr. C 16/20   </t>
  </si>
  <si>
    <t>5923001619</t>
  </si>
  <si>
    <t xml:space="preserve">Liatinový mriežkový rošt NW 100, 500/155/7, MW 15/22, tr. C 250 kN (BGF, BGU)   </t>
  </si>
  <si>
    <t>5923001655</t>
  </si>
  <si>
    <t xml:space="preserve">BGF Plytký žľab NW 101, výška 60, s otvorom, bez spádu, BG SK   </t>
  </si>
  <si>
    <t>5923003243</t>
  </si>
  <si>
    <t xml:space="preserve">BG-SV Spojovací materiál pre mriežkový rošt - nerez   </t>
  </si>
  <si>
    <t>4044781610</t>
  </si>
  <si>
    <t xml:space="preserve">P8 „Hlavná cesta“ pozinkovaná, zväčšený rozmer 750x750 mm, fólia RA1   </t>
  </si>
  <si>
    <t>4044780890</t>
  </si>
  <si>
    <t xml:space="preserve">A19 „Práca“,pozink.dopr.značka, základný rozmer 900 mm, fólia RA2*(R3A,R3B)   </t>
  </si>
  <si>
    <t>4044781640</t>
  </si>
  <si>
    <t xml:space="preserve">P10 „Prednosť protiidúcich vozidiel“ pozinkovaná základný rozmer kruh 700 mm, fólia RA1   </t>
  </si>
  <si>
    <t>4044781670</t>
  </si>
  <si>
    <t xml:space="preserve">P11 „Prednosť pred protiidúcimi vozidlami“ pozinkovaná , základný rozmer 500x500 mm, fólia RA1   </t>
  </si>
  <si>
    <t>4044786910</t>
  </si>
  <si>
    <t xml:space="preserve">C8 „Cestička pre cyklistov“,pozink.dopr.značka, základný rozmer 700 mm, fólia RA1   </t>
  </si>
  <si>
    <t>4044787210</t>
  </si>
  <si>
    <t xml:space="preserve">C18 „Koniec príkazu“,pozink.dopr.značka, základný rozmer 700 mm, fólia RA1   </t>
  </si>
  <si>
    <t>4044783410</t>
  </si>
  <si>
    <t xml:space="preserve">B29a „Zákaz predchádzania“,pozink.dopr.značka, základný rozmer 700 mm, fólia RA1   </t>
  </si>
  <si>
    <t>4044783440</t>
  </si>
  <si>
    <t xml:space="preserve">B29b „Koniec zákazu predchádzania“,pozink.dopr.značka, základný rozmer 700 mm, fólia RA1   </t>
  </si>
  <si>
    <t>4044782540</t>
  </si>
  <si>
    <t xml:space="preserve">B1 „Zákaz vjazdu všetkých vozidiel v oboch smeroch“,pozink.dopr.značka, základný rozmer 700 mm, fólia RA1   </t>
  </si>
  <si>
    <t>Objekt:   120 Prístupová cesta k transformovni ŽSR</t>
  </si>
  <si>
    <t>121101111</t>
  </si>
  <si>
    <t xml:space="preserve">Odstránenie ornice s vodor. premiestn. na hromady, so zložením na vzdialenosť do 100 m a do 100m3   </t>
  </si>
  <si>
    <t>451541111</t>
  </si>
  <si>
    <t xml:space="preserve">Lôžko pod potrubie, stoky a drobné objekty, v otvorenom výkope zo štrkodrvy 0-63 mm   </t>
  </si>
  <si>
    <t>451572111</t>
  </si>
  <si>
    <t xml:space="preserve">Lôžko pod potrubie, stoky a drobné objekty, v otvorenom výkope z kameniva drobného ťaženého 0-4 mm   </t>
  </si>
  <si>
    <t>452311161</t>
  </si>
  <si>
    <t xml:space="preserve">Dosky, bloky, sedlá z betónu v otvorenom výkope tr. C 30/37   </t>
  </si>
  <si>
    <t>452351101</t>
  </si>
  <si>
    <t xml:space="preserve">Debnenie v otvorenom výkope dosiek, sedlových lôžok a blokov pod potrubie,stoky a drobné objekty   </t>
  </si>
  <si>
    <t>465512127</t>
  </si>
  <si>
    <t xml:space="preserve">Dlažba z lomového kameňa kamenársky na sucho, so zaliatim škár hr. kameňa 200 mm   </t>
  </si>
  <si>
    <t>45131172P</t>
  </si>
  <si>
    <t xml:space="preserve">Podklad pod dlažbu z prostého betónu vodostavebného C 12/15 hr.nad 100 do 150 mm   </t>
  </si>
  <si>
    <t>567143115</t>
  </si>
  <si>
    <t xml:space="preserve">Podklad z kameniva spevneného cementom s rozprestretím a zhutnením, CBGM C 5/6, po zhutnení hr. 250 mm   </t>
  </si>
  <si>
    <t>579101111</t>
  </si>
  <si>
    <t xml:space="preserve">Emulzný mikrokoberec jednovrstvový EM 5 s rozprestretím pre plochu do 10 000 m2   </t>
  </si>
  <si>
    <t>579201111</t>
  </si>
  <si>
    <t xml:space="preserve">Emulzný mikrokoberec dvojvrstvový EM 5 + EM 5 s rozprestretím pre plochu do 10 000 m2   </t>
  </si>
  <si>
    <t>4044781440</t>
  </si>
  <si>
    <t xml:space="preserve">P2 „Stoj daj prednosť v jazde !“ pozinkovaná, základný rozmer 700 mm, fólia RA1   </t>
  </si>
  <si>
    <t>4044786610</t>
  </si>
  <si>
    <t xml:space="preserve">C2 „Prikázaný smer jazdy vpravo“,pozink.dopr.značka, základný rozmer 700 mm, fólia RA1   </t>
  </si>
  <si>
    <t>4044799669</t>
  </si>
  <si>
    <t xml:space="preserve">E12 „Dodatková tabuľa s textom“ zväč. rozmer 750x750, dodatkové tabuľky I. trieda, EG, 7 rokov, plech so zahnutým lisovaným okrajom   </t>
  </si>
  <si>
    <t>919541114</t>
  </si>
  <si>
    <t xml:space="preserve">Zhotovenie priepustu alebo zjazdu z rúr plastových PE ryhovaných hrdlových alebo spojkových DN 600 mm   </t>
  </si>
  <si>
    <t>286001809P</t>
  </si>
  <si>
    <t xml:space="preserve">HDPE rúra DN 600 korugovaná (špirálovo ryhovaná vonk. stena)   </t>
  </si>
  <si>
    <t>Objekt:   201 Žel. most na trati Bratislava hl.st. - Kúty v žkm 46,504 nad predĺžením Saratovskej ul.</t>
  </si>
  <si>
    <t>Spracoval:   Ing.Pastorková</t>
  </si>
  <si>
    <t>Miesto:  Bratislava - Dúbravka</t>
  </si>
  <si>
    <t>115001101</t>
  </si>
  <si>
    <t xml:space="preserve">Odvedenie vody potrubím pri priemere potrubia DN do 100   </t>
  </si>
  <si>
    <t>115101201</t>
  </si>
  <si>
    <t xml:space="preserve">Čerpanie vody na dopravnú výšku do 10 m s priemerným prítokom litrov za minútu nad 100 do 500 l   </t>
  </si>
  <si>
    <t>hod</t>
  </si>
  <si>
    <t>115101301</t>
  </si>
  <si>
    <t xml:space="preserve">Pohotovosť záložnej čerpacej súpravy pre výšku do 10 m, s prítokom litrov za minútu nad 100 do 500 l   </t>
  </si>
  <si>
    <t>deň</t>
  </si>
  <si>
    <t>122201401</t>
  </si>
  <si>
    <t xml:space="preserve">Výkop v zemníku na suchu v hornine 3, do 100 m3   </t>
  </si>
  <si>
    <t>122201409</t>
  </si>
  <si>
    <t xml:space="preserve">Príplatok k cenám za lepivosť výkopu v zemníkoch na suchu v hornine 3   </t>
  </si>
  <si>
    <t>122202502</t>
  </si>
  <si>
    <t xml:space="preserve">Odkopávka a prekopávka nezapažená pre spodnú stavbu železníc v hornine 3 do 1000 m3   </t>
  </si>
  <si>
    <t>122202509</t>
  </si>
  <si>
    <t xml:space="preserve">Odkopávky a prekopávky nezapažené pre spodnú stavbu železníc. Príplatok za lepivosť horniny 3   </t>
  </si>
  <si>
    <t>131201202</t>
  </si>
  <si>
    <t xml:space="preserve">Výkop zapaženej jamy v hornine 3, nad 100 do 1000 m3   </t>
  </si>
  <si>
    <t>131201209</t>
  </si>
  <si>
    <t xml:space="preserve">Príplatok za lepivosť pri hĺbení zapažených jám a zárezov s urovnaním dna v hornine 3   </t>
  </si>
  <si>
    <t>133201201</t>
  </si>
  <si>
    <t xml:space="preserve">Výkop šachty nezapaženej, hornina 3 do 100 m3   </t>
  </si>
  <si>
    <t>133201209</t>
  </si>
  <si>
    <t xml:space="preserve">Príplatok k cenám za lepivosť horniny tr.3   </t>
  </si>
  <si>
    <t>134702101</t>
  </si>
  <si>
    <t xml:space="preserve">Výkop pre vodárenskú studňu nespúšťanú do 4m hornina1-4 s pažením príložným do 2 m   </t>
  </si>
  <si>
    <t xml:space="preserve">Vodorovné premiestnenie výkopku pre spodnú stavbu železníc po spevnenej ceste z horniny tr.1-4 do 1000 m3 na vzdialenosť do 1000 m </t>
  </si>
  <si>
    <t xml:space="preserve">Vodorovné premiestnenie výkopku pre spodnú stavbu železníc po spevnenej ceste z horniny tr.1-4 nad 1000 do 10000 m3 na vzdialenosť do 3000 m </t>
  </si>
  <si>
    <t>Vodorovné premiestnenie výkopku pre spodnú stavbu železníc po spevnenej ceste z horniny tr.1-4 nad 1000 do 10000 m3, príplatok k cene za každých ďalšich a začatých 1000 m</t>
  </si>
  <si>
    <t>167101101</t>
  </si>
  <si>
    <t xml:space="preserve">Nakladanie neuľahnutého výkopku z hornín tr.1-4 do 100 m3   </t>
  </si>
  <si>
    <t>171101103</t>
  </si>
  <si>
    <t xml:space="preserve">Uloženie sypaniny do násypu  súdržnej horniny s mierou zhutnenia nad 96 do 100 % podľa Proctor-Standard   </t>
  </si>
  <si>
    <t>583453070P</t>
  </si>
  <si>
    <t xml:space="preserve">Štrkodrva frakcia 4-63 Smm   </t>
  </si>
  <si>
    <t>171101112</t>
  </si>
  <si>
    <t xml:space="preserve">Uloženie sypaniny do násypu  nesúdržnej horníny mimo aktivívnej zóny   </t>
  </si>
  <si>
    <t xml:space="preserve">Štrkodrva napr. frakcia 0-63 STN EN 13242 + A1   </t>
  </si>
  <si>
    <t>171151101</t>
  </si>
  <si>
    <t xml:space="preserve">Hutnenie bokov násypov z hornín súdržných a sypkých   </t>
  </si>
  <si>
    <t>Uloženie sypaniny na skládky do 100 m3</t>
  </si>
  <si>
    <t>Poplatok za skladovanie - zemina a kamenivo (17 05) ostatné</t>
  </si>
  <si>
    <t>5834374400</t>
  </si>
  <si>
    <t xml:space="preserve">Kamenivo drvené hrubé frakcia 32-63 STN EN 12620 + A1   </t>
  </si>
  <si>
    <t>174101002</t>
  </si>
  <si>
    <t xml:space="preserve">Zásyp sypaninou so zhutnením jám, šachiet, rýh, zárezov alebo okolo objektov nad 100 do 1000 m3   </t>
  </si>
  <si>
    <t>175101101</t>
  </si>
  <si>
    <t xml:space="preserve">Obsyp potrubia sypaninou z vhodných hornín 1 až 4 bez prehodenia sypaniny   </t>
  </si>
  <si>
    <t>5833716700</t>
  </si>
  <si>
    <t xml:space="preserve">Štrkopiesok napr. frakcia 0-22 STN EN 13242 + A1   </t>
  </si>
  <si>
    <t>181101101</t>
  </si>
  <si>
    <t xml:space="preserve">Úprava pláne v zárezoch v hornine 1-4 bez zhutnenia   </t>
  </si>
  <si>
    <t>182201101</t>
  </si>
  <si>
    <t xml:space="preserve">Svahovanie trvalých svahov v násype   </t>
  </si>
  <si>
    <t>212341111</t>
  </si>
  <si>
    <t xml:space="preserve">Obetónovanie drenážnych rúr medzerovitým betónom   </t>
  </si>
  <si>
    <t>21279231P</t>
  </si>
  <si>
    <t xml:space="preserve">Drenážne potrubie napr. z flexodrenážnych rúr DN 100   </t>
  </si>
  <si>
    <t>215901101</t>
  </si>
  <si>
    <t xml:space="preserve">Zhutnenie podložia z rastlej horniny 1 až 4 pod násypy, z hornina súdržných do 92 % PS a nesúdržných   </t>
  </si>
  <si>
    <t>224361114</t>
  </si>
  <si>
    <t xml:space="preserve">Výstuž pilót betónovaných do zeme, s vytiahnutím pažnice, z ocele 10 505   </t>
  </si>
  <si>
    <t>229942113</t>
  </si>
  <si>
    <t xml:space="preserve">Rúrkové mikropilóty tlakové i ťahové z ocele 11 523 časť hladká, pri priemere nad 105 do 115 mm   </t>
  </si>
  <si>
    <t>229942123</t>
  </si>
  <si>
    <t xml:space="preserve">Rúrkové mikropilóty tlakové i ťahové z ocele 11 523 časť manžetová pri priemere nad 105 do 115 mm   </t>
  </si>
  <si>
    <t>22994611P</t>
  </si>
  <si>
    <t xml:space="preserve">Hlava rúrkovej mikropilóty pri priemere nad 105 do 115 mm, atyp podľa PD   </t>
  </si>
  <si>
    <t>239941121</t>
  </si>
  <si>
    <t xml:space="preserve">Pomocná konštrukcia z ocele pre zvláštne zakladanie stavieb zhotovenie   </t>
  </si>
  <si>
    <t>1338435060</t>
  </si>
  <si>
    <t xml:space="preserve">Tyče oceľové prierezu U 140 mm, napr. ozn. S235JR (11 375) valcované za tepla   </t>
  </si>
  <si>
    <t>239941131</t>
  </si>
  <si>
    <t xml:space="preserve">Pomocná konštrukcia z ocele pre zvláštne zakladanie stavieb odstránenie   </t>
  </si>
  <si>
    <t>231942212</t>
  </si>
  <si>
    <t xml:space="preserve">Oceľové štetovnice pre štetové steny baranené alebo nasadené rezanie priečne zabaranených   </t>
  </si>
  <si>
    <t>231942231</t>
  </si>
  <si>
    <t xml:space="preserve">Oceľové štetovnice pre štetové steny baranené alebo nasadené rezanie otvorov na skládke   </t>
  </si>
  <si>
    <t>231943111</t>
  </si>
  <si>
    <t xml:space="preserve">Steny baranené z oceľových štetovníc z terénu nastraženie pri dľžke štetovníc do 10 m   </t>
  </si>
  <si>
    <t>134421203P</t>
  </si>
  <si>
    <t xml:space="preserve">Profil oceľový na štetovnice typ I an   </t>
  </si>
  <si>
    <t>231943211</t>
  </si>
  <si>
    <t xml:space="preserve">Steny baranené z oceľových štetovníc z terénu zabaranenie na dľžku do 10 m   </t>
  </si>
  <si>
    <t>234952919</t>
  </si>
  <si>
    <t xml:space="preserve">Príplatok k cene za dopravné hlavného materiálu oceňované v špecifikácii s obratovosťou   </t>
  </si>
  <si>
    <t>237941111</t>
  </si>
  <si>
    <t xml:space="preserve">Vytiahnutie štetovnicových stien z oceľových štetovníc zabaranených do 2 rokov, do 10m   </t>
  </si>
  <si>
    <t>242111111</t>
  </si>
  <si>
    <t xml:space="preserve">Osadenie plášťa vodárenskej studne z betónových skruží celokruhových DN 800   </t>
  </si>
  <si>
    <t>592253000P</t>
  </si>
  <si>
    <t xml:space="preserve">Prefabrikát betónová skruž kruhová napr. TBH/60 cm Ms 60xdĺ.100xhr.steny 7,5cm (Betonárka Nadlice)   </t>
  </si>
  <si>
    <t>262041311</t>
  </si>
  <si>
    <t xml:space="preserve">Odpaženie vrtov pre injektáž na povrchu, priemeru nad 93 do 156 mm   </t>
  </si>
  <si>
    <t>262203372</t>
  </si>
  <si>
    <t xml:space="preserve">Vrty pre injektáž zvislé povrchové, D nad 93 do 156 mm, v hĺbke 0 - 25 m, v hornine II   </t>
  </si>
  <si>
    <t>2703600PC</t>
  </si>
  <si>
    <t xml:space="preserve">Merací vývod CRM z nerezovej ocele (dodávka a montáž)   </t>
  </si>
  <si>
    <t>27036212P</t>
  </si>
  <si>
    <t xml:space="preserve">Prevarenie výstuže - zváraný spoj nosný v mieste kríženia prútov mostných konštrukcií   </t>
  </si>
  <si>
    <t>27036232P</t>
  </si>
  <si>
    <t xml:space="preserve">Prevarenie výstuže - zváraný spoj nosný pozdĺžny mostných konštrukcií   </t>
  </si>
  <si>
    <t>132853100P</t>
  </si>
  <si>
    <t xml:space="preserve">Tyč oceľová rebierková pre výstuž do betónu - pre prevarenie výstuže   </t>
  </si>
  <si>
    <t>273311116</t>
  </si>
  <si>
    <t xml:space="preserve">Základové dosky mostných konštrukcií z betónu prostého tr. C 16/20   </t>
  </si>
  <si>
    <t>274311114</t>
  </si>
  <si>
    <t xml:space="preserve">Základové pásy, prahy, vence mostných konštrukcií z betónu prostého tr. C 12/15   </t>
  </si>
  <si>
    <t>274313811</t>
  </si>
  <si>
    <t xml:space="preserve">Betón základových pásov, prostý tr. C 30/37   </t>
  </si>
  <si>
    <t>274321118</t>
  </si>
  <si>
    <t xml:space="preserve">Základové pásy, prahy, vence mostných konštrukcií z betónu železového tr. C 30/37   </t>
  </si>
  <si>
    <t>274354111</t>
  </si>
  <si>
    <t xml:space="preserve">Debnenie základových pásov mostných konštrukcií - zhotovenie   </t>
  </si>
  <si>
    <t>274354211</t>
  </si>
  <si>
    <t xml:space="preserve">Debnenie základových pásov mostných konštrukcií - odstránenie   </t>
  </si>
  <si>
    <t>274362111</t>
  </si>
  <si>
    <t xml:space="preserve">Výstuž základových pásov, prahov, vencov a ostruh z betonárskej ocele 10 505 mostných konštrukcií   </t>
  </si>
  <si>
    <t>275313811</t>
  </si>
  <si>
    <t xml:space="preserve">Betón základových pätiek, prostý tr. C 30/37   </t>
  </si>
  <si>
    <t>282602213</t>
  </si>
  <si>
    <t xml:space="preserve">Injektovanie povrchové s dvojitým obturátorom mikropilót alebo kotiev tlakom nad 2, 0 do 4,5 MPa (m)   </t>
  </si>
  <si>
    <t>285371212</t>
  </si>
  <si>
    <t xml:space="preserve">Kotvy tyčové, bez vykonania vrtu, bez zainjekt. a napnutia kotvy pri dĺžky nad 5 m a priem. 28-32 mm   </t>
  </si>
  <si>
    <t>28537121P</t>
  </si>
  <si>
    <t xml:space="preserve">Demontáž tyčovej kotvy   </t>
  </si>
  <si>
    <t>285372111</t>
  </si>
  <si>
    <t xml:space="preserve">Napnutie tyčových kotiev pri predpísanej únosnosti kotvy do 0, 45 MN   </t>
  </si>
  <si>
    <t xml:space="preserve">Geotextília napr. netkaná polypropylénová Tatratex PP 300   </t>
  </si>
  <si>
    <t>28997130P</t>
  </si>
  <si>
    <t xml:space="preserve">PP 3-osá geomreža (napr. Tensar Triax TX 160), zhotovenie a dodávka výstužnej vrstvy   </t>
  </si>
  <si>
    <t>289971622</t>
  </si>
  <si>
    <t xml:space="preserve">Položenie bentonitovej rohože na upravenom povrchu sklon do 1 : 5, šírky do 6 m   </t>
  </si>
  <si>
    <t>693665618P</t>
  </si>
  <si>
    <t xml:space="preserve">Geosyntetická minerálna tesniaca rohož   </t>
  </si>
  <si>
    <t>317321119</t>
  </si>
  <si>
    <t xml:space="preserve">Mostové rímsy z betónu železového triedy C 35/45   </t>
  </si>
  <si>
    <t>317353121</t>
  </si>
  <si>
    <t xml:space="preserve">Debnenie mostových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</si>
  <si>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</si>
  <si>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</si>
  <si>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</si>
  <si>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mostových ríms z betonárskej ocele 10 505   </t>
  </si>
  <si>
    <t>31945000P</t>
  </si>
  <si>
    <t xml:space="preserve">Výplň kontaktných škár šírky do 400 mm prefabrikátov maltou (materiálom pevnosti 30 MPa)   </t>
  </si>
  <si>
    <t>31945002P</t>
  </si>
  <si>
    <t xml:space="preserve">Výplň kontaktných škár šírky 500 - 1000 mm prefabrikátov pružnou hmotou   </t>
  </si>
  <si>
    <t>33412111P</t>
  </si>
  <si>
    <t xml:space="preserve">Osadenie prefabrikovaných opôr alebo pilierov z betónu železového hmotnosti nad 10 do 20 t   </t>
  </si>
  <si>
    <t>593830020P</t>
  </si>
  <si>
    <t xml:space="preserve">Prefabrikované krídlo pri OP1, pravé "A" (podľa PD)   </t>
  </si>
  <si>
    <t>593830021P</t>
  </si>
  <si>
    <t xml:space="preserve">Prefabrikované krídlo pri OP1, pravé "B" (podľa PD)   </t>
  </si>
  <si>
    <t>593830022P</t>
  </si>
  <si>
    <t xml:space="preserve">Prefabrikované krídlo pri OP1, ľavé "A" (podľa PD)   </t>
  </si>
  <si>
    <t>593830023P</t>
  </si>
  <si>
    <t xml:space="preserve">Prefabrikované krídlo pri OP1, ľavé "B" (podľa PD)   </t>
  </si>
  <si>
    <t>593830024P</t>
  </si>
  <si>
    <t xml:space="preserve">Prefabrikované krídlo pri OP2, pravé "A" (podľa PD)   </t>
  </si>
  <si>
    <t>593830025P</t>
  </si>
  <si>
    <t xml:space="preserve">Prefabrikované krídlo pri OP2, pravé "B" (podľa PD)   </t>
  </si>
  <si>
    <t>593830026P</t>
  </si>
  <si>
    <t xml:space="preserve">Prefabrikované krídlo pri OP2, ľavé "A" (podľa PD)   </t>
  </si>
  <si>
    <t>593830027P</t>
  </si>
  <si>
    <t xml:space="preserve">Prefabrikované krídlo pri OP2, ľavé "B" (podľa PD)   </t>
  </si>
  <si>
    <t>59383000PC</t>
  </si>
  <si>
    <t xml:space="preserve">Prefabrikovaný záverný múr ZM OP1 "C" (podľa PD)   </t>
  </si>
  <si>
    <t>59383001PC</t>
  </si>
  <si>
    <t xml:space="preserve">Prefabrikovaný záverný múr ZM OP1 "D" (podľa PD)   </t>
  </si>
  <si>
    <t>59383002PC</t>
  </si>
  <si>
    <t xml:space="preserve">Prefabrikovaný záverný múr ZM OP1 "E" (podľa PD)   </t>
  </si>
  <si>
    <t>59383003PC</t>
  </si>
  <si>
    <t xml:space="preserve">Prefabrikovaný záverný múr ZM OP2 "C" (podľa PD)   </t>
  </si>
  <si>
    <t>59383004PC</t>
  </si>
  <si>
    <t xml:space="preserve">Prefabrikovaný záverný múr ZM OP2 "D" (podľa PD)   </t>
  </si>
  <si>
    <t>59383005PC</t>
  </si>
  <si>
    <t xml:space="preserve">Prefabrikovaný záverný múr ZM OP2 "E" (podľa PD)   </t>
  </si>
  <si>
    <t>334323129</t>
  </si>
  <si>
    <t xml:space="preserve">Mostné opory a úložné prahy z betónu železového tr. C 35/45   </t>
  </si>
  <si>
    <t>334323169</t>
  </si>
  <si>
    <t xml:space="preserve">Mostné bloky ložísk z betónu železového tr. C 35/45   </t>
  </si>
  <si>
    <t>334351112</t>
  </si>
  <si>
    <t xml:space="preserve">Debnenie mostných konštrukcií-opôr výšky do 20 m, zhotovenie   </t>
  </si>
  <si>
    <t>334351212</t>
  </si>
  <si>
    <t xml:space="preserve">Debnenie mostných konštrukcií-opôr výšky do 20 m, odstránenie   </t>
  </si>
  <si>
    <t>334362116</t>
  </si>
  <si>
    <t xml:space="preserve">Výstuž drieku opôr z betonárskej ocele 10 505 mostných konštrukcií   </t>
  </si>
  <si>
    <t>334362166</t>
  </si>
  <si>
    <t xml:space="preserve">Výstuž úložných prahov ložísk z betonárskej ocele 10 505 mostných konštrukcií   </t>
  </si>
  <si>
    <t>33437252P</t>
  </si>
  <si>
    <t xml:space="preserve">Chránička z PE rúr pre predpínaciu výstuž mostných opôr (dodávka a osadenie)   </t>
  </si>
  <si>
    <t>33437281P</t>
  </si>
  <si>
    <t xml:space="preserve">Osadenie a napínanie predpínacích tyčí   </t>
  </si>
  <si>
    <t>533751310P</t>
  </si>
  <si>
    <t xml:space="preserve">Predpínacia tyč f 32 mm z ocele ST 950/1050 MPa, dl. 2070 mm, komplet kotevný systém (matica, podložka, prstenec, krytka), oceľ. časti s epoxid. úpravou povrchu   </t>
  </si>
  <si>
    <t>33437271P</t>
  </si>
  <si>
    <t xml:space="preserve">Zainjektovanie predpíínacích tyčí   </t>
  </si>
  <si>
    <t>334374925</t>
  </si>
  <si>
    <t xml:space="preserve">Prepojenie výstuže eliminujíce bludné prúdy mostných stĺpov a podpôr   </t>
  </si>
  <si>
    <t>348171121</t>
  </si>
  <si>
    <t xml:space="preserve">Osadenie mostného oceľového zábradlia trvalého do betónu ríms priamo   </t>
  </si>
  <si>
    <t>55381682PC</t>
  </si>
  <si>
    <t xml:space="preserve">Oceľové uholníkové zábradlie dvojmadlové, s protikoróznou ochranou náterovým systémom   </t>
  </si>
  <si>
    <t>38811111P</t>
  </si>
  <si>
    <t xml:space="preserve">Teleso kábelovodu napr. z betónových tvárnic KK 4 päťotvorových (žľab, vložený kryt, deliace stienky), dodávka a montáž   </t>
  </si>
  <si>
    <t>38899521P</t>
  </si>
  <si>
    <t xml:space="preserve">Chránička káblov z rúr oceľových DN 29, dodávka a montáž   </t>
  </si>
  <si>
    <t>421321239</t>
  </si>
  <si>
    <t xml:space="preserve">Mostné nosné konštrukcie doskové z betónu železového tr. C 35/45   </t>
  </si>
  <si>
    <t>421362136</t>
  </si>
  <si>
    <t xml:space="preserve">Výstuž spriahnutej dosky z betonárskej ocele 10 505 mostných konštrukcií   </t>
  </si>
  <si>
    <t>421362156</t>
  </si>
  <si>
    <t xml:space="preserve">Výstuž dilatačného záveru z betonárskej ocele 10 505 mostných konštrukcií   </t>
  </si>
  <si>
    <t>421955112</t>
  </si>
  <si>
    <t xml:space="preserve">Debnenie z preglejok na mostnej skruži - zhotovenie   </t>
  </si>
  <si>
    <t>421955212</t>
  </si>
  <si>
    <t xml:space="preserve">Debnenie z preglejok na mostnej skruži - odstránenie   </t>
  </si>
  <si>
    <t>423355315</t>
  </si>
  <si>
    <t xml:space="preserve">Montáž strateného debnenia - spriahnutej dosky Centris   </t>
  </si>
  <si>
    <t>5959074510</t>
  </si>
  <si>
    <t xml:space="preserve">Cementotriesková doska napr. CETRIS BASIC 125x335 cm, hr. 30 mm   </t>
  </si>
  <si>
    <t>428941522</t>
  </si>
  <si>
    <t xml:space="preserve">Osadenie mostného ložiska oceľového hrncového s hornou škárou zaťaženia nad 2500 do 5000 kN   </t>
  </si>
  <si>
    <t>55300001P</t>
  </si>
  <si>
    <t xml:space="preserve">Ložisko kalotové, pevné, zaťaženie 4600/900 kN   </t>
  </si>
  <si>
    <t>55300002P</t>
  </si>
  <si>
    <t xml:space="preserve">Ložisko kalotové, priečne pohyblivé, zaťaženie 4600/1600 kN   </t>
  </si>
  <si>
    <t>55300003P</t>
  </si>
  <si>
    <t xml:space="preserve">Ložisko kalotové, všesmerne pohyblivé, zaťaženie 4600/1600 kN   </t>
  </si>
  <si>
    <t>55300004P</t>
  </si>
  <si>
    <t xml:space="preserve">Ložisko kalotové, jednosmerne pohyblivé, zaťaženie 4600/900 kN   </t>
  </si>
  <si>
    <t>42932121P</t>
  </si>
  <si>
    <t xml:space="preserve">Dobetónovanie mostného dilatačného záveru z betónu železového tr. C 35/45 s rýchlym tvrdnutím   </t>
  </si>
  <si>
    <t>430321616</t>
  </si>
  <si>
    <t xml:space="preserve">Schodiskové konštrukcie, betón železový tr. C 30/37   </t>
  </si>
  <si>
    <t>430362021</t>
  </si>
  <si>
    <t xml:space="preserve">Výstuž schodiskových konštrukcií zo zváraných sietí z drôtov typu KARI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</si>
  <si>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</si>
  <si>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</si>
  <si>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</si>
  <si>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</si>
  <si>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434351141</t>
  </si>
  <si>
    <t xml:space="preserve">Debnenie stupňov na podstupňovej doske alebo na teréne pôdorysne priamočiarych zhotovenie   </t>
  </si>
  <si>
    <t>434351142</t>
  </si>
  <si>
    <t xml:space="preserve">Debnenie stupňov na podstupňovej doske alebo na teréne pôdorysne priamočiarych odstránenie   </t>
  </si>
  <si>
    <t>451315125</t>
  </si>
  <si>
    <t xml:space="preserve">Podkladová alebo výplňová vrstva z betónu tr. C 16/20 hr. do 150 mm   </t>
  </si>
  <si>
    <t>451475111</t>
  </si>
  <si>
    <t xml:space="preserve">Podkladná vrstva napr. zo živice CHS EPOXY BG 15 prvá vrstva hr. 10 mm   </t>
  </si>
  <si>
    <t>451475112</t>
  </si>
  <si>
    <t xml:space="preserve">Podkladná vrstva napr. zo živice CHS EPOXY BG 15 každá ďalšia vrstva hr. 10 mm   </t>
  </si>
  <si>
    <t>451577121</t>
  </si>
  <si>
    <t xml:space="preserve">Podkladová a výplňová vrstva z kameniva drveného hr. do 200 mm   </t>
  </si>
  <si>
    <t>452311141</t>
  </si>
  <si>
    <t xml:space="preserve">Dosky, bloky, sedlá z betónu v otvorenom výkope tr. C 16/20   </t>
  </si>
  <si>
    <t>452471101</t>
  </si>
  <si>
    <t xml:space="preserve">Podkladová vrstva z modifikovanej malty cementovej - prvá vrstva hr. do 10 mm   </t>
  </si>
  <si>
    <t>452471102</t>
  </si>
  <si>
    <t xml:space="preserve">Podkladová vrstva z modifikovanej malty cementovej - každá ďalšia vrstva hr. 10 mm   </t>
  </si>
  <si>
    <t>45247113P</t>
  </si>
  <si>
    <t xml:space="preserve">Výplňová vrstva z rýchlotvrdnúcej malty cementovej s malým zmrašťovaním (dobetónovanie vrátane potrebného debnenia)   </t>
  </si>
  <si>
    <t>45247114P</t>
  </si>
  <si>
    <t xml:space="preserve">Výplň škár plastmaltou s vysokou pevnosťou v tlaku   </t>
  </si>
  <si>
    <t>45731110P</t>
  </si>
  <si>
    <t xml:space="preserve">Spádová vrstva na báze cementu   </t>
  </si>
  <si>
    <t>458501111</t>
  </si>
  <si>
    <t xml:space="preserve">Výplňové kliny za oporou z kameniva ťaženého hutneného po vrstvách   </t>
  </si>
  <si>
    <t>465513156</t>
  </si>
  <si>
    <t xml:space="preserve">Dlažba svahu pri oporách z upraveného lomového žulového kameňa LK 20 do lôžka C 25/30 plochy do 10 m2   </t>
  </si>
  <si>
    <t>51153211P</t>
  </si>
  <si>
    <t xml:space="preserve">Stabilizácia štrkového lôžka dvojzložkovým lepidlom   </t>
  </si>
  <si>
    <t>622661211</t>
  </si>
  <si>
    <t xml:space="preserve">Náter betónu mosta epoxidový disperzný 1x impregnačný OS-A   </t>
  </si>
  <si>
    <t>62747135P</t>
  </si>
  <si>
    <t xml:space="preserve">Vyrovnanie zvislých plôch stierkou zo sanačnej malty, hr.5 mm   </t>
  </si>
  <si>
    <t>871350310</t>
  </si>
  <si>
    <t xml:space="preserve">Montáž kanalizačného potrubia napr. z polypropylénových hladkých rúr SN 10 DN 200 mm   </t>
  </si>
  <si>
    <t>2860014570</t>
  </si>
  <si>
    <t xml:space="preserve">napr. MASTER rúra 200/1m - PP hladký kanalizačný systém SN10 PIPELIFE   </t>
  </si>
  <si>
    <t>892351111</t>
  </si>
  <si>
    <t xml:space="preserve">Ostatné práce na rúrovom vedení, tlakové skúšky vodovodného potrubia DN 150 alebo 200   </t>
  </si>
  <si>
    <t>892372111</t>
  </si>
  <si>
    <t xml:space="preserve">Zabezpečenie koncov vodovodného potrubia pri tlakových skúškach DN do 300 mm   </t>
  </si>
  <si>
    <t>894810009</t>
  </si>
  <si>
    <t xml:space="preserve">Montáž PP revíznej kanalizačnej šachty 600 do výšky šachty 2 m s roznášacím prstencom a poklopom   </t>
  </si>
  <si>
    <t>2861421320</t>
  </si>
  <si>
    <t xml:space="preserve">Vlnovcová šachtová rúra napr. TEGRA DN 600 L=6 m kanalizačná, materiál: PP, WAVIN   </t>
  </si>
  <si>
    <t>2866113100</t>
  </si>
  <si>
    <t xml:space="preserve">Šachtové dno ku kanalizačnej revíznej šachte napr. TEGRA 600 - prietočné DN 315x60°, materiál: PP, WAVIN   </t>
  </si>
  <si>
    <t>2867107430</t>
  </si>
  <si>
    <t xml:space="preserve">Gumové tesnenie šachtovej rúry 600 ku kanalizačnej revíznej šachte napr. TEGRA 600, WAVIN   </t>
  </si>
  <si>
    <t>2867107445</t>
  </si>
  <si>
    <t xml:space="preserve">Betónový roznášací prstenec 1100/680/150 ku kanalizačnej šachte napr.TEGRA 600/1000 NG, WAVIN   </t>
  </si>
  <si>
    <t>5524180330</t>
  </si>
  <si>
    <t xml:space="preserve">Poklop napr. betón-liatina BEGU A15 A15/600/750, WAVIN   </t>
  </si>
  <si>
    <t>911333112</t>
  </si>
  <si>
    <t xml:space="preserve">Osadenie ochranného zariadenia na mostoch pri vzd. stĺpikov 2 m zvod. zábradlie oceľové jednoduché   </t>
  </si>
  <si>
    <t>55381681PC</t>
  </si>
  <si>
    <t xml:space="preserve">Oceľové uholníkové zábradlie z dielcov, so zvislou výplňou z pásoviny a plechu, s rúrkovým madlom, vrátane protikoróznej úpravy podľa PD   </t>
  </si>
  <si>
    <t>91786211P</t>
  </si>
  <si>
    <t xml:space="preserve">Osadenie chodník. obrubníka betónového stojatého do lôžka z betónu prosteho tr. C 25/30 s bočnou oporou   </t>
  </si>
  <si>
    <t>592290303P</t>
  </si>
  <si>
    <t xml:space="preserve">Obrubník betónový rovný 100/25/10 cm   </t>
  </si>
  <si>
    <t>91810111P</t>
  </si>
  <si>
    <t xml:space="preserve">Lôžko pod obrubníky, krajníky alebo obruby z dlažob. kociek z betónu prostého tr. C 25/30   </t>
  </si>
  <si>
    <t>92694122P</t>
  </si>
  <si>
    <t xml:space="preserve">Staničník osadený na zábradlie (dodávka a montáž, s upínacím materiálom)   </t>
  </si>
  <si>
    <t>931941112</t>
  </si>
  <si>
    <t xml:space="preserve">Osadenie dilatačného mostného záveru lamelového - posun do 100 mm   </t>
  </si>
  <si>
    <t>53300001P</t>
  </si>
  <si>
    <t xml:space="preserve">Mostné závery jednoprofilové, elastomérové, lamelové, s nevodivou krycou doskou, dl. 5,80 m   </t>
  </si>
  <si>
    <t>53300002P</t>
  </si>
  <si>
    <t xml:space="preserve">Mostné závery jednoprofilové, elastomérové, lamelové, s nevodivou krycou doskou, dl. 5,91 m   </t>
  </si>
  <si>
    <t>93199211P</t>
  </si>
  <si>
    <t xml:space="preserve">Výplň dilatačných škár z  polystyrénu hr. 10 mm   </t>
  </si>
  <si>
    <t>931992121</t>
  </si>
  <si>
    <t xml:space="preserve">Výplň dilatačných škár napr. z extrudovaného polystyrénu hr. 20 mm   </t>
  </si>
  <si>
    <t>931994142</t>
  </si>
  <si>
    <t xml:space="preserve">Tesnenie dilatačnej škáry betónovej konštrukcia polyuretanovým tmelom do pl. 4,0 cm2 (so separačnou vložkou - tesniacim profilom)   </t>
  </si>
  <si>
    <t>93199414P</t>
  </si>
  <si>
    <t xml:space="preserve">Tesnenie dilatačnej škáry betónovej konštrukcia polyuretanovým tmelom  pl. nad 10 do 16 cm2 (so separačnou vložkou - tesniacim profilom)   </t>
  </si>
  <si>
    <t>93199415P</t>
  </si>
  <si>
    <t xml:space="preserve">Tesnenie dilatačnej škáry betónovej konštrukcia polyuretanovým tmelom  pl. nad 4 do 10 cm2 (so separačnou vložkou - tesniacim profilom)   </t>
  </si>
  <si>
    <t>93199417P</t>
  </si>
  <si>
    <t xml:space="preserve">Tesnenie dilatačnej škáry betónovej konštrukcie izolačným súvrstvím š. do 500 mm (NAIP, AIP, separač.vrstva, Npe - podľa PD)   </t>
  </si>
  <si>
    <t>93390020P</t>
  </si>
  <si>
    <t xml:space="preserve">Skúška mikropilóty zaťažkávacia statická  - výkon skúšky, vrátane dopravných nákladov   </t>
  </si>
  <si>
    <t>933902021</t>
  </si>
  <si>
    <t xml:space="preserve">Zaťažovacie skúšky statické pre prostý nosník prvého mostného poľa rozpätia do 50 m   </t>
  </si>
  <si>
    <t>592275070P</t>
  </si>
  <si>
    <t xml:space="preserve">Odvodňovacia betónová žľabovka napr. TBZ 50/50/13   </t>
  </si>
  <si>
    <t>935112911</t>
  </si>
  <si>
    <t xml:space="preserve">Príplatok k cene za každých ďalších aj začatých 10 mm hrúbky lôžka nad 100 mm, pri šírke do 500 mm   </t>
  </si>
  <si>
    <t>93617112P</t>
  </si>
  <si>
    <t xml:space="preserve">Kovové doplnky mostného vybavenia - krycí plech ríms nad mostnými závermi z nerez plechu 1x550-1064 mm, dodávka a osadenie, montáž   </t>
  </si>
  <si>
    <t>9361711PC</t>
  </si>
  <si>
    <t xml:space="preserve">Krycí nerezový plech nad žľabom medzi doskami mosta, dodávka a osadenie, montáž   </t>
  </si>
  <si>
    <t>936172124</t>
  </si>
  <si>
    <t xml:space="preserve">Osadenie doplnkových konštrukcií mostného vybavenia z ocele hmotnosti do 100 kg   </t>
  </si>
  <si>
    <t>553953930P</t>
  </si>
  <si>
    <t xml:space="preserve">Konzola pre uloženie žľabu stredového odvodnenia mosta z nereze   </t>
  </si>
  <si>
    <t>553953931P</t>
  </si>
  <si>
    <t xml:space="preserve">Klinové a podložiskové dosky - oceľové plechy   </t>
  </si>
  <si>
    <t>936941221</t>
  </si>
  <si>
    <t xml:space="preserve">Osadenie nerezového odvodňovača mostovky do plastbetónu   </t>
  </si>
  <si>
    <t>552418041P</t>
  </si>
  <si>
    <t xml:space="preserve">Mostný odvodňovač DN 150 zvislý, nerez, priemer príruby 360 mm (viď príl. 14.4)   </t>
  </si>
  <si>
    <t>552418042P</t>
  </si>
  <si>
    <t xml:space="preserve">Mostný odvodňovač DN 150 zvislý, nerez, atyp, tvar príruby priemeru 360 mm v korune zrezaný (viď príl. 14.4)   </t>
  </si>
  <si>
    <t>93694512P</t>
  </si>
  <si>
    <t xml:space="preserve">Tabuľa informačná, mosadzná, dodanie a osadenie   </t>
  </si>
  <si>
    <t>936946301</t>
  </si>
  <si>
    <t xml:space="preserve">Ochranné vodivé prepojenie mostného vybavenia - zemniaci zvod a iskrisko ochrany   </t>
  </si>
  <si>
    <t>93699210P</t>
  </si>
  <si>
    <t xml:space="preserve">Odvodnenie mosta (dodávka a montáž) napr. z potrubia HDPE DN 100, kompletný systém vrátane odbočiek, kolien, kompenzačných prvkov, čistiacich kusov, napojení na odvodňovače, vrátane závesov   </t>
  </si>
  <si>
    <t>93699213P</t>
  </si>
  <si>
    <t xml:space="preserve">Odvodnenie mosta (dodávka a montáž) napr. z potrubia HDPE DN 150, kompletný systém vrátane odbočiek, kolien, kompenzačných prvkov, čistiacich kusov, napojení na odvodňovače, vrátane závesov   </t>
  </si>
  <si>
    <t>93911013P</t>
  </si>
  <si>
    <t xml:space="preserve">Merací bod, dodávka a zriadenie pozorovacieho geodetického bodu   </t>
  </si>
  <si>
    <t>9391701PC</t>
  </si>
  <si>
    <t xml:space="preserve">Merací bod, dodávka a osadenie meračskej značky klincovej   </t>
  </si>
  <si>
    <t>9391702PC</t>
  </si>
  <si>
    <t xml:space="preserve">Merací bod, dodávka a osadenie meračskej značky čapovej   </t>
  </si>
  <si>
    <t>941955004</t>
  </si>
  <si>
    <t xml:space="preserve">Lešenie ľahké pracovné pomocné s výškou lešeňovej podlahy nad 2,50 do 3,5 m   </t>
  </si>
  <si>
    <t>94810111P</t>
  </si>
  <si>
    <t xml:space="preserve">Podperné konštrukcie dočasné - výsuvná dráha a montážna plošina, pri použití do 1 mesiaca skruže   </t>
  </si>
  <si>
    <t>94810112P</t>
  </si>
  <si>
    <t xml:space="preserve">Podperné konštrukcie dočasné - výsuvná dráha a montážna plošina, odstránenie skruže   </t>
  </si>
  <si>
    <t>94810113P</t>
  </si>
  <si>
    <t xml:space="preserve">Príplatok k cene za každý ďalší aj začatý mesiac nad 1 mesiac použitia skruže   </t>
  </si>
  <si>
    <t>9481711PC</t>
  </si>
  <si>
    <t xml:space="preserve">Montáž a osadenie  konštr. z oceľ. nosníkov   </t>
  </si>
  <si>
    <t>13480875PC</t>
  </si>
  <si>
    <t xml:space="preserve">Zvarovaný oceľový nosník výšky 870 mm podľa PD, s  tŕňmi a otvormi, vrátane povrchovej úpravy   </t>
  </si>
  <si>
    <t>311980100P</t>
  </si>
  <si>
    <t xml:space="preserve">Závitová tyč M20 , pevnostná trieda 8.8   </t>
  </si>
  <si>
    <t>1411530200</t>
  </si>
  <si>
    <t xml:space="preserve">Rúrka hladká kruhová bezšvová D 42,4 mm, hrúbka steny 4,0mm ozn.11 353.0.   </t>
  </si>
  <si>
    <t>311121280P</t>
  </si>
  <si>
    <t xml:space="preserve">Matice  M 20   </t>
  </si>
  <si>
    <t>tks</t>
  </si>
  <si>
    <t>311209260P</t>
  </si>
  <si>
    <t xml:space="preserve">Podložky otvor 22 mm   </t>
  </si>
  <si>
    <t>95394322P</t>
  </si>
  <si>
    <t xml:space="preserve">Kotvenie okapového plechu -  nerezovej lišty -  do debnenia   </t>
  </si>
  <si>
    <t>55344166PC</t>
  </si>
  <si>
    <t xml:space="preserve">Klampiarske doplnky - okapový nerezový plech hr.1 mm stredom nosnej konštrukcie (dosky mosta)   </t>
  </si>
  <si>
    <t>959941123</t>
  </si>
  <si>
    <t xml:space="preserve">Chemická kotva s kotevným svorníkom tesnená chemickou ampulkou do betónu, ŽB, kameňa, s vyvŕtaním otvoru M12/95/220 mm   </t>
  </si>
  <si>
    <t>961041211</t>
  </si>
  <si>
    <t xml:space="preserve">Búranie mostných základov, muriva a pilierov alebo nosných konštrukcií z prost.,betónu,  -2,20000t   </t>
  </si>
  <si>
    <t>961051111</t>
  </si>
  <si>
    <t xml:space="preserve">Búranie mostných základov, muriva a pilierov alebo nosných konštrukcií zo železobetónu,  -2,40000t   </t>
  </si>
  <si>
    <t>966079851</t>
  </si>
  <si>
    <t xml:space="preserve">Prerušenie oceľového profilu prierezu do 100 mm2   </t>
  </si>
  <si>
    <t>97714111P</t>
  </si>
  <si>
    <t xml:space="preserve">Kotva do betónu M10 - nerez   </t>
  </si>
  <si>
    <t>998212111</t>
  </si>
  <si>
    <t xml:space="preserve">Presun hmôt pre mosty murované, monolitické,betónové,kovové,výšky mosta do 20 m   </t>
  </si>
  <si>
    <t>711</t>
  </si>
  <si>
    <t xml:space="preserve">Izolácie proti vode a vlhkosti   </t>
  </si>
  <si>
    <t>711111001</t>
  </si>
  <si>
    <t xml:space="preserve">Zhotovenie izolácie proti zemnej vlhkosti vodorovná náterom penetračným za studena   </t>
  </si>
  <si>
    <t>711111002</t>
  </si>
  <si>
    <t xml:space="preserve">Zhotovenie izolácie proti zemnej vlhkosti vodorovná asfaltovým lakom za studena   </t>
  </si>
  <si>
    <t>711112001</t>
  </si>
  <si>
    <t xml:space="preserve">Zhotovenie  izolácie proti zemnej vlhkosti zvislá penetračným náterom za studena   </t>
  </si>
  <si>
    <t>1116315000</t>
  </si>
  <si>
    <t xml:space="preserve">napr.Lak asfaltový ALP-PENETRAL v sudoch   </t>
  </si>
  <si>
    <t>711112002</t>
  </si>
  <si>
    <t xml:space="preserve">Zhotovenie  izolácie proti zemnej vlhkosti zvislá asfaltovým lakom za studena   </t>
  </si>
  <si>
    <t>1116315200</t>
  </si>
  <si>
    <t xml:space="preserve">Lak asfaltový, napr. ALN-RENOLAK N v sudoch   </t>
  </si>
  <si>
    <t>711132101</t>
  </si>
  <si>
    <t xml:space="preserve">Zhotovenie  izolácie proti zemnej vlhkosti zvislá AIP na sucho   </t>
  </si>
  <si>
    <t>6281121000</t>
  </si>
  <si>
    <t xml:space="preserve">Pás asfaltový, napr. bez krycej vrstvy, vložka strojná lepenka A 500/SH   </t>
  </si>
  <si>
    <t>711132102</t>
  </si>
  <si>
    <t xml:space="preserve">Zhotovenie geotextílie alebo tkaniny na plochu zvislú   </t>
  </si>
  <si>
    <t>693665718P</t>
  </si>
  <si>
    <t xml:space="preserve">Drenážny geokompozit podľa PD   </t>
  </si>
  <si>
    <t>71138101P</t>
  </si>
  <si>
    <t xml:space="preserve">Hydroizolácia vodorovná bezzvarovým systémom (zdrsnenie povrchu, podkladná vrstva, krycia vrstva, pečatiaca vrstva), hr.podľa PD   </t>
  </si>
  <si>
    <t>71138102P</t>
  </si>
  <si>
    <t xml:space="preserve">Hydroizolácia zvislá bezzvarovým systémom (zdrsnenie povrchu, podkladná vrstva, krycia vrstva, pečatiaca vrstva), hr.podľa PD   </t>
  </si>
  <si>
    <t>71176262P</t>
  </si>
  <si>
    <t xml:space="preserve">Uzáver dilatačnej škáry (detail) gumovým pásom š. 200 mm, dodávka a montáž   </t>
  </si>
  <si>
    <t>7117900PC</t>
  </si>
  <si>
    <t xml:space="preserve">Zhotovenie detailov - tesnenie pracovných škár geotextíliou a pružnou bitúmenovou stierkou   </t>
  </si>
  <si>
    <t>998711202</t>
  </si>
  <si>
    <t xml:space="preserve">Presun hmôt pre izoláciu proti vode v objektoch výšky nad 6 do 12 m   </t>
  </si>
  <si>
    <t>%</t>
  </si>
  <si>
    <t>764</t>
  </si>
  <si>
    <t xml:space="preserve">Konštrukcie klampiarske   </t>
  </si>
  <si>
    <t>76435412P</t>
  </si>
  <si>
    <t xml:space="preserve">Žľaby z nerezového plechu plechu, pododkvapové polkruhové   </t>
  </si>
  <si>
    <t>76766211P</t>
  </si>
  <si>
    <t xml:space="preserve">Montáž mreží na vsakovacie studne   </t>
  </si>
  <si>
    <t>553816000P</t>
  </si>
  <si>
    <t xml:space="preserve">Mreža z kompozitu na zakrytie vsakovacej studne DN 600 mm   </t>
  </si>
  <si>
    <t>998767201</t>
  </si>
  <si>
    <t xml:space="preserve">Presun hmôt pre kovové stavebné doplnkové konštrukcie v objektoch výšky do 6 m   </t>
  </si>
  <si>
    <t>783</t>
  </si>
  <si>
    <t xml:space="preserve">Dokončovacie práce - nátery   </t>
  </si>
  <si>
    <t>783897015</t>
  </si>
  <si>
    <t xml:space="preserve">Antigraffiti preventívny náter, napr. dvojnásobný Barbakan s penetráciou na preveciu silne nasiakavých materiálov   </t>
  </si>
  <si>
    <t>M</t>
  </si>
  <si>
    <t xml:space="preserve">Práce a dodávky M   </t>
  </si>
  <si>
    <t>21-M</t>
  </si>
  <si>
    <t xml:space="preserve">Elektromontáže   </t>
  </si>
  <si>
    <t>210220002</t>
  </si>
  <si>
    <t xml:space="preserve">Uzemňovacie vedenie na povrchu FeZn do 120 mm2   </t>
  </si>
  <si>
    <t>3544223850</t>
  </si>
  <si>
    <t xml:space="preserve">Územňovacia pásovina ocelová žiarovo zinkovaná označenie 30 x 4 mm   </t>
  </si>
  <si>
    <t>Objekt:   202 Tesniaca vaňa na predĺžení Saratovskej ul.</t>
  </si>
  <si>
    <t xml:space="preserve">Objednávateľ:  </t>
  </si>
  <si>
    <t>115101200</t>
  </si>
  <si>
    <t xml:space="preserve">Čerpanie vody na dopravnú výšku do 10 m s priemerným prítokom litrov za minútu do 100 l   </t>
  </si>
  <si>
    <t>115101300</t>
  </si>
  <si>
    <t xml:space="preserve">Pohotovosť záložnej čerpacej súpravy pre výšku do 10 m, s prítokom litrov za minútu do 100 l   </t>
  </si>
  <si>
    <t>119001422</t>
  </si>
  <si>
    <t xml:space="preserve">Dočasné zaistenie káblov a káblových tratí do 6 káblov   </t>
  </si>
  <si>
    <t>122202202</t>
  </si>
  <si>
    <t xml:space="preserve">Odkopávka a prekopávka nezapažená pre cesty, v hornine 3 nad 100 do 1000 m3   </t>
  </si>
  <si>
    <t>122202209</t>
  </si>
  <si>
    <t xml:space="preserve">Odkopávky a prekopávky nezapažené pre cesty. Príplatok za lepivosť horniny 3   </t>
  </si>
  <si>
    <t>131201203</t>
  </si>
  <si>
    <t xml:space="preserve">Výkop zapaženej jamy v hornine 3, nad 1000 do 10000 m3   </t>
  </si>
  <si>
    <t>167102102</t>
  </si>
  <si>
    <t xml:space="preserve">Nakladanie neuľahnutého výkopku z hornín tr.1-4 nad 1000 do 10000 m3   </t>
  </si>
  <si>
    <t>171209004</t>
  </si>
  <si>
    <t xml:space="preserve">Poplatok za skladovanie - štrk zo železničného zvršku (17 05 ) ostatné   </t>
  </si>
  <si>
    <t>174101003</t>
  </si>
  <si>
    <t xml:space="preserve">Zásyp sypaninou so zhutnením jám, šachiet, rýh, zárezov alebo okolo objektov nad 1000 do 10000 m3   </t>
  </si>
  <si>
    <t>5833333300</t>
  </si>
  <si>
    <t xml:space="preserve">Kamenivo ťažené hrubé 8-32 z   </t>
  </si>
  <si>
    <t>1344212000</t>
  </si>
  <si>
    <t xml:space="preserve">Profil oceľový hrubý na štetovnice (neopracovaný) LARSEN (10 370) 3n   </t>
  </si>
  <si>
    <t>242791113</t>
  </si>
  <si>
    <t xml:space="preserve">Zapustenie zárubnice z rúr do studňového vrtu z plastických hmôt, hĺbky do 50 m DN nad 250 do 300mm   </t>
  </si>
  <si>
    <t>286000232P</t>
  </si>
  <si>
    <t xml:space="preserve">PVC rúra 600x12,2/1m -hladký kanalizačný systém SN4 PIPELIFE   </t>
  </si>
  <si>
    <t xml:space="preserve">Merací vývod CRM z nerezovej ocele (vývod + napojenie)   </t>
  </si>
  <si>
    <t>317661153</t>
  </si>
  <si>
    <t xml:space="preserve">Výplň škár monolitickej rímsy na cest.mostoch tmelom silikonovým, š.škáry cez 15 do 40mm, dilatačných   </t>
  </si>
  <si>
    <t>348171111</t>
  </si>
  <si>
    <t xml:space="preserve">Osadenie zábradlia oceľového na moste vrátane spojenia dielcov hmotnosti do 100 kg/m   </t>
  </si>
  <si>
    <t>55342581P</t>
  </si>
  <si>
    <t xml:space="preserve">Oceľové zábradlie   </t>
  </si>
  <si>
    <t>380311641</t>
  </si>
  <si>
    <t xml:space="preserve">Kompletné konštrukcie čistiarní odpad. vôd z betónu prostého tr. C 16/20, hr. nad 80 do 150 mm   </t>
  </si>
  <si>
    <t>380321532</t>
  </si>
  <si>
    <t xml:space="preserve">Kompletné konštr. čistiarní odpad. vôd zo železobetónu tr. C 30/37, hr. 150-300 mm   </t>
  </si>
  <si>
    <t>380321533</t>
  </si>
  <si>
    <t xml:space="preserve">Kompletné konštr. čistiarní odpad. vôd zo železobetónu tr. C 30/37, hr. nad 300 mm   </t>
  </si>
  <si>
    <t>380321632</t>
  </si>
  <si>
    <t xml:space="preserve">Kompletné konštr. čistiarní odpad. vôd zo železobetónu tr. C 35/45, hr. 150-300 mm   </t>
  </si>
  <si>
    <t>380356211</t>
  </si>
  <si>
    <t xml:space="preserve">Debnenie kompl. konštrukcií čistiarní odpad. vôd z plôch rovinných zhotovenie   </t>
  </si>
  <si>
    <t>380356212</t>
  </si>
  <si>
    <t xml:space="preserve">Debnenie kompl. konštrukcií čistiarní odpad. vôd z plôch rovinných odstránenie   </t>
  </si>
  <si>
    <t>380356221</t>
  </si>
  <si>
    <t xml:space="preserve">Debnenie kompl. konštrukcií čistiarní odpad. vôd z plôch zaoblených zhotovenie   </t>
  </si>
  <si>
    <t>380356222</t>
  </si>
  <si>
    <t xml:space="preserve">Debnenie kompl. konštrukcií čistiarní odpad. vôd z plôch zaoblených odstránenie   </t>
  </si>
  <si>
    <t>380361006</t>
  </si>
  <si>
    <t xml:space="preserve">Výstuž komplet. konstr. čist., odpadových vôd a nádrží z ocele 10505   </t>
  </si>
  <si>
    <t>451475121</t>
  </si>
  <si>
    <t xml:space="preserve">Podkladná vrstva plastbetónová samonivelačná prvá vrstva hr. 10 mm   </t>
  </si>
  <si>
    <t>451478011</t>
  </si>
  <si>
    <t xml:space="preserve">Podkladná vrstva plastbetónová drenážna na moste   </t>
  </si>
  <si>
    <t>457621272</t>
  </si>
  <si>
    <t xml:space="preserve">Povrchový náter z asfaltu modifikovaného polymérom dvojitý so sklonom nad 1:10 do 1:2,5   </t>
  </si>
  <si>
    <t>457621411</t>
  </si>
  <si>
    <t xml:space="preserve">Úprava škár asfaltovou zálievkou pre všetky sklony do 1 kg zálievky na 1 m škáry   </t>
  </si>
  <si>
    <t>57714425P</t>
  </si>
  <si>
    <t>Asfaltový betón vrstva obrusná AC 11 O v pruhu š. do 3 m z modifik. asfaltu tr. I, po zhutnení hr. 45 mm</t>
  </si>
  <si>
    <t>62266137P</t>
  </si>
  <si>
    <t xml:space="preserve">Ochranný náter betónových konštrukcií Sikagard 156   </t>
  </si>
  <si>
    <t>627991016</t>
  </si>
  <si>
    <t xml:space="preserve">Tesnenie škár obvodového plášťa tmelom Elastoplast pr do 600mm2   </t>
  </si>
  <si>
    <t>631351101</t>
  </si>
  <si>
    <t xml:space="preserve">Debnenie stien, rýh a otvorov v podlahách zhotovenie   </t>
  </si>
  <si>
    <t>631351102</t>
  </si>
  <si>
    <t xml:space="preserve">Debnenie stien, rýh a otvorov v podlahách odstránenie   </t>
  </si>
  <si>
    <t>63245173P</t>
  </si>
  <si>
    <t xml:space="preserve">Náter steny rýchlotuhnúcim polymerom   </t>
  </si>
  <si>
    <t>871353121</t>
  </si>
  <si>
    <t xml:space="preserve">Montáž potrubia z kanalizačných rúr z tvrdého PVC tesn. gumovým krúžkom v skl. do 20% DN 200   </t>
  </si>
  <si>
    <t>2861102900</t>
  </si>
  <si>
    <t xml:space="preserve">Kanalizačné rúry PVC-U hladké s hrdlom 200x 4.5x3000mm   </t>
  </si>
  <si>
    <t>273100250P</t>
  </si>
  <si>
    <t xml:space="preserve">Gumoové tesnenie pre potrubie DN200   </t>
  </si>
  <si>
    <t>894431111</t>
  </si>
  <si>
    <t xml:space="preserve">Montáž revíznej šachty z PVC, DN 315/160 (DN šachty/DN potr. vedenia), hl. 850 do 1200 mm   </t>
  </si>
  <si>
    <t>2860008650</t>
  </si>
  <si>
    <t xml:space="preserve">Plastový roznášací prstenec -pre revízne šachty DN630 PIPELIFE   </t>
  </si>
  <si>
    <t>286000632P</t>
  </si>
  <si>
    <t xml:space="preserve">Revízna šachta - korugovaný kanalizačný systém hl. DN 600; hl. 0,5m   </t>
  </si>
  <si>
    <t>899102111</t>
  </si>
  <si>
    <t xml:space="preserve">Osadenie poklopu liatinového a oceľového vrátane rámu hmotn. nad 50 do 100 kg   </t>
  </si>
  <si>
    <t>5524211160</t>
  </si>
  <si>
    <t xml:space="preserve">Poklop kanalizačný komplet okrúhly,so zámkom,trieda D 400kN,DO-600 Z, H 115   </t>
  </si>
  <si>
    <t>899911111</t>
  </si>
  <si>
    <t xml:space="preserve">Osadenie oceľ. súčastí pre potrubia na mostoch, konštrukciách a pod. hmotnosti do 5 kg   </t>
  </si>
  <si>
    <t>422001926P</t>
  </si>
  <si>
    <t xml:space="preserve">Tesniaca manžeta  chráničky 300/200
   </t>
  </si>
  <si>
    <t>899912104P</t>
  </si>
  <si>
    <t xml:space="preserve">Montáž chráničiek PVC  D 324x10   </t>
  </si>
  <si>
    <t>2860002750</t>
  </si>
  <si>
    <t xml:space="preserve">PVC rúra 315x9,2/1m -hladký kanalizačný systém SN8- plnostenná PIPELIFE   </t>
  </si>
  <si>
    <t>899912113</t>
  </si>
  <si>
    <t xml:space="preserve">Oceľová objímka z pásov. ocele montovaná na potrubie DN 200   </t>
  </si>
  <si>
    <t>931961112</t>
  </si>
  <si>
    <t xml:space="preserve">Vložky do dilatačných škár zvislé, z minerálnej plsti hr. 30 mm   </t>
  </si>
  <si>
    <t>931992111</t>
  </si>
  <si>
    <t xml:space="preserve">Výplň dilatačných škár z odľahčených plastov, hr. do 20 mm   </t>
  </si>
  <si>
    <t>931992112</t>
  </si>
  <si>
    <t xml:space="preserve">Výplň dilatačných škár z odľahčených plastov, hr. nad do 30 mm   </t>
  </si>
  <si>
    <t>931994102</t>
  </si>
  <si>
    <t xml:space="preserve">Tesnenie dilatačnej škáry betónovej konštrukcie povrchovým pásom "waterstop"   </t>
  </si>
  <si>
    <t>931994132</t>
  </si>
  <si>
    <t xml:space="preserve">Tesnenie dilatačnej škáry betónovej konštrukcia silikónovým tmelom do pl 4,0 cm2   </t>
  </si>
  <si>
    <t>931994141</t>
  </si>
  <si>
    <t xml:space="preserve">Tesnenie pracovnej škáry betónovej konštrukcia polyuretanovým tmelom do pl 1,5 cm2   </t>
  </si>
  <si>
    <t>931994171</t>
  </si>
  <si>
    <t xml:space="preserve">Tesnenie pracovnej škáry betónovej konštrukcie asfaltovým izolačným pásom š do 500 mm   </t>
  </si>
  <si>
    <t>9361723P</t>
  </si>
  <si>
    <t xml:space="preserve">Meranie vplyvov bludných prúdov stavby   </t>
  </si>
  <si>
    <t>936941111</t>
  </si>
  <si>
    <t xml:space="preserve">Osadenie odvodňovača mostovky hmotnosti do 150 kg   </t>
  </si>
  <si>
    <t>59243229P</t>
  </si>
  <si>
    <t xml:space="preserve">Odvodňovač  500/300   </t>
  </si>
  <si>
    <t>936941311</t>
  </si>
  <si>
    <t xml:space="preserve">Príplatok k cene za predĺženie rúrky odvodňovača o 1 m, vrátane dodania rúrky   </t>
  </si>
  <si>
    <t>9391700PC</t>
  </si>
  <si>
    <t xml:space="preserve">Merací bod, dodávka a osadenie meračskej značky   </t>
  </si>
  <si>
    <t>939190130</t>
  </si>
  <si>
    <t xml:space="preserve">Vykonávanie a vyhodnocovanie meraní   </t>
  </si>
  <si>
    <t>etap</t>
  </si>
  <si>
    <t>939941112</t>
  </si>
  <si>
    <t xml:space="preserve">Zhotovenie tesnenia pracovnej škáry oceľovým plechom  medzi dnom a stenou   </t>
  </si>
  <si>
    <t>952903112</t>
  </si>
  <si>
    <t xml:space="preserve">Vyčistenie objektov pri svetlej výške priestoru do3, 5 m čistiarní odpadových vôd, nádrží, kanálov   </t>
  </si>
  <si>
    <t>959941131</t>
  </si>
  <si>
    <t xml:space="preserve">Chemická kotva s kotevným svorníkom tesnená chemickou ampulkou do betónu, ŽB, kameňa, s vyvŕtaním otvoru M16/20/165 mm   </t>
  </si>
  <si>
    <t>97105501P</t>
  </si>
  <si>
    <t xml:space="preserve">Rezanie konštrukcií zo železobetónu hr. do 80mm diamantovou pílou -0,00960t   </t>
  </si>
  <si>
    <t>998142251</t>
  </si>
  <si>
    <t xml:space="preserve">Presun hmôt pre obj.8141, 8142,8143,zvislá nosná konštr.monolitická betónová,výšky do 25 m   </t>
  </si>
  <si>
    <t>711391303</t>
  </si>
  <si>
    <t xml:space="preserve">Zhotovenie izolácie mostoviek liatym izolačným mastixom MAI asfaltovým hr. 10 mm   </t>
  </si>
  <si>
    <t>5894265000</t>
  </si>
  <si>
    <t xml:space="preserve">Izolačný mastix pre ochrannú vrstvu z liateho asfaltu STN 73 6242   </t>
  </si>
  <si>
    <t>711511101</t>
  </si>
  <si>
    <t xml:space="preserve">Zhotovenie  izolácie  nádrží, bazénov za studena asfaltovým lakom penetračným   </t>
  </si>
  <si>
    <t xml:space="preserve">Lak asfaltový ALP-PENETRAL v sudoch   </t>
  </si>
  <si>
    <t>711511102</t>
  </si>
  <si>
    <t xml:space="preserve">Zhotovenie  izolácie nádrží, bazénov za studena asfaltovým lakom   </t>
  </si>
  <si>
    <t>1116134200</t>
  </si>
  <si>
    <t xml:space="preserve">Asfalt izolačný AOSI 75/30 v sudoch do 250kg   </t>
  </si>
  <si>
    <t>711541164</t>
  </si>
  <si>
    <t xml:space="preserve">Zhotovenie  izolácie  nádrží, bazénov pásmi pritavením NAIP   </t>
  </si>
  <si>
    <t>6283213000</t>
  </si>
  <si>
    <t xml:space="preserve">Pás ťažký asfaltový Bitagit S   </t>
  </si>
  <si>
    <t>711712014</t>
  </si>
  <si>
    <t xml:space="preserve">Utesnenie pracovných škár napučiavacími pásmi   </t>
  </si>
  <si>
    <t>711713416</t>
  </si>
  <si>
    <t xml:space="preserve">Zhotovenie detailov náterivami a tmelmi za studena škár tmelom asfaltovým šxv 20 x 100 mm   </t>
  </si>
  <si>
    <t>1116325000</t>
  </si>
  <si>
    <t xml:space="preserve">Tmel asfaltový ATIS SZ v sudoch do 150kg   </t>
  </si>
  <si>
    <t>711741567</t>
  </si>
  <si>
    <t xml:space="preserve">Zhotovenie detailov pásmi pritavením dilatačných škár-uzáver zosilnením r.š. 1000 mm vodorovných   </t>
  </si>
  <si>
    <t>998711201</t>
  </si>
  <si>
    <t xml:space="preserve">Presun hmôt pre izoláciu proti vode v objektoch výšky do 6 m   </t>
  </si>
  <si>
    <t>91979121P</t>
  </si>
  <si>
    <t xml:space="preserve">Náter betónovej dosky 2x ochranný, uzatvárací s posypom kremičitým pieskom   </t>
  </si>
  <si>
    <t>245333560P</t>
  </si>
  <si>
    <t xml:space="preserve">Uzatváracie/pečatiace systémy na báze polyuretanových živíc (napr. Sikafloor)   </t>
  </si>
  <si>
    <t>783151112</t>
  </si>
  <si>
    <t xml:space="preserve">Nátery oceľ.konštr. epoxidové ťažkých A jednonás. 1x s emailovaním - 70µm   </t>
  </si>
  <si>
    <t>25-M</t>
  </si>
  <si>
    <t xml:space="preserve">Povrch. úprava strojov a zariadení   </t>
  </si>
  <si>
    <t>25004012P</t>
  </si>
  <si>
    <t xml:space="preserve">Metalizácia zinkom /Zn/ (Zinacor) 120 mikrometrov   </t>
  </si>
  <si>
    <t>1561528050</t>
  </si>
  <si>
    <t xml:space="preserve">Drôt zinkový viazací Zn D 1,40 mm, kód 14/142   </t>
  </si>
  <si>
    <t>250040432</t>
  </si>
  <si>
    <t xml:space="preserve">Otryskávanie kovovou drvinou tr.IV.spotreba drviny 30, 0 kg/m2,výška 1,9 - 5 m   </t>
  </si>
  <si>
    <t>1593113030</t>
  </si>
  <si>
    <t xml:space="preserve">Oceľová drva G40, bal.25kg   </t>
  </si>
  <si>
    <t>MV</t>
  </si>
  <si>
    <t xml:space="preserve">Murárske výpomoci   </t>
  </si>
  <si>
    <t>PM</t>
  </si>
  <si>
    <t xml:space="preserve">Podružný materiál   </t>
  </si>
  <si>
    <t>PPV</t>
  </si>
  <si>
    <t xml:space="preserve">Podiel pridružených výkonov   </t>
  </si>
  <si>
    <t>Objekt:   251 Protihlukové opatrenia</t>
  </si>
  <si>
    <t>Dátum:   28.3.2017</t>
  </si>
  <si>
    <t>612425921</t>
  </si>
  <si>
    <t xml:space="preserve">Omietka vápenná vnútorného ostenia okenného alebo dverného hladká   </t>
  </si>
  <si>
    <t>620411135</t>
  </si>
  <si>
    <t xml:space="preserve">Vyspravenie vonkajšieho povrchu stien sanačnými omietkovými zmesami na hrubé a jemné úpravy </t>
  </si>
  <si>
    <t>648991111</t>
  </si>
  <si>
    <t xml:space="preserve">Osadenie parapetných dosiek z plastických a poloplast., hmôt, š. do 200 mm   </t>
  </si>
  <si>
    <t>6119000960</t>
  </si>
  <si>
    <t xml:space="preserve">Vnútorné parapetné dosky plastové komôrkové,B=200mm biela, mramor, buk, zlatý dub   </t>
  </si>
  <si>
    <t>6119000940</t>
  </si>
  <si>
    <t xml:space="preserve">Plastové krytky k vnútorným parapetom Standard, pár vo farbe biela, svetlohnedá, tmavohnedá   </t>
  </si>
  <si>
    <t>968061113</t>
  </si>
  <si>
    <t xml:space="preserve">Vyvesenie alebo zavesenie dreveného okenného krídla nad 1, 5 m2   </t>
  </si>
  <si>
    <t>968061126</t>
  </si>
  <si>
    <t xml:space="preserve">Vyvesenie dreveného dverného krídla do suti plochy nad 2 m2, -0,02700t   </t>
  </si>
  <si>
    <t>968062356</t>
  </si>
  <si>
    <t xml:space="preserve">Vybúranie drevených rámov okien dvojitých alebo zdvojených, plochy do 4 m2,  -0,05400t   </t>
  </si>
  <si>
    <t>968062357</t>
  </si>
  <si>
    <t xml:space="preserve">Vybúranie drevených rámov okien dvojitých alebo zdvojených, plochy nad 4 m2,  -0,04700t   </t>
  </si>
  <si>
    <t>968062456</t>
  </si>
  <si>
    <t xml:space="preserve">Vybúranie drevených dverových zárubní plochy nad 2 m2,  -0,06700t   </t>
  </si>
  <si>
    <t>968062745</t>
  </si>
  <si>
    <t xml:space="preserve">Vybúranie drevených stien plných, zasklených alebo výkladných,  -0,02400t   </t>
  </si>
  <si>
    <t>979011131</t>
  </si>
  <si>
    <t xml:space="preserve">Zvislá doprava sutiny po schodoch ručne do 3.5 m   </t>
  </si>
  <si>
    <t>979011141</t>
  </si>
  <si>
    <t xml:space="preserve">Príplatok za každých ďalších 3.5 m   </t>
  </si>
  <si>
    <t>979082111</t>
  </si>
  <si>
    <t xml:space="preserve">Vnútrostavenisková doprava sutiny a vybúraných hmôt do 10 m   </t>
  </si>
  <si>
    <t>979082121</t>
  </si>
  <si>
    <t xml:space="preserve">Vnútrostavenisková doprava sutiny a vybúraných hmôt za každých ďalších 5 m   </t>
  </si>
  <si>
    <t>999281211</t>
  </si>
  <si>
    <t xml:space="preserve">Presun hmôt pre opravy a údržbu vonkajších plášťov doterajších objektov výšky do 25 m   </t>
  </si>
  <si>
    <t>714</t>
  </si>
  <si>
    <t xml:space="preserve">Akustické a protiotrasové opatrenie   </t>
  </si>
  <si>
    <t>714141101P</t>
  </si>
  <si>
    <t xml:space="preserve">Montáž doplnkov akust., opatrení zvukotes. dverí so špec. zárubňou jednokrídl. 800x1970, 900x1970 mm   </t>
  </si>
  <si>
    <t>611412290P</t>
  </si>
  <si>
    <t xml:space="preserve">Plastové balkónové dvere H/B 2500/900 mm otváravo-sklopné   </t>
  </si>
  <si>
    <t>714142121</t>
  </si>
  <si>
    <t xml:space="preserve">Montáž doplnkov akust., opatrení zvukotes. okien dvojnásobné zasklenie 600x900, 600x1200 mm   </t>
  </si>
  <si>
    <t>611412364P</t>
  </si>
  <si>
    <t xml:space="preserve">Plastové okno trojkrídlové OS+O, rozmer 1200x2400 mm (vxš) izolačné dvojsklo, celoobvod.kovanie, akust.trieda   </t>
  </si>
  <si>
    <t>714142122</t>
  </si>
  <si>
    <t xml:space="preserve">Montáž doplnkov akust., opatrení zvukotes. okien dvojnásobné zaskl. 600x1500, 900x1200, 900x1500 mm   </t>
  </si>
  <si>
    <t>611412430P</t>
  </si>
  <si>
    <t xml:space="preserve">Plastové okno dvojkrídlové OS+O, rozmer 1500x1500 mm (vxš), izolačné trojsklo, celoobvod.kovanie, akust.trieda   </t>
  </si>
  <si>
    <t>611412434P</t>
  </si>
  <si>
    <t xml:space="preserve">Plastové okno trojkrídlové OS+O, rozmer 1500x2400 mm (vxš), izolačné dvojsklo, celoobvod.kovanie, akust.trieda   </t>
  </si>
  <si>
    <t>71414212P</t>
  </si>
  <si>
    <t xml:space="preserve">Montáž doplnkov akust., opatrení zvukotes. stien s dvermi dvojnásobné zasklenné   </t>
  </si>
  <si>
    <t>611412437P</t>
  </si>
  <si>
    <t xml:space="preserve">Plastová zasklenná stana, rozmer 5500x2900 mm (vxš), izolačné dvojsklo, akust.trieda, vstupné dvere so samozatváračom a elektron.systém   </t>
  </si>
  <si>
    <t>71414214P</t>
  </si>
  <si>
    <t xml:space="preserve">Montáž doplnkov akust., opatrení zvukotes. okien dvojnásobné zaskl.  900x1800 mm   </t>
  </si>
  <si>
    <t>611412353P</t>
  </si>
  <si>
    <t xml:space="preserve">Plastové okno jednokrídlové otváravé, rozmer 1800x900 mm (vxš) izolačné dvojsklo, celoobvod.kovanie, akust.trieda, riadené privetranie   </t>
  </si>
  <si>
    <t>611412362P</t>
  </si>
  <si>
    <t xml:space="preserve">lastové okno jednokrídlové pevnéé, rozmer 1800x900 mm (vxš) izolačné dvojsklo, celoobvod.kovanie, akust.trieda, riadené privetranie   </t>
  </si>
  <si>
    <t>611412433P</t>
  </si>
  <si>
    <t xml:space="preserve">Plastové okno dvojkrídlové, rozmer 1800x1800 mm(vxš) izolačné dvojsklo, celoobvod.kovanie, akust.trieda, riadené privetranie   </t>
  </si>
  <si>
    <t>71414213P</t>
  </si>
  <si>
    <t>611412435P</t>
  </si>
  <si>
    <t xml:space="preserve">Plastové okno dvojkrídlové OS+O, rozmer 2600x1500 mm (vxš), izolačné dvojsklo, celoobvod.kovanie, akust.trieda   </t>
  </si>
  <si>
    <t>714150803</t>
  </si>
  <si>
    <t xml:space="preserve">Skúška hlučnosti a revizná správa sekundárnych  protihlukových opatrení   </t>
  </si>
  <si>
    <t>998714202</t>
  </si>
  <si>
    <t xml:space="preserve">Presun hmôt pre izolácie akustické a protiotrasové opatrenia v objektoch výšky (hĺbky) nad 6 do 12 m   </t>
  </si>
  <si>
    <t>764410330</t>
  </si>
  <si>
    <t xml:space="preserve">Oplechovanie parapetov z hliníkového Al plechu, vrátane rohov r.š. 200 mm   </t>
  </si>
  <si>
    <t>764410850</t>
  </si>
  <si>
    <t xml:space="preserve">Demontáž oplechovania parapetov rš od 100 do 330 mm,  -0,00135t   </t>
  </si>
  <si>
    <t>764611202</t>
  </si>
  <si>
    <t xml:space="preserve">Oplechovanie dverí z pozinkovaného PZ plechu, hr. plechu 0,6 mm   </t>
  </si>
  <si>
    <t>998764202</t>
  </si>
  <si>
    <t xml:space="preserve">Presun hmôt pre konštrukcie klampiarske v objektoch výšky nad 6 do 12 m   </t>
  </si>
  <si>
    <t>766</t>
  </si>
  <si>
    <t xml:space="preserve">Konštrukcie stolárske   </t>
  </si>
  <si>
    <t>766694980</t>
  </si>
  <si>
    <t xml:space="preserve">Demontáž parapetnej dosky drevenej šírky do 300 mm, dĺžky do 1600 mm, -0,003t   </t>
  </si>
  <si>
    <t>766694981</t>
  </si>
  <si>
    <t xml:space="preserve">Demontáž parapetnej dosky drevenej šírky do 300 mm, dĺžky nad 1600 mm, -0,006t   </t>
  </si>
  <si>
    <t>767635010</t>
  </si>
  <si>
    <t xml:space="preserve">Montáž ochrannej, bezpečnostnej a protislnečnej fólie na okná   </t>
  </si>
  <si>
    <t>2830200150</t>
  </si>
  <si>
    <t xml:space="preserve">Fólia na sklo protislnečná Nikel-chrom 50 (2vrstvy), prestup svetla 50%   </t>
  </si>
  <si>
    <t>998767202</t>
  </si>
  <si>
    <t xml:space="preserve">Presun hmôt pre kovové stavebné doplnkové konštrukcie v objektoch výšky nad 6 do 12 m   </t>
  </si>
  <si>
    <t>784</t>
  </si>
  <si>
    <t xml:space="preserve">Dokončovacie práce - maľby   </t>
  </si>
  <si>
    <t>784452271</t>
  </si>
  <si>
    <t xml:space="preserve">Maľby z maliarskych zmesí Primalex, Farmal, ručne nanášané dvojnásobné základné na podklad jemnozrnný výšky do 3, 80 m   </t>
  </si>
  <si>
    <t>Objekt:   301 Oplotenia a prístup do záhradkárskej osady pozdĺž Saratovskej</t>
  </si>
  <si>
    <t>162201102</t>
  </si>
  <si>
    <t xml:space="preserve">Vodorovné premiestnenie výkopku z horniny 1-4 nad 20-50m   </t>
  </si>
  <si>
    <t>271571111</t>
  </si>
  <si>
    <t xml:space="preserve">Vankúše zhutnené pod základy zo štrkopiesku   </t>
  </si>
  <si>
    <t>274321411</t>
  </si>
  <si>
    <t xml:space="preserve">Betón základových pásov, železový (bez výstuže), tr. C 25/30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</si>
  <si>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</si>
  <si>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</si>
  <si>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</si>
  <si>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</si>
  <si>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 xml:space="preserve">Betón základových pätiek, prostý tr.C 12/15   </t>
  </si>
  <si>
    <t>275313612</t>
  </si>
  <si>
    <t xml:space="preserve">Betón základových pätiek, prostý tr. C 20/25   </t>
  </si>
  <si>
    <t>279313711</t>
  </si>
  <si>
    <t xml:space="preserve">Betón základových múrov, prostý tr. C 25/30   </t>
  </si>
  <si>
    <t>279351103</t>
  </si>
  <si>
    <t xml:space="preserve">Debnenie základových múrov jednostranné zhotovenie-tradičné   </t>
  </si>
  <si>
    <t>338171122</t>
  </si>
  <si>
    <t xml:space="preserve">Osadenie stĺpika oceľového plotového do výšky 2.60m so zabetónovaním   </t>
  </si>
  <si>
    <t>31331045P</t>
  </si>
  <si>
    <t xml:space="preserve">Stlpik ocelový poplastovaný dl. 2,5 m   </t>
  </si>
  <si>
    <t>31331047P</t>
  </si>
  <si>
    <t xml:space="preserve">Vzpera  ocelová poplastovaná  dl. 2,5 m   </t>
  </si>
  <si>
    <t>56725222P</t>
  </si>
  <si>
    <t xml:space="preserve">Zakrytie hlavičky plotových stlpkov   </t>
  </si>
  <si>
    <t>430321414</t>
  </si>
  <si>
    <t xml:space="preserve">Schodiskové konštrukcie, betón železový tr. C 25/30   </t>
  </si>
  <si>
    <t>430361921</t>
  </si>
  <si>
    <t xml:space="preserve">Výstuž schodiskových konštrukcií zo zváraných sietí z drôtov oceľových ťahaných   </t>
  </si>
  <si>
    <t>434311117</t>
  </si>
  <si>
    <t xml:space="preserve">Stupne dusané na terén alebo dosku z betónu bez poteru, so zahladením povrchu tr. C 25/30   </t>
  </si>
  <si>
    <t>622661335</t>
  </si>
  <si>
    <t xml:space="preserve">Zjednocujúci náter betónových konštrukcií Sikagard 680S   </t>
  </si>
  <si>
    <t>959941112</t>
  </si>
  <si>
    <t xml:space="preserve">Chemická kotva s kotevným svorníkom tesnená chemickou ampulkou do betónu, ŽB, kameňa, s vyvŕtaním otvoru M10/65/165 mm   </t>
  </si>
  <si>
    <t>96207171P</t>
  </si>
  <si>
    <t xml:space="preserve">Vybúranie betónových stľpov oplotenia   </t>
  </si>
  <si>
    <t>998151111</t>
  </si>
  <si>
    <t xml:space="preserve">Presun hmôt pre obj.8152, 8153,8159,zvislá nosná konštr.z tehál,tvárnic,blokov výšky do 10 m   </t>
  </si>
  <si>
    <t>767161120</t>
  </si>
  <si>
    <t xml:space="preserve">Montáž zábradlia rovného z rúrok do muriva, s hmotnosťou 1 metra zábradlia do 30 kg   </t>
  </si>
  <si>
    <t>55342786P</t>
  </si>
  <si>
    <t xml:space="preserve">Zábradlie z oceľových trubiek   </t>
  </si>
  <si>
    <t>767911130</t>
  </si>
  <si>
    <t xml:space="preserve">Montáž oplotenia strojového pletiva, s výškou do 1,6 do 2,0 m   </t>
  </si>
  <si>
    <t>31331001P</t>
  </si>
  <si>
    <t xml:space="preserve">Pletivo poplastované v. 1,50m   </t>
  </si>
  <si>
    <t>1561530900</t>
  </si>
  <si>
    <t xml:space="preserve">Drôt poplastovaný napínací D  3,7/100m   </t>
  </si>
  <si>
    <t>767912120</t>
  </si>
  <si>
    <t xml:space="preserve">Montáž oplotenia ostnatého drôtu, vo výške nad 2,0 m   </t>
  </si>
  <si>
    <t>1584264000</t>
  </si>
  <si>
    <t xml:space="preserve">Drôt ostnatý  poplast   </t>
  </si>
  <si>
    <t>767920230</t>
  </si>
  <si>
    <t xml:space="preserve">Montáž vrát a vrátok k oploteniu osadzovaných na stĺpiky oceľové, s plochou jednotlivo nad 4 do 6 m2   </t>
  </si>
  <si>
    <t>553437070P</t>
  </si>
  <si>
    <t xml:space="preserve">Brána ESPACE dvojkrídlová - výplň zváraná sieť 5x5 cm RAL 6005šxv 3,50x1,50m F40, 2K   </t>
  </si>
  <si>
    <t>998767101</t>
  </si>
  <si>
    <t>783222100</t>
  </si>
  <si>
    <t xml:space="preserve">Nátery kov.stav.doplnk.konštr. syntetické farby šedej na vzduchu schnúce dvojnásobné - 70µm   </t>
  </si>
  <si>
    <t>783225100</t>
  </si>
  <si>
    <t xml:space="preserve">Nátery kov.stav.doplnk.konštr. syntetické na vzduchu schnúce dvojnás. 1x s emailov. - 105µm   </t>
  </si>
  <si>
    <t>Objekt:   401 Úpravy železničného zvršku</t>
  </si>
  <si>
    <t>122202203</t>
  </si>
  <si>
    <t xml:space="preserve">Odkopávka a prekopávka nezapažená pre cesty, v hornine 3 od 1000 do 10000m3   </t>
  </si>
  <si>
    <t>171209001</t>
  </si>
  <si>
    <t xml:space="preserve">Poplatok za skladovanie - zemina a kamenivo (17 05) nebezpečné   </t>
  </si>
  <si>
    <t>182101101</t>
  </si>
  <si>
    <t xml:space="preserve">Svahovanie trvalých svahov v zárezoch v hornine triedy 1-4   </t>
  </si>
  <si>
    <t>511532111</t>
  </si>
  <si>
    <t xml:space="preserve">Koľajové lôžko so zhutnením z kameniva hrubého drveného   </t>
  </si>
  <si>
    <t>511582193</t>
  </si>
  <si>
    <t xml:space="preserve">Koľajové lôžko so zhutnením. Príplatok k cene za sťaženú prácu pri prekážke po oboch stranách koľaje   </t>
  </si>
  <si>
    <t>511582195</t>
  </si>
  <si>
    <t xml:space="preserve">Koľajové lôžko so zhutnením. Príplatok k cene za sťaženú prácu pri rekonštrukciách   </t>
  </si>
  <si>
    <t>512502121</t>
  </si>
  <si>
    <t xml:space="preserve">Odstránenie koľajového lôžka z kameniva po rozob. koľaje alebo koľajového rozvetvenia,  -1,80800t   </t>
  </si>
  <si>
    <t>512502993</t>
  </si>
  <si>
    <t xml:space="preserve">Odstránenie koľajového lôžkapo rozobratí koľaje. Príplatok k cene za sťažené práce pri prekážke na obidvoch stranách   </t>
  </si>
  <si>
    <t>512502995</t>
  </si>
  <si>
    <t xml:space="preserve">Odstránenie koľajového lôžkapo rozobratí koľaje. Príplatok k cene za sťažené práce pri rekonštrukciách   </t>
  </si>
  <si>
    <t>513504111</t>
  </si>
  <si>
    <t xml:space="preserve">Prečistenie koľaj. lôžka a podbitím koľaje vo výluke celoprof. SČ   </t>
  </si>
  <si>
    <t>513504193</t>
  </si>
  <si>
    <t xml:space="preserve">Prečistenie koľajového lôžka pod doterajšou koľajou. Príplatok k cene za sťaženú prácu pri prekážke po oboch stranách koľaje   </t>
  </si>
  <si>
    <t>513504195</t>
  </si>
  <si>
    <t xml:space="preserve">Prečistenie koľajového lôžka pod doterajšou koľajou. Príplatok k cene za sťaženú prácu pri rekonštrukciách   </t>
  </si>
  <si>
    <t>521454132</t>
  </si>
  <si>
    <t xml:space="preserve">Montáž koľaj. polí z koľajníc tvaru UIC 60 na podvaloch bet. vystr., podkladnica rebrová pružná spona s krúžkom, rozd. podvalov u   </t>
  </si>
  <si>
    <t>1349081020</t>
  </si>
  <si>
    <t xml:space="preserve">Koľajnica UIC 60E2, akosť ocele R 320Cr   </t>
  </si>
  <si>
    <t>592110002830.SVR</t>
  </si>
  <si>
    <t xml:space="preserve">Betónový podval BP3 vystrojený, lxšxv 2600x300x220 mm na pružné upevnenie bezpodkladnicové, na koľajnicu UIC  </t>
  </si>
  <si>
    <t>521455112.S</t>
  </si>
  <si>
    <t>Zhotovenie koľaje stykovanej z koľajových polí tvaru UIC 60 na podv. bet., kladenie PKP 25/20, rozdelenie podvalov u</t>
  </si>
  <si>
    <t>521951154</t>
  </si>
  <si>
    <t xml:space="preserve">Zhot. prechodových koľajníc tvaru R65/S49 na bet. podvaloch, upevnenie pružné, rozd. podvalov u   </t>
  </si>
  <si>
    <t>1349081120</t>
  </si>
  <si>
    <t xml:space="preserve">Prechodová koľajnica 49E1/R65   </t>
  </si>
  <si>
    <t xml:space="preserve">592110002830.SVR          </t>
  </si>
  <si>
    <t>Betónový podval BP3 vystrojený, lxšxv 2600x300x220 mm na pružné upevnenie bezpodkladnicové, na koľajnicu UIC 6</t>
  </si>
  <si>
    <t>521952124</t>
  </si>
  <si>
    <t xml:space="preserve">Zhot. prechodových koľajníc tvaru UIC60/R65 na bet. podvaloch, upevnenie pružné, rozd. podvalov u   </t>
  </si>
  <si>
    <t>1349081110</t>
  </si>
  <si>
    <t xml:space="preserve">Prechodová koľajnica 60E2/R65   </t>
  </si>
  <si>
    <t>Betónový podval BP3 vystrojený, lxšxv 2600x300x220 mm na pružné upevnenie bezpodkladnicové, na koľajnicu UIC 60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</si>
  <si>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</si>
  <si>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</si>
  <si>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</si>
  <si>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</si>
  <si>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525099093</t>
  </si>
  <si>
    <t xml:space="preserve">Vybratie koľajových polí s rozpojením stykov. Príplatok k cene za sťažené práce pri prekážke na obidvoch stranách   </t>
  </si>
  <si>
    <t>525099095</t>
  </si>
  <si>
    <t xml:space="preserve">Vybratie koľajových polí s rozpojením stykov. Príplatok k cene za sťažené práce pri rekonštrukciách   </t>
  </si>
  <si>
    <t>542141111</t>
  </si>
  <si>
    <t xml:space="preserve">Priečny posun koľaje do 0.5 m, na podvaloch z betónu predpätého alebo železového   </t>
  </si>
  <si>
    <t>542149093</t>
  </si>
  <si>
    <t xml:space="preserve">Priečny posun doterajšej koľaje na podvaloch z predpätého alebo železobetónu. Príplatok k cene za sťaženú prácu pri prekážke po oboch stranách koľaje   </t>
  </si>
  <si>
    <t>542992114</t>
  </si>
  <si>
    <t xml:space="preserve">Naloženie, zloženie koľaj poľa železničným žeriavom hm. nad 40 t   </t>
  </si>
  <si>
    <t>542993114</t>
  </si>
  <si>
    <t xml:space="preserve">Premiestnenie koľaj. poľa pracovným vlakom na vzdialenosť do 2 km pri hmotnosti nad 40 t   </t>
  </si>
  <si>
    <t>543141111</t>
  </si>
  <si>
    <t xml:space="preserve">Vyrovnanie koľaje na podvaloch z betónu, bez doplnenia koľajového lôžka   </t>
  </si>
  <si>
    <t>543149093</t>
  </si>
  <si>
    <t xml:space="preserve">Smerové a výškové vyrovnanie koľaje na podvaloch zo železového alebo predpätého betónu. Príplatok k cene za sťaženú prácu pri prekážke po oboch stranách koľaje   </t>
  </si>
  <si>
    <t>543151111</t>
  </si>
  <si>
    <t xml:space="preserve">Dočasná úprava koľaje pre železničnú premávku rýchl. do 30 km/h   </t>
  </si>
  <si>
    <t>543159095</t>
  </si>
  <si>
    <t xml:space="preserve">Dočasná smerová a výšková úprava koľaje. Príplatok k cene za sťaženú prácu pri rekonštrukciách   </t>
  </si>
  <si>
    <t>544141112</t>
  </si>
  <si>
    <t xml:space="preserve">Zdvíhanie doterajšieho koľaj.rozvetvenia na podvaloch betón. bez doplnenia koľajového lôžka do 200 mm   </t>
  </si>
  <si>
    <t>544149096</t>
  </si>
  <si>
    <t xml:space="preserve">Príplatok k cene 544 14 1112,  za sťaženú prácu pri prekážke po oboch stranách koľaje   </t>
  </si>
  <si>
    <t>546551031</t>
  </si>
  <si>
    <t xml:space="preserve">Izolovaný styk lepený z koľajníc akosti ocele 95 s plochými spojkami tvaru R 65 dĺžky 3, 50 m   </t>
  </si>
  <si>
    <t>546632116</t>
  </si>
  <si>
    <t xml:space="preserve">Prechodné spojky (súprava 4 spojok) tvaru R 65/S 49   </t>
  </si>
  <si>
    <t>548141111.S</t>
  </si>
  <si>
    <t>Brúsenie koľají brúsiacim vlakom koľajníc akéhokoľvek tvaru</t>
  </si>
  <si>
    <t>548911121R</t>
  </si>
  <si>
    <t>Zriadenie bezstykovej koľaje</t>
  </si>
  <si>
    <t>548921111</t>
  </si>
  <si>
    <t xml:space="preserve">Tavné zvarenie koľajníc termitom ojedinelé koľajnice tvaru R 65 akosti ocele 95 a 85   </t>
  </si>
  <si>
    <t>548930011</t>
  </si>
  <si>
    <t xml:space="preserve">Rezanie koľajnice všetkých sústav pílou   </t>
  </si>
  <si>
    <t>548930013</t>
  </si>
  <si>
    <t xml:space="preserve">Vŕtanie koľajnice všetkých sústav vŕtačkou   </t>
  </si>
  <si>
    <t>548930012</t>
  </si>
  <si>
    <t xml:space="preserve">Rezanie koľajnice plameňom   </t>
  </si>
  <si>
    <t>926924314</t>
  </si>
  <si>
    <t xml:space="preserve">Betonový hektometrovník   </t>
  </si>
  <si>
    <t>929595311</t>
  </si>
  <si>
    <t xml:space="preserve">Úprava chodníka nad 100 do 200 mm   </t>
  </si>
  <si>
    <t>92967131P</t>
  </si>
  <si>
    <t xml:space="preserve">Konzolové zaisťovacie značky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</si>
  <si>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</si>
  <si>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</si>
  <si>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</si>
  <si>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</si>
  <si>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</si>
  <si>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</si>
  <si>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979094211</t>
  </si>
  <si>
    <t xml:space="preserve">Nakladanie alebo prekladanie sutiny   </t>
  </si>
  <si>
    <t>998242011</t>
  </si>
  <si>
    <t xml:space="preserve">Presun hmôt pre železničný zvršok akéhokoľvek rozsahu a sklonu do 8 promile   </t>
  </si>
  <si>
    <t>210251530</t>
  </si>
  <si>
    <t xml:space="preserve">Montáž prúdových prepojok - pozdĺžne, priečne   </t>
  </si>
  <si>
    <t>Objekt:   451 Úprava trakčného vedenia v žkm 46,504</t>
  </si>
  <si>
    <t xml:space="preserve">Zemné práce </t>
  </si>
  <si>
    <t>171209002.S</t>
  </si>
  <si>
    <t>273361821</t>
  </si>
  <si>
    <t xml:space="preserve">Výstuž základových dosiek z ocele 10505   </t>
  </si>
  <si>
    <t>275313711</t>
  </si>
  <si>
    <t xml:space="preserve">Betón základových pätiek, prostý tr.C 25/30   </t>
  </si>
  <si>
    <t>275351215</t>
  </si>
  <si>
    <t xml:space="preserve">Debnenie základových pätiek, zhotovenie-dielce   </t>
  </si>
  <si>
    <t>275351216</t>
  </si>
  <si>
    <t xml:space="preserve">Debnenie základovýcb pätiek, odstránenie-dielce   </t>
  </si>
  <si>
    <t>275362021</t>
  </si>
  <si>
    <t xml:space="preserve">Výstuž základových pätiek zo zvár. sietí KARI   </t>
  </si>
  <si>
    <t>998289011</t>
  </si>
  <si>
    <t xml:space="preserve">Presun hmôt pre kábelovody (828 7, 828 8, 3) akéhokoľvek rozsahu   </t>
  </si>
  <si>
    <t>210251036</t>
  </si>
  <si>
    <t xml:space="preserve">Montáž stožiarov TV betónové typ PS, PSI 6, dĺžky 9m   </t>
  </si>
  <si>
    <t>3690600054</t>
  </si>
  <si>
    <t xml:space="preserve">Stožiare  súčasť Z51/4/10,0 - BP 14 10,0m 600 x 800 90/10  EŽ Praha   </t>
  </si>
  <si>
    <t>3690500004</t>
  </si>
  <si>
    <t xml:space="preserve">Stožiare súčasť Z02/III/2/9,0 - Stožiar P s pätkou a vnútorným pospájaním DPVSu 6/ 9,0 EŽ Praha   </t>
  </si>
  <si>
    <t>3690903612</t>
  </si>
  <si>
    <t xml:space="preserve">JS 90-21/II/1 - Priame ukoľajnenie T, 2T, 2TB 1 vodič   </t>
  </si>
  <si>
    <t>3690903618</t>
  </si>
  <si>
    <t xml:space="preserve">JS 90-26/III/1 - Priame ukoľajnenie oceľ. konštrukcie "L" 1 vodič   </t>
  </si>
  <si>
    <t>3690903615</t>
  </si>
  <si>
    <t xml:space="preserve">JS 90-23/1 - Priame ukoľajnenie BP, DS 1 vodič   </t>
  </si>
  <si>
    <t>210251046</t>
  </si>
  <si>
    <t xml:space="preserve">Montáž stožiarov TV kovové priehradové typ BP, dĺžky  10m   </t>
  </si>
  <si>
    <t>210251071</t>
  </si>
  <si>
    <t xml:space="preserve">Montáž stožiarov TV vodiče TV-oceľové konštrukcie, kotevný stĺpik   </t>
  </si>
  <si>
    <t>210251073</t>
  </si>
  <si>
    <t xml:space="preserve">Montáž stožiarov TV vodičov TV, funkčný súbor 1 zostavy TV, záves na konzole s prídavným lanom   </t>
  </si>
  <si>
    <t>210251075</t>
  </si>
  <si>
    <t xml:space="preserve">Montáž stožiarov TV vodičov TV, funkčný súbor 1 zostavy TV, izolátory, príplatok za plastový izolátor   </t>
  </si>
  <si>
    <t>210251097</t>
  </si>
  <si>
    <t xml:space="preserve">Montáž stožiarov TV vodiče TV-funkčný súbor 3, zostavy TV, kríženie, vešiaky, vešiak   </t>
  </si>
  <si>
    <t>210251100</t>
  </si>
  <si>
    <t xml:space="preserve">Montáž stožiarov TV vodiče TV-funkčný súbor 3, zostavy TV, spojky lán a trolejov neizolovaná   </t>
  </si>
  <si>
    <t>210251105</t>
  </si>
  <si>
    <t xml:space="preserve">Montáž stožiarov TV vodiče TV-funkčný súbor 3, zostavy TV, pevný bod pevný bod kompenzovanej zostavy   </t>
  </si>
  <si>
    <t>210251111</t>
  </si>
  <si>
    <t xml:space="preserve">Montáž stožiarov TV vodiče TV-funkčný súbor 3, zostavy TV, pevný bod upevnenie kotevných lán PB na nosné lano   </t>
  </si>
  <si>
    <t>210251112</t>
  </si>
  <si>
    <t xml:space="preserve">Montáž stožiarov TV vodiče TV-funkčný súbor 3, zostavy TV, laná pevných bodov a odťahov 50 mm2 Bz, Fe   </t>
  </si>
  <si>
    <t>210251130</t>
  </si>
  <si>
    <t xml:space="preserve">Montáž pohyblivého kotvenia zostavy TV na stožiar BP 10 kN, funkčný súbor 5   </t>
  </si>
  <si>
    <t>210251155</t>
  </si>
  <si>
    <t xml:space="preserve">Ťahanie nosného lana 50 mm2 Bz, Fe, funkčný súbor 5   </t>
  </si>
  <si>
    <t>210251159</t>
  </si>
  <si>
    <t xml:space="preserve">Ťahanie troleja 100 mm2 Cu, funkčný súbor 5   </t>
  </si>
  <si>
    <t>3690901771</t>
  </si>
  <si>
    <t xml:space="preserve">JS 50-2A15/B - Pohyblivé kotvenie 2 zostáv TV na BP - 2x 10kN   </t>
  </si>
  <si>
    <t>210251162</t>
  </si>
  <si>
    <t xml:space="preserve">Montáž stožiarov TV, vodiče TV-funkčný súbor 5, zostavy TV, výšková regulácia troleja   </t>
  </si>
  <si>
    <t>210251164</t>
  </si>
  <si>
    <t xml:space="preserve">Montáž stožiarov TV, vodiče TV-funkčný súbor 5, zostavy TV, definitívna regulácia kotvenia troleja   </t>
  </si>
  <si>
    <t>210251165</t>
  </si>
  <si>
    <t xml:space="preserve">Montáž stožiarov TV, vodiče TV-funkčný súbor 5, zostavy TV, definitívna regulácia kotvenia nosného lana   </t>
  </si>
  <si>
    <t>210251167</t>
  </si>
  <si>
    <t xml:space="preserve">Montáž stožiarov TV, vodiče TV-funkčný súbor 5, zostavy TV, zaistenie kotvenia NL a TD všetkých zostavení   </t>
  </si>
  <si>
    <t>210251168</t>
  </si>
  <si>
    <t xml:space="preserve">Montáž stožiarov TV, vodiče TV-funkčný súbor 5, zostavy TV, skúšky mechanických vlastnosti TV   </t>
  </si>
  <si>
    <t>km</t>
  </si>
  <si>
    <t>210251169</t>
  </si>
  <si>
    <t xml:space="preserve">Montáž stožiarov TV, vodiče TV-funkčný súbor 5, zostavy TV, skúšky elektrických vlastností TV   </t>
  </si>
  <si>
    <t>210251220</t>
  </si>
  <si>
    <t xml:space="preserve">Montáž stožiarov TV, vodiče TV-funkčný súbor 7, zostavy TV, prúdové prepojenia troleja s nosným lanom   </t>
  </si>
  <si>
    <t>210251221</t>
  </si>
  <si>
    <t xml:space="preserve">Montáž stožiarov TV, vodiče TV-funkčný súbor 7, zostavy TV, prúdové prepojenia  zostáv TV   </t>
  </si>
  <si>
    <t>210251264</t>
  </si>
  <si>
    <t xml:space="preserve">Montáž stožiarov TV, vodiče TV-funkčný súbor 8, zostavy TV, upevnenie konzol-stredové, stranové   </t>
  </si>
  <si>
    <t>210251309</t>
  </si>
  <si>
    <t xml:space="preserve">Priame ukoľajnenie stožiara T, P, 2T, BP, DS, OK - 1 vodič, funkčný súbor 9   </t>
  </si>
  <si>
    <t>3692900003</t>
  </si>
  <si>
    <t xml:space="preserve">Oceľové lanáFeZn70Lano Fezn 70mm2   </t>
  </si>
  <si>
    <t>210251367</t>
  </si>
  <si>
    <t xml:space="preserve">Montáž stožiarov TV, rôzne TV-zameranie TV a geodet. činnosť pred začiatkom a v priebehu výstavby, kontrolné zameranie základu TV   </t>
  </si>
  <si>
    <t>210251368</t>
  </si>
  <si>
    <t xml:space="preserve">Montáž stožiarov TV, rôzne TV-zameranie TV a geodet. činnosť pred začiatkom a v priebehu výstavby, vytýčenie výšky TK projektovanej koľaje   </t>
  </si>
  <si>
    <t>bod</t>
  </si>
  <si>
    <t>210251369</t>
  </si>
  <si>
    <t xml:space="preserve">Montáž stožiarov TV, rôzne TV-zameranie TV a geodet. činnosť pred začiatkom a v priebehu výstavby, stabilizácia plastikovým medzníkom   </t>
  </si>
  <si>
    <t>210251372</t>
  </si>
  <si>
    <t xml:space="preserve">Montáž stožiarov TV, rôzne TV-zameranie TV a geodet. činnosť skutočné prevedenia po dokončení výstavby, zameranie, skut. stavu trakčného vedenia-1 stožiar   </t>
  </si>
  <si>
    <t>210251510</t>
  </si>
  <si>
    <t xml:space="preserve">Montáž stožiarov TV, demontáže TV, betónový základ, podpera TV základ   </t>
  </si>
  <si>
    <t>210251511</t>
  </si>
  <si>
    <t xml:space="preserve">Montáž stožiarov TV, demontáže TV, betónový základ, podpera TV kotevný stĺpik   </t>
  </si>
  <si>
    <t>210251517</t>
  </si>
  <si>
    <t xml:space="preserve">Montáž stožiarov TV, demontáže TV, betónový základ, podpera TV oceľový stožiar AP, BP   </t>
  </si>
  <si>
    <t>210251521</t>
  </si>
  <si>
    <t xml:space="preserve">Montáž stožiarov TV, demontáže TV, konzoly, závesy TV   </t>
  </si>
  <si>
    <t>210251529</t>
  </si>
  <si>
    <t xml:space="preserve">Montáž stožiarov TV, demontáže TV, vodiče TV-pozdĺžne polia, vešiaky   </t>
  </si>
  <si>
    <t xml:space="preserve">Montáž stožiarov TV, demontáže TV, vodiče TV-pozdĺžne polia, prúdové prepojky pozdĺžne, priečne   </t>
  </si>
  <si>
    <t>210251531</t>
  </si>
  <si>
    <t xml:space="preserve">Montáž stožiarov TV, demontáže TV, vodiče TV-pozdĺžne polia, spojky   </t>
  </si>
  <si>
    <t>210251534</t>
  </si>
  <si>
    <t xml:space="preserve">Montáž stožiarov TV, demontáže TV, vodiče TV-izolácie, vložené izolácie   </t>
  </si>
  <si>
    <t>210251535</t>
  </si>
  <si>
    <t xml:space="preserve">Montáž stožiarov TV, demontáže TV, vodiče TV-pevný bod, pevný bod vr. zakotvenia   </t>
  </si>
  <si>
    <t>210251536</t>
  </si>
  <si>
    <t xml:space="preserve">Montáž stožiarov TV, demontáže TV, vodiče TV-nosné lana, troleje, trolej vr. nástavkov-strihanie   </t>
  </si>
  <si>
    <t>210251538</t>
  </si>
  <si>
    <t xml:space="preserve">Montáž stožiarov TV, demontáže TV, vodiče TV-nosné lana, troleje, lano-nosné vr. nástavkov-strihanie   </t>
  </si>
  <si>
    <t>210251541</t>
  </si>
  <si>
    <t xml:space="preserve">Montáž stožiarov TV, demontáže TV, kotvenia TV, kotvenia TD, NL-pohyblivo   </t>
  </si>
  <si>
    <t>210251552</t>
  </si>
  <si>
    <t xml:space="preserve">Montáž stožiarov TV, demontáže TV, bleskoistky, ukoľajnenie, káble, ukoľajnenie konštrukcií a stožiarov   </t>
  </si>
  <si>
    <t>210251570</t>
  </si>
  <si>
    <t xml:space="preserve">Montáž stožiarov TV, revízie, skúšky, merania a technická pomoc TV, merania TV, dynamické merania TV špec. meracím vozom   </t>
  </si>
  <si>
    <t>210251571</t>
  </si>
  <si>
    <t xml:space="preserve">Montáž stožiarov TV, revízie, skúšky, merania a technická pomoc TV, merania TV, statické merania TV   </t>
  </si>
  <si>
    <t>210251572</t>
  </si>
  <si>
    <t xml:space="preserve">Montáž stožiarov TV, revízie, skúšky, merania a technická pomoc TV, technická kontrola, protokol spôsobilosti, protokol spôsobilosti   </t>
  </si>
  <si>
    <t>210251573</t>
  </si>
  <si>
    <t xml:space="preserve">Montáž stožiarov TV, revízie, skúšky, merania a technická pomoc TV, technická kontrola, technická kontrola   </t>
  </si>
  <si>
    <t>210251574</t>
  </si>
  <si>
    <t xml:space="preserve">Montáž stožiarov TV, revízie, skúšky, merania a technická pomoc TV, merania napätí a napäťové skúšky, merania dotyk. napätí pri TP   </t>
  </si>
  <si>
    <t>210251575</t>
  </si>
  <si>
    <t xml:space="preserve">Montáž stožiarov TV, revízie, skúšky, merania a technická pomoc TV, revízna správa,   </t>
  </si>
  <si>
    <t>210251576</t>
  </si>
  <si>
    <t xml:space="preserve">Montáž stožiarov TV, revízie, skúšky, merania a technická pomoc TV, výkon jednotiek Správcu TV, výluky, výkon jednotiek Správcu   </t>
  </si>
  <si>
    <t>210251578</t>
  </si>
  <si>
    <t xml:space="preserve">Montáž stožiarov TV, HZS pre TV, HZS TV-montáže, nešpecifikované práce a úpravy existujúceho zariadenia na TV   </t>
  </si>
  <si>
    <t>46-M</t>
  </si>
  <si>
    <t xml:space="preserve">Zemné práce pri extr.mont.prácach   </t>
  </si>
  <si>
    <t>460050612</t>
  </si>
  <si>
    <t xml:space="preserve">Výkop jamy pre stožiar, bet.základ, kotvu, príp. iné zar.,(vč.čerp.vody), strojový ,v zemine tr. 3-4   </t>
  </si>
  <si>
    <t>460600001</t>
  </si>
  <si>
    <t xml:space="preserve">Naloženie zeminy, odvoz do 1 km a zloženie na skládke a jazda späť   </t>
  </si>
  <si>
    <t>460600002</t>
  </si>
  <si>
    <t xml:space="preserve">Príplatok za odvoz zeminy za každý ďalší km a jazda späť   </t>
  </si>
  <si>
    <t>Objekt:   453 Zriadenie tvárnicovej trasy</t>
  </si>
  <si>
    <t>Dátum:   11.4.2017</t>
  </si>
  <si>
    <t>132201202</t>
  </si>
  <si>
    <t xml:space="preserve">Výkop ryhy šírky 600-2000mm horn.3 od 100 do 1000 m3   </t>
  </si>
  <si>
    <t>132201209</t>
  </si>
  <si>
    <t xml:space="preserve">Príplatok k cenám za lepivosť pri hĺbení rýh š. nad 600 do 2 000 mm zapaž. i nezapažených, s urovnaním dna v hornine 3   </t>
  </si>
  <si>
    <t>388993111</t>
  </si>
  <si>
    <t xml:space="preserve">Rúrky telesa rúrkoveho kábelovodu z tvrdého PVC D 110/ 2, 3 mm v otvorenom výkope   </t>
  </si>
  <si>
    <t>Objekt:   454 Preložka 6 kV kábla ŽSR</t>
  </si>
  <si>
    <t xml:space="preserve">PRÁCE A DODÁVKY M   </t>
  </si>
  <si>
    <t>21010-0005</t>
  </si>
  <si>
    <t xml:space="preserve">Ukončenie vodiča v rozvádzači, zapojenie 35 mm2   </t>
  </si>
  <si>
    <t>kus</t>
  </si>
  <si>
    <t>21010-0721</t>
  </si>
  <si>
    <t xml:space="preserve">Montáž staničnej (vnútornej) koncovky do 10kV do 3x50 mm2   </t>
  </si>
  <si>
    <t>354 3800R52</t>
  </si>
  <si>
    <t xml:space="preserve">Koncovka vnútorná na kábel 6kV : EPKT-2042, bez kábelových ôk, 3x(16-50mm2)/650   </t>
  </si>
  <si>
    <t>sada</t>
  </si>
  <si>
    <t>21010-2005</t>
  </si>
  <si>
    <t xml:space="preserve">Montáž káblovej spojky (epoxid) pre 10kV celoplastové káble do 3x50 mm2   </t>
  </si>
  <si>
    <t>354 4200R81</t>
  </si>
  <si>
    <t xml:space="preserve">Spojka na 3-žil kábel 6kV : POLJ-06/3x25-50, so šrubovacími spojovačmi, 3x(25-50mm2)   </t>
  </si>
  <si>
    <t>21091-0302</t>
  </si>
  <si>
    <t xml:space="preserve">Montáž, kábel Al 6kV silový voľne uložený AYKCY 3x35   </t>
  </si>
  <si>
    <t>341 415M055</t>
  </si>
  <si>
    <t xml:space="preserve">Kábel Al : 6-AYKCY 3x35 RE   </t>
  </si>
  <si>
    <t>21329-0010</t>
  </si>
  <si>
    <t xml:space="preserve">Zaistenie vypnutého stavu   </t>
  </si>
  <si>
    <t>21329-0015</t>
  </si>
  <si>
    <t xml:space="preserve">Napäťová skúška   </t>
  </si>
  <si>
    <t>21329-0125</t>
  </si>
  <si>
    <t xml:space="preserve">Geodetické zameranie   </t>
  </si>
  <si>
    <t>21329-1000</t>
  </si>
  <si>
    <t xml:space="preserve">Spracovanie východiskovej revízie a vypracovanie správy   </t>
  </si>
  <si>
    <t>46001-0021</t>
  </si>
  <si>
    <t xml:space="preserve">Vytýčenie trasy M21 kábel vedenia v železničnej stanici   </t>
  </si>
  <si>
    <t>46020-0174</t>
  </si>
  <si>
    <t xml:space="preserve">Káblové ryhy šírky 35, hĺbky 90 [cm], zemina tr.4   </t>
  </si>
  <si>
    <t>46023-0004</t>
  </si>
  <si>
    <t xml:space="preserve">Ryha pre spojku kábla do 10 kV, zemina tr.4   </t>
  </si>
  <si>
    <t>46049-0012</t>
  </si>
  <si>
    <t xml:space="preserve">Zakrytie káblov výstražnou fóliou PVC šírky 33cm   </t>
  </si>
  <si>
    <t>46049-0051</t>
  </si>
  <si>
    <t xml:space="preserve">Zakrytie spojky pre kábel do 6kV   </t>
  </si>
  <si>
    <t>46051-0201</t>
  </si>
  <si>
    <t xml:space="preserve">Kanál z betónových žľabov, neasfaltovaný TK1   </t>
  </si>
  <si>
    <t>46056-0174</t>
  </si>
  <si>
    <t xml:space="preserve">Zásyp ryhy šírky 35, hĺbky 90 [cm], zemina tr.4   </t>
  </si>
  <si>
    <t>46062-0014</t>
  </si>
  <si>
    <t xml:space="preserve">Provizórna úprava terénu, zemina tr.4   </t>
  </si>
  <si>
    <t>Objekt:   455 Preložka diaľkového optického kábla ŽSR</t>
  </si>
  <si>
    <t>Spracoval:   Vráblová Helena</t>
  </si>
  <si>
    <t>Miesto:  BA Saratovská</t>
  </si>
  <si>
    <t>388793205</t>
  </si>
  <si>
    <t xml:space="preserve">Ukladanie rúrky kábelovodu 1x HDPE priemeru nad 12 mm,miestna sieť   </t>
  </si>
  <si>
    <t>2862307001</t>
  </si>
  <si>
    <t xml:space="preserve">Rúra HDPE 40/33   </t>
  </si>
  <si>
    <t>3412610204</t>
  </si>
  <si>
    <t xml:space="preserve">Spojka Plasson 40 mm   </t>
  </si>
  <si>
    <t>3412610301</t>
  </si>
  <si>
    <t xml:space="preserve">Koncovka Plasscom 40   </t>
  </si>
  <si>
    <t>388793205-D</t>
  </si>
  <si>
    <t xml:space="preserve">Demontáž rúrky kábelovodu 1x HDPE priemeru nad 12 mm,miestna sieť   </t>
  </si>
  <si>
    <t>388900003</t>
  </si>
  <si>
    <t xml:space="preserve">Kalibrovanie HDPE rúry do 40 mm   </t>
  </si>
  <si>
    <t>898170003</t>
  </si>
  <si>
    <t xml:space="preserve">Osadenie káblovej komory Romold, typ KS 100xx, s  PE  poklopom   </t>
  </si>
  <si>
    <t>34126117021</t>
  </si>
  <si>
    <t xml:space="preserve">Kábelová komora bez poklopu  KS 100.63/110 SBL   </t>
  </si>
  <si>
    <t>55340220081</t>
  </si>
  <si>
    <t xml:space="preserve">Poklop šachty Romold LGH 63 DD- s tesnením   </t>
  </si>
  <si>
    <t>55340220082</t>
  </si>
  <si>
    <t xml:space="preserve">Lamelové tesnenie IS40   </t>
  </si>
  <si>
    <t>3412611719</t>
  </si>
  <si>
    <t xml:space="preserve">Vyústenie PE rúry -  RSG 40   </t>
  </si>
  <si>
    <t>898170003-D</t>
  </si>
  <si>
    <t xml:space="preserve">Demontáž káblovej komory Romold, typ KS 100xx, s  PE  poklopom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</si>
  <si>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</si>
  <si>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</si>
  <si>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</si>
  <si>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</si>
  <si>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22-M</t>
  </si>
  <si>
    <t xml:space="preserve">Montáže oznam. a zabezp. zariadení   </t>
  </si>
  <si>
    <t>220065031</t>
  </si>
  <si>
    <t xml:space="preserve">Vyfukovanie optického kábla a mini optického kábla, miestna sieť   </t>
  </si>
  <si>
    <t>220065001-31</t>
  </si>
  <si>
    <t xml:space="preserve">Zafúkanie existujúceho 1x optického kábla, 48vláknového   </t>
  </si>
  <si>
    <t>220065001-3</t>
  </si>
  <si>
    <t xml:space="preserve">Zafúkanie 1x optického kábla, 48vláknového   </t>
  </si>
  <si>
    <t>3412600093</t>
  </si>
  <si>
    <t xml:space="preserve">Optický kábel 48-vláknový   </t>
  </si>
  <si>
    <t>220065019-1</t>
  </si>
  <si>
    <t xml:space="preserve">Montáž (navinutie) optickej rezervy v kryte optickej spojky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</si>
  <si>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</si>
  <si>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</si>
  <si>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</si>
  <si>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</si>
  <si>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3412612015</t>
  </si>
  <si>
    <t xml:space="preserve">Optická spojka pre 48 prepojení (kazeta, držiak zvarov, ochrana zvarov, )   </t>
  </si>
  <si>
    <t>220071803-D</t>
  </si>
  <si>
    <t xml:space="preserve">Demontáž spojky optickej, miestna sieť, počet optických vlákien do 048   </t>
  </si>
  <si>
    <t>220170008-1</t>
  </si>
  <si>
    <t xml:space="preserve">Meranie optického kábla pred zafúknutím OK   </t>
  </si>
  <si>
    <t>vl</t>
  </si>
  <si>
    <t>220170009-1</t>
  </si>
  <si>
    <t xml:space="preserve">Meranie optického kábla počas montáže OK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</si>
  <si>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</si>
  <si>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</si>
  <si>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</si>
  <si>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</si>
  <si>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220200401_1</t>
  </si>
  <si>
    <t xml:space="preserve">Označenie káblov, káblových súborov a spojok   </t>
  </si>
  <si>
    <t>3412611726</t>
  </si>
  <si>
    <t xml:space="preserve">Guľový marker ID 3M   </t>
  </si>
  <si>
    <t>460010024</t>
  </si>
  <si>
    <t xml:space="preserve">Vytýčenie trasy káblového vedenia,v zastavanom priestore   </t>
  </si>
  <si>
    <t>460070214</t>
  </si>
  <si>
    <t xml:space="preserve">Jama (výkop jamy, odkopanie) pre káblovú komoru, zásyp a zhutnenie,v zemine triedy 4   </t>
  </si>
  <si>
    <t>460200133</t>
  </si>
  <si>
    <t xml:space="preserve">Hĺbenie káblovej ryhy ručne 35 cm širokej a 50 cm hlbokej, v zemine triedy 3   </t>
  </si>
  <si>
    <t>460200164</t>
  </si>
  <si>
    <t xml:space="preserve">Hĺbenie káblovej ryhy 35 cm širokej a 80 cm hlbokej, v zemine triedy 4   </t>
  </si>
  <si>
    <t>460490012</t>
  </si>
  <si>
    <t xml:space="preserve">Rozvinutie a uloženie výstražnej fólie z PVC do ryhy, šírka 33 cm   </t>
  </si>
  <si>
    <t>2830002000</t>
  </si>
  <si>
    <t xml:space="preserve">Fólia  v m   </t>
  </si>
  <si>
    <t>460560133</t>
  </si>
  <si>
    <t xml:space="preserve">Ručný zásyp nezap. káblovej ryhy bez zhutn. zeminy, 35 cm širokej, 50 cm hlbokej v zemine tr. 3   </t>
  </si>
  <si>
    <t>460560164</t>
  </si>
  <si>
    <t xml:space="preserve">Ručný zásyp nezap. káblovej ryhy bez zhutn. zeminy, 35 cm širokej, 80 cm hlbokej v zemine tr. 4   </t>
  </si>
  <si>
    <t>460700011</t>
  </si>
  <si>
    <t xml:space="preserve">Osadenie značkovacej tyče s výkopom, osadenie bet. pätky, zahádzanie, zhutnenie zeminy a náter tyče.   </t>
  </si>
  <si>
    <t>5921230500</t>
  </si>
  <si>
    <t xml:space="preserve">Prefabrikát železobetónový označník AZZ 18-20 20x20x76   </t>
  </si>
  <si>
    <t>460130003-1</t>
  </si>
  <si>
    <t xml:space="preserve">Prevádzková dokumentácia   </t>
  </si>
  <si>
    <t>OST</t>
  </si>
  <si>
    <t xml:space="preserve">Ostatné   </t>
  </si>
  <si>
    <t>000300012-1</t>
  </si>
  <si>
    <t xml:space="preserve">Polohopisné a výškové zameranie trasy kábla   </t>
  </si>
  <si>
    <t>000300041-1</t>
  </si>
  <si>
    <t xml:space="preserve">Spracovanie knihy plánov   </t>
  </si>
  <si>
    <t>001000011-1</t>
  </si>
  <si>
    <t xml:space="preserve">Technický dozor správcu   </t>
  </si>
  <si>
    <t>001000011-12</t>
  </si>
  <si>
    <t xml:space="preserve">Spracovanie dokumentácie o výluke na optickom kábli (prenosu dát a hovorov, ...)   </t>
  </si>
  <si>
    <t>Objekt:   456 Preložka diaľkového metalického kábla ŽSR</t>
  </si>
  <si>
    <t>210101365-1</t>
  </si>
  <si>
    <t xml:space="preserve">Koncovka pre káble s papierovou izoláciou do 1kV   </t>
  </si>
  <si>
    <t>3451812472-1</t>
  </si>
  <si>
    <t xml:space="preserve">Koncovka na diaľkový  kábel DK44   </t>
  </si>
  <si>
    <t>210101365-D</t>
  </si>
  <si>
    <t xml:space="preserve">Demontáž - Koncovka pre káble s papierovou izoláciou do 1kV   </t>
  </si>
  <si>
    <t>220180303-1</t>
  </si>
  <si>
    <t xml:space="preserve">Preloženie kábla do lôžka v riedko zastavanom priestore vrátane príprav.a záver.prác, od 5 do 7 kg/m   </t>
  </si>
  <si>
    <t>220180303-D</t>
  </si>
  <si>
    <t xml:space="preserve">Demontáž - kábla z lôžka v riedko zastavanom priestore vrátane príprav.a záver.prác, od 5 do 7 kg/m   </t>
  </si>
  <si>
    <t>220180303</t>
  </si>
  <si>
    <t xml:space="preserve">Položenie kábla do lôžka v riedko zastavanom priestore vrátane príprav.a záver.prác, od 5 do 7 kg/m   </t>
  </si>
  <si>
    <t>3412130720-1</t>
  </si>
  <si>
    <t xml:space="preserve">Telefónny kábel diaľkový  DK44 - AJ-02YSTF(L)2YZ2Y 4x4x1,3/12x4x1,3/18x4x9x0,9/6x4x1,0 STI LG   </t>
  </si>
  <si>
    <t>220180301</t>
  </si>
  <si>
    <t xml:space="preserve">Položenie kábla do lôžka v riedko zastavanom priestore vrátane príprav.a záver.prác, do 3 kg/m   </t>
  </si>
  <si>
    <t>3412130630-1</t>
  </si>
  <si>
    <t xml:space="preserve">Telefónny kábel diaľkový (PK26) DCKQYZY  4 DM 1,3+12XPi1   </t>
  </si>
  <si>
    <t>220090011</t>
  </si>
  <si>
    <t xml:space="preserve">Úplná montáž spojky rovnej TR 480 pre káble s pancierom bez číslovania, pre 400 žíl   </t>
  </si>
  <si>
    <t>3410352476-1</t>
  </si>
  <si>
    <t xml:space="preserve">XAGA 1000 92/30-500/SK Káblová spojka   </t>
  </si>
  <si>
    <t>220070033-1</t>
  </si>
  <si>
    <t xml:space="preserve">Montáž protikoróznej ochrany spojky   </t>
  </si>
  <si>
    <t>3410352476-2</t>
  </si>
  <si>
    <t xml:space="preserve">Protikorózna ochrana ( opravná manžeta)   </t>
  </si>
  <si>
    <t>220090006</t>
  </si>
  <si>
    <t xml:space="preserve">Úplná montáž spojky rovnej TR 60 pre káble s pancierom bez číslovania, pre 80 žíl   </t>
  </si>
  <si>
    <t>3410352472</t>
  </si>
  <si>
    <t xml:space="preserve">XAGA 1000 62/15-500/SK   Káblové súbory telekomunikačné   </t>
  </si>
  <si>
    <t>220090210-D</t>
  </si>
  <si>
    <t xml:space="preserve">Demontáž - Úplná montáž spojky rozdeľovacej TD 480 pre káble s pancierom bez číslovania, pre 400 žíl   </t>
  </si>
  <si>
    <t>220090210</t>
  </si>
  <si>
    <t xml:space="preserve">Úplná montáž spojky rozdeľovacej TD 480 pre káble s pancierom bez číslovania, pre 400 žíl   </t>
  </si>
  <si>
    <t>3410352483</t>
  </si>
  <si>
    <t xml:space="preserve">BOKT 1000-6/SK Káblové súbory telekomunikačné   </t>
  </si>
  <si>
    <t>220110341</t>
  </si>
  <si>
    <t xml:space="preserve">Objímka káblová značkovacia, zhotovenie,vyraz.znaku,nasadenie,ovinutie objímky a plášťa benzopáskou   </t>
  </si>
  <si>
    <t>220200204-D</t>
  </si>
  <si>
    <t xml:space="preserve">Demontáž káblového záveru PZVR 20 vrátane kontroly izolačného stavu   </t>
  </si>
  <si>
    <t>220200204</t>
  </si>
  <si>
    <t xml:space="preserve">Montáž káblového záveru PZVR 20 vrátane kontroly izolačného stavu   </t>
  </si>
  <si>
    <t>220200205-D</t>
  </si>
  <si>
    <t xml:space="preserve">Demontáž káblového záveru PZVR 40 vrátane kontroly izolačného stavu   </t>
  </si>
  <si>
    <t>220200205</t>
  </si>
  <si>
    <t xml:space="preserve">Montáž káblového záveru PZVR 40 vrátane kontroly izolačného stavu   </t>
  </si>
  <si>
    <t>220200236</t>
  </si>
  <si>
    <t xml:space="preserve">Zvýšenie izolačnej pevnosti záveru PZVR 20 na 4 kV vrátane merania izolačnej pevnosti   </t>
  </si>
  <si>
    <t>220200237</t>
  </si>
  <si>
    <t xml:space="preserve">Zvýšenie izolačnej pevnosti záveru PZVR 40 na 4 kV vrátane merania izolačnej pevnosti   </t>
  </si>
  <si>
    <t>220220446</t>
  </si>
  <si>
    <t xml:space="preserve">Úplné záverečné merania DM káblov v oboch smeroch v plnom rozsahu, za prevádzky 37 štvoríc   </t>
  </si>
  <si>
    <t>220220701</t>
  </si>
  <si>
    <t xml:space="preserve">Záverečné merania VF káblov pre obidva smery prenosu, meranie do 108 kHz,kábel 4 XV   </t>
  </si>
  <si>
    <t>460200264</t>
  </si>
  <si>
    <t xml:space="preserve">Hĺbenie káblovej ryhy 50 cm širokej a 80 cm hlbokej, v zemine triedy 4   </t>
  </si>
  <si>
    <t>460230003</t>
  </si>
  <si>
    <t xml:space="preserve">Výkop pre káblovú spojku a odbočnicu, ryha pre kábel do 10 kV v zemina triedy 3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</si>
  <si>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</si>
  <si>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</si>
  <si>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</si>
  <si>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</si>
  <si>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460510202</t>
  </si>
  <si>
    <t xml:space="preserve">Káblový kanál z prefabrikovaných betónových žľabov neasfaltovaný TK 11 (20x17cm/12, 5 x 11 cm)   </t>
  </si>
  <si>
    <t>5923002450</t>
  </si>
  <si>
    <t xml:space="preserve">Káblový žľab č. 1, s položeným krytom, rozmer: vnútorný 1000/200/160, vonkajší 1000/280/215   </t>
  </si>
  <si>
    <t>460510203</t>
  </si>
  <si>
    <t xml:space="preserve">Káblový kanál z prefabrikovaných betónových žľabov neasfaltovaný TK2(23x18, 5cm/13 x13 cm   </t>
  </si>
  <si>
    <t>5923002451</t>
  </si>
  <si>
    <t xml:space="preserve">Káblový žľab č. 2, s položeným krytom, rozmer: vnútorný 1000/300/160, vonkajší 1000/380/215   </t>
  </si>
  <si>
    <t>460510001-1</t>
  </si>
  <si>
    <t xml:space="preserve">Pokládka rúry D-110   </t>
  </si>
  <si>
    <t>3450703800</t>
  </si>
  <si>
    <t xml:space="preserve">I-Rúrka KSXS 110 čierna   </t>
  </si>
  <si>
    <t>460510261-1</t>
  </si>
  <si>
    <t xml:space="preserve">Žľab plastový káblový na povrchu (ako napr. ZEKAN)   </t>
  </si>
  <si>
    <t>2861390600</t>
  </si>
  <si>
    <t xml:space="preserve">Žľab káblový 100x100 mm, žľab s krytom CWS ZEKAN1   </t>
  </si>
  <si>
    <t>2861390610</t>
  </si>
  <si>
    <t xml:space="preserve">Žľab káblový 100x100 mm, spojka CWS ZEKAN1   </t>
  </si>
  <si>
    <t>460510261-D</t>
  </si>
  <si>
    <t xml:space="preserve">Demontáž Žľab plastový káblový na povrchu (ako napr. ZEKAN)   </t>
  </si>
  <si>
    <t>460560264</t>
  </si>
  <si>
    <t xml:space="preserve">Ručný zásyp nezap. káblovej ryhy bez zhutn. zeminy, 50 cm širokej, 80 cm hlbokej v zemine tr. 4   </t>
  </si>
  <si>
    <t>001000011-11</t>
  </si>
  <si>
    <t xml:space="preserve">Spracovanie dokumentácie o výluke na kábli DK 44 (prenosu dát a hovorov)   </t>
  </si>
  <si>
    <t>Objekt:   457 Prekládka transformovne ŽSR</t>
  </si>
  <si>
    <t>457 Prekládka transformovne ŽSR, montáž</t>
  </si>
  <si>
    <t>12230-1101</t>
  </si>
  <si>
    <t xml:space="preserve">Odkopávky a prekopávky nezapaž. v horn. tr. 4 do 100 m3   </t>
  </si>
  <si>
    <t>16110-1101</t>
  </si>
  <si>
    <t xml:space="preserve">Zvislé premiestnenie výkopu horn. tr. 1-4 do 2,5 m   </t>
  </si>
  <si>
    <t>16270-1101</t>
  </si>
  <si>
    <t xml:space="preserve">Vodorovné premiestnenie výkopu do 6000 m horn. tr. 1-4   </t>
  </si>
  <si>
    <t>17420-1101</t>
  </si>
  <si>
    <t xml:space="preserve">Zásyp nezhutnený jám, rýh, šachiet alebo okolo objektu   </t>
  </si>
  <si>
    <t>59766-1111</t>
  </si>
  <si>
    <t xml:space="preserve">Rigol dlaždený z dlaž. kociek drobných, lôžko z betónu   </t>
  </si>
  <si>
    <t>999281111</t>
  </si>
  <si>
    <t xml:space="preserve">Presun hmôt pre opravy a údržbu objektov vrátane vonkajších plášťov výšky do 25 m   </t>
  </si>
  <si>
    <t>21019-0611P</t>
  </si>
  <si>
    <t xml:space="preserve">Montáž kioskovej tranformovne 6kV-10kVA vonk. zhotovenie   </t>
  </si>
  <si>
    <t>21019-0611P1</t>
  </si>
  <si>
    <t xml:space="preserve">Demontáž  tranformovne   </t>
  </si>
  <si>
    <t>21022-0021</t>
  </si>
  <si>
    <t xml:space="preserve">Vedenie uzemňovacie Fe Zn do 120 mm2 v zemi   </t>
  </si>
  <si>
    <t>354 9000A36</t>
  </si>
  <si>
    <t xml:space="preserve">Pásovina uzemňovacia FeZn 40x4   </t>
  </si>
  <si>
    <t>21022-0101</t>
  </si>
  <si>
    <t xml:space="preserve">Montáž zberného, zvodového vodiča s podperami, FeZn drôt D8-10mm   </t>
  </si>
  <si>
    <t>354 9000A00</t>
  </si>
  <si>
    <t xml:space="preserve">Drôt zvodový FeZn D8   </t>
  </si>
  <si>
    <t>354 9010A00</t>
  </si>
  <si>
    <t xml:space="preserve">- podpera vedenia (FeZn) do muriva : PV 01 (150x20)mm   </t>
  </si>
  <si>
    <t>354 9020A10</t>
  </si>
  <si>
    <t xml:space="preserve">- podpera vedenia : PV 21, na ploché strechy,  plastová   </t>
  </si>
  <si>
    <t>21022-0302</t>
  </si>
  <si>
    <t xml:space="preserve">Montáž bleskozvodnej svorky nad 2 skrutky (SJ,SK,SO,SZ,ST,SR01-2)   </t>
  </si>
  <si>
    <t>354 9040A05</t>
  </si>
  <si>
    <t xml:space="preserve">Svorka pre uzemňovacie tyče D25 (FeZn) : SJ 02 (4xM8)   </t>
  </si>
  <si>
    <t>354 9040A36</t>
  </si>
  <si>
    <t xml:space="preserve">Svorka skúšobná (FeZn) : SZ (4xM8)   </t>
  </si>
  <si>
    <t>354 9040A41</t>
  </si>
  <si>
    <t xml:space="preserve">Svorka odbočná, spojovacia (FeZn) : SR 02 R, pre pásovinu 30x4 (4xR8)   </t>
  </si>
  <si>
    <t>21022-0361</t>
  </si>
  <si>
    <t xml:space="preserve">Montáž zemniacej tyče (ZT) do 2m, zarazenie do zeme, pripojenie vedenia   </t>
  </si>
  <si>
    <t>354 9050A03</t>
  </si>
  <si>
    <t xml:space="preserve">Tyč zemniaca kruhová (FeZn) : ZT 2 (D25x2m)   </t>
  </si>
  <si>
    <t>21022-0372</t>
  </si>
  <si>
    <t xml:space="preserve">Montáž ochranného uholníka, alebo rúrky, s držiakmi, do muriva   </t>
  </si>
  <si>
    <t>354 9060A01</t>
  </si>
  <si>
    <t xml:space="preserve">Uholník ochranný (FeZn) : OU 1,7 (1,7m)   </t>
  </si>
  <si>
    <t>354 9060A05</t>
  </si>
  <si>
    <t xml:space="preserve">- držiak ochranného uholníka (FeZn) : DU Z, do muriva (150mm)   </t>
  </si>
  <si>
    <t>21330-1000</t>
  </si>
  <si>
    <t xml:space="preserve">Odskúšanie a revízia transformovne   </t>
  </si>
  <si>
    <t>súbor</t>
  </si>
  <si>
    <t>46056-0154</t>
  </si>
  <si>
    <t xml:space="preserve">Zásyp ryhy šírky 35, hĺbky 70, zemina tr 4   </t>
  </si>
  <si>
    <t xml:space="preserve">Provizórna úprava terénu, zemina tr 4   </t>
  </si>
  <si>
    <t>46020-0154</t>
  </si>
  <si>
    <t xml:space="preserve">Káblové ryhy šírky 35, hĺbky 70, zemina tr 4   </t>
  </si>
  <si>
    <t>457 Prekládka transformovne ŽSR - dodávka</t>
  </si>
  <si>
    <t>1.</t>
  </si>
  <si>
    <t xml:space="preserve">Betónová bloková transformovňa BBT1- 6/0,23 kV, 1,2 kVA,   </t>
  </si>
  <si>
    <t xml:space="preserve">- Prefabrikovaná betónová  bunka, vrátane NN rozvádzača ochranného pospájania a bleskozvodu   </t>
  </si>
  <si>
    <t xml:space="preserve">- Transformátor suchý,VTDOR 38, 6/0,23kV, 1,2 kVA   </t>
  </si>
  <si>
    <t xml:space="preserve">- poistkový spodok L1011, J12B/2A, Un= 25 kV, In=100A   </t>
  </si>
  <si>
    <t xml:space="preserve">- tavná pistka EFEN HH-SI 6/12 kV, 2A   </t>
  </si>
  <si>
    <t xml:space="preserve">- odpájač OMI 12/400-30 RL   </t>
  </si>
  <si>
    <t xml:space="preserve">- odpájač OMI 12/400-30 RP   </t>
  </si>
  <si>
    <t>Pol7</t>
  </si>
  <si>
    <t xml:space="preserve">Doprava na miesto stavby   </t>
  </si>
  <si>
    <t>Objekt:   458 Preložka releového objektu ŽSR</t>
  </si>
  <si>
    <t>Spracoval:   Ing. Andrej Izakovič</t>
  </si>
  <si>
    <t>Miesto:  BA Lamač - Devínska NV</t>
  </si>
  <si>
    <t xml:space="preserve">Zdroje el. prúdu, napájacie zariadenia a vnútorná kabelizácia   </t>
  </si>
  <si>
    <t>210100001</t>
  </si>
  <si>
    <t xml:space="preserve">Ukončenie vodičov v rozvádzač. vč. zapojenia do 2.5 mm2   </t>
  </si>
  <si>
    <t>210100002</t>
  </si>
  <si>
    <t xml:space="preserve">Ukončenie vodičov v rozvádzač. vč. zapojenia do 6 mm2   </t>
  </si>
  <si>
    <t>210120403</t>
  </si>
  <si>
    <t xml:space="preserve">Istič vzduchový dvojpólový do 63 A   </t>
  </si>
  <si>
    <t>210120403-D</t>
  </si>
  <si>
    <t xml:space="preserve">Demontáž - Istič vzduchový dvojpólový do 63 A   </t>
  </si>
  <si>
    <t>22088009010</t>
  </si>
  <si>
    <t xml:space="preserve">Istič LSN 2P 1A C   </t>
  </si>
  <si>
    <t>22088009014</t>
  </si>
  <si>
    <t xml:space="preserve">Istič LSN 2P 6A C   </t>
  </si>
  <si>
    <t>22088009030</t>
  </si>
  <si>
    <t xml:space="preserve">Vypínač 2P 20A   </t>
  </si>
  <si>
    <t>101.6412.GD</t>
  </si>
  <si>
    <t xml:space="preserve">Zásuvka NA DIN 2P+T 16A 250V SIVA SCHUCO   </t>
  </si>
  <si>
    <t>3451203600</t>
  </si>
  <si>
    <t xml:space="preserve">Lišta DIN TS 35/120/0   </t>
  </si>
  <si>
    <t>210220021</t>
  </si>
  <si>
    <t xml:space="preserve">Uzemňovacie vedenie v zemi včít. svoriek,prepojenia, izolácie spojov FeZn do 120 mm2   </t>
  </si>
  <si>
    <t>3544112000</t>
  </si>
  <si>
    <t xml:space="preserve">Páska uzemňovacia 30x4 mm   </t>
  </si>
  <si>
    <t>220111721</t>
  </si>
  <si>
    <t xml:space="preserve">Tyč uzemňovacia, zasadenie do zeme prepojenie,bez zemných prác   </t>
  </si>
  <si>
    <t>3544222650</t>
  </si>
  <si>
    <t xml:space="preserve">Zemniaca tyč ocelová žiarovo zinkovaná označenie ZT 2 d. O 20, 2 x 2 m   </t>
  </si>
  <si>
    <t>210800623</t>
  </si>
  <si>
    <t xml:space="preserve">Vodič NN a VN voľne uložený CYA       1,5   </t>
  </si>
  <si>
    <t>3410410700</t>
  </si>
  <si>
    <t xml:space="preserve">Vodič medený CYA   1,5 čierny   </t>
  </si>
  <si>
    <t>3410422800</t>
  </si>
  <si>
    <t xml:space="preserve">Vodič medený U 1x1,0 čierny   </t>
  </si>
  <si>
    <t>3410422700</t>
  </si>
  <si>
    <t xml:space="preserve">Vodič medený U 1x1,0 červený   </t>
  </si>
  <si>
    <t>3410423000</t>
  </si>
  <si>
    <t xml:space="preserve">Vodič medený U 1x1,0 modrý   </t>
  </si>
  <si>
    <t>210800625</t>
  </si>
  <si>
    <t xml:space="preserve">Vodič NN a VN voľne uložený CYA       4   </t>
  </si>
  <si>
    <t>3410412700</t>
  </si>
  <si>
    <t xml:space="preserve">Vodič medený CYA   4,0  cier.   </t>
  </si>
  <si>
    <t>210800626</t>
  </si>
  <si>
    <t xml:space="preserve">Vodič NN a VN voľne uložený CYA       6   </t>
  </si>
  <si>
    <t>3410413800</t>
  </si>
  <si>
    <t xml:space="preserve">Vodič medený CYA   6,0  zz   </t>
  </si>
  <si>
    <t>320410003</t>
  </si>
  <si>
    <t xml:space="preserve">Celková prehliadka el.zariadenia a vyhotovenie revíznej správy do 500 000,- mont. prác   </t>
  </si>
  <si>
    <t>obj</t>
  </si>
  <si>
    <t>220060301</t>
  </si>
  <si>
    <t xml:space="preserve">Príprava bubna,káblov,meranie,rezanie,odpancierovanie,úprava dvoch koncov káblov do 100 žíl   </t>
  </si>
  <si>
    <t>220060342</t>
  </si>
  <si>
    <t xml:space="preserve">Premeranie izolačného stavu a kontinuity žíl kábla,úprava a uzavretie koncov-kábel úložny 20 žíl   </t>
  </si>
  <si>
    <t>220060343</t>
  </si>
  <si>
    <t xml:space="preserve">Premeranie izolačného stavu a kontinuity žíl kábla,úprava a uzavretie koncov-kábel úložny 30 žíl   </t>
  </si>
  <si>
    <t>220061501</t>
  </si>
  <si>
    <t xml:space="preserve">Montáž(uloženie) do lôžka alebo žľabu návestných káblov TCEKEY,TCEKFE,TCEKFY  do 7x2 sjadr.CU 1,0 mm   </t>
  </si>
  <si>
    <t>22006150117</t>
  </si>
  <si>
    <t xml:space="preserve">Kábel TCEKFY 3p 1,0   </t>
  </si>
  <si>
    <t>22006150137</t>
  </si>
  <si>
    <t xml:space="preserve">Kábel TCEKFY 7p 1,0   </t>
  </si>
  <si>
    <t>220061531</t>
  </si>
  <si>
    <t xml:space="preserve">Montáž(uloženie) do lôžka alebo žľabu návestných káblov TZEKEZE, TZEKEZY 3 P x 1,0 s jadrom CU 1,0 mm   </t>
  </si>
  <si>
    <t>22006153101</t>
  </si>
  <si>
    <t xml:space="preserve">Kábel TCEKEZE 3p 1,0   </t>
  </si>
  <si>
    <t>220061534</t>
  </si>
  <si>
    <t xml:space="preserve">Montáž(uloženie) do lôžka alebo žľabu návestných káblov TZEKEZE, TZEKEZY 12 P x 1,0 s jadrom CU 1,0 mm   </t>
  </si>
  <si>
    <t>22006153401</t>
  </si>
  <si>
    <t xml:space="preserve">Kábel TCEKEZE 12p 1,0   </t>
  </si>
  <si>
    <t>220280621</t>
  </si>
  <si>
    <t xml:space="preserve">Kábel SEKU, SYKY,SYKFY a ostatné uložené na rošte,vr.predbež.priviazania do 5 m dĺžky   </t>
  </si>
  <si>
    <t>3410351291</t>
  </si>
  <si>
    <t xml:space="preserve">SEKU 2x0,8 Telefónny kábel, miestny, jednotlivé žily   </t>
  </si>
  <si>
    <t>220061701</t>
  </si>
  <si>
    <t xml:space="preserve">Ostatné práce(zatiahnutie kábla do objektu) kábel do váhy 9 kg/m   </t>
  </si>
  <si>
    <t>220111876</t>
  </si>
  <si>
    <t xml:space="preserve">Uzemnenie návestnýck káblov v prístrojovej skrini PSK 3 na trati so striedavou trakciou   </t>
  </si>
  <si>
    <t>220080101</t>
  </si>
  <si>
    <t xml:space="preserve">Montáž spojky rovnej S1 pre oznamov.a ovládacie celoplastové káble párové, žily 1,0 mm do 6 žíl   </t>
  </si>
  <si>
    <t>22008012201</t>
  </si>
  <si>
    <t xml:space="preserve">Spojka VUKI ZRZE 3/4   </t>
  </si>
  <si>
    <t>220080104</t>
  </si>
  <si>
    <t xml:space="preserve">Montáž spojky rovnej S1 pre oznamov.a ovládacie celoplastové káble párové,žily 1,0 mm  do 24 žíl   </t>
  </si>
  <si>
    <t>22008012401</t>
  </si>
  <si>
    <t xml:space="preserve">Spojka VUKI ZRZE 12   </t>
  </si>
  <si>
    <t xml:space="preserve">Objímka káblova značkovacia,zhotovenie,vyraz.znaku,nasadenie,ovinutie objímky a plášťa benzopáskou   </t>
  </si>
  <si>
    <t>220110346</t>
  </si>
  <si>
    <t xml:space="preserve">Zhotovenie káblového štítka,vyrazenie znaku,pripevnenie,ovinutie štítka páskou PVC   </t>
  </si>
  <si>
    <t>220111436</t>
  </si>
  <si>
    <t xml:space="preserve">Kontrola a záverečné meranie na kábli pre rozvod signalizácie vr.vypracovania meracieho protokolu   </t>
  </si>
  <si>
    <t>vodič</t>
  </si>
  <si>
    <t>220111881</t>
  </si>
  <si>
    <t xml:space="preserve">Uzemnenie transformátorovej stanice TS 3 alebo prístrojovej skrine PSK 3, pospájanie vnútor.vybavenia   </t>
  </si>
  <si>
    <t>220111881-D</t>
  </si>
  <si>
    <t xml:space="preserve">Demontáž - Uzemnenie transformátorovej stanice TS 3 alebo prístrojovej skrine PSK 3, pospájanie vnútor.vybavenia   </t>
  </si>
  <si>
    <t>220111765</t>
  </si>
  <si>
    <t xml:space="preserve">Zmeranie a zhodnotenie zemného odporu vr.záznamu do protokolu   </t>
  </si>
  <si>
    <t>220261142</t>
  </si>
  <si>
    <t xml:space="preserve">Príchytka káblová SONAP, pripevnenie káblovej príchytky na konštrukciu 11 - 18, č.v. 637518   </t>
  </si>
  <si>
    <t>220261142-D</t>
  </si>
  <si>
    <t xml:space="preserve">Demontáž - Príchytka káblová SONAP, pripevnenie káblovej príchytky na konštrukciu 11 - 18, č.v. 637518   </t>
  </si>
  <si>
    <t>3451105500</t>
  </si>
  <si>
    <t xml:space="preserve">Príchytka SONAP 11-18   </t>
  </si>
  <si>
    <t>220261143</t>
  </si>
  <si>
    <t xml:space="preserve">Príchytka káblová SONAP, pripevnenie káblovej príchytky na konštrukciu 14 - 28, č.v. 637528   </t>
  </si>
  <si>
    <t>220261143-D</t>
  </si>
  <si>
    <t xml:space="preserve">Demontáž - Príchytka káblová SONAP, pripevnenie káblovej príchytky na konštrukciu 14 - 28, č.v. 637528   </t>
  </si>
  <si>
    <t>3451105600</t>
  </si>
  <si>
    <t xml:space="preserve">Príchytka SONAP  14-28   </t>
  </si>
  <si>
    <t>220261144</t>
  </si>
  <si>
    <t xml:space="preserve">Príchytka káblová SONAP, pripevnenie káblovej príchytky na konštrukciu 29 -40, č.v. 637540   </t>
  </si>
  <si>
    <t>220261144-D</t>
  </si>
  <si>
    <t xml:space="preserve">Demontáž - Príchytka káblová SONAP, pripevnenie káblovej príchytky na konštrukciu 29 -40, č.v. 637540   </t>
  </si>
  <si>
    <t>3451105700</t>
  </si>
  <si>
    <t xml:space="preserve">Príchytka SONAP  29-40   </t>
  </si>
  <si>
    <t>220261145</t>
  </si>
  <si>
    <t xml:space="preserve">Príchytka káblová SONAP, pripevnenie káblovej príchytky na konštrukciu 41 - 54, č.v. 637554   </t>
  </si>
  <si>
    <t>220261145-D</t>
  </si>
  <si>
    <t xml:space="preserve">Demontáž - Príchytka káblová SONAP, pripevnenie káblovej príchytky na konštrukciu 41 - 54, č.v. 637554   </t>
  </si>
  <si>
    <t>3451105800</t>
  </si>
  <si>
    <t xml:space="preserve">Príchytka SONAP  41-54   </t>
  </si>
  <si>
    <t>220300452</t>
  </si>
  <si>
    <t xml:space="preserve">Forma káblová pre káble TCEKE,TCEKFY,TCEKY,TCEKEZE,TCEKEY na kábli do 3 P 1.0   </t>
  </si>
  <si>
    <t>220300452-D</t>
  </si>
  <si>
    <t xml:space="preserve">Demontáž - Forma káblová pre káble TCEKE, TCEKFY,TCEKY,TCEKEZE,TCEKEY na kábli do 3 P 1.0   </t>
  </si>
  <si>
    <t>220300454</t>
  </si>
  <si>
    <t xml:space="preserve">Forma káblová pre káble TCEKE,TCEKFY,TCEKY,TCEKEZE,TCEKEY na kábli do 7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</si>
  <si>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</si>
  <si>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</si>
  <si>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</si>
  <si>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TCEKE,TCEKFY,TCEKY,TCEKEZE,TCEKEY na kábli do 12 P 1.0   </t>
  </si>
  <si>
    <t>220300471-D</t>
  </si>
  <si>
    <t xml:space="preserve">Demontáž - Forma káblová pre káble TCEKE, TCEKFY,TCEKY,TCEKEZE,TCEKEY na kábli do 12 P 1.0   </t>
  </si>
  <si>
    <t>220300681</t>
  </si>
  <si>
    <t xml:space="preserve">Úplné zhotovenie vodnej zábrany   </t>
  </si>
  <si>
    <t>220830003</t>
  </si>
  <si>
    <t xml:space="preserve">Montáž upozorňovadla na stľp alebo stožiar návestidla AŽD, bez zem.prác,vysokého na stĺp   </t>
  </si>
  <si>
    <t>22083000302</t>
  </si>
  <si>
    <t xml:space="preserve">Vzdialenostné upozorňovadlo návesť 42, č.v. 00108 (súpr.3 ks)   </t>
  </si>
  <si>
    <t>22083000401</t>
  </si>
  <si>
    <t xml:space="preserve">Stĺpik ku vzdial. upozorňovadlu č.v. 00 261 ds2   </t>
  </si>
  <si>
    <t>22083000303</t>
  </si>
  <si>
    <t xml:space="preserve">Základ drátovodných kladiek 35x35x60 cm   </t>
  </si>
  <si>
    <t>220830041</t>
  </si>
  <si>
    <t xml:space="preserve">Montáž svetelného návestidla AŽD, obojstranného stožiarového s tromi návestnými lampášmi   </t>
  </si>
  <si>
    <t>220830041-D</t>
  </si>
  <si>
    <t xml:space="preserve">Demontáž svetelného návestidla AŽD, obojstranného stožiarového s tromi návestnými lampášmi   </t>
  </si>
  <si>
    <t>22083004101</t>
  </si>
  <si>
    <t xml:space="preserve">Obojstranné stožiar. návestidlo 3 svetl.   </t>
  </si>
  <si>
    <t>22083001027</t>
  </si>
  <si>
    <t xml:space="preserve">Označovací pás veľký (biely, plast) č.v. 01244I   </t>
  </si>
  <si>
    <t>22083007126</t>
  </si>
  <si>
    <t xml:space="preserve">Súprava držiakov náv. štítkov (5) plastová, č.v. 01 258J   </t>
  </si>
  <si>
    <t>2208300114</t>
  </si>
  <si>
    <t xml:space="preserve">Betonový základ typ TIZ č.v. 592121031   </t>
  </si>
  <si>
    <t>22086007609</t>
  </si>
  <si>
    <t xml:space="preserve">Žiarovka SIG 1820 12V/20W OSRAM ZOZ súbor "C"   </t>
  </si>
  <si>
    <t>220830071</t>
  </si>
  <si>
    <t xml:space="preserve">Montáž doplnkov k svetelným návestidlám AŽD,označovacieho štítka na návestidlo   </t>
  </si>
  <si>
    <t>220830071-D</t>
  </si>
  <si>
    <t xml:space="preserve">Demontáž doplnkov k svetelným návestidlám AŽD, označovacieho štítka na návestidlo   </t>
  </si>
  <si>
    <t>22083007138</t>
  </si>
  <si>
    <t xml:space="preserve">Označovací štítok pre návestidlá oddielu autobloku, č.v. 01245H   </t>
  </si>
  <si>
    <t>22083000561</t>
  </si>
  <si>
    <t xml:space="preserve">Predzvestné upozorňovadlo pre návesť 40c Stanovisko oddielového náv. AB. č.v. A78502.c   </t>
  </si>
  <si>
    <t>220840051</t>
  </si>
  <si>
    <t xml:space="preserve">Mont.prístroj.skrine do koľají PSK 3, postavenie vrátane bet základov,zatiahnutie káblov bez zapojenia   </t>
  </si>
  <si>
    <t>220840051-D</t>
  </si>
  <si>
    <t xml:space="preserve">Demontáž - Mont.prístroj.skrine do koľají PSK 3, postavenie vrátane bet základov,zatiahnutie káblov bez zapojenia   </t>
  </si>
  <si>
    <t>22084005107</t>
  </si>
  <si>
    <t xml:space="preserve">Prístrojová skriňa do koľajiska PSK 3 s rámom č.v. 72 642 c   </t>
  </si>
  <si>
    <t>22084005110</t>
  </si>
  <si>
    <t xml:space="preserve">Základ pre skriňu PSK  72 640 D95   </t>
  </si>
  <si>
    <t>220110931</t>
  </si>
  <si>
    <t xml:space="preserve">Montáž telefónneho objektu TO 68 bez základu na prístrojovú skriňu PSK do koľajiska   </t>
  </si>
  <si>
    <t>220110931-D</t>
  </si>
  <si>
    <t xml:space="preserve">Demontáž telefónneho objektu TO 68 bez základu na prístrojovú skriňu PSK do koľajiska   </t>
  </si>
  <si>
    <t>22011093210</t>
  </si>
  <si>
    <t xml:space="preserve">Vonkajší telefónny objekt VTO HMB-EXT-S-V   </t>
  </si>
  <si>
    <t>220850015</t>
  </si>
  <si>
    <t xml:space="preserve">Mont.stykového transformátora-dvojice DT 1-150, osadenie,prepojenie a naplnenie trafa olejom   </t>
  </si>
  <si>
    <t>220850015-D</t>
  </si>
  <si>
    <t xml:space="preserve">Demontáž - Mont.stykového transformátora-dvojice DT 1-150, osadenie,prepojenie a naplnenie trafa olejom   </t>
  </si>
  <si>
    <t>220850091</t>
  </si>
  <si>
    <t xml:space="preserve">Prepojky tlmiviek-dvojkolíková prepojka 1, 9 resp.2,4 m,prip.prepojky k podvalom,na betónové podvaly   </t>
  </si>
  <si>
    <t>220850091-D</t>
  </si>
  <si>
    <t xml:space="preserve">Demontáž - Prepojky tlmiviek-dvojkolíková prepojka 1, 9 resp.2,4 m,prip.prepojky k podvalom,na betónové podvaly   </t>
  </si>
  <si>
    <t>220850092</t>
  </si>
  <si>
    <t xml:space="preserve">Prepojky tlmiviek-dvojkolíková prepojka 3,7 resp.4,2 m,prip.prepojky k podvalom,na betónové podvaly   </t>
  </si>
  <si>
    <t>220850092-D</t>
  </si>
  <si>
    <t xml:space="preserve">Demontáž - Prepojky tlmiviek-dvojkolíková prepojka 3,7 resp.4,2 m,prip.prepojky k podvalom,na betónové podvaly   </t>
  </si>
  <si>
    <t>220850093</t>
  </si>
  <si>
    <t xml:space="preserve">Prepojky tlmiviek-prepojka tlmivky 7, 4 m,pripev.prepojky k podvalom,na betónové podvaly   </t>
  </si>
  <si>
    <t>220850093-D</t>
  </si>
  <si>
    <t xml:space="preserve">Demontáž - Prepojky tlmiviek-prepojka tlmivky 7, 4 m,pripev.prepojky k podvalom,na betónové podvaly   </t>
  </si>
  <si>
    <t>220880056</t>
  </si>
  <si>
    <t xml:space="preserve">Montáž reléového panela,nasadenie a pripevnenie panela   </t>
  </si>
  <si>
    <t>220880056-D</t>
  </si>
  <si>
    <t xml:space="preserve">Demontáž reléového panela, nasadenie a pripevnenie panela   </t>
  </si>
  <si>
    <t>22088005601</t>
  </si>
  <si>
    <t xml:space="preserve">Panel voľnej väzby č.v. 72 571c   </t>
  </si>
  <si>
    <t>22088005603</t>
  </si>
  <si>
    <t xml:space="preserve">Panel kombinovaný 12 476b   </t>
  </si>
  <si>
    <t>22088005706</t>
  </si>
  <si>
    <t xml:space="preserve">Panel poistkoodporový č.v. 72 643b   </t>
  </si>
  <si>
    <t>22088005810</t>
  </si>
  <si>
    <t xml:space="preserve">Panel poistkoodporový č.v. 72 670b   </t>
  </si>
  <si>
    <t>22088005804</t>
  </si>
  <si>
    <t xml:space="preserve">Polica dvojitá (veľká) č.v. 72 482c   </t>
  </si>
  <si>
    <t>22088000125</t>
  </si>
  <si>
    <t xml:space="preserve">Svorkovnicový panel č.v. 72 570e   </t>
  </si>
  <si>
    <t>220880071</t>
  </si>
  <si>
    <t xml:space="preserve">Montáž kódera,nasadenie a zapojenie   </t>
  </si>
  <si>
    <t>220880071-D</t>
  </si>
  <si>
    <t xml:space="preserve">Demontáž kódera, nasadenie a zapojenie   </t>
  </si>
  <si>
    <t>220880072</t>
  </si>
  <si>
    <t xml:space="preserve">Montáž adaptéra, nasadenie a zapojenie   </t>
  </si>
  <si>
    <t>220880072-D</t>
  </si>
  <si>
    <t xml:space="preserve">Demontáž adaptéra, nasadenie a zapojenie   </t>
  </si>
  <si>
    <t>220880101</t>
  </si>
  <si>
    <t xml:space="preserve">Montáž súboru KAV, FID,ASE,... osadenie,pripojenie,označenie   </t>
  </si>
  <si>
    <t>220880101-D</t>
  </si>
  <si>
    <t xml:space="preserve">Demontáž súboru KAV, FID,ASE,... osadenie,pripojenie,označenie   </t>
  </si>
  <si>
    <t>220880061</t>
  </si>
  <si>
    <t xml:space="preserve">Montáž relé malorozmerného,nasadenie relé do panela   </t>
  </si>
  <si>
    <t>220880061-D</t>
  </si>
  <si>
    <t xml:space="preserve">Demontáž relé malorozmerného, nasadenie relé do panela   </t>
  </si>
  <si>
    <t>210180002</t>
  </si>
  <si>
    <t xml:space="preserve">Montáž usmerňovača vrátane osadenia, vyváženia, upevnenia, kontroly spojov, bez zapojenia do váhy 20 kg   </t>
  </si>
  <si>
    <t>210180002-D</t>
  </si>
  <si>
    <t xml:space="preserve">Demontáž usmerňovača vrátane osadenia, vyváženia, upevnenia, kontroly spojov, bez zapojenia do váhy 20 kg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</si>
  <si>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</si>
  <si>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</si>
  <si>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</si>
  <si>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</si>
  <si>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22088008115</t>
  </si>
  <si>
    <t xml:space="preserve">Odpor regulačný 2,2 Ohm, 10A č.v. 73 105 a   </t>
  </si>
  <si>
    <t>22088008102</t>
  </si>
  <si>
    <t xml:space="preserve">Stavací odpor 14 Ohm 1A   </t>
  </si>
  <si>
    <t>22088008103</t>
  </si>
  <si>
    <t xml:space="preserve">Stavací odpor 40 Ohm 0.5A   </t>
  </si>
  <si>
    <t>22088008104</t>
  </si>
  <si>
    <t xml:space="preserve">Stavací odpor 240 Ohm 20W   </t>
  </si>
  <si>
    <t>22088008170</t>
  </si>
  <si>
    <t xml:space="preserve">Rezistor 10R / 25W   </t>
  </si>
  <si>
    <t>22088008177</t>
  </si>
  <si>
    <t xml:space="preserve">Rezistor 75R / 15W   </t>
  </si>
  <si>
    <t>22088008172</t>
  </si>
  <si>
    <t xml:space="preserve">Rezistor 39R / 15W   </t>
  </si>
  <si>
    <t>22088008173</t>
  </si>
  <si>
    <t xml:space="preserve">Rezistor 39R / 15W reg.   </t>
  </si>
  <si>
    <t>22088008178</t>
  </si>
  <si>
    <t xml:space="preserve">Rezistor 180R / 10W   </t>
  </si>
  <si>
    <t>22088008155</t>
  </si>
  <si>
    <t xml:space="preserve">Kondenzátor 1G5 / 35V   </t>
  </si>
  <si>
    <t>22088008157</t>
  </si>
  <si>
    <t xml:space="preserve">Kondenzátor G5 / 35V   </t>
  </si>
  <si>
    <t>22088008156</t>
  </si>
  <si>
    <t xml:space="preserve">Kondenzátor 1G / 35V   </t>
  </si>
  <si>
    <t>220880082</t>
  </si>
  <si>
    <t xml:space="preserve">Montáž prvkov reléového zabezpečovacieho zariadenia-diódy   </t>
  </si>
  <si>
    <t>220880082-D</t>
  </si>
  <si>
    <t xml:space="preserve">Demontáž prvkov reléového zabezpečovacieho zariadenia-diódy   </t>
  </si>
  <si>
    <t>22088008201</t>
  </si>
  <si>
    <t xml:space="preserve">Dióda 1N4007   </t>
  </si>
  <si>
    <t>220840031</t>
  </si>
  <si>
    <t xml:space="preserve">Montáž transformátora pre zabezpeč.zariadenie,pripevnenie a zapojenie   </t>
  </si>
  <si>
    <t>220840031-D</t>
  </si>
  <si>
    <t xml:space="preserve">Demontáž transformátora pre zabezpeč.zariadenie, pripevnenie a zapojenie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</si>
  <si>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</si>
  <si>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</si>
  <si>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</si>
  <si>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</si>
  <si>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22088008502</t>
  </si>
  <si>
    <t xml:space="preserve">Poistka zástrčková 1 A č.v. 71 903b   </t>
  </si>
  <si>
    <t>22088008802</t>
  </si>
  <si>
    <t xml:space="preserve">Zdier. pásik pre zástr. poistku 1,0 A č.v. 71 902 b   </t>
  </si>
  <si>
    <t>22088008505</t>
  </si>
  <si>
    <t xml:space="preserve">Poistka zástrčková 10 A č.v. 71 903e   </t>
  </si>
  <si>
    <t>22088008805</t>
  </si>
  <si>
    <t xml:space="preserve">Zdier. pásik pre zástr. poistku 10 A č.v. 71 902 e   </t>
  </si>
  <si>
    <t>22011186103</t>
  </si>
  <si>
    <t xml:space="preserve">Nástrčkový svorník   </t>
  </si>
  <si>
    <t>220880091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</si>
  <si>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</si>
  <si>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</si>
  <si>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</si>
  <si>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220890026</t>
  </si>
  <si>
    <t xml:space="preserve">Regulovanie koľajových izolovaných obvodov, premeranie,regulovanie pri šuntovaní odporom 0.06 Ohm   </t>
  </si>
  <si>
    <t>220890031</t>
  </si>
  <si>
    <t xml:space="preserve">Regulovanie a aktivovanie traťového zab.zar. na trati v jednom smere jedno stanovisko   </t>
  </si>
  <si>
    <t>220890041</t>
  </si>
  <si>
    <t xml:space="preserve">Preskúšanie vlakových ciest,postavenie ciest a komplexné preskúšanie na 1 vlakovú cestu   </t>
  </si>
  <si>
    <t>220890061</t>
  </si>
  <si>
    <t xml:space="preserve">Skúšanie súborov KAV, FID,ASE,kontrola zapojenia vrátane príslušného skúšania hodnôt zariadenia   </t>
  </si>
  <si>
    <t>220890021</t>
  </si>
  <si>
    <t xml:space="preserve">Regulovanie prúdokruhu svetelných návestidiel,premeranie a vyregulovanie napätia na žiarovkách   </t>
  </si>
  <si>
    <t>22088016509</t>
  </si>
  <si>
    <t xml:space="preserve">Montážna dokumentácia dodávateľa   </t>
  </si>
  <si>
    <t>HZS-002</t>
  </si>
  <si>
    <t xml:space="preserve">Odborný dohľad OZT   </t>
  </si>
  <si>
    <t>460010023</t>
  </si>
  <si>
    <t xml:space="preserve">Vytýčenie trasy káblového vedenia,vo voľnom teréne   </t>
  </si>
  <si>
    <t>460070103</t>
  </si>
  <si>
    <t xml:space="preserve">Jama pre ulož. pás. uzemň. FeZn 2000x250x3 mm a ryha pre zemný pásik FeZn 30x4 mm. zemina tr. 3   </t>
  </si>
  <si>
    <t>460070133</t>
  </si>
  <si>
    <t xml:space="preserve">Jama pre prístrojovú skriňu do koľajišťa PSK 3,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</si>
  <si>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</si>
  <si>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</si>
  <si>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</si>
  <si>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</si>
  <si>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460200163</t>
  </si>
  <si>
    <t xml:space="preserve">Hĺbenie káblovej ryhy ručne 35 cm širokej a 80 cm hlbokej, v zemine triedy 3   </t>
  </si>
  <si>
    <t>2830002001</t>
  </si>
  <si>
    <t xml:space="preserve">Fólia modrá v m   </t>
  </si>
  <si>
    <t xml:space="preserve">Výkop pre káblovú spojku a odbočnicu, ryha pre kábel do 1 kV v zemina triedy 3   </t>
  </si>
  <si>
    <t>460260001</t>
  </si>
  <si>
    <t xml:space="preserve">Zatiahnutie lana do kanálika alebo tvárnicovej trasy   </t>
  </si>
  <si>
    <t>460420001</t>
  </si>
  <si>
    <t xml:space="preserve">Zriadenie káblového lôžka z preosiatej zeminy v ryhe šírky do 65 cm, hrúbky vrstvy 5 cm.   </t>
  </si>
  <si>
    <t>460560163</t>
  </si>
  <si>
    <t xml:space="preserve">Ručný zásyp nezap. káblovej ryhy bez zhutn. zeminy, 35 cm širokej, 80 cm hlbokej v zemine tr. 3   </t>
  </si>
  <si>
    <t>460600003</t>
  </si>
  <si>
    <t xml:space="preserve">Poplatok za skládku iné odpady zo stavieb a demolácií, ostatné   </t>
  </si>
  <si>
    <t>460620013</t>
  </si>
  <si>
    <t xml:space="preserve">Proviz. úprava terénu v zemine tr. 3, aby nerovnosti terénu neboli väčšie ako 2 cm od vodor.hladiny   </t>
  </si>
  <si>
    <t>HZS-004</t>
  </si>
  <si>
    <t xml:space="preserve">Odborný dozor pracovníkov ŽSR   </t>
  </si>
  <si>
    <t>84-M</t>
  </si>
  <si>
    <t xml:space="preserve">Geodetické práce   </t>
  </si>
  <si>
    <t>84234900</t>
  </si>
  <si>
    <t xml:space="preserve">Polohopisné a výškopisné zymeranie trasy kábla   </t>
  </si>
  <si>
    <t>Objekt:   459 Prípojka NN pre zabezpečovacie zariadenie</t>
  </si>
  <si>
    <t>21010-0129</t>
  </si>
  <si>
    <t xml:space="preserve">Ukončenie celoplastových káblov v rozvádzači na svorky, zapojenie 3x 4-6 mm2   </t>
  </si>
  <si>
    <t>21010-0251</t>
  </si>
  <si>
    <t xml:space="preserve">Ukončenie celoplastových káblov smršť. záklopkou do 4x10 mm2   </t>
  </si>
  <si>
    <t>21081-0008</t>
  </si>
  <si>
    <t xml:space="preserve">Montáž, kábel Cu 750V voľne uložený CYKY 3x6-16   </t>
  </si>
  <si>
    <t>341 203M130</t>
  </si>
  <si>
    <t xml:space="preserve">Kábel Cu 750V : CYKY-O 3x6   </t>
  </si>
  <si>
    <t>46020-0164</t>
  </si>
  <si>
    <t xml:space="preserve">Káblové ryhy šírky 35, hĺbky 80 [cm], zemina tr.4   </t>
  </si>
  <si>
    <t>46042-0021</t>
  </si>
  <si>
    <t xml:space="preserve">Zriadenie káblového lôžka 65/5 cm, pieskom   </t>
  </si>
  <si>
    <t>46056-0164</t>
  </si>
  <si>
    <t xml:space="preserve">Zásyp ryhy šírky 35, hĺbky 80 [cm], zemina tr.4   </t>
  </si>
  <si>
    <t>Objekt:   501 Kanalizácia cesty predĺženia Saratovskej ul.</t>
  </si>
  <si>
    <t>Miesto:  Bratislava</t>
  </si>
  <si>
    <t>119001411</t>
  </si>
  <si>
    <t xml:space="preserve">Dočasné zaistenie podzemného potrubia DN do 200   </t>
  </si>
  <si>
    <t>130001101</t>
  </si>
  <si>
    <t xml:space="preserve">Príplatok k cenám za sťaženie výkopu v blízkosti podzemného vedenia alebo výbušbnín - pre všetky triedy   </t>
  </si>
  <si>
    <t>132301102</t>
  </si>
  <si>
    <t xml:space="preserve">Výkop ryhy do šírky 600 mm v horn.4 nad 100 m3   </t>
  </si>
  <si>
    <t>132301109</t>
  </si>
  <si>
    <t xml:space="preserve">Príplatok za lepivosť pri hĺbení rýh šírky do 600 mm zapažených i nezapažených s urovnaním dna v hornine 4   </t>
  </si>
  <si>
    <t>132301202</t>
  </si>
  <si>
    <t xml:space="preserve">Výkop ryhy šírky 600-2000mm hor 4 100-1000 m3   </t>
  </si>
  <si>
    <t>132301209</t>
  </si>
  <si>
    <t xml:space="preserve">Príplatok za lepivosť pri hĺbení rýh š. nad 600 do 2 000 mm zapažených i nezapažených, s urovnaním dna v hornine 4   </t>
  </si>
  <si>
    <t>133201102</t>
  </si>
  <si>
    <t xml:space="preserve">Výkop šachty zapaženej, hornina 3 nad 100 m3   </t>
  </si>
  <si>
    <t>133301102</t>
  </si>
  <si>
    <t xml:space="preserve">Výkop šachty zapaženej hornina 4 nad 100 m3   </t>
  </si>
  <si>
    <t>133301109</t>
  </si>
  <si>
    <t xml:space="preserve">Príplatok k cenám za lepivosť pri hĺbení šachiet zapažených i nezapažených v hornine 4   </t>
  </si>
  <si>
    <t>151101101</t>
  </si>
  <si>
    <t xml:space="preserve">Paženie a rozopretie stien rýh pre podzemné vedenie, príložné do 2 m   </t>
  </si>
  <si>
    <t>151101102</t>
  </si>
  <si>
    <t xml:space="preserve">Paženie a rozopretie stien rýh pre podzemné vedenie, príložné do 4 m   </t>
  </si>
  <si>
    <t>151101111</t>
  </si>
  <si>
    <t xml:space="preserve">Odstránenie paženia rýh pre podzemné vedenie, príložné hĺbky do 2 m   </t>
  </si>
  <si>
    <t>151101112</t>
  </si>
  <si>
    <t xml:space="preserve">Odstránenie paženia rýh pre podzemné vedenie, príložné hĺbky do 4 m   </t>
  </si>
  <si>
    <t>151101201</t>
  </si>
  <si>
    <t xml:space="preserve">Paženie stien bez rozopretia alebo vzopretia, príložné hĺbky do 4m   </t>
  </si>
  <si>
    <t>151101202</t>
  </si>
  <si>
    <t xml:space="preserve">Paženie stien bez rozopretia alebo vzopretia, príložné hĺbky do 8 m   </t>
  </si>
  <si>
    <t>151101211</t>
  </si>
  <si>
    <t xml:space="preserve">Odstránenie paženia stien príložné hĺbky do 4 m   </t>
  </si>
  <si>
    <t>151101212</t>
  </si>
  <si>
    <t xml:space="preserve">Odstránenie paženia stien príložné hĺbky do 8 m   </t>
  </si>
  <si>
    <t>151101301</t>
  </si>
  <si>
    <t xml:space="preserve">Rozopretie zapažených stien pri pažení príložnom hĺbky do 4 m   </t>
  </si>
  <si>
    <t>151101302</t>
  </si>
  <si>
    <t xml:space="preserve">Rozopretie zapažených stien pri pažení príložnom hĺbky do 8 m   </t>
  </si>
  <si>
    <t>151101311</t>
  </si>
  <si>
    <t xml:space="preserve">Odstránenie rozopretia stien paženia príložného hĺbky do 4 m   </t>
  </si>
  <si>
    <t>151101312</t>
  </si>
  <si>
    <t xml:space="preserve">Odstránenie rozopretia stien paženia príložného hĺbky do 8 m   </t>
  </si>
  <si>
    <t xml:space="preserve">Vodorovné premiestnenie výkopku po spevnenej ceste z horniny tr.1-4, nad 100 do 1000 m3 na vzdialenosť do 3000 m </t>
  </si>
  <si>
    <t>Vodorovné premiestnenie výkopku po spevnenej ceste z horniny tr.1-4, nad 100 do 1000 m3, príplatok k cene za každých ďalšich a začatých 1000 m</t>
  </si>
  <si>
    <t>5833737000</t>
  </si>
  <si>
    <t xml:space="preserve">Štrkopiesok napr. frakcia 0-63 STN EN 13242 + A1   </t>
  </si>
  <si>
    <t xml:space="preserve">Štrkopiesok frakcia 0-22 STN EN 13242 + A1   </t>
  </si>
  <si>
    <t>451573111</t>
  </si>
  <si>
    <t xml:space="preserve">Lôžko pod potrubie, stoky a drobné objekty, v otvorenom výkope z piesku a štrkopiesku do 63 mm   </t>
  </si>
  <si>
    <t>5922442110</t>
  </si>
  <si>
    <t xml:space="preserve">Vyrovnávací prstenec 63/4   </t>
  </si>
  <si>
    <t>5922442130</t>
  </si>
  <si>
    <t xml:space="preserve">Vyrovnávací prstenec 63/8   </t>
  </si>
  <si>
    <t>5922442140</t>
  </si>
  <si>
    <t xml:space="preserve">Vyrovnávací prstenec 63/10   </t>
  </si>
  <si>
    <t>2861102700</t>
  </si>
  <si>
    <t xml:space="preserve">Kanalizačné rúry PVC-U hladké s hrdlom napr.200x 4.5x1000mm   </t>
  </si>
  <si>
    <t>871383221</t>
  </si>
  <si>
    <t xml:space="preserve">Montáž potrubia z kanalizačných rúr z tvrdého PVC tesn. gumovým krúžkom v skl. do 20% DN 315   </t>
  </si>
  <si>
    <t>2861103900</t>
  </si>
  <si>
    <t xml:space="preserve">Kanalizačné rúry PVC-U hladké s hrdlom napr. 315x 7.7x1000mm   </t>
  </si>
  <si>
    <t>877353123</t>
  </si>
  <si>
    <t xml:space="preserve">Montáž tvaroviek na potrubí z PVC tesnených gumovým krúžkom v otv. výkope jednoosých DN 200   </t>
  </si>
  <si>
    <t>2863102100</t>
  </si>
  <si>
    <t xml:space="preserve">PVC-U koleno pre kanalizačné rúry hladké 200/45°   </t>
  </si>
  <si>
    <t>2864201800</t>
  </si>
  <si>
    <t xml:space="preserve">PVC-U prechodka šachtová kanalizačná napr. vstrekovaná 200   </t>
  </si>
  <si>
    <t>877355124</t>
  </si>
  <si>
    <t xml:space="preserve">Výrez otvoru a utesnenie pripojenia potrubia z PVC rúr  DN 200   </t>
  </si>
  <si>
    <t>877373123</t>
  </si>
  <si>
    <t xml:space="preserve">Montáž tvarovky na potrubí z rúr z tvrdého PVC tesn. gumovým krúžkom, jednoosá DN 300   </t>
  </si>
  <si>
    <t>2864201400</t>
  </si>
  <si>
    <t xml:space="preserve">PVC-U prechodka šachtová kanalizačná 315   </t>
  </si>
  <si>
    <t>877373121</t>
  </si>
  <si>
    <t xml:space="preserve">Montáž tvarovky na potrubí z rúr z tvrdého PVC tesnených gumovým krúžkom, odbočná DN 300   </t>
  </si>
  <si>
    <t>2862104700</t>
  </si>
  <si>
    <t xml:space="preserve">Odbočka kanalizačná PVC D 315/200 mm   </t>
  </si>
  <si>
    <t>892351000</t>
  </si>
  <si>
    <t xml:space="preserve">Skúška tesnosti kanalizácie D 200   </t>
  </si>
  <si>
    <t>892371000</t>
  </si>
  <si>
    <t xml:space="preserve">Skúška tesnosti kanalizácie D 300   </t>
  </si>
  <si>
    <t>894421111</t>
  </si>
  <si>
    <t xml:space="preserve">Zriadenie šachiet prefabrikovaných do 4t   </t>
  </si>
  <si>
    <t>592244224P</t>
  </si>
  <si>
    <t xml:space="preserve">Šachtové dno napr. TBS 100/93, bez šachtových prechodiek   </t>
  </si>
  <si>
    <t>592244219P</t>
  </si>
  <si>
    <t xml:space="preserve">Skruž rovná napr. TBH-100/25 (100/25/10) s poplastovaným stúpadlom PS   </t>
  </si>
  <si>
    <t>592244221P</t>
  </si>
  <si>
    <t xml:space="preserve">Skruž rovná napr. TBH-100/50 (100/50/10) s poplastovaným stúpadlom   </t>
  </si>
  <si>
    <t>592244223P</t>
  </si>
  <si>
    <t xml:space="preserve">Skruž rovná napr. TBH-100/100 (100/100/10) s poplastovanými stúpadlami   </t>
  </si>
  <si>
    <t>592246500P</t>
  </si>
  <si>
    <t xml:space="preserve">Prefabrikát betónový - kónus, napr. TBS-100/65-60s poplastovanými stúpadlami   </t>
  </si>
  <si>
    <t>899101111</t>
  </si>
  <si>
    <t xml:space="preserve">Osadenie poklopu liatinového a oceľového vrátane rámu hmotn. do 50 kg   </t>
  </si>
  <si>
    <t>552434420P</t>
  </si>
  <si>
    <t xml:space="preserve">Poklop vstupná šachta D 600 D z kompozitného materiálu   </t>
  </si>
  <si>
    <t>899623141</t>
  </si>
  <si>
    <t xml:space="preserve">Obetónovanie potrubia alebo muriva stôk betónom prostým tr. C 12/15 v otvorenom výkope   </t>
  </si>
  <si>
    <t>899643111</t>
  </si>
  <si>
    <t xml:space="preserve">Debnenie pre obetónovanie potrubia v otvorenom výkope   </t>
  </si>
  <si>
    <t>899721132</t>
  </si>
  <si>
    <t xml:space="preserve">Označenie kanalizačného potrubia hnedou výstražnou fóliou   </t>
  </si>
  <si>
    <t>971042341</t>
  </si>
  <si>
    <t xml:space="preserve">Vybúranie otvoru v betónových priečkach a stenách plochy do 0, 09 m2,hr.do 300 mm,  -0,05900t   </t>
  </si>
  <si>
    <t>998276101</t>
  </si>
  <si>
    <t xml:space="preserve">Presun hmôt pre rúrové vedenie hĺbené z rúr z plast., hmôt alebo sklolamin. v otvorenom výkope   </t>
  </si>
  <si>
    <t>Objekt:   502 Kanalizácia tesniacej vane na predĺžení Saratovskej ul.</t>
  </si>
  <si>
    <t>Hĺbenie rýh šírky do 600 mm v  hornine tr.3 súdržných - ručným náradím</t>
  </si>
  <si>
    <t>Príplatok za lepivosť pri hĺbení rýh š do 600 mm ručným náradím v hornine tr. 3</t>
  </si>
  <si>
    <t>Hĺbenie rýh šírky nad 600  do 1300 mm v  horninách tr. 3 súdržných - ručným náradím</t>
  </si>
  <si>
    <t>Príplatok za lepivosť pri hĺbení rýh š nad 600 do 1300 mm ručným náradím v horninetr. 3</t>
  </si>
  <si>
    <t>Hĺbenie rýh šírky do 600 mm v  hornine tr.4 súdržných - ručným  alebo pneumatickým náradím</t>
  </si>
  <si>
    <t>Príplatok za lepivosť pri hĺbení rýh š do 600 mm ručným alebo pneumatickým náradím v hornine tr. 4</t>
  </si>
  <si>
    <t>Hĺbenie rýh šírky nad 600 do 1300 mm v horninách tr. 4 súdržných - ručným alebo pneumatickým náradím</t>
  </si>
  <si>
    <t>Príplatok za lepivosť pri hĺbení rýh š nad 600 do 1300 mm ručným alebo pneumatickým náradím v horninetr. 4</t>
  </si>
  <si>
    <t xml:space="preserve">Štrkopiesok napr.frakcia 0-22 STN EN 13242 + A1   </t>
  </si>
  <si>
    <t>5922442120</t>
  </si>
  <si>
    <t xml:space="preserve">Vyrovnávací prstenec 63/6   </t>
  </si>
  <si>
    <t>871371201</t>
  </si>
  <si>
    <t xml:space="preserve">Montáž kanalizačného potrubia z odstredivo liateho sklolaminátu DN 300 mm   </t>
  </si>
  <si>
    <t>2865258600</t>
  </si>
  <si>
    <t xml:space="preserve">Rúry z odstredivo liateho laminátu PN 1 SN 10000 DN 300 DA 324 spojka DC/FWC   </t>
  </si>
  <si>
    <t>552434421P</t>
  </si>
  <si>
    <t xml:space="preserve">Poklop vstupná šachta D 600 C z kompozitného materiálu   </t>
  </si>
  <si>
    <t>552434422P</t>
  </si>
  <si>
    <t xml:space="preserve">Poklop vstupná šachta D 600 B z kompozitného materiálu   </t>
  </si>
  <si>
    <t>Objekt:   504 Úprava kanalizácie v križovatke Saratovská - II/505</t>
  </si>
  <si>
    <t>132201201</t>
  </si>
  <si>
    <t xml:space="preserve">Výkop ryhy šírky 600-2000mm horn.3 do 100m3   </t>
  </si>
  <si>
    <t>132301101</t>
  </si>
  <si>
    <t xml:space="preserve">Výkop ryhy do šírky 600 mm v horn.4 do 100 m3   </t>
  </si>
  <si>
    <t>132301201</t>
  </si>
  <si>
    <t xml:space="preserve">Výkop ryhy šírky 600-2000mm hor 4 do 100 m3   </t>
  </si>
  <si>
    <t xml:space="preserve">Vodorovné premiestnenie výkopku po spevnenej ceste z horniny tr.1-4, do 100 m3 na vzdialenosť do 3000 m  </t>
  </si>
  <si>
    <t>Vodorovné premiestnenie výkopku po spevnenej ceste z horniny tr.1-4, do 100 m3, príplatok k cene za každých ďalšich a začatých 1000 m</t>
  </si>
  <si>
    <t>Objekt:   506 Ochrana kanalizácie DN 1000 pod tesniacou vaňou</t>
  </si>
  <si>
    <t>131301202</t>
  </si>
  <si>
    <t xml:space="preserve">Výkop zapaženej jamy v hornine 4, nad 100 do 1000 m3   </t>
  </si>
  <si>
    <t>131301209</t>
  </si>
  <si>
    <t xml:space="preserve">Príplatok za lepivosť pri hĺbení zapažených jám a zárezov s urovnaním dna v hornine 4   </t>
  </si>
  <si>
    <t>174101102</t>
  </si>
  <si>
    <t xml:space="preserve">Zásyp sypaninou v uzavretých priestoroch s urovnaním povrchu zásypu   </t>
  </si>
  <si>
    <t>5833129000</t>
  </si>
  <si>
    <t xml:space="preserve">Kamenivo ťažené drobné frakcia 0-2 STN EN 13242 + A1   </t>
  </si>
  <si>
    <t>899643192</t>
  </si>
  <si>
    <t xml:space="preserve">Príplatok k cene za práce v štôlni pre debnenie pre obetónovanie potrubia   </t>
  </si>
  <si>
    <t>998274101</t>
  </si>
  <si>
    <t xml:space="preserve">Presun hmôt pre rúrové vedenie hĺbené z rúr bet. alebo železobetónových v otvorenom výkope   </t>
  </si>
  <si>
    <t>Objekt:   507 Úprava šácht splašk. kanalizácie DN 400 (zberač S1)</t>
  </si>
  <si>
    <t>131211111</t>
  </si>
  <si>
    <t xml:space="preserve">Hĺbenie jám v  hornine tr.3 nesúdržných - ručným náradím   </t>
  </si>
  <si>
    <t>131211119</t>
  </si>
  <si>
    <t xml:space="preserve">Príplatok za lepivosť pri hĺbení jám ručným náradím v hornine tr. 3   </t>
  </si>
  <si>
    <t>894401111</t>
  </si>
  <si>
    <t xml:space="preserve">Osadenie betónového dielca pre šachty, rovná alebo prechodová skruž TBS   </t>
  </si>
  <si>
    <t xml:space="preserve">Prefabrikát betónový-kónus, napr TBS 100/65-60 s poplast. stúpadlami   </t>
  </si>
  <si>
    <t>976085311</t>
  </si>
  <si>
    <t xml:space="preserve">Vybúranie kanalizačného rámu liatinového vrátane poklopu alebo mreže,  -0,04400t   </t>
  </si>
  <si>
    <t>Objekt:   508 Preložka dažďovej kanalizácie DN300 Saratovskej ul.</t>
  </si>
  <si>
    <t>351351111</t>
  </si>
  <si>
    <t xml:space="preserve">Vnútorné debnenie spodnej časti stôk v otvorenom výkope, svetlej výšky stoky do 1200 mm   </t>
  </si>
  <si>
    <t>812379011</t>
  </si>
  <si>
    <t xml:space="preserve">Demontáž kanalizačného potrubia z betónových rúr od DN 300 do DN 500 mm -0,460 t   </t>
  </si>
  <si>
    <t>812479011</t>
  </si>
  <si>
    <t xml:space="preserve">Demontáž kanalizačného potrubia z betónových rúr od DN 800 do DN 1200 mm -1,640 t   </t>
  </si>
  <si>
    <t>822391111</t>
  </si>
  <si>
    <t xml:space="preserve">Montáž potrubia z rúr typu TZR v sklone do 20 % tesnených povrazcom a cem. maltou DN 400   </t>
  </si>
  <si>
    <t>5922265800</t>
  </si>
  <si>
    <t xml:space="preserve">Rúra železobetónová napr. TZR 101-40 Ms 40/dĺ.250/hr.steny 6,5cm   </t>
  </si>
  <si>
    <t>822521111</t>
  </si>
  <si>
    <t xml:space="preserve">Montáž potrubia z rúr typu TZR v sklone do 20 % tesnených povrazcom a cem. maltou MC 10 DN 1200   </t>
  </si>
  <si>
    <t>5922251200</t>
  </si>
  <si>
    <t xml:space="preserve">Rúra železobetónová pre splaškové odpadné vody TZR 14-120 Ms 120xdĺ.400xhr.steny 10,5cm   </t>
  </si>
  <si>
    <t>871393121</t>
  </si>
  <si>
    <t xml:space="preserve">Montáž potrubia z kanalizačných rúr z tvrdého PVC tesn. gumovým krúžkom v skl. do 20% DN 400   </t>
  </si>
  <si>
    <t>2861104300</t>
  </si>
  <si>
    <t xml:space="preserve">Kanalizačné rúry napr. PVC-U hladké s hrdlom 400x 9.8x1000mm   </t>
  </si>
  <si>
    <t>877353121</t>
  </si>
  <si>
    <t xml:space="preserve">Montáž tvarovky na potrubí z rúr z tvrdého PVC tesnených gumovým krúžkom, odbočná DN 200   </t>
  </si>
  <si>
    <t>2862103800</t>
  </si>
  <si>
    <t xml:space="preserve">PVC-U odbočka kanalizačná pre rúry hladké 200/200 45°   </t>
  </si>
  <si>
    <t>Skúška tesnosti kanalizácie D 400</t>
  </si>
  <si>
    <t>Zabezpečenie koncov vodovodného potrubia pri tlakových skúškach DN nad 300 do 600 mm</t>
  </si>
  <si>
    <t>894204262</t>
  </si>
  <si>
    <t xml:space="preserve">Žľaby šachiet kanalizačných z prostého betónu tr. C 25/30 prierezu s polomerom nad 500 mm   </t>
  </si>
  <si>
    <t>8944030PC</t>
  </si>
  <si>
    <t xml:space="preserve">Osadenie betónového dielca pre prekrytie dna / kynety šachty   </t>
  </si>
  <si>
    <t>593812120P</t>
  </si>
  <si>
    <t xml:space="preserve">Železobet. staveniskový prefabrikát -  panel predpokladaných rozmerov 2m x 1,5m x 0,25m   </t>
  </si>
  <si>
    <t>894421112</t>
  </si>
  <si>
    <t xml:space="preserve">Zriadenie šachiet prefabrikovaných 4-10t   </t>
  </si>
  <si>
    <t>592246663P</t>
  </si>
  <si>
    <t xml:space="preserve">Doska prechodová napr. TKZ-Q 1650/270-1000 -betónový prefabrikát   </t>
  </si>
  <si>
    <t>592246654P</t>
  </si>
  <si>
    <t xml:space="preserve">Dno veľkopriemerové napr.TBZ-Q 1200 - 1920 DN 1650, výšky 2010 mm-betónový prefabrikát s čadičovým obkladom žľabu   </t>
  </si>
  <si>
    <t>979085004</t>
  </si>
  <si>
    <t xml:space="preserve">Vodorovná doprava vybúraných hmôt po suchu bez naloženia a so zložením na vzdialenosť do 5 km   </t>
  </si>
  <si>
    <t>979085005</t>
  </si>
  <si>
    <t xml:space="preserve">Príplatok k cene za každých ďalších aj začatých 5 km   </t>
  </si>
  <si>
    <t>Objekt:   510 Odvodnenie križovatky Saratovská - Agátová</t>
  </si>
  <si>
    <t>133301101</t>
  </si>
  <si>
    <t xml:space="preserve">Výkop šachty zapaženej hornina 4 do 100 m3   </t>
  </si>
  <si>
    <t>Objekt:   601 Preložka VN 22kV vedení – linky č. 141, 142, 211, 605, 1180, 1181, 1182</t>
  </si>
  <si>
    <t>Spracoval:   Ing. Vladimír Hundák</t>
  </si>
  <si>
    <t>Dátum:   13.4.2017</t>
  </si>
  <si>
    <t>5893200100</t>
  </si>
  <si>
    <t xml:space="preserve">Betón STN EN 206-1-C 8/10-X0 (SK)-Cl 1,0-Dmax 8 - S1 z cementu portlandského   </t>
  </si>
  <si>
    <t>632451056</t>
  </si>
  <si>
    <t xml:space="preserve">Položenie poteru pieskovocementového hr. do 10 mm (krycí nášľapný)   </t>
  </si>
  <si>
    <t>20-M</t>
  </si>
  <si>
    <t xml:space="preserve">Energetik   </t>
  </si>
  <si>
    <t>210950202</t>
  </si>
  <si>
    <t xml:space="preserve">Príplatok na zaťahovanie káblov, váha kábla do 2 kg   </t>
  </si>
  <si>
    <t>210010090</t>
  </si>
  <si>
    <t xml:space="preserve">Rúrka ohybná elektroinštalačná z HDPE, D 50 uložená voľne   </t>
  </si>
  <si>
    <t>3411316108</t>
  </si>
  <si>
    <t xml:space="preserve">Spojka nasúvacia FA - čierna 02040 FA   </t>
  </si>
  <si>
    <t>3457100730</t>
  </si>
  <si>
    <t xml:space="preserve">Rúrka dvojplášťová KOPOFLEX BA - červená KF 09040 BA   </t>
  </si>
  <si>
    <t>3411316089</t>
  </si>
  <si>
    <t xml:space="preserve">Upchávka uzavieracia pre korugované rúrky červená 17040 BB   </t>
  </si>
  <si>
    <t>210010096</t>
  </si>
  <si>
    <t xml:space="preserve">Rúrka ohybná elektroinštalačná z HDPE, D 160 uložená voľne   </t>
  </si>
  <si>
    <t>3457100290</t>
  </si>
  <si>
    <t xml:space="preserve">Spojka nasúvacia FA - čierna 02160 FA   </t>
  </si>
  <si>
    <t>3457100810</t>
  </si>
  <si>
    <t xml:space="preserve">Rúrka dvojplášťová KOPOFLEX BA - červená KF 09160 BA   </t>
  </si>
  <si>
    <t>210930206</t>
  </si>
  <si>
    <t xml:space="preserve">Kábel hliníkový silový uložený voľne 22 kV 1x240/25   </t>
  </si>
  <si>
    <t>460200883</t>
  </si>
  <si>
    <t xml:space="preserve">Hĺbenie káblovej ryhy ručne 80 cm širokej a 120 cm hlbokej, v zemine triedy 3   </t>
  </si>
  <si>
    <t>460203083</t>
  </si>
  <si>
    <t xml:space="preserve">Hĺbenie káblovej ryhy strojne 100 cm širokej a 120 cm hlbokej, v zemine triedy 3   </t>
  </si>
  <si>
    <t>460203113</t>
  </si>
  <si>
    <t xml:space="preserve">Hĺbenie káblovej ryhy strojne 100 cm širokej a 150 cm hlbokej, v zemine triedy 3   </t>
  </si>
  <si>
    <t>460300002</t>
  </si>
  <si>
    <t xml:space="preserve">Zahrnutie rýh strojom vrátane urovnania vrstvy, ale bez zhutnenia, vo voľnom teréne.   </t>
  </si>
  <si>
    <t>460300006</t>
  </si>
  <si>
    <t xml:space="preserve">Zhutnenie zeminy po vrstvách pri zahrnutí rýh strojom, vrstva zeminy 20 cm   </t>
  </si>
  <si>
    <t>460400001</t>
  </si>
  <si>
    <t xml:space="preserve">Paženie káblovej ryhy šírky do 130 cm hĺbky do 200 cm   </t>
  </si>
  <si>
    <t>6051020200</t>
  </si>
  <si>
    <t xml:space="preserve">Neopracované dosky a fošne neomietané smrek akosť II hr.18-22mm x B=250-300mm   </t>
  </si>
  <si>
    <t>6051511600</t>
  </si>
  <si>
    <t xml:space="preserve">Hranol mäkké rezivo - omietané smrekovec hranolček akosť II prierez 25-75mm L=100-175cm   </t>
  </si>
  <si>
    <t>9999000000</t>
  </si>
  <si>
    <t xml:space="preserve">Ostatný materiál m   </t>
  </si>
  <si>
    <t>eur</t>
  </si>
  <si>
    <t>460400101</t>
  </si>
  <si>
    <t xml:space="preserve">Odstránenie príložného paženia z ryhy šírky do 1, 3 m hĺbky do 2 m   </t>
  </si>
  <si>
    <t>460420388</t>
  </si>
  <si>
    <t xml:space="preserve">Zriad. káblového lôžka z piesku vrstvy 20 cm, bet. doskami 50 x 25 x 5 cm kladenými v smere kábla   </t>
  </si>
  <si>
    <t xml:space="preserve">Drvina vápencová zmes 0 - 4   </t>
  </si>
  <si>
    <t>5922760500</t>
  </si>
  <si>
    <t xml:space="preserve">Tvárnica priekopová betónová doska  TBM 8-25 50x25x6   </t>
  </si>
  <si>
    <t xml:space="preserve">Fólia červená v m   </t>
  </si>
  <si>
    <t>460500002</t>
  </si>
  <si>
    <t xml:space="preserve">Oddelenie kábla vo výkope betónovou doskou   </t>
  </si>
  <si>
    <t>5922763200</t>
  </si>
  <si>
    <t xml:space="preserve">Tvárnica priekopová betónová doska  TBM 42-50 50x25x6   </t>
  </si>
  <si>
    <t>5923002449</t>
  </si>
  <si>
    <t xml:space="preserve">BG-TK2 Káblový žľab, rozmer: vnútorný 1000/150/140, vonkajší 1000/210/175   </t>
  </si>
  <si>
    <t>5923002456</t>
  </si>
  <si>
    <t xml:space="preserve">BG-TK2 Betónový kryt 500/230/35   </t>
  </si>
  <si>
    <t>000300016</t>
  </si>
  <si>
    <t xml:space="preserve">Geodetické práce - vykonávané pred výstavbou určenie vytyčovacej siete, vytýčenie staveniska, staveb. objektu   </t>
  </si>
  <si>
    <t>3412611727</t>
  </si>
  <si>
    <t xml:space="preserve">Guľový marker 3M   </t>
  </si>
  <si>
    <t>95-M</t>
  </si>
  <si>
    <t xml:space="preserve">Revízie   </t>
  </si>
  <si>
    <t>950107001P</t>
  </si>
  <si>
    <t xml:space="preserve">Pomocné práce pri montážach vypnutie vedenia, preskúšanie a zaistenie vypnutého stavu, zapnutie   </t>
  </si>
  <si>
    <t>HZS</t>
  </si>
  <si>
    <t xml:space="preserve">Hodinové zúčtovacie sadzby   </t>
  </si>
  <si>
    <t>HZS000220</t>
  </si>
  <si>
    <t xml:space="preserve">východisková revízia EZ   </t>
  </si>
  <si>
    <t>HZS000221</t>
  </si>
  <si>
    <t xml:space="preserve">vysokonapäťová skúška káblových 22kV vedení - kenetron   </t>
  </si>
  <si>
    <t>001000035</t>
  </si>
  <si>
    <t xml:space="preserve">Inžinierska činnosť - úradné skúšky   </t>
  </si>
  <si>
    <t>Objekt:   602 Ochrana VN 22kV vedení – linky č. 405,438</t>
  </si>
  <si>
    <t>460201113</t>
  </si>
  <si>
    <t xml:space="preserve">Hĺbenie káblovej ryhy ručne 100 cm širokej a 150 cm hlbokej, v zemine triedy 3   </t>
  </si>
  <si>
    <t>Objekt:   603 Preložka VN 22kV vedenia – linka č. 494 (označ.zem. práce aj pre C604)</t>
  </si>
  <si>
    <t>113307142</t>
  </si>
  <si>
    <t xml:space="preserve">Odstránenie  podkladu  asfaltového v ploche do 200 m2, hr.nad 50 do 100 mm,  -0,18100t   </t>
  </si>
  <si>
    <t>566904111</t>
  </si>
  <si>
    <t xml:space="preserve">Upravenie podkladu po prekopoch pre inžinierske siete so zhutnením kamenivom obaľovaným asfaltom   </t>
  </si>
  <si>
    <t>572952112</t>
  </si>
  <si>
    <t xml:space="preserve">Vyspravenie krytu vozovky po prekopoch pre inžinier. siete asfaltovým betónom po zhutnení hr. 50- 70 mm   </t>
  </si>
  <si>
    <t>919735112</t>
  </si>
  <si>
    <t xml:space="preserve">Rezanie existujúceho asfaltového krytu alebo podkladu hĺbky nad 50 do 100 mm   </t>
  </si>
  <si>
    <t>979089252</t>
  </si>
  <si>
    <t xml:space="preserve">Poplatok za skladovanie - zemina a kamenivo (17 05 ), ostatné   </t>
  </si>
  <si>
    <t>210101400</t>
  </si>
  <si>
    <t xml:space="preserve">VN koncovky pre jednožilové káble s plastovou izoláciou a polovodivou vrstvou na žilách pre 10kV, 22kV a 35kV (1000-1200 mm)   </t>
  </si>
  <si>
    <t>3451812655</t>
  </si>
  <si>
    <t xml:space="preserve">Koncovka POLT -24 D/1XO-L12A   </t>
  </si>
  <si>
    <t xml:space="preserve">Rúrka ohybná elektroinštalačná z HDPE, D 40 uložená voľne   </t>
  </si>
  <si>
    <t xml:space="preserve">Rúrka ohybná elektroinštalačná z HDPE, D 200 uložená voľne   </t>
  </si>
  <si>
    <t>3411316033</t>
  </si>
  <si>
    <t xml:space="preserve">Rúrka dvojplášťová KOPODUR BA - červená KD 09200 BA   </t>
  </si>
  <si>
    <t>3411316118</t>
  </si>
  <si>
    <t xml:space="preserve">Spojka nasúvacia čierna 02200 FB   </t>
  </si>
  <si>
    <t>210101349</t>
  </si>
  <si>
    <t xml:space="preserve">VN spojky pre jednožilové káble s plastovou izoláciou a polovodivou vrstvou pre 10kV,22kV a 35kV (185-400 mm)   </t>
  </si>
  <si>
    <t>3450553471</t>
  </si>
  <si>
    <t xml:space="preserve">Spojka SXSU 185-300 4131 s drôt. tienením   </t>
  </si>
  <si>
    <t>3410101756</t>
  </si>
  <si>
    <t xml:space="preserve">VN - káble NA2XS(F)2Y 1x240/25 12/20kV (kc.575124961)   </t>
  </si>
  <si>
    <t>460050602</t>
  </si>
  <si>
    <t xml:space="preserve">Výkop jamy pre pretlačovanie, príp. iné zar.,(vč.čerp.vody), ručný ,v zemine tr. 3 - 4   </t>
  </si>
  <si>
    <t>460230013</t>
  </si>
  <si>
    <t xml:space="preserve">Výkop pre káblovú spojku a odbočnicu, ryha pre kábel nad 10 kV v zemina triedy 3   </t>
  </si>
  <si>
    <t>460300211</t>
  </si>
  <si>
    <t xml:space="preserve">Pretlačovanie otvorov strojovo do D 220 mm so zatiahnutím chráničky, bez výkopu,zásypu a bez šácht, pevné steny   </t>
  </si>
  <si>
    <t>460510113</t>
  </si>
  <si>
    <t xml:space="preserve">Káblové priestupy v pretlačovaných otvoroch z polyetylénových rúr do D 200 mm   </t>
  </si>
  <si>
    <t>3450700300</t>
  </si>
  <si>
    <t xml:space="preserve">I-Rúrka FXKV200 PE   </t>
  </si>
  <si>
    <t xml:space="preserve">Objekt:   604 Preložka VN 22kV vedenia – linka č. 495 </t>
  </si>
  <si>
    <t xml:space="preserve">Objekt:   605 Úprava o ochrana VN 22kV vedení – linky č. 399 (F113.2), 1186 (F305.2) </t>
  </si>
  <si>
    <t>460510243</t>
  </si>
  <si>
    <t xml:space="preserve">Káblový kanál z prefabrikovaných betónových žľabov zaliaty asfaltom TK2(23x18, 5cm/13 x 13 cm   </t>
  </si>
  <si>
    <t xml:space="preserve">HYDRO BG   </t>
  </si>
  <si>
    <t>Objekt:   610 Prípojka nn pre CDS križovatky Saratovská - II/505</t>
  </si>
  <si>
    <t>Spracoval:   RC BA</t>
  </si>
  <si>
    <t>Dátum:   19.4.2017</t>
  </si>
  <si>
    <t>210100251</t>
  </si>
  <si>
    <t xml:space="preserve">Ukončenie celoplastových káblov zmrašť. záklopkou alebo páskou do 4 x 10 mm2   </t>
  </si>
  <si>
    <t>3451807000</t>
  </si>
  <si>
    <t xml:space="preserve">Bužírka zmršťovacia čierna 4,8-2,4 mm typ: ZS048   </t>
  </si>
  <si>
    <t>210800109</t>
  </si>
  <si>
    <t xml:space="preserve">Kábel medený uložený voľne CYKY 450/750 V 3x4   </t>
  </si>
  <si>
    <t>3410350087</t>
  </si>
  <si>
    <t xml:space="preserve">CYKY 3x4 Kábel pre pevné uloženie, medený STN   </t>
  </si>
  <si>
    <t>HZS.3</t>
  </si>
  <si>
    <t xml:space="preserve">Nepredvídané práce   </t>
  </si>
  <si>
    <t>460200153</t>
  </si>
  <si>
    <t xml:space="preserve">Hĺbenie káblovej ryhy ručne 35 cm širokej a 70 cm hlbokej, v zemine triedy 3   </t>
  </si>
  <si>
    <t>460420202</t>
  </si>
  <si>
    <t xml:space="preserve">Rekonštr. káblového lôžka z preosiatej zeminy so zakrytím tehlami naprieč smeru kábla šírka 35 cm   </t>
  </si>
  <si>
    <t>5961046500</t>
  </si>
  <si>
    <t xml:space="preserve">Tehla plná pálená 29x14x6,5cm P15 1   </t>
  </si>
  <si>
    <t>460560153</t>
  </si>
  <si>
    <t xml:space="preserve">Ručný zásyp nezap. káblovej ryhy bez zhutn. zeminy, 35 cm širokej, 70 cm hlbokej v zemine tr. 3   </t>
  </si>
  <si>
    <t>460620006</t>
  </si>
  <si>
    <t xml:space="preserve">Osiatie povrchu trávnym semenom ručne, zasekanie hrablami,postrek,   </t>
  </si>
  <si>
    <t>950107001</t>
  </si>
  <si>
    <t xml:space="preserve">Pomocné práce pri revíziách vypnutie vedenia, preskúšanie a zaistenie vypnutého stavu,zapnutie   </t>
  </si>
  <si>
    <t>HZS.4</t>
  </si>
  <si>
    <t xml:space="preserve">Revízna správa   </t>
  </si>
  <si>
    <t>HZS.5</t>
  </si>
  <si>
    <t xml:space="preserve">Prípravné práce ku skúškam   </t>
  </si>
  <si>
    <t>HZS.6</t>
  </si>
  <si>
    <t xml:space="preserve">Komplexné skúšky zariadenia   </t>
  </si>
  <si>
    <t>Objekt:   611 Prípojka nn pre verejné osvetlenie v križovatke Saratovská - Agátová</t>
  </si>
  <si>
    <t>274313721</t>
  </si>
  <si>
    <t xml:space="preserve">Betónovanie základových pásov, betón prostý   </t>
  </si>
  <si>
    <t>5893260500</t>
  </si>
  <si>
    <t xml:space="preserve">Betón STN EN 206-1-C 16/20-XC1 (SK)-Cl 0,4-Dmax 22 - S2 z cementu portlandského   </t>
  </si>
  <si>
    <t xml:space="preserve">Ostatné konštrukcie a práce - búranie </t>
  </si>
  <si>
    <t>Búranie základov alebo vybúranie otvorov plochy nad 4 m2 z betónu prostého alebo preloženého kameňom,  -2,20000t</t>
  </si>
  <si>
    <t>Odvoz sutiny a vybúraných hmôt na skládku do 1 km</t>
  </si>
  <si>
    <t>Odvoz sutiny a vybúraných hmôt na skládku za každý ďalší 1 km</t>
  </si>
  <si>
    <t>Poplatok za skladovanie - betón, tehly, dlaždice (17 01) ostatné</t>
  </si>
  <si>
    <t>210100254</t>
  </si>
  <si>
    <t xml:space="preserve">Ukončenie celoplastových káblov zmrašť. záklopkou alebo páskou do 4 x 95 mm2   </t>
  </si>
  <si>
    <t>3451807090</t>
  </si>
  <si>
    <t xml:space="preserve">Bužírka zmršťovacia čierna 12,7-6,4 mm typ: ZS127   </t>
  </si>
  <si>
    <t>210100255</t>
  </si>
  <si>
    <t xml:space="preserve">Ukončenie celoplastových káblov zmrašť. záklopkou alebo páskou do 4 x 150 mm2   </t>
  </si>
  <si>
    <t>3451807120</t>
  </si>
  <si>
    <t xml:space="preserve">Bužírka zmršťovacia čierna 19-9,5 mm typ: ZS190   </t>
  </si>
  <si>
    <t>210101204</t>
  </si>
  <si>
    <t xml:space="preserve">NN spojky pre káble s plastovou izoláciou do 1kV  (25-120 mm)   </t>
  </si>
  <si>
    <t>3450553324</t>
  </si>
  <si>
    <t xml:space="preserve">Spojka POLJ -01/4x 70-120   </t>
  </si>
  <si>
    <t>210190003</t>
  </si>
  <si>
    <t xml:space="preserve">Montáž oceľoplechovej rozvodnice do váhy 100 kg   </t>
  </si>
  <si>
    <t>3570193900.1</t>
  </si>
  <si>
    <t xml:space="preserve">El.skriňa RE, plastová skriňa pilierová, 1200x1090x250, na základ   </t>
  </si>
  <si>
    <t>3570190495.1</t>
  </si>
  <si>
    <t xml:space="preserve">Rozvádzač RVO 0823, plastová skriňa pilierová, 800x1090x250, na základ   </t>
  </si>
  <si>
    <t>210810015</t>
  </si>
  <si>
    <t xml:space="preserve">Kábel medený silový uložený voľne 1-CYKY 0,6/1 kV 3x95+50   </t>
  </si>
  <si>
    <t>3410350132</t>
  </si>
  <si>
    <t xml:space="preserve">1-CYKY 3x95+50 Kábel pre pevné uloženie, medený STN   </t>
  </si>
  <si>
    <t>210902110</t>
  </si>
  <si>
    <t xml:space="preserve">Kábel hliníkový silový uložený pevne 1-AYKY 0,6/1 kV 3x120+70   </t>
  </si>
  <si>
    <t>3410350015</t>
  </si>
  <si>
    <t xml:space="preserve">1-AYKY 3x120+70 Kábel pre pevné uloženie, hliníkový STN   </t>
  </si>
  <si>
    <t xml:space="preserve">Výkop jamy pre stožiar, bet.základ, kotvu, príp. iné zar.,(vč.čerp.vody), ručný ,v zemine tr. 3 - 4   </t>
  </si>
  <si>
    <t>HZS000113</t>
  </si>
  <si>
    <t xml:space="preserve">Stavebno montážne práce náročné ucelené - odborné, tvorivé remeselné (Tr 3) v rozsahu viac ako 8 hodín   </t>
  </si>
  <si>
    <t>Objekt:   612 Prípojka nn pre CDS križovatky Saratovská - Agátová</t>
  </si>
  <si>
    <t>210800111</t>
  </si>
  <si>
    <t xml:space="preserve">Kábel medený uložený voľne CYKY 450/750 V 3x10   </t>
  </si>
  <si>
    <t>3410350089</t>
  </si>
  <si>
    <t xml:space="preserve">CYKY 3x10 Kábel pre pevné uloženie, medený STN   </t>
  </si>
  <si>
    <t>Objekt:   615 Preložka prepojovacieho kábla nn OK3 - OK4</t>
  </si>
  <si>
    <t>3412611700.1</t>
  </si>
  <si>
    <t xml:space="preserve">Káblová šachta s poklopom, 435x300x455mm   </t>
  </si>
  <si>
    <t>210010160</t>
  </si>
  <si>
    <t xml:space="preserve">Rúrka tuhá elektroinštalačná z HDPE, D 50 uložená voľne   </t>
  </si>
  <si>
    <t>3457100740</t>
  </si>
  <si>
    <t xml:space="preserve">Rúrka dvojplášťová KOPOFLEX BA - červená KF 09050 BA   </t>
  </si>
  <si>
    <t>210010165</t>
  </si>
  <si>
    <t xml:space="preserve">Rúrka tuhá elektroinštalačná z HDPE, D 125 uložená voľne   </t>
  </si>
  <si>
    <t>3457100800</t>
  </si>
  <si>
    <t xml:space="preserve">Rúrka dvojplášťová KOPOFLEX BA - červená KF 09125 BA   </t>
  </si>
  <si>
    <t>210190002</t>
  </si>
  <si>
    <t xml:space="preserve">Montáž oceľoplechovej rozvodnice do váhy 50 kg   </t>
  </si>
  <si>
    <t>3570190303.1</t>
  </si>
  <si>
    <t xml:space="preserve">Rozvádzač R-mhd, plastová skriňa pilierová, zemný diel, rohož, 530x1760x245mm   </t>
  </si>
  <si>
    <t>210800105</t>
  </si>
  <si>
    <t xml:space="preserve">Kábel medený uložený voľne CYKY 450/750 V 2x10   </t>
  </si>
  <si>
    <t>3410350083</t>
  </si>
  <si>
    <t xml:space="preserve">CYKY 2x10 Kábel pre pevné uloženie, medený STN   </t>
  </si>
  <si>
    <t>210800108</t>
  </si>
  <si>
    <t xml:space="preserve">Kábel medený uložený voľne CYKY 450/750 V 3x2,5   </t>
  </si>
  <si>
    <t>3410350086</t>
  </si>
  <si>
    <t xml:space="preserve">CYKY 3x2,5 Kábel pre pevné uloženie, medený STN   </t>
  </si>
  <si>
    <t>210902365</t>
  </si>
  <si>
    <t xml:space="preserve">Vodič hliníkový silový, uložený pevne NAYY 0,6/1 kV 4x120   </t>
  </si>
  <si>
    <t>3410350069</t>
  </si>
  <si>
    <t xml:space="preserve">NAYY 4x120 SM Kábel pre pevné uloženie, hliníkový STN   </t>
  </si>
  <si>
    <t>210950204</t>
  </si>
  <si>
    <t xml:space="preserve">Príplatok na zaťahovanie káblov, váha kábla do 6 kg   </t>
  </si>
  <si>
    <t>210969615.S</t>
  </si>
  <si>
    <t>Demontáž - kábel hliníkový silový, uložený pevne NAYY 0,6/1 kV 4x120   -0,00293 t</t>
  </si>
  <si>
    <t>460200303</t>
  </si>
  <si>
    <t xml:space="preserve">Hĺbenie káblovej ryhy ručne 50 cm širokej a 120 cm hlbokej, v zemine triedy 3   </t>
  </si>
  <si>
    <t>460560313</t>
  </si>
  <si>
    <t xml:space="preserve">Ručný zásyp nezap. káblovej ryhy bez zhutn. zeminy, 50 cm širokej, 130 cm hlbokej v zemine tr. 3   </t>
  </si>
  <si>
    <t>Objekt:   623 - Slovak Telekom - ochrana a prekládka MK</t>
  </si>
  <si>
    <t>623.1 Slovak Telekom - ochrana a prekládka MK</t>
  </si>
  <si>
    <t>220180323-1</t>
  </si>
  <si>
    <t xml:space="preserve">Preloženie exist.  kábla do chráničky vrátane príprav.a záver.prác, od 5 do 7 kg/m   </t>
  </si>
  <si>
    <t>220061161</t>
  </si>
  <si>
    <t xml:space="preserve">Montáž(voľné uloženie) do lôžka alebo žľabu vrátane uzavretia koncov-TCEKE do 50 XN 0,8 mm   </t>
  </si>
  <si>
    <t>3410351399</t>
  </si>
  <si>
    <t xml:space="preserve">TCEPKPFLE 5xN0,8   Telefónny kábel, miestny, štvorkový   </t>
  </si>
  <si>
    <t>220061521</t>
  </si>
  <si>
    <t xml:space="preserve">Montáž(uloženie) do lôžka alebo žľabu návestných káblov do TCEKEZE 50 XN s jadrom CU 0,8 mm   </t>
  </si>
  <si>
    <t>220180203</t>
  </si>
  <si>
    <t xml:space="preserve">Zatiahnutie kábla do tvárnicovej trate vrátane prípravných a záverečných prác, od 4 do 6 kg/m   </t>
  </si>
  <si>
    <t>3410351443</t>
  </si>
  <si>
    <t xml:space="preserve">TCEPKPFLEZE 50xN0,8   Telefónny kábel, miestny, štvorkový   </t>
  </si>
  <si>
    <t>220061162</t>
  </si>
  <si>
    <t xml:space="preserve">Montáž(voľné uloženie) do lôžka alebo žľabu vrátane uzavretia koncov-TCEKE do 200 XN 0,8 mm   </t>
  </si>
  <si>
    <t>3410351406</t>
  </si>
  <si>
    <t xml:space="preserve">TCEPKPFLE 75xN0,8   Telefónny kábel, miestny, štvorkový   </t>
  </si>
  <si>
    <t>220180323</t>
  </si>
  <si>
    <t xml:space="preserve">Položenie kábla do lôžka v husto zastavanom priestore vrátane príprav.a záver.prác, od 5 do 7 kg/m   </t>
  </si>
  <si>
    <t>3412130300</t>
  </si>
  <si>
    <t xml:space="preserve">Telefónny kábel diaľkový DCKQYPY 37 DM 0,9   </t>
  </si>
  <si>
    <t>3412130305</t>
  </si>
  <si>
    <t xml:space="preserve">Telefónny kábel diaľkový DCKQYPY 48 DM 0,9   </t>
  </si>
  <si>
    <t>220080033</t>
  </si>
  <si>
    <t xml:space="preserve">Montáž spojky rovnej S1 (spoj.žíl zátorkami), žily 0,8 bez čislovania,celoplastové káble do 40 žíl   </t>
  </si>
  <si>
    <t>3410352453-1</t>
  </si>
  <si>
    <t xml:space="preserve">XAGA 500 43/8-300Káblové súbory telekomunikačné - komplet   </t>
  </si>
  <si>
    <t>220090012-1</t>
  </si>
  <si>
    <t xml:space="preserve">Úplná montáž spojky rovnej (XAGA..) , spolu s opravnou manžetou pre káble  bez číslovania, od 50XN0,8-100XN0,8   </t>
  </si>
  <si>
    <t>3410352458-1</t>
  </si>
  <si>
    <t xml:space="preserve">XAGA 500 100/25-500/Z  Káblové súbory telekomunikačné   </t>
  </si>
  <si>
    <t>220090211-1</t>
  </si>
  <si>
    <t xml:space="preserve">Úplná montáž spojky rozdeľovacej (XAGA 550 ..) , spolu s opravnou manžetou pre káble bez číslovania, od 50XN0,8-100XN0,8   </t>
  </si>
  <si>
    <t>3410352468-1</t>
  </si>
  <si>
    <t xml:space="preserve">XAGA 550 200/50-720/Z Káblové súbory telekomunikačné - komplet (+ protikorózna ochrana/opravná manžeta, súprava pre odbočenie/ BOKT-5ML/..)   </t>
  </si>
  <si>
    <t>220090404-1</t>
  </si>
  <si>
    <t xml:space="preserve">Úplná montáž rovnej spojky na DM kábloch  do 200 žíl spolu s ochrannou manžetou   </t>
  </si>
  <si>
    <t>3410352473</t>
  </si>
  <si>
    <t xml:space="preserve">XAGA 1000 62/15-650/SK   Káblové súbory telekomunikačné   </t>
  </si>
  <si>
    <t>220111431</t>
  </si>
  <si>
    <t xml:space="preserve">Jednosmerné meranie na miestnom oznamovacom kábli vrátane vypracovania meracieho protokolu   </t>
  </si>
  <si>
    <t>pár</t>
  </si>
  <si>
    <t>220220001</t>
  </si>
  <si>
    <t xml:space="preserve">Jednosmerné kontrolné merania káblov, pri kratších vložkách resp. rekonštrukciách štvorica   </t>
  </si>
  <si>
    <t>220220447</t>
  </si>
  <si>
    <t xml:space="preserve">Úplné záverečné merania DM káblov v oboch smeroch v plnom rozsahu, za prevádzky 48 štvoríc   </t>
  </si>
  <si>
    <t>141721117_P</t>
  </si>
  <si>
    <t xml:space="preserve">Riadené mikrotunelovanie  od 315 do d= 350 mm (komplet) so zatiahnutím chráničky d=315 mm   </t>
  </si>
  <si>
    <t>34126110095</t>
  </si>
  <si>
    <t xml:space="preserve">Rúrka pre mikrotunelovanie D315   </t>
  </si>
  <si>
    <t xml:space="preserve">Ostatný materiál   </t>
  </si>
  <si>
    <t>460200304</t>
  </si>
  <si>
    <t xml:space="preserve">Hĺbenie káblovej ryhy ručne 50 cm širokej a 120 cm hlbokej, v zemine triedy 4   </t>
  </si>
  <si>
    <t>460510201-1</t>
  </si>
  <si>
    <t xml:space="preserve">Pokládka bet. dosky (krytu) nad kábel   </t>
  </si>
  <si>
    <t>5923002455-1</t>
  </si>
  <si>
    <t xml:space="preserve">Betónový kryt 500/170/30   </t>
  </si>
  <si>
    <t>460560304</t>
  </si>
  <si>
    <t xml:space="preserve">Ručný zásyp nezap. káblovej ryhy bez zhutn. zeminy, 50 cm širokej, 120 cm hlbokej v zemine tr. 4   </t>
  </si>
  <si>
    <t>460050602-P</t>
  </si>
  <si>
    <t xml:space="preserve">Výkop jamy (čakacia a štartovacia), ručný ,v zemine tr. 3 - 4   </t>
  </si>
  <si>
    <t>460120002</t>
  </si>
  <si>
    <t xml:space="preserve">Zásyp jamy so zhutnením a s úpravou povrchu, zemina triedy 3 - 4   </t>
  </si>
  <si>
    <t>460400011</t>
  </si>
  <si>
    <t xml:space="preserve">Paženie káblovej ryhy šírky do 200 cm hĺbky do 200 cm   </t>
  </si>
  <si>
    <t>460400111</t>
  </si>
  <si>
    <t xml:space="preserve">Odstránenie príložného paženia z ryhy šírky od 1, 3 do 2,0 m hĺbky do 2 m   </t>
  </si>
  <si>
    <t>MD</t>
  </si>
  <si>
    <t xml:space="preserve">Mimostavenisková doprava   </t>
  </si>
  <si>
    <t>PD</t>
  </si>
  <si>
    <t xml:space="preserve">Presun dodávok   </t>
  </si>
  <si>
    <t>623.2 SWAN - ochrana a prekládka optického kábla</t>
  </si>
  <si>
    <t>2862307001-1</t>
  </si>
  <si>
    <t xml:space="preserve">Rúra HDPE 40/33 - zelená jeden biely pás   </t>
  </si>
  <si>
    <t>2862307001-2</t>
  </si>
  <si>
    <t xml:space="preserve">Rúra HDPE 40/33 - zelená, dva biele pásy   </t>
  </si>
  <si>
    <t>34126117021-1</t>
  </si>
  <si>
    <t>220065003-1</t>
  </si>
  <si>
    <t xml:space="preserve">Zafúkanie 288 vl. optického kábla   </t>
  </si>
  <si>
    <t>3410351982-1</t>
  </si>
  <si>
    <t xml:space="preserve">Optický kábel 288 vláknový, vonkajší (TKF typ: ACE--ITE  LTC 288xSM  G652D   A-DF(ZN)2Y  )   </t>
  </si>
  <si>
    <t>220065003-D</t>
  </si>
  <si>
    <t xml:space="preserve">Demontáž - vyfúknutie  optického kábla 288 vláknového   </t>
  </si>
  <si>
    <t>220071807</t>
  </si>
  <si>
    <t xml:space="preserve">Montáž spojky optickej, miestna sieť, počet optických vlákien nad 120   </t>
  </si>
  <si>
    <t>3412612007</t>
  </si>
  <si>
    <t xml:space="preserve">Optická spojka FIST GCOG2-BD6-NN   </t>
  </si>
  <si>
    <t>3412612007-1</t>
  </si>
  <si>
    <t xml:space="preserve">Optická kazeta TYCO (SOSA 2-4 SE-A)   </t>
  </si>
  <si>
    <t>220071807-D</t>
  </si>
  <si>
    <t xml:space="preserve">Demontáž spojky optickej, miestna sieť, počet optických vlákien nad 120   </t>
  </si>
  <si>
    <t>000400021-1</t>
  </si>
  <si>
    <t xml:space="preserve">DVP Detailný projekt technológie presmerovania prevádzky   </t>
  </si>
  <si>
    <t>623.3 MV SR  - ochrana a prekládka MK</t>
  </si>
  <si>
    <t>Objekt:   624 Energotel - prekládka MOK</t>
  </si>
  <si>
    <t>220065001</t>
  </si>
  <si>
    <t xml:space="preserve">Zafúkanie 1x optického kábla, miestna sieť   </t>
  </si>
  <si>
    <t>220071802</t>
  </si>
  <si>
    <t xml:space="preserve">Montáž spojky optickej, miestna sieť, počet optických vlákien do 024   </t>
  </si>
  <si>
    <t>3412612011-1</t>
  </si>
  <si>
    <t xml:space="preserve">Optická spojka - 24 vláknový kábel   </t>
  </si>
  <si>
    <t xml:space="preserve">Riadené mikrotunelovanie  do d= 250 mm so zatiahnutím chráničky d=250 mm   </t>
  </si>
  <si>
    <t>2861105900_1</t>
  </si>
  <si>
    <t xml:space="preserve">Chránička PVC 250 pre mikrotunelovanie (ekvivalent -  rúra D=250mm FLOW-RTM Prešov)   </t>
  </si>
  <si>
    <t>Objekt:   651 Preložka verejného osvetlenia Saratovskej ul. v km 0,3 – A</t>
  </si>
  <si>
    <t>Poplatok za skladovanie - drevo, sklo, plasty (17 02 ), nebezpečné</t>
  </si>
  <si>
    <t>Poplatok za skladovanie - drevo, sklo, plasty (17 02 ), ostatné</t>
  </si>
  <si>
    <t>979089611.1</t>
  </si>
  <si>
    <t>Poplatok za skladovanie - elektronický odpad zo stavieb a demolácií, nebezpečný</t>
  </si>
  <si>
    <t>210010030</t>
  </si>
  <si>
    <t xml:space="preserve">Rúrka ohybná elektroinštalačná z PVC typ FXP 63, uložená pevne   </t>
  </si>
  <si>
    <t>3450700400</t>
  </si>
  <si>
    <t xml:space="preserve">I-Rúrka FXKVR 63 čierna   </t>
  </si>
  <si>
    <t>210010066</t>
  </si>
  <si>
    <t xml:space="preserve">Rúrka elektroinštalačná oceľová, závitová, typ 6042, uložená pevne   </t>
  </si>
  <si>
    <t>3450720900</t>
  </si>
  <si>
    <t xml:space="preserve">Rúrka pancierová 6042   </t>
  </si>
  <si>
    <t>210010094</t>
  </si>
  <si>
    <t xml:space="preserve">Rúrka ohybná elektroinštalačná z HDPE, D 110 uložená voľne   </t>
  </si>
  <si>
    <t>3450705300</t>
  </si>
  <si>
    <t xml:space="preserve">I-Rúrka FXKVR 110   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</si>
  <si>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</si>
  <si>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</si>
  <si>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</si>
  <si>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210100252</t>
  </si>
  <si>
    <t xml:space="preserve">Ukončenie celoplastových káblov zmrašť. záklopkou alebo páskou do 4 x 25 mm2   </t>
  </si>
  <si>
    <t>3451807030</t>
  </si>
  <si>
    <t xml:space="preserve">Bužírka zmršťovacia čierna 6,4-3,2 mm typ: ZS064   </t>
  </si>
  <si>
    <t>210201800</t>
  </si>
  <si>
    <t xml:space="preserve">Montáž a zapojenie svietidla 1x svetelný zdroj, uličného, výbojkového   </t>
  </si>
  <si>
    <t>3484401070.1</t>
  </si>
  <si>
    <t xml:space="preserve">Uličné svietidlá výbojkové na stĺp a výložník 100W, IP65, SR100, Siteco   </t>
  </si>
  <si>
    <t>210204011</t>
  </si>
  <si>
    <t xml:space="preserve">Osvetľovací stožiar - oceľový do dľžky 12 m   </t>
  </si>
  <si>
    <t>3160106300</t>
  </si>
  <si>
    <t xml:space="preserve">Stožiar OSUD 89/10 zinkový   </t>
  </si>
  <si>
    <t>210204042.S</t>
  </si>
  <si>
    <t>Príplatok k osvetľov. stož. oceľový. Platí i pre demontáž.</t>
  </si>
  <si>
    <t>210204103</t>
  </si>
  <si>
    <t xml:space="preserve">Výložník oceľový jednoramenný - do hmotn. 35 kg   </t>
  </si>
  <si>
    <t>3160303900.1</t>
  </si>
  <si>
    <t xml:space="preserve">Výložník V1T-89-15-5st zinkový, 1,5m   </t>
  </si>
  <si>
    <t>210204112.S</t>
  </si>
  <si>
    <t>Príplatok k výložníkom oceľovým. Platí i pre demontáž.</t>
  </si>
  <si>
    <t>210204201</t>
  </si>
  <si>
    <t xml:space="preserve">Elektrovýstroj stožiara pre 1 okruh   </t>
  </si>
  <si>
    <t>3484301760.1</t>
  </si>
  <si>
    <t xml:space="preserve">Stožiarová svorkovnica pre 1 poistku EKM 2035   </t>
  </si>
  <si>
    <t>210204207.S</t>
  </si>
  <si>
    <t>Príplatok k elektrovýstroj stožiara - rozvodnice. Platí i pre demontáž.</t>
  </si>
  <si>
    <t>210220020</t>
  </si>
  <si>
    <t xml:space="preserve">Uzemňovacie vedenie v zemi FeZn vrátane izolácie spojov   </t>
  </si>
  <si>
    <t>210800107</t>
  </si>
  <si>
    <t xml:space="preserve">Kábel medený uložený voľne CYKY 450/750 V 3x1,5   </t>
  </si>
  <si>
    <t>3410350085</t>
  </si>
  <si>
    <t xml:space="preserve">CYKY 3x1,5 Kábel pre pevné uloženie, medený STN   </t>
  </si>
  <si>
    <t>210800118</t>
  </si>
  <si>
    <t xml:space="preserve">Kábel medený uložený voľne CYKY 450/750 V 4x16   </t>
  </si>
  <si>
    <t>3410350096</t>
  </si>
  <si>
    <t xml:space="preserve">CYKY 4x16 Kábel pre pevné uloženie, medený STN   </t>
  </si>
  <si>
    <t>210964425.S</t>
  </si>
  <si>
    <t>Demontáž do sute - svietidla zo stožiara do 10 kg vrátane odpojenia   -0,01000 t</t>
  </si>
  <si>
    <t>210964435.S</t>
  </si>
  <si>
    <t>Demontáž na spätnú montáž - svietidla zo stožiara do 10 kg vrátane odpojenia</t>
  </si>
  <si>
    <t xml:space="preserve">Výkop štartovacej a cieľovej jamy,(vč.čerp.vody), ručný ,v zemine tr. 3 - 4   </t>
  </si>
  <si>
    <t>460080001</t>
  </si>
  <si>
    <t xml:space="preserve">Základ z prostého betónu s dopravou zmesi a betonážou do prírodnej zeminy bez debnenia   </t>
  </si>
  <si>
    <t>5893294700</t>
  </si>
  <si>
    <t xml:space="preserve">Betón C 25/30, z cementu portlandského s plastifikátorom Ligoplast, frakcia do 22mm spracovateľnosť  nad 100mm   </t>
  </si>
  <si>
    <t>460200263</t>
  </si>
  <si>
    <t xml:space="preserve">Hĺbenie káblovej ryhy ručne 50 cm širokej a 80 cm hlbokej, v zemine triedy 3   </t>
  </si>
  <si>
    <t>460300201</t>
  </si>
  <si>
    <t xml:space="preserve">Pretlačovanie otvorov strojovo do D 150 mm so zatiahnutím chráničky, bez výkopu,zásypu a bez šácht,pe   </t>
  </si>
  <si>
    <t>460560263</t>
  </si>
  <si>
    <t xml:space="preserve">Ručný zásyp nezap. káblovej ryhy bez zhutn. zeminy, 50 cm širokej, 80 cm hlbokej v zemine tr. 3   </t>
  </si>
  <si>
    <t>Objekt:   652 Verejné osvetlenie predĺženia Saratovskej ul. - km 0,3 – K</t>
  </si>
  <si>
    <t>210010351</t>
  </si>
  <si>
    <t xml:space="preserve">Krabicová rozvodka z lisovaného izolantu vrátane ukončenia káblov a zapojenia vodičov typ 6455-11 do 4 m   </t>
  </si>
  <si>
    <t>3450927000</t>
  </si>
  <si>
    <t xml:space="preserve">Krabica 6455-11 acid   </t>
  </si>
  <si>
    <t>210201311</t>
  </si>
  <si>
    <t xml:space="preserve">Zapojenie svietidla IP66, 2x svetelný zdroj, priemyselné s lineárnou žiarovkou   </t>
  </si>
  <si>
    <t>3483301090.1</t>
  </si>
  <si>
    <t xml:space="preserve">Priemyselné svietidlo pre lineárne žiarivky 2x39W, BOXER, IK10, Vyrtych   </t>
  </si>
  <si>
    <t>3484401080.1</t>
  </si>
  <si>
    <t xml:space="preserve">Uličné svietidlá výbojkové na stĺp a výložník 1x150W, špec. pre prechody, 5NA552E1PT01FR, Siteco   </t>
  </si>
  <si>
    <t>210204002</t>
  </si>
  <si>
    <t xml:space="preserve">Osvetľovací stožiar sadový - oceľový   </t>
  </si>
  <si>
    <t>3160115000</t>
  </si>
  <si>
    <t xml:space="preserve">Stožiar kužeľový 6m zinkový, ELV PRODUKT   </t>
  </si>
  <si>
    <t>3160302300</t>
  </si>
  <si>
    <t xml:space="preserve">Výložník V1 T 15/76   </t>
  </si>
  <si>
    <t>460560303</t>
  </si>
  <si>
    <t xml:space="preserve">Ručný zásyp nezap. káblovej ryhy bez zhutn. zeminy, 50 cm širokej, 120 cm hlbokej v zemine tr. 3   </t>
  </si>
  <si>
    <t>Objekt:   654 Úprava verejného osvetlenia cesty II 505</t>
  </si>
  <si>
    <t>Objekt:   691 CDS križovatky Saratovská - II/505</t>
  </si>
  <si>
    <t>Objednávateľ:</t>
  </si>
  <si>
    <t>Spracoval:   Ing. Pavol Vlachovič</t>
  </si>
  <si>
    <t xml:space="preserve">Regulovanie prúdokruhu svetelných návestidiel, premeranie a vyregulovanie   </t>
  </si>
  <si>
    <t>220960002</t>
  </si>
  <si>
    <t xml:space="preserve">Mont.stožiara(stľpa),osadenie základu,zatiahnutie kábla,prepojenie-priameho na zákadovom ráme   </t>
  </si>
  <si>
    <t xml:space="preserve">Stožiar ELV.P tzv. sadový, kužel, na zákl rošt SKS 33P Zn   </t>
  </si>
  <si>
    <t>220960002-2</t>
  </si>
  <si>
    <t xml:space="preserve">Mont.stožiara(stľpa),osadenie základu,zatiahnutie kábla,prepojenie-výložník na zákLad. ráme   </t>
  </si>
  <si>
    <t xml:space="preserve">Stožiar ELV.P výlož, kužel, na základ rošt  typ SKV.P Zn.   </t>
  </si>
  <si>
    <t>316790801</t>
  </si>
  <si>
    <t xml:space="preserve">Stožiarová svorkovnica typ ALAM   </t>
  </si>
  <si>
    <t>220960005</t>
  </si>
  <si>
    <t xml:space="preserve">Mont. výložníka na stožiar   </t>
  </si>
  <si>
    <t xml:space="preserve">Výložník ELV.P s velk vyloženia 5,0m Zn   </t>
  </si>
  <si>
    <t>220960006</t>
  </si>
  <si>
    <t xml:space="preserve">Montáž základového rámu stožiara,   </t>
  </si>
  <si>
    <t>316780801</t>
  </si>
  <si>
    <t xml:space="preserve">Základový rošt ZR 1-5 základný náter   </t>
  </si>
  <si>
    <t>316780802</t>
  </si>
  <si>
    <t xml:space="preserve">Základový rošt ZR 2-12 základný náter   </t>
  </si>
  <si>
    <t>220960019</t>
  </si>
  <si>
    <t xml:space="preserve">Situovanie stožiara CDS, radiča, majáčika, RE.P, rozp. skrine   </t>
  </si>
  <si>
    <t>220960021</t>
  </si>
  <si>
    <t xml:space="preserve">Montáž svorkovnice stožiarovej,pripevnenie   </t>
  </si>
  <si>
    <t>220960031</t>
  </si>
  <si>
    <t xml:space="preserve">Montáž zostaveného návestidla,preskúš-1 kom na stožiar   </t>
  </si>
  <si>
    <t>404410904b</t>
  </si>
  <si>
    <t xml:space="preserve">Návestidlo jednokomor 200 typ  40V  LED   </t>
  </si>
  <si>
    <t>404410904d</t>
  </si>
  <si>
    <t xml:space="preserve">Návestidlo jednokomor 300 typ 40V LED   </t>
  </si>
  <si>
    <t>220960036</t>
  </si>
  <si>
    <t xml:space="preserve">Montáž zostaveného náv preskúš-2 kom na stožiar   </t>
  </si>
  <si>
    <t>404410905a</t>
  </si>
  <si>
    <t xml:space="preserve">Návestidlo dvojkomor 200 typ  40V LED   </t>
  </si>
  <si>
    <t>220960041</t>
  </si>
  <si>
    <t xml:space="preserve">Montáž zostaveného náv preskúš-3 kom D 200 na stožiar   </t>
  </si>
  <si>
    <t>404410906a</t>
  </si>
  <si>
    <t xml:space="preserve">Návestidlo trojkomor 200 typ  40V LED   </t>
  </si>
  <si>
    <t>220960044</t>
  </si>
  <si>
    <t xml:space="preserve">Montáž zostaveného náv preskúš-3 kom D 300 na výložník   </t>
  </si>
  <si>
    <t xml:space="preserve">Návestidlo trojkomor 300 typ  40V LED   </t>
  </si>
  <si>
    <t>220960071</t>
  </si>
  <si>
    <t xml:space="preserve">Montáž návestidla pre električku,zapoj preskúš -na stožiar   </t>
  </si>
  <si>
    <t>404410912</t>
  </si>
  <si>
    <t xml:space="preserve">Návestidlo 4-bod električkové 40V LED   </t>
  </si>
  <si>
    <t>404440902</t>
  </si>
  <si>
    <t xml:space="preserve">Montážna súprava  Al - 183mm   </t>
  </si>
  <si>
    <t>404440905</t>
  </si>
  <si>
    <t xml:space="preserve">Montážna súprava  na výložník - nosič DNA   </t>
  </si>
  <si>
    <t>220960126</t>
  </si>
  <si>
    <t xml:space="preserve">Montáž tlačidla pre chodcov na stožiar,upevnenie,zapojenie,bez dodania tlačidla a šnúry   </t>
  </si>
  <si>
    <t>404421902</t>
  </si>
  <si>
    <t xml:space="preserve">Tlačidlo pre chodcov s akustickou a vibračnou zložkou   </t>
  </si>
  <si>
    <t>404420902</t>
  </si>
  <si>
    <t xml:space="preserve">Radič CDS aj s HW pre preferenciu MHD (TETRA modul)   </t>
  </si>
  <si>
    <t>220960192</t>
  </si>
  <si>
    <t xml:space="preserve">Montáž rozpojovacej skrine ORS vr základ rámu a pripoj uzem   </t>
  </si>
  <si>
    <t>404420912</t>
  </si>
  <si>
    <t xml:space="preserve">Rozpojovacia skriňa optiky (ORS)   </t>
  </si>
  <si>
    <t>220960127</t>
  </si>
  <si>
    <t xml:space="preserve">Montáž bezdrotového detektora do vozovky vrátane zálievky   </t>
  </si>
  <si>
    <t>404421912</t>
  </si>
  <si>
    <t xml:space="preserve">Bezdrotový magnetometer   </t>
  </si>
  <si>
    <t>220960128</t>
  </si>
  <si>
    <t xml:space="preserve">Montáž AP a RP na stožiar   </t>
  </si>
  <si>
    <t>220960129</t>
  </si>
  <si>
    <t xml:space="preserve">Nastavenie s prevádzkovanie AP, RP   </t>
  </si>
  <si>
    <t>404421914</t>
  </si>
  <si>
    <t xml:space="preserve">Acces Point AP pre bezdrôtový detekčný systém   </t>
  </si>
  <si>
    <t>404421915</t>
  </si>
  <si>
    <t xml:space="preserve">Repeater RP (dvojitá anténa) pre bezdrôtový detekčný systém   </t>
  </si>
  <si>
    <t>220960191</t>
  </si>
  <si>
    <t xml:space="preserve">Regulácia a aktivizácia programov radiča podľa požiadaviek-1 signálnej skupiny s použ.mont.plošiny   </t>
  </si>
  <si>
    <t>220960196</t>
  </si>
  <si>
    <t xml:space="preserve">Regulácia a aktivizácia programov radiča podľa požiadaviek-každej ďalšej skupiny s použ.mont.plošiny   </t>
  </si>
  <si>
    <t>220960197</t>
  </si>
  <si>
    <t xml:space="preserve">Regulácia a aktivizácia programov radiča podľa požiadaviek-každej ďalšej skupiny bez mont.plošiny   </t>
  </si>
  <si>
    <t>220960301</t>
  </si>
  <si>
    <t xml:space="preserve">Príprava ku komplexnému vyskúšaniu SSZ za do 5 sig. skupin   </t>
  </si>
  <si>
    <t>220960302</t>
  </si>
  <si>
    <t xml:space="preserve">Príprava ku komplexnému vyskúšaniu SSZ za dalšich 5  signálnych skupin   </t>
  </si>
  <si>
    <t>220960311</t>
  </si>
  <si>
    <t xml:space="preserve">Komplexné vyskúšanie SSZ do 5 signálnych skupín   </t>
  </si>
  <si>
    <t>220960312</t>
  </si>
  <si>
    <t xml:space="preserve">Komplexnému vyskúšaniu SSZ za dalších 5 signálnu skupinu   </t>
  </si>
  <si>
    <t>220960436</t>
  </si>
  <si>
    <t xml:space="preserve">SW, Programy do radiča CDS   </t>
  </si>
  <si>
    <t>220960437.1</t>
  </si>
  <si>
    <t xml:space="preserve">SW, Aktualizácia signálnych plánov a logických podmienok po uvedení do prevádzky - programy do Radiča   </t>
  </si>
  <si>
    <t>220960437.2</t>
  </si>
  <si>
    <t xml:space="preserve">SW, Aktualizácia signálnych plánov a logických podmienok po uvedení do prevádzky - Projekcia   </t>
  </si>
  <si>
    <t>220960441</t>
  </si>
  <si>
    <t xml:space="preserve">Uvedenie zariadenia SSZ do prevádzky po prepnutí na blikajúcu žltú so zaistením v radiči   </t>
  </si>
  <si>
    <t>220960501</t>
  </si>
  <si>
    <t xml:space="preserve">Montáž symbolu do náv O200 alebo 300   </t>
  </si>
  <si>
    <t>404410915</t>
  </si>
  <si>
    <t xml:space="preserve">Symbol do návestidla pr. 200   </t>
  </si>
  <si>
    <t>404410930</t>
  </si>
  <si>
    <t xml:space="preserve">Symbol do návestidla pr. 300   </t>
  </si>
  <si>
    <t xml:space="preserve">Koncovka s ventilom pre HDPE 40/33   </t>
  </si>
  <si>
    <t>388795206</t>
  </si>
  <si>
    <t xml:space="preserve">Položenie rúrky HDPE 40/33   </t>
  </si>
  <si>
    <t>220300653</t>
  </si>
  <si>
    <t xml:space="preserve">Ukončenie  optických káblov vyvedením vlákna v kazete   </t>
  </si>
  <si>
    <t>388795513</t>
  </si>
  <si>
    <t xml:space="preserve">Zafúkanie optického kábla   </t>
  </si>
  <si>
    <t>3582001525</t>
  </si>
  <si>
    <t xml:space="preserve">Optický kábel CLT 24-vláknový  SM   </t>
  </si>
  <si>
    <t xml:space="preserve">Rúrka HDPE 40/33 s nápisom cestná svetelná signalizácia   </t>
  </si>
  <si>
    <t>210030701</t>
  </si>
  <si>
    <t xml:space="preserve">Uzemnenie stožiara CSS   </t>
  </si>
  <si>
    <t>210064008</t>
  </si>
  <si>
    <t xml:space="preserve">Náter zemniaceho pásku , číslovanie stožiarov, tlačidiel a pod.   </t>
  </si>
  <si>
    <t>210100003</t>
  </si>
  <si>
    <t xml:space="preserve">Ukončenie vodičov v rozvádzač. vč. zapojenia a vodičovej koncovky do 16 mm2   </t>
  </si>
  <si>
    <t>210120131</t>
  </si>
  <si>
    <t xml:space="preserve">Poistková skriňa liatinová alebo plech na stožiar, do 3 x 63A   </t>
  </si>
  <si>
    <t>357015632</t>
  </si>
  <si>
    <t xml:space="preserve">Rozvádzač RE P (KOVEL) s podstavcom a s poistkovou skrinkou   </t>
  </si>
  <si>
    <t>210205103</t>
  </si>
  <si>
    <t xml:space="preserve">Montáž svetelného majáčika   </t>
  </si>
  <si>
    <t>210205104</t>
  </si>
  <si>
    <t xml:space="preserve">Montáž spodného dielu majáčika do betón základu   </t>
  </si>
  <si>
    <t>348630902</t>
  </si>
  <si>
    <t xml:space="preserve">Majáčik flexibil presvietenýnapr. typ T03-01   </t>
  </si>
  <si>
    <t>MAT</t>
  </si>
  <si>
    <t xml:space="preserve">Súmrakový spínač napr LEGRAND luxo-rex s držiakom, alebo ekvivalent   </t>
  </si>
  <si>
    <t>210220010</t>
  </si>
  <si>
    <t xml:space="preserve">Náter zemniaceho pásku do 120 mm2(1x náter včít.svo riek a vyznač.žlt.pruhov resp iné označ)   </t>
  </si>
  <si>
    <t>210810013</t>
  </si>
  <si>
    <t xml:space="preserve">Silový kábel 750 - 1000 V /mm2/ voľne uložený CYKY-CYKYm 750 V 3x6   </t>
  </si>
  <si>
    <t>3410350095</t>
  </si>
  <si>
    <t xml:space="preserve">Kábel silový medený CYKY  J3x6   </t>
  </si>
  <si>
    <t xml:space="preserve">CYKY 3x2,5    Kábel pre pevné uloženie, medený ČSN, STN   </t>
  </si>
  <si>
    <t>3410101054</t>
  </si>
  <si>
    <t xml:space="preserve">Dátový kábel + príslušenstvo K-FTP cat5e PE drot, exterier   </t>
  </si>
  <si>
    <t>220061552</t>
  </si>
  <si>
    <t xml:space="preserve">Montáž(zatiahnutie do tvárnic) návestných káblov CYKY-J do 2,5 mm-počet žíl 7   </t>
  </si>
  <si>
    <t>210810062</t>
  </si>
  <si>
    <t xml:space="preserve">Montáž(zatiahnutie do tvárnic) návestných káblov CYKY-J do 2,5 mm-počet žíl 12   </t>
  </si>
  <si>
    <t>220061553</t>
  </si>
  <si>
    <t xml:space="preserve">Montáž(zatiahnutie do tvárnic) návestných káblov CYKY-J do 2,5 mm-počet žíl 19   </t>
  </si>
  <si>
    <t>220061554</t>
  </si>
  <si>
    <t xml:space="preserve">Montáž(zatiahnutie do tvárnic) návestných káblov CYKY-J do 2,5 mm-počet žíl 24   </t>
  </si>
  <si>
    <t>220061575</t>
  </si>
  <si>
    <t xml:space="preserve">Montáž(uloženie)do lôžka resp.kanálika návest.káblov  CYKY-J do 2,5 mm-počet žíl 7   </t>
  </si>
  <si>
    <t>3410350103</t>
  </si>
  <si>
    <t xml:space="preserve">Kábel silový Cu CYKY-J  7x1,5   </t>
  </si>
  <si>
    <t>220061577</t>
  </si>
  <si>
    <t xml:space="preserve">Montáž(uloženie)do lôžka resp.kanálika návest.káblov CYKY-J do 2,5 mm-počet žíl 12   </t>
  </si>
  <si>
    <t>3410350106</t>
  </si>
  <si>
    <t xml:space="preserve">Kábel silový Cu CYKY-J  12x1,5   </t>
  </si>
  <si>
    <t>220061580</t>
  </si>
  <si>
    <t xml:space="preserve">Montáž(uloženie)do lôžka resp.kanálika návest.káblov CYKY-J do 2,5 mm-počet žíl 19   </t>
  </si>
  <si>
    <t>3410350109</t>
  </si>
  <si>
    <t xml:space="preserve">Kábel silový Cu CYKY-J  19x1,5   </t>
  </si>
  <si>
    <t>220061581</t>
  </si>
  <si>
    <t xml:space="preserve">Montáž(uloženie)do lôžka resp.kanálika návest.káblov CYKY-J do 2,5 mm-počet žíl 24   </t>
  </si>
  <si>
    <t>3410350111</t>
  </si>
  <si>
    <t xml:space="preserve">Kábel silový Cu CYKY-J  24x1,5   </t>
  </si>
  <si>
    <t>220550921</t>
  </si>
  <si>
    <t xml:space="preserve">Montáž(uloženie)do lôžka resp.kanálika návest.káblov CYKY-J do 2,5 mm-počet žíl 3   </t>
  </si>
  <si>
    <t>51413253</t>
  </si>
  <si>
    <t xml:space="preserve">Kábel silový Cu CYKY-J  3x2,5   </t>
  </si>
  <si>
    <t>220511033</t>
  </si>
  <si>
    <t xml:space="preserve">Kábel FTP uložený do zeme   </t>
  </si>
  <si>
    <t xml:space="preserve">Prípr bubna,káblov,meranie,rezanie,úpr konc káb do 100 ž.   </t>
  </si>
  <si>
    <t>220060772</t>
  </si>
  <si>
    <t xml:space="preserve">Montáž(ruč.zatiahnutie) do trasy kábla plastového oznamovacieho a ovládacieho párového 12až16 P 1,0   </t>
  </si>
  <si>
    <t>3410329100</t>
  </si>
  <si>
    <t xml:space="preserve">Signálny a oznamovací kábel TCEKEZE  12 P 1   </t>
  </si>
  <si>
    <t xml:space="preserve">Ostat práce(zatiah kábla do objektu) kábel do váhy 9 kg/m   </t>
  </si>
  <si>
    <t xml:space="preserve">Objímka káblova značkovacia   </t>
  </si>
  <si>
    <t xml:space="preserve">Zhotovenie káblového štítka   </t>
  </si>
  <si>
    <t xml:space="preserve">Jednosmerné meranie na miest kábli (pred/po montaži)   </t>
  </si>
  <si>
    <t>220111767</t>
  </si>
  <si>
    <t xml:space="preserve">Svorka-spojka SM-3 pre FeZn vedenia   </t>
  </si>
  <si>
    <t>220111768</t>
  </si>
  <si>
    <t xml:space="preserve">Svorka pripojovacia ST 01 pre FeZn vedenia   </t>
  </si>
  <si>
    <t>220111776</t>
  </si>
  <si>
    <t xml:space="preserve">Vedenie uzeňovacie z FeZn drôtu do 120 mm2 v zemi   </t>
  </si>
  <si>
    <t>3544112002,00000</t>
  </si>
  <si>
    <t xml:space="preserve">Vodič FeZn priemer 10mm   </t>
  </si>
  <si>
    <t>220281302</t>
  </si>
  <si>
    <t xml:space="preserve">Kábel návestný CMSM do 2,5,počet žíl 3 uložený v rúrkach   </t>
  </si>
  <si>
    <t>3410350471</t>
  </si>
  <si>
    <t xml:space="preserve">Šnúra medená CMSM  3x1   </t>
  </si>
  <si>
    <t>220281304</t>
  </si>
  <si>
    <t xml:space="preserve">Kábel návestný CMSM  do 2,5,počet žíl 5 uložený v rúrkach   </t>
  </si>
  <si>
    <t>3410350481</t>
  </si>
  <si>
    <t xml:space="preserve">Šnúra medená CMSM  5x1   </t>
  </si>
  <si>
    <t>220300601-1</t>
  </si>
  <si>
    <t xml:space="preserve">Ukonč náv káblov CMSM , TCEKFY   </t>
  </si>
  <si>
    <t>286130801</t>
  </si>
  <si>
    <t xml:space="preserve">Pokládka FXKVR 110   </t>
  </si>
  <si>
    <t xml:space="preserve">Rúrka FXKVR 110   </t>
  </si>
  <si>
    <t>460030011</t>
  </si>
  <si>
    <t xml:space="preserve">Sňatie mačiny s narezaním a s uložením na kopy alebo naložením na fúrik.   </t>
  </si>
  <si>
    <t>460030061</t>
  </si>
  <si>
    <t xml:space="preserve">Búranie betónovej vrstvy do 15cm   </t>
  </si>
  <si>
    <t>460030081</t>
  </si>
  <si>
    <t xml:space="preserve">Rezanie škáry v asfalte alebo betóne zariadením na rezanie škár.   </t>
  </si>
  <si>
    <t>460050602-1</t>
  </si>
  <si>
    <t xml:space="preserve">Výkop jamy štartovacej a cielovej 2*1*1,5   </t>
  </si>
  <si>
    <t>460070403</t>
  </si>
  <si>
    <t xml:space="preserve">Jama pre majáčik 60x60cm, hl. 30cm v zemine tr. 3   </t>
  </si>
  <si>
    <t>460070555</t>
  </si>
  <si>
    <t xml:space="preserve">Jama pre stožiar signal.zariadenia cestnej križovatky pätkový na základovom ráme v zemine triedy 5   </t>
  </si>
  <si>
    <t>286130701</t>
  </si>
  <si>
    <t xml:space="preserve">Rúrka FXKVR d 63 flexibil. (do zákl stožiara)   </t>
  </si>
  <si>
    <t>460070565</t>
  </si>
  <si>
    <t xml:space="preserve">Jama pre základ radiča CDS, skrine ORS, RE.P   </t>
  </si>
  <si>
    <t>5833773700</t>
  </si>
  <si>
    <t xml:space="preserve">Štrkopiesok drvený 0-16N   </t>
  </si>
  <si>
    <t>460120002-1</t>
  </si>
  <si>
    <t xml:space="preserve">Zásyp jamy štartovacej,  cielovej a pre vyhladanie chráničky   </t>
  </si>
  <si>
    <t>460200134</t>
  </si>
  <si>
    <t xml:space="preserve">Hĺbenie káblovej ryhy 35 cm širokej a 50 cm hl,  chodníku   </t>
  </si>
  <si>
    <t xml:space="preserve">Hĺbenie káblovej ryhy 35 cm širokej a 80 cm hl, zeleň   </t>
  </si>
  <si>
    <t>460300205</t>
  </si>
  <si>
    <t xml:space="preserve">Pretlačovanie otvorov strojovo za účelom inštalovania 3xDN110, bez chráničky, štat a ciel jamy   </t>
  </si>
  <si>
    <t>286101100</t>
  </si>
  <si>
    <t xml:space="preserve">Chránička PVC DN110   </t>
  </si>
  <si>
    <t>460440012</t>
  </si>
  <si>
    <t xml:space="preserve">Provizórne zaistenie kábla vo výkope   </t>
  </si>
  <si>
    <t>460460022</t>
  </si>
  <si>
    <t xml:space="preserve">Zriadenie a odstránenie fyzickej zábrany (pásky)   </t>
  </si>
  <si>
    <t xml:space="preserve">Rozvinutie a ulož výstražnej fólie z PVC do ryhy,šírka 33 cm   </t>
  </si>
  <si>
    <t xml:space="preserve">Fólia červená š. 33cm   </t>
  </si>
  <si>
    <t>460560134</t>
  </si>
  <si>
    <t xml:space="preserve">Ručný zásyp nezap. káblovej ryhy bez zhutn. zeminy, 35 cm širokej, 50 cm hlbokej v(chodník)   </t>
  </si>
  <si>
    <t xml:space="preserve">Ručný zásyp nezap. káblovej ryhy bez zhutn. zeminy, 35 cm širokej, 80 cm hlbokej (zeleň)   </t>
  </si>
  <si>
    <t xml:space="preserve">Naloženie zeminy, odvoz do 1 km a zloženie na depónii a jazda späť   </t>
  </si>
  <si>
    <t xml:space="preserve">Príplatok za odvoz zeminy za každý ďalší km a jazda späť </t>
  </si>
  <si>
    <t xml:space="preserve">Príplatok za odvoz vybúraných hmôt okrem zeminy   </t>
  </si>
  <si>
    <t>460600091</t>
  </si>
  <si>
    <t xml:space="preserve">Skladné za betón a suť   </t>
  </si>
  <si>
    <t>460600092.2</t>
  </si>
  <si>
    <t xml:space="preserve">Skladné za zeminu - trvalé uloženie na skládke   </t>
  </si>
  <si>
    <t>460620001</t>
  </si>
  <si>
    <t xml:space="preserve">Položenie mačiny,založenie,upevnenie,ubitie drevenou ubíjačkou,postrek hadicou,sklon terénu do 1:5   </t>
  </si>
  <si>
    <t xml:space="preserve">Travové semeno parková zmes   </t>
  </si>
  <si>
    <t xml:space="preserve">Osiatie povrchu trávnym semenom ručne,zasekanie hrablami,postrek,   </t>
  </si>
  <si>
    <t>Ostatné</t>
  </si>
  <si>
    <t xml:space="preserve">Ostatné náklady na stavbu   </t>
  </si>
  <si>
    <t>4560001800</t>
  </si>
  <si>
    <t xml:space="preserve">Dočasné dopravné značenie   </t>
  </si>
  <si>
    <t xml:space="preserve">Použitie mechanizmov - výsuvná plošina do 12m   </t>
  </si>
  <si>
    <t>h</t>
  </si>
  <si>
    <t>CGP T5/3</t>
  </si>
  <si>
    <t xml:space="preserve">Práce spojené s vypracovaním polohopisného plánu káblov   </t>
  </si>
  <si>
    <t>HZS-801</t>
  </si>
  <si>
    <t xml:space="preserve">Východisková revízna správa   </t>
  </si>
  <si>
    <t xml:space="preserve">Dokumentácia skutočného vyhotovenia   </t>
  </si>
  <si>
    <t>Objekt:   692 CDS križovatky Saratovská - Agátová</t>
  </si>
  <si>
    <t xml:space="preserve">Stožiar ELV.P výlož, kužel, na základ rošt  typ SOVP-3694-Z   </t>
  </si>
  <si>
    <t xml:space="preserve">Výložník ELV.P s velk vyloženia 3,5m Zn   </t>
  </si>
  <si>
    <t xml:space="preserve">Výložník ELV.P s velk vyloženia 6,0m Zn   </t>
  </si>
  <si>
    <t xml:space="preserve">Výložník ELV.P s velk vyloženia 10,0m   </t>
  </si>
  <si>
    <t>220960032</t>
  </si>
  <si>
    <t xml:space="preserve">Montáž zostaveného návestidla,preskúš-1 kom na výložník   </t>
  </si>
  <si>
    <t>404410994</t>
  </si>
  <si>
    <t xml:space="preserve">Kontrastný rám pre dvojkomorové návestidlo priemer 200   </t>
  </si>
  <si>
    <t>404410996</t>
  </si>
  <si>
    <t xml:space="preserve">Kontrastný rám pre dvojkomorové návestidlo priemer 300   </t>
  </si>
  <si>
    <t>3412600471</t>
  </si>
  <si>
    <t xml:space="preserve">Chránička pre optické káble,Spojka pre HDPE CF 40 HDPE - Spojka pre HDPE  40mm,  TES SLOVAKIA   </t>
  </si>
  <si>
    <t>3412600436</t>
  </si>
  <si>
    <t xml:space="preserve">Chránička pre optické káble,Zemná káblová šachta veľká KSPE/v -  PE  TES SLOVAKIA   </t>
  </si>
  <si>
    <t>220060771</t>
  </si>
  <si>
    <t xml:space="preserve">Montáž(ruč.zatiahnutie) do trasy kábla plastového oznamovacieho a ovládacieho párového 1 až 7 P  1,0   </t>
  </si>
  <si>
    <t>3410351506</t>
  </si>
  <si>
    <t xml:space="preserve">TCEKFY 12P Signálny kábel, párovaný   </t>
  </si>
  <si>
    <t>2201111431</t>
  </si>
  <si>
    <t xml:space="preserve">Forma káblová pre káble TCEKE,TCEKFY,TCEKY,TCEKEZE,TCEKEY do 12 P 1.0   </t>
  </si>
  <si>
    <t>210030701D</t>
  </si>
  <si>
    <t xml:space="preserve">Dem uzemnenie stožiara CSS   </t>
  </si>
  <si>
    <t>220281304D</t>
  </si>
  <si>
    <t xml:space="preserve">Kábel návestný CMSM uložený v rúrkach 5x1,5   </t>
  </si>
  <si>
    <t>220960001D</t>
  </si>
  <si>
    <t xml:space="preserve">Demontáž stož CSS priamo zapusteného sadového   </t>
  </si>
  <si>
    <t>220960003D</t>
  </si>
  <si>
    <t xml:space="preserve">Demontáž stož CSS priamo zapusteného výložníkového   </t>
  </si>
  <si>
    <t>220960005D</t>
  </si>
  <si>
    <t xml:space="preserve">Demontáž výložníka zo stožiara CSS   </t>
  </si>
  <si>
    <t xml:space="preserve">Použitie mechanizmov na demont- žeriav   </t>
  </si>
  <si>
    <t>460600001D</t>
  </si>
  <si>
    <t xml:space="preserve">Odvoz demont materialu do 10km -kovový odpad   </t>
  </si>
  <si>
    <t xml:space="preserve">Použitie mechanizmov- autožeriav nosnosť 10t   </t>
  </si>
  <si>
    <t>Objekt:   694 Kamerový dohľad križovatky Saratovská - Agátová</t>
  </si>
  <si>
    <t xml:space="preserve">Ukoľajnenie, uzemnenie stožiara KD   </t>
  </si>
  <si>
    <t xml:space="preserve">Číslovanie kamier KD   </t>
  </si>
  <si>
    <t>210120441</t>
  </si>
  <si>
    <t xml:space="preserve">Istič modulový 1-pól. do 25A, s krytom - montáž do radiča CSS   </t>
  </si>
  <si>
    <t>3570192050</t>
  </si>
  <si>
    <t xml:space="preserve">Istič 1-pólový - 10kA (1MD) LSN / LPE 10C/1   </t>
  </si>
  <si>
    <t xml:space="preserve">Vedenie uzemňovacie na povrch FeZn do 120mm2, vrátane svoriek   </t>
  </si>
  <si>
    <t xml:space="preserve">Páskový vodič 30x4 pozink.  obj.č.5020352   </t>
  </si>
  <si>
    <t>92145.31.1 21022-00</t>
  </si>
  <si>
    <t xml:space="preserve">Náter zemniaceho pásika do 120mm2, vrátane svoriek   </t>
  </si>
  <si>
    <t>210220280</t>
  </si>
  <si>
    <t xml:space="preserve">Montáž zbernej tyče na stožiar, pripojenie na zemniacu sieť   </t>
  </si>
  <si>
    <t>220111726</t>
  </si>
  <si>
    <t xml:space="preserve">Tyč zvodová JP 30 s osadením, ( l=3000mm, D=20mm )   </t>
  </si>
  <si>
    <t>35444220000</t>
  </si>
  <si>
    <t xml:space="preserve">Svorka SZ skúšobná   </t>
  </si>
  <si>
    <t>210220681.1</t>
  </si>
  <si>
    <t xml:space="preserve">Tyč zemniaca ZT do 2m, zarazenie do zeme, pripojenie vedenia   </t>
  </si>
  <si>
    <t>3544223800</t>
  </si>
  <si>
    <t xml:space="preserve">Tyčový uzemňovač 2 m  obj.č.5000513   </t>
  </si>
  <si>
    <t xml:space="preserve">Príprava káblového bubna, úprava kábla do 100 žíl   </t>
  </si>
  <si>
    <t xml:space="preserve">Kábel návestný do tvárnic NCEY, NCYY, CYAY do 5x2,5 (3, 5 žíl)   </t>
  </si>
  <si>
    <t>92245.21.46 22006-15</t>
  </si>
  <si>
    <t xml:space="preserve">Kábel návestný do výkopu NCEY, NCYY, CYAY do 3x2,5 voľne uložený   </t>
  </si>
  <si>
    <t xml:space="preserve">Kábel Cu 750V : CYKY-J 3x2,5   </t>
  </si>
  <si>
    <t xml:space="preserve">Zatiahnutie kábla do objektu do 9kg/m   </t>
  </si>
  <si>
    <t xml:space="preserve">Objímka káblová značkovacia   </t>
  </si>
  <si>
    <t>92245.21.46 22011-03</t>
  </si>
  <si>
    <t xml:space="preserve">Štítok káblový   </t>
  </si>
  <si>
    <t xml:space="preserve">Jednosmerné meranie na miestnom kábli   </t>
  </si>
  <si>
    <t>92245.21.46 22011-14</t>
  </si>
  <si>
    <t xml:space="preserve">Kontrolné meranie na kábli pre rozvod signalizácie   </t>
  </si>
  <si>
    <t xml:space="preserve">Zmeranie zemného odporu   </t>
  </si>
  <si>
    <t xml:space="preserve">Uloženie rúrky HDPE 40/33, 50/42 do kábelového lôžka   </t>
  </si>
  <si>
    <t xml:space="preserve">PE - rúra HDPE 40/33 - modrá č.f.556 popis Cestná Svetelná Signalizácia   </t>
  </si>
  <si>
    <t>92245.21.46 22017-P0</t>
  </si>
  <si>
    <t xml:space="preserve">Uloženie rúrky HDPE 40/33, 50/42 do existujúceho kábelovodu   </t>
  </si>
  <si>
    <t xml:space="preserve">Kalibrácia a kontrola tlakutesnosti rúrky HDPE ( úsek do 200m )   </t>
  </si>
  <si>
    <t>úsek</t>
  </si>
  <si>
    <t xml:space="preserve">Zafúknutie optického kábla do rúrky HDPE   </t>
  </si>
  <si>
    <t xml:space="preserve">Optický kábel24  vláknový SM   </t>
  </si>
  <si>
    <t xml:space="preserve">Meranie optického kábla preberacie na bubne   </t>
  </si>
  <si>
    <t>vlákno</t>
  </si>
  <si>
    <t xml:space="preserve">Meranie optického kábla počas montáže   </t>
  </si>
  <si>
    <t xml:space="preserve">Záverečné reflektrometrické meranie (OTDR) OK  z oboch strán na dvoch vl.dlžkách   </t>
  </si>
  <si>
    <t xml:space="preserve">Záverečné meranie optických vedení, protokoly   </t>
  </si>
  <si>
    <t xml:space="preserve">Montáž technologického uzla MTU s výbavou pre 1KD   </t>
  </si>
  <si>
    <t>3412612209</t>
  </si>
  <si>
    <t xml:space="preserve">Technologický uzol MTU pre jeden snímací bod kamerového dohľadu KD   </t>
  </si>
  <si>
    <t xml:space="preserve">Montáž zálohového zdroja technologického uzla   </t>
  </si>
  <si>
    <t>MAT31.20.31 357 193P</t>
  </si>
  <si>
    <t xml:space="preserve">Zálohový zdroj technologického uzla   </t>
  </si>
  <si>
    <t xml:space="preserve">Centrála - doplnenie kamery do systému - montáž   </t>
  </si>
  <si>
    <t xml:space="preserve">Centrála - doplnenie kamery do systému - software   </t>
  </si>
  <si>
    <t xml:space="preserve">Centrála - doplnenie technológie pre KD   </t>
  </si>
  <si>
    <t xml:space="preserve">NDS - doplnenie technológie pre KD   </t>
  </si>
  <si>
    <t xml:space="preserve">Príprava ku komplexnému preskúšaniu systému KD   </t>
  </si>
  <si>
    <t xml:space="preserve">Komplexné vyskúšanie systému KD   </t>
  </si>
  <si>
    <t>210010041</t>
  </si>
  <si>
    <t xml:space="preserve">Rúrka pancierová oceľ upevnená na povrchu D 42mm   </t>
  </si>
  <si>
    <t>1432340005</t>
  </si>
  <si>
    <t xml:space="preserve">Rúrka el-inšt oceľ závitová 6042, pancierová (3m)   </t>
  </si>
  <si>
    <t>9222202802</t>
  </si>
  <si>
    <t xml:space="preserve">Kábel uložený v rúrkach : do D 10mm   </t>
  </si>
  <si>
    <t>3410351501</t>
  </si>
  <si>
    <t xml:space="preserve">Kábel Cu signálny TCEKFY D 2x2x1   </t>
  </si>
  <si>
    <t>3410351913</t>
  </si>
  <si>
    <t xml:space="preserve">Kábel koaxiálny VCCOD 75-3,7   </t>
  </si>
  <si>
    <t>220300451</t>
  </si>
  <si>
    <t xml:space="preserve">Forma káblová pre kábel TCEKE,... do 2Px1,0   </t>
  </si>
  <si>
    <t>220300601</t>
  </si>
  <si>
    <t xml:space="preserve">Ukončenie návestných káblov do 5x1,5   </t>
  </si>
  <si>
    <t>946911001</t>
  </si>
  <si>
    <t xml:space="preserve">Montáž konzoly na konštrukciu nad 3 m/15kg   </t>
  </si>
  <si>
    <t>3162154160</t>
  </si>
  <si>
    <t xml:space="preserve">Konzola kamery 2G-B na betónový stožiar   </t>
  </si>
  <si>
    <t>92245.31.41 22073-10</t>
  </si>
  <si>
    <t xml:space="preserve">Montáž držiaka spojky OK na stožiar   </t>
  </si>
  <si>
    <t>384 P00110</t>
  </si>
  <si>
    <t xml:space="preserve">Držiak spojky OK   </t>
  </si>
  <si>
    <t xml:space="preserve">Montáž držiaka KD na konštrukciu   </t>
  </si>
  <si>
    <t>3837002581</t>
  </si>
  <si>
    <t xml:space="preserve">Držiak kamery DOME   </t>
  </si>
  <si>
    <t xml:space="preserve">Montáž kamery v kryte   </t>
  </si>
  <si>
    <t>3837003471</t>
  </si>
  <si>
    <t xml:space="preserve">Kamera exteriérová, farebná, otočná typ DOME   </t>
  </si>
  <si>
    <t>3837004151</t>
  </si>
  <si>
    <t xml:space="preserve">Kryt kamery DOME   </t>
  </si>
  <si>
    <t xml:space="preserve">Nastavenie kamery   </t>
  </si>
  <si>
    <t xml:space="preserve">Sprevádzkovanie kamery diaľkovo ovládanej   </t>
  </si>
  <si>
    <t>9222207311</t>
  </si>
  <si>
    <t xml:space="preserve">Montáž statívu vonkajšieho otočného   </t>
  </si>
  <si>
    <t>92245.31.41 22073-11</t>
  </si>
  <si>
    <t xml:space="preserve">Montáž transfokátora   </t>
  </si>
  <si>
    <t>4046202101</t>
  </si>
  <si>
    <t xml:space="preserve">Zdroj kamery AK187   </t>
  </si>
  <si>
    <t>4847263271</t>
  </si>
  <si>
    <t xml:space="preserve">Prepäťové ochrany kamery   </t>
  </si>
  <si>
    <t xml:space="preserve">Montáž prepínacieho zariadenia   </t>
  </si>
  <si>
    <t>9222207312</t>
  </si>
  <si>
    <t xml:space="preserve">Montáž konektora BNC   </t>
  </si>
  <si>
    <t>9222209600</t>
  </si>
  <si>
    <t xml:space="preserve">Montáž stožiara pre kamerový dohľad KD   </t>
  </si>
  <si>
    <t>MAT26.61.11 316 790E</t>
  </si>
  <si>
    <t xml:space="preserve">Stožiar predpätý betónový EPV 13,5/6 pre kamerový dohľad   </t>
  </si>
  <si>
    <t>92245.23.13 22096-00</t>
  </si>
  <si>
    <t xml:space="preserve">Situovanie stožiara pre kamerový dohľad KD   </t>
  </si>
  <si>
    <t>9222209601</t>
  </si>
  <si>
    <t xml:space="preserve">Montáž skrinky, zatiahnutie kábla, vyskúšanie   </t>
  </si>
  <si>
    <t>MAT357 1935</t>
  </si>
  <si>
    <t xml:space="preserve">Skrinka PS samostatná volne stojaca, osadená prvkami   </t>
  </si>
  <si>
    <t>9222209604</t>
  </si>
  <si>
    <t xml:space="preserve">Meranie izoloačného stavu kábla SSZ do 12 žíl   </t>
  </si>
  <si>
    <t xml:space="preserve">Príplatok za odvoz zeminy za každý ďalší km a jazda späť (10km)   </t>
  </si>
  <si>
    <t>Objekt:   701 Preložka VTL plynovodu DN 200</t>
  </si>
  <si>
    <t>Dátum:   14.3.2017</t>
  </si>
  <si>
    <t>23-M</t>
  </si>
  <si>
    <t xml:space="preserve">Montáže potrubia   </t>
  </si>
  <si>
    <t>23001111P</t>
  </si>
  <si>
    <t xml:space="preserve">Preloženie VTL plynovodu DN 200/23,5 MPa v celk. dl. 252 m, práce a konštrukcie podľa obsahu a rozsahu uvedené v PD  </t>
  </si>
  <si>
    <t>kpl</t>
  </si>
  <si>
    <t>Objekt:   801 Provizórny žel. most na tratí Bratislava hl.st. - Kúty v žkm 46,504 nad predlžením Saratovskej</t>
  </si>
  <si>
    <t>Dátum:   18.4.2017</t>
  </si>
  <si>
    <t>131201103</t>
  </si>
  <si>
    <t xml:space="preserve">Výkop nezapaženej jamy v hornine 3, nad 1000 do 10000 m3   </t>
  </si>
  <si>
    <t>131202501</t>
  </si>
  <si>
    <t xml:space="preserve">Výkopy pod železnič. mostným provizóriom v hornine 3   </t>
  </si>
  <si>
    <t>131202509</t>
  </si>
  <si>
    <t xml:space="preserve">Príplatok k cenám za lepivosť výkopu pod železničnám mostným provizóriom v hornine 3   </t>
  </si>
  <si>
    <t>1344222000</t>
  </si>
  <si>
    <t xml:space="preserve">Profil oceľový hrubý na štetovnice (neopracovaný) LARSEN S235JRG1 (11 373) 3n   </t>
  </si>
  <si>
    <t xml:space="preserve">262203272.S   </t>
  </si>
  <si>
    <t>Vrty pre injektáž zvislé, povrchové D nad 56 do 93 mm, v hĺbke 0-25 m, v hornine II</t>
  </si>
  <si>
    <t>273354111</t>
  </si>
  <si>
    <t xml:space="preserve">Debnenie základových dosiek mostných konštrukcií - zhotovenie   </t>
  </si>
  <si>
    <t>273354211</t>
  </si>
  <si>
    <t xml:space="preserve">Debnenie základových dosiek mostných konštrukcií  - odstránenie   </t>
  </si>
  <si>
    <t>273361411</t>
  </si>
  <si>
    <t xml:space="preserve">Výstuž základových dosiek zo zváraných sietí mostných konštrukcií   </t>
  </si>
  <si>
    <t>281601111</t>
  </si>
  <si>
    <t xml:space="preserve">Injektovanie s jednoduchým obturátorom, alebo bez obturátora vzostupné tlakom do 0,60 MPa (hod)   </t>
  </si>
  <si>
    <t>28157111P</t>
  </si>
  <si>
    <t xml:space="preserve">Injektážna zmes - cement   </t>
  </si>
  <si>
    <t>285375113</t>
  </si>
  <si>
    <t xml:space="preserve">Kotvy lanové z popúšťaných pramencov alebo drôtov, ich dodanie a osadenie pre nosnosť 0,31-0,47 MN   </t>
  </si>
  <si>
    <t>285375191</t>
  </si>
  <si>
    <t xml:space="preserve">Príplatok k cene za antikoróznu ochranu trvalých kotiev do 0, 47 MN   </t>
  </si>
  <si>
    <t>282612111</t>
  </si>
  <si>
    <t xml:space="preserve">Trysková injektáž vrtov vzostupná, vykonávaná z povrchu územia, tlakom do 100 MPa (m)   </t>
  </si>
  <si>
    <t>285375291</t>
  </si>
  <si>
    <t xml:space="preserve">Príplatok k cene za dodanie a montáž dynamometra   </t>
  </si>
  <si>
    <t>285375319</t>
  </si>
  <si>
    <t xml:space="preserve">Príplatok k cene za dodanie a osadenie lanových kotiev v podzemí pre únosnosť do 0, 47 MN   </t>
  </si>
  <si>
    <t>285376113</t>
  </si>
  <si>
    <t xml:space="preserve">Napnutie lanovej kotvy pri únosnosti kotvy nad 0, 31 do 0,47 MN   </t>
  </si>
  <si>
    <t>285376191</t>
  </si>
  <si>
    <t xml:space="preserve">Príplatok k cene za napnutie kotvy s dynamometrom   </t>
  </si>
  <si>
    <t>285376219</t>
  </si>
  <si>
    <t xml:space="preserve">Príplatok za napnutie lanovej kotvy v podzemí pre únosnosť do 0, 47 MN   </t>
  </si>
  <si>
    <t>285947211</t>
  </si>
  <si>
    <t xml:space="preserve">Oporná doska z ocele, veľk. nad 200/200 mm do 300/300 mm, hr. nad 15 do 30 mm   </t>
  </si>
  <si>
    <t>327501111</t>
  </si>
  <si>
    <t xml:space="preserve">Výplň za oporami a protimrazové kliny so zhutnením z kameniva drveného alebo ťaženého pre múry a valy   </t>
  </si>
  <si>
    <t>38118102P</t>
  </si>
  <si>
    <t xml:space="preserve">Montáž uložných prahov provizórneho premostenia   </t>
  </si>
  <si>
    <t>Hlavná prehliadka mosta a zaťažovacie skúška dočasného mosta</t>
  </si>
  <si>
    <t>767995105</t>
  </si>
  <si>
    <t xml:space="preserve">Montáž ostatných atypických kovových stavebných doplnkových konštrukcií nad 50 do 100 kg   </t>
  </si>
  <si>
    <t>55342129P</t>
  </si>
  <si>
    <t xml:space="preserve">Oceľový nosník pre ukotvenie lán   </t>
  </si>
  <si>
    <t>43-M</t>
  </si>
  <si>
    <t xml:space="preserve">Montáž oceľových konštrukcií   </t>
  </si>
  <si>
    <t>430150102</t>
  </si>
  <si>
    <t xml:space="preserve">Ručný posun mostového provizória ŽSR, hmotnosť do 20 t, prirážka za každých ďalších 5 m   </t>
  </si>
  <si>
    <t>43015010P</t>
  </si>
  <si>
    <t xml:space="preserve">Nájomné za mostné provizórium MP KN 30   </t>
  </si>
  <si>
    <t>týždeň</t>
  </si>
  <si>
    <t>430150111</t>
  </si>
  <si>
    <t xml:space="preserve">Ručný posun mostového provizória ŽSR, hmotnosť od 20 do 40 t, do 5 m   </t>
  </si>
  <si>
    <t>43015017P</t>
  </si>
  <si>
    <t xml:space="preserve">Naloženie a zloženie  mostového provizória   </t>
  </si>
  <si>
    <t>43015019P</t>
  </si>
  <si>
    <t xml:space="preserve">Preprava mostového provizória   </t>
  </si>
  <si>
    <t>430150202</t>
  </si>
  <si>
    <t xml:space="preserve">Úprava výšky a smeru mostového provizória ŽSR, dľžky nad 20 m   </t>
  </si>
  <si>
    <t>43015021P</t>
  </si>
  <si>
    <t xml:space="preserve">Kontrola a technický dohľad - mostné provizórium   </t>
  </si>
  <si>
    <t>43015023P</t>
  </si>
  <si>
    <t xml:space="preserve">Žeriav - preprava   </t>
  </si>
  <si>
    <t>43015024P</t>
  </si>
  <si>
    <t xml:space="preserve">Žeriav - úhrada za výkon   </t>
  </si>
  <si>
    <t>430150301</t>
  </si>
  <si>
    <t xml:space="preserve">Úprava polohy úložnej plochy s podkladnicou v oblúku na skriňových mostových provizóriach   </t>
  </si>
  <si>
    <t>430154109</t>
  </si>
  <si>
    <t xml:space="preserve">Mostové provizórium skriňové MP I a MP II montáž MP I, rozpätie 30 m, hmot. 76 000 kg/ks   </t>
  </si>
  <si>
    <t>430154209</t>
  </si>
  <si>
    <t xml:space="preserve">Mostové provizórium skriňové MP I a MP II demontáž MP I, rozpätie 30 m, hmot. 76 000 kg/ks   </t>
  </si>
  <si>
    <t>430154309</t>
  </si>
  <si>
    <t xml:space="preserve">Osadenie mostného provizória železničným koľajovým žeriavom MP I, rozpätie 30 m, hmot. 76 000 kg/ks   </t>
  </si>
  <si>
    <t>430154409</t>
  </si>
  <si>
    <t xml:space="preserve">Vybratie mostného provizória železničným koľajovým žeriavom MP I, rozpätie 30 m, hmot. 76 000 kg/ks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</si>
</sst>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42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8"/>
      <name val="MS Sans Serif"/>
      <charset val="1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YR"/>
      <charset val="238"/>
    </font>
    <font>
      <i/>
      <sz val="8"/>
      <color indexed="12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MS Sans Serif"/>
      <charset val="1"/>
    </font>
    <font>
      <b/>
      <sz val="12"/>
      <name val="MS Sans Serif"/>
      <charset val="1"/>
    </font>
    <font>
      <i/>
      <sz val="7"/>
      <name val="Arial CE"/>
      <family val="2"/>
      <charset val="238"/>
    </font>
    <font>
      <sz val="8"/>
      <color rgb="FFFF0000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3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b/>
      <sz val="11"/>
      <name val="Trebuchet MS"/>
      <family val="2"/>
    </font>
    <font>
      <b/>
      <sz val="11"/>
      <color indexed="8"/>
      <name val="Trebuchet MS"/>
      <family val="2"/>
    </font>
    <font>
      <b/>
      <sz val="9"/>
      <color indexed="8"/>
      <name val="Ariel"/>
      <charset val="238"/>
    </font>
    <font>
      <b/>
      <sz val="10"/>
      <name val="Trebuchet MS"/>
      <family val="2"/>
    </font>
    <font>
      <sz val="9"/>
      <name val="Trebuchet MS"/>
      <family val="2"/>
    </font>
    <font>
      <sz val="10"/>
      <color theme="1"/>
      <name val="Trebuchet MS"/>
      <family val="2"/>
    </font>
    <font>
      <u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b/>
      <sz val="9"/>
      <color indexed="8"/>
      <name val="Trebuchet MS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Trebuchet MS"/>
      <family val="2"/>
    </font>
    <font>
      <b/>
      <u/>
      <sz val="11"/>
      <color rgb="FFFF0000"/>
      <name val="Trebuchet MS"/>
      <family val="2"/>
    </font>
    <font>
      <sz val="11"/>
      <color rgb="FFFF0000"/>
      <name val="Trebuchet MS"/>
      <family val="2"/>
    </font>
    <font>
      <b/>
      <sz val="16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 applyAlignment="0">
      <alignment vertical="top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0" fontId="22" fillId="0" borderId="0"/>
    <xf numFmtId="0" fontId="28" fillId="3" borderId="0"/>
  </cellStyleXfs>
  <cellXfs count="189">
    <xf numFmtId="0" fontId="0" fillId="0" borderId="0" xfId="0">
      <alignment vertical="top"/>
      <protection locked="0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164" fontId="5" fillId="0" borderId="0" xfId="0" applyNumberFormat="1" applyFont="1" applyAlignment="1" applyProtection="1">
      <alignment horizontal="right" vertical="top"/>
    </xf>
    <xf numFmtId="0" fontId="1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 vertical="top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164" fontId="8" fillId="0" borderId="0" xfId="0" applyNumberFormat="1" applyFont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wrapText="1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164" fontId="13" fillId="0" borderId="1" xfId="0" applyNumberFormat="1" applyFont="1" applyBorder="1" applyAlignment="1" applyProtection="1">
      <alignment horizontal="right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64" fontId="4" fillId="0" borderId="1" xfId="0" applyNumberFormat="1" applyFont="1" applyBorder="1" applyAlignment="1">
      <alignment horizontal="right"/>
      <protection locked="0"/>
    </xf>
    <xf numFmtId="164" fontId="13" fillId="0" borderId="1" xfId="0" applyNumberFormat="1" applyFont="1" applyBorder="1" applyAlignment="1">
      <alignment horizontal="right"/>
      <protection locked="0"/>
    </xf>
    <xf numFmtId="164" fontId="10" fillId="0" borderId="0" xfId="0" applyNumberFormat="1" applyFont="1" applyAlignment="1">
      <alignment horizontal="right"/>
      <protection locked="0"/>
    </xf>
    <xf numFmtId="37" fontId="14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>
      <alignment horizontal="right" vertical="top"/>
      <protection locked="0"/>
    </xf>
    <xf numFmtId="37" fontId="20" fillId="0" borderId="0" xfId="0" applyNumberFormat="1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164" fontId="20" fillId="0" borderId="0" xfId="0" applyNumberFormat="1" applyFont="1" applyAlignment="1" applyProtection="1">
      <alignment horizontal="right" vertical="center"/>
    </xf>
    <xf numFmtId="37" fontId="13" fillId="4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 wrapText="1"/>
    </xf>
    <xf numFmtId="164" fontId="4" fillId="4" borderId="1" xfId="0" applyNumberFormat="1" applyFont="1" applyFill="1" applyBorder="1" applyAlignment="1" applyProtection="1">
      <alignment horizontal="right"/>
    </xf>
    <xf numFmtId="164" fontId="4" fillId="4" borderId="1" xfId="0" applyNumberFormat="1" applyFont="1" applyFill="1" applyBorder="1" applyAlignment="1">
      <alignment horizontal="right"/>
      <protection locked="0"/>
    </xf>
    <xf numFmtId="37" fontId="4" fillId="4" borderId="1" xfId="0" applyNumberFormat="1" applyFont="1" applyFill="1" applyBorder="1" applyAlignment="1" applyProtection="1">
      <alignment horizontal="center"/>
    </xf>
    <xf numFmtId="37" fontId="8" fillId="4" borderId="0" xfId="0" applyNumberFormat="1" applyFont="1" applyFill="1" applyAlignment="1" applyProtection="1">
      <alignment horizontal="center"/>
    </xf>
    <xf numFmtId="37" fontId="8" fillId="4" borderId="5" xfId="0" applyNumberFormat="1" applyFont="1" applyFill="1" applyBorder="1" applyAlignment="1" applyProtection="1">
      <alignment horizontal="center"/>
    </xf>
    <xf numFmtId="37" fontId="8" fillId="4" borderId="6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37" fontId="13" fillId="0" borderId="0" xfId="0" applyNumberFormat="1" applyFont="1" applyAlignment="1" applyProtection="1">
      <alignment horizontal="center"/>
    </xf>
    <xf numFmtId="37" fontId="4" fillId="5" borderId="1" xfId="0" applyNumberFormat="1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left" wrapText="1"/>
    </xf>
    <xf numFmtId="164" fontId="4" fillId="5" borderId="1" xfId="0" applyNumberFormat="1" applyFont="1" applyFill="1" applyBorder="1" applyAlignment="1" applyProtection="1">
      <alignment horizontal="right"/>
    </xf>
    <xf numFmtId="0" fontId="4" fillId="4" borderId="1" xfId="0" applyFont="1" applyFill="1" applyBorder="1" applyAlignment="1" applyProtection="1">
      <alignment horizontal="left" vertical="top" wrapText="1"/>
    </xf>
    <xf numFmtId="37" fontId="21" fillId="4" borderId="1" xfId="0" applyNumberFormat="1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horizontal="left" wrapText="1"/>
    </xf>
    <xf numFmtId="164" fontId="13" fillId="4" borderId="1" xfId="0" applyNumberFormat="1" applyFont="1" applyFill="1" applyBorder="1" applyAlignment="1" applyProtection="1">
      <alignment horizontal="right"/>
    </xf>
    <xf numFmtId="37" fontId="13" fillId="5" borderId="1" xfId="0" applyNumberFormat="1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left" wrapText="1"/>
    </xf>
    <xf numFmtId="164" fontId="13" fillId="5" borderId="1" xfId="0" applyNumberFormat="1" applyFont="1" applyFill="1" applyBorder="1" applyAlignment="1" applyProtection="1">
      <alignment horizontal="right"/>
    </xf>
    <xf numFmtId="4" fontId="24" fillId="6" borderId="15" xfId="46" applyNumberFormat="1" applyFont="1" applyFill="1" applyBorder="1" applyAlignment="1" applyProtection="1">
      <alignment horizontal="right" vertical="center"/>
      <protection locked="0"/>
    </xf>
    <xf numFmtId="4" fontId="24" fillId="6" borderId="17" xfId="46" applyNumberFormat="1" applyFont="1" applyFill="1" applyBorder="1" applyAlignment="1" applyProtection="1">
      <alignment horizontal="right" vertical="center"/>
      <protection locked="0"/>
    </xf>
    <xf numFmtId="4" fontId="24" fillId="6" borderId="21" xfId="46" applyNumberFormat="1" applyFont="1" applyFill="1" applyBorder="1" applyAlignment="1" applyProtection="1">
      <alignment horizontal="right" vertical="center"/>
      <protection locked="0"/>
    </xf>
    <xf numFmtId="4" fontId="24" fillId="6" borderId="25" xfId="46" applyNumberFormat="1" applyFont="1" applyFill="1" applyBorder="1" applyAlignment="1" applyProtection="1">
      <alignment horizontal="right" vertical="center"/>
      <protection locked="0"/>
    </xf>
    <xf numFmtId="0" fontId="36" fillId="0" borderId="18" xfId="0" applyFont="1" applyBorder="1" applyAlignment="1" applyProtection="1">
      <alignment vertical="center"/>
    </xf>
    <xf numFmtId="0" fontId="37" fillId="0" borderId="18" xfId="0" applyFont="1" applyBorder="1" applyAlignment="1" applyProtection="1">
      <alignment vertical="center"/>
    </xf>
    <xf numFmtId="4" fontId="24" fillId="7" borderId="18" xfId="46" applyNumberFormat="1" applyFont="1" applyFill="1" applyBorder="1" applyAlignment="1" applyProtection="1">
      <alignment horizontal="center" vertical="center" shrinkToFit="1"/>
      <protection locked="0"/>
    </xf>
    <xf numFmtId="0" fontId="36" fillId="0" borderId="18" xfId="0" applyFont="1" applyBorder="1" applyAlignment="1" applyProtection="1"/>
    <xf numFmtId="0" fontId="37" fillId="0" borderId="18" xfId="0" applyFont="1" applyBorder="1" applyAlignment="1" applyProtection="1"/>
    <xf numFmtId="0" fontId="10" fillId="0" borderId="2" xfId="0" applyFont="1" applyBorder="1" applyAlignment="1" applyProtection="1">
      <alignment horizontal="center" wrapText="1"/>
    </xf>
    <xf numFmtId="0" fontId="10" fillId="0" borderId="2" xfId="0" applyFont="1" applyBorder="1" applyAlignment="1" applyProtection="1">
      <alignment horizontal="left" wrapText="1"/>
    </xf>
    <xf numFmtId="4" fontId="10" fillId="0" borderId="1" xfId="0" applyNumberFormat="1" applyFont="1" applyBorder="1" applyAlignment="1" applyProtection="1">
      <alignment horizontal="left" wrapText="1"/>
    </xf>
    <xf numFmtId="39" fontId="8" fillId="0" borderId="0" xfId="0" applyNumberFormat="1" applyFont="1" applyAlignment="1">
      <alignment horizontal="right"/>
      <protection locked="0"/>
    </xf>
    <xf numFmtId="39" fontId="9" fillId="0" borderId="0" xfId="0" applyNumberFormat="1" applyFont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9" fontId="4" fillId="4" borderId="1" xfId="0" applyNumberFormat="1" applyFont="1" applyFill="1" applyBorder="1" applyAlignment="1">
      <alignment horizontal="right"/>
      <protection locked="0"/>
    </xf>
    <xf numFmtId="39" fontId="13" fillId="0" borderId="1" xfId="0" applyNumberFormat="1" applyFont="1" applyBorder="1" applyAlignment="1">
      <alignment horizontal="right"/>
      <protection locked="0"/>
    </xf>
    <xf numFmtId="39" fontId="4" fillId="5" borderId="1" xfId="0" applyNumberFormat="1" applyFont="1" applyFill="1" applyBorder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/>
      <protection locked="0"/>
    </xf>
    <xf numFmtId="39" fontId="4" fillId="0" borderId="1" xfId="0" applyNumberFormat="1" applyFont="1" applyBorder="1" applyAlignment="1" applyProtection="1">
      <alignment horizontal="right"/>
    </xf>
    <xf numFmtId="39" fontId="4" fillId="4" borderId="1" xfId="0" applyNumberFormat="1" applyFont="1" applyFill="1" applyBorder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9" fontId="4" fillId="5" borderId="1" xfId="0" applyNumberFormat="1" applyFont="1" applyFill="1" applyBorder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37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164" fontId="4" fillId="0" borderId="0" xfId="0" applyNumberFormat="1" applyFont="1" applyAlignment="1" applyProtection="1">
      <alignment horizontal="right"/>
    </xf>
    <xf numFmtId="164" fontId="4" fillId="0" borderId="0" xfId="0" applyNumberFormat="1" applyFont="1" applyAlignment="1">
      <alignment horizontal="right"/>
      <protection locked="0"/>
    </xf>
    <xf numFmtId="39" fontId="13" fillId="4" borderId="1" xfId="0" applyNumberFormat="1" applyFont="1" applyFill="1" applyBorder="1" applyAlignment="1">
      <alignment horizontal="right"/>
      <protection locked="0"/>
    </xf>
    <xf numFmtId="39" fontId="13" fillId="4" borderId="1" xfId="0" applyNumberFormat="1" applyFont="1" applyFill="1" applyBorder="1" applyAlignment="1" applyProtection="1">
      <alignment horizontal="right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>
      <alignment horizontal="right" vertical="top"/>
      <protection locked="0"/>
    </xf>
    <xf numFmtId="39" fontId="13" fillId="5" borderId="1" xfId="0" applyNumberFormat="1" applyFont="1" applyFill="1" applyBorder="1" applyAlignment="1">
      <alignment horizontal="right"/>
      <protection locked="0"/>
    </xf>
    <xf numFmtId="39" fontId="13" fillId="5" borderId="1" xfId="0" applyNumberFormat="1" applyFont="1" applyFill="1" applyBorder="1" applyAlignment="1" applyProtection="1">
      <alignment horizontal="right"/>
    </xf>
    <xf numFmtId="39" fontId="20" fillId="0" borderId="0" xfId="0" applyNumberFormat="1" applyFont="1" applyAlignment="1">
      <alignment horizontal="right" vertical="center"/>
      <protection locked="0"/>
    </xf>
    <xf numFmtId="39" fontId="20" fillId="0" borderId="0" xfId="0" applyNumberFormat="1" applyFont="1" applyAlignment="1" applyProtection="1">
      <alignment horizontal="right" vertical="center"/>
    </xf>
    <xf numFmtId="0" fontId="34" fillId="0" borderId="0" xfId="46" applyFont="1" applyAlignment="1">
      <alignment vertical="center"/>
    </xf>
    <xf numFmtId="0" fontId="33" fillId="0" borderId="0" xfId="46" applyFont="1" applyAlignment="1">
      <alignment vertical="center"/>
    </xf>
    <xf numFmtId="0" fontId="33" fillId="0" borderId="0" xfId="46" applyFont="1" applyAlignment="1">
      <alignment horizontal="center" vertical="center"/>
    </xf>
    <xf numFmtId="0" fontId="0" fillId="0" borderId="0" xfId="0" applyProtection="1">
      <alignment vertical="top"/>
    </xf>
    <xf numFmtId="0" fontId="25" fillId="0" borderId="29" xfId="46" applyFont="1" applyBorder="1" applyAlignment="1">
      <alignment horizontal="center" vertical="center" shrinkToFit="1"/>
    </xf>
    <xf numFmtId="0" fontId="35" fillId="0" borderId="30" xfId="46" applyFont="1" applyBorder="1" applyAlignment="1">
      <alignment horizontal="center" vertical="center" wrapText="1"/>
    </xf>
    <xf numFmtId="0" fontId="35" fillId="0" borderId="30" xfId="46" applyFont="1" applyBorder="1" applyAlignment="1">
      <alignment horizontal="center" vertical="center"/>
    </xf>
    <xf numFmtId="0" fontId="25" fillId="0" borderId="30" xfId="47" applyFont="1" applyFill="1" applyBorder="1" applyAlignment="1">
      <alignment horizontal="center" vertical="center" wrapText="1"/>
    </xf>
    <xf numFmtId="0" fontId="25" fillId="0" borderId="31" xfId="46" applyFont="1" applyBorder="1" applyAlignment="1">
      <alignment horizontal="center" vertical="center" shrinkToFit="1"/>
    </xf>
    <xf numFmtId="0" fontId="25" fillId="0" borderId="30" xfId="46" applyFont="1" applyBorder="1" applyAlignment="1">
      <alignment horizontal="center" vertical="center" shrinkToFit="1"/>
    </xf>
    <xf numFmtId="0" fontId="25" fillId="0" borderId="32" xfId="46" applyFont="1" applyBorder="1" applyAlignment="1">
      <alignment horizontal="center" vertical="center" shrinkToFit="1"/>
    </xf>
    <xf numFmtId="0" fontId="33" fillId="0" borderId="18" xfId="46" applyFont="1" applyBorder="1" applyAlignment="1">
      <alignment horizontal="center" vertical="center" wrapText="1"/>
    </xf>
    <xf numFmtId="0" fontId="24" fillId="0" borderId="18" xfId="46" applyFont="1" applyBorder="1" applyAlignment="1">
      <alignment horizontal="center" vertical="center" wrapText="1"/>
    </xf>
    <xf numFmtId="4" fontId="24" fillId="0" borderId="31" xfId="46" applyNumberFormat="1" applyFont="1" applyBorder="1" applyAlignment="1">
      <alignment horizontal="right" vertical="center" shrinkToFit="1"/>
    </xf>
    <xf numFmtId="4" fontId="24" fillId="0" borderId="35" xfId="46" applyNumberFormat="1" applyFont="1" applyBorder="1" applyAlignment="1">
      <alignment horizontal="right" vertical="center" shrinkToFit="1"/>
    </xf>
    <xf numFmtId="4" fontId="24" fillId="0" borderId="38" xfId="46" applyNumberFormat="1" applyFont="1" applyBorder="1" applyAlignment="1">
      <alignment horizontal="center" vertical="center" shrinkToFit="1"/>
    </xf>
    <xf numFmtId="4" fontId="24" fillId="0" borderId="27" xfId="46" applyNumberFormat="1" applyFont="1" applyBorder="1" applyAlignment="1">
      <alignment horizontal="right" vertical="center" shrinkToFit="1"/>
    </xf>
    <xf numFmtId="4" fontId="29" fillId="0" borderId="39" xfId="46" applyNumberFormat="1" applyFont="1" applyBorder="1" applyAlignment="1">
      <alignment horizontal="right" vertical="center" shrinkToFit="1"/>
    </xf>
    <xf numFmtId="0" fontId="38" fillId="0" borderId="0" xfId="46" applyFont="1" applyAlignment="1">
      <alignment vertical="top"/>
    </xf>
    <xf numFmtId="0" fontId="33" fillId="0" borderId="0" xfId="46" applyFont="1" applyAlignment="1">
      <alignment vertical="top"/>
    </xf>
    <xf numFmtId="0" fontId="33" fillId="0" borderId="0" xfId="46" applyFont="1" applyAlignment="1">
      <alignment horizontal="center" vertical="top"/>
    </xf>
    <xf numFmtId="0" fontId="33" fillId="0" borderId="0" xfId="46" applyFont="1" applyAlignment="1">
      <alignment horizontal="left" vertical="top"/>
    </xf>
    <xf numFmtId="0" fontId="39" fillId="0" borderId="0" xfId="46" applyFont="1" applyAlignment="1">
      <alignment vertical="top"/>
    </xf>
    <xf numFmtId="0" fontId="40" fillId="0" borderId="0" xfId="46" applyFont="1" applyAlignment="1">
      <alignment vertical="top"/>
    </xf>
    <xf numFmtId="0" fontId="40" fillId="0" borderId="0" xfId="46" applyFont="1" applyAlignment="1">
      <alignment horizontal="center" vertical="top"/>
    </xf>
    <xf numFmtId="0" fontId="24" fillId="0" borderId="0" xfId="46" applyFont="1" applyAlignment="1">
      <alignment vertical="top"/>
    </xf>
    <xf numFmtId="49" fontId="25" fillId="0" borderId="0" xfId="46" applyNumberFormat="1" applyFont="1" applyAlignment="1">
      <alignment horizontal="left" vertical="top"/>
    </xf>
    <xf numFmtId="0" fontId="26" fillId="0" borderId="7" xfId="46" applyFont="1" applyBorder="1" applyAlignment="1">
      <alignment horizontal="center" vertical="center" shrinkToFit="1"/>
    </xf>
    <xf numFmtId="0" fontId="27" fillId="0" borderId="8" xfId="46" applyFont="1" applyBorder="1" applyAlignment="1">
      <alignment horizontal="center" vertical="center" wrapText="1"/>
    </xf>
    <xf numFmtId="0" fontId="29" fillId="0" borderId="8" xfId="47" applyFont="1" applyFill="1" applyBorder="1" applyAlignment="1">
      <alignment horizontal="center" vertical="center" wrapText="1"/>
    </xf>
    <xf numFmtId="0" fontId="29" fillId="0" borderId="9" xfId="47" applyFont="1" applyFill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 wrapText="1"/>
    </xf>
    <xf numFmtId="0" fontId="30" fillId="0" borderId="11" xfId="46" applyFont="1" applyBorder="1" applyAlignment="1">
      <alignment horizontal="center" vertical="center"/>
    </xf>
    <xf numFmtId="49" fontId="24" fillId="0" borderId="12" xfId="46" applyNumberFormat="1" applyFont="1" applyBorder="1" applyAlignment="1">
      <alignment horizontal="left" vertical="center" wrapText="1"/>
    </xf>
    <xf numFmtId="49" fontId="24" fillId="0" borderId="13" xfId="46" applyNumberFormat="1" applyFont="1" applyBorder="1" applyAlignment="1">
      <alignment horizontal="center" vertical="center"/>
    </xf>
    <xf numFmtId="1" fontId="24" fillId="0" borderId="14" xfId="46" applyNumberFormat="1" applyFont="1" applyBorder="1" applyAlignment="1">
      <alignment horizontal="center" vertical="center"/>
    </xf>
    <xf numFmtId="4" fontId="24" fillId="0" borderId="16" xfId="46" applyNumberFormat="1" applyFont="1" applyBorder="1" applyAlignment="1">
      <alignment horizontal="right" vertical="center"/>
    </xf>
    <xf numFmtId="0" fontId="24" fillId="0" borderId="14" xfId="46" applyFont="1" applyBorder="1" applyAlignment="1">
      <alignment horizontal="center" vertical="center"/>
    </xf>
    <xf numFmtId="4" fontId="24" fillId="0" borderId="17" xfId="46" applyNumberFormat="1" applyFont="1" applyBorder="1" applyAlignment="1">
      <alignment horizontal="right" vertical="center"/>
    </xf>
    <xf numFmtId="0" fontId="31" fillId="0" borderId="18" xfId="46" applyFont="1" applyBorder="1" applyAlignment="1">
      <alignment vertical="center" wrapText="1"/>
    </xf>
    <xf numFmtId="49" fontId="24" fillId="0" borderId="18" xfId="46" applyNumberFormat="1" applyFont="1" applyBorder="1" applyAlignment="1">
      <alignment horizontal="center" vertical="center"/>
    </xf>
    <xf numFmtId="1" fontId="24" fillId="0" borderId="19" xfId="46" applyNumberFormat="1" applyFont="1" applyBorder="1" applyAlignment="1">
      <alignment horizontal="center" vertical="center"/>
    </xf>
    <xf numFmtId="49" fontId="24" fillId="0" borderId="20" xfId="46" applyNumberFormat="1" applyFont="1" applyBorder="1" applyAlignment="1">
      <alignment horizontal="center" vertical="center"/>
    </xf>
    <xf numFmtId="1" fontId="24" fillId="0" borderId="20" xfId="46" applyNumberFormat="1" applyFont="1" applyBorder="1" applyAlignment="1">
      <alignment horizontal="center" vertical="center"/>
    </xf>
    <xf numFmtId="0" fontId="31" fillId="8" borderId="20" xfId="46" applyFont="1" applyFill="1" applyBorder="1" applyAlignment="1">
      <alignment vertical="center" wrapText="1"/>
    </xf>
    <xf numFmtId="49" fontId="24" fillId="8" borderId="20" xfId="46" applyNumberFormat="1" applyFont="1" applyFill="1" applyBorder="1" applyAlignment="1">
      <alignment horizontal="center" vertical="center"/>
    </xf>
    <xf numFmtId="1" fontId="24" fillId="8" borderId="20" xfId="46" applyNumberFormat="1" applyFont="1" applyFill="1" applyBorder="1" applyAlignment="1">
      <alignment horizontal="center" vertical="center"/>
    </xf>
    <xf numFmtId="4" fontId="24" fillId="8" borderId="22" xfId="46" applyNumberFormat="1" applyFont="1" applyFill="1" applyBorder="1" applyAlignment="1">
      <alignment horizontal="right" vertical="center"/>
    </xf>
    <xf numFmtId="0" fontId="31" fillId="8" borderId="23" xfId="46" applyFont="1" applyFill="1" applyBorder="1" applyAlignment="1">
      <alignment vertical="center" wrapText="1"/>
    </xf>
    <xf numFmtId="49" fontId="24" fillId="8" borderId="24" xfId="46" applyNumberFormat="1" applyFont="1" applyFill="1" applyBorder="1" applyAlignment="1">
      <alignment horizontal="center" vertical="center"/>
    </xf>
    <xf numFmtId="1" fontId="24" fillId="8" borderId="24" xfId="46" applyNumberFormat="1" applyFont="1" applyFill="1" applyBorder="1" applyAlignment="1">
      <alignment horizontal="center" vertical="center"/>
    </xf>
    <xf numFmtId="49" fontId="24" fillId="0" borderId="7" xfId="46" applyNumberFormat="1" applyFont="1" applyBorder="1" applyAlignment="1">
      <alignment horizontal="left" vertical="center"/>
    </xf>
    <xf numFmtId="0" fontId="29" fillId="0" borderId="26" xfId="46" applyFont="1" applyBorder="1" applyAlignment="1">
      <alignment vertical="center" wrapText="1"/>
    </xf>
    <xf numFmtId="0" fontId="29" fillId="0" borderId="27" xfId="46" applyFont="1" applyBorder="1" applyAlignment="1">
      <alignment vertical="center" wrapText="1"/>
    </xf>
    <xf numFmtId="0" fontId="29" fillId="0" borderId="28" xfId="46" applyFont="1" applyBorder="1" applyAlignment="1">
      <alignment vertical="center" wrapText="1"/>
    </xf>
    <xf numFmtId="4" fontId="29" fillId="0" borderId="10" xfId="46" applyNumberFormat="1" applyFont="1" applyBorder="1" applyAlignment="1">
      <alignment horizontal="right" vertical="center"/>
    </xf>
    <xf numFmtId="49" fontId="24" fillId="0" borderId="0" xfId="46" applyNumberFormat="1" applyFont="1" applyAlignment="1">
      <alignment horizontal="left" vertical="top"/>
    </xf>
    <xf numFmtId="0" fontId="32" fillId="0" borderId="0" xfId="46" applyFont="1" applyAlignment="1">
      <alignment vertical="top"/>
    </xf>
    <xf numFmtId="0" fontId="10" fillId="0" borderId="1" xfId="0" applyFont="1" applyBorder="1" applyAlignment="1" applyProtection="1">
      <alignment horizontal="center" wrapText="1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4" fontId="0" fillId="0" borderId="0" xfId="0" applyNumberForma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4" fontId="10" fillId="0" borderId="2" xfId="0" applyNumberFormat="1" applyFont="1" applyBorder="1" applyAlignment="1" applyProtection="1">
      <alignment horizontal="left" wrapText="1"/>
    </xf>
    <xf numFmtId="0" fontId="10" fillId="0" borderId="40" xfId="0" applyFont="1" applyBorder="1" applyAlignment="1" applyProtection="1">
      <alignment horizontal="center" wrapText="1"/>
    </xf>
    <xf numFmtId="0" fontId="10" fillId="0" borderId="40" xfId="0" applyFont="1" applyBorder="1" applyAlignment="1" applyProtection="1">
      <alignment horizontal="left" wrapText="1"/>
    </xf>
    <xf numFmtId="4" fontId="10" fillId="0" borderId="40" xfId="0" applyNumberFormat="1" applyFont="1" applyBorder="1" applyAlignment="1" applyProtection="1">
      <alignment horizontal="left" wrapText="1"/>
    </xf>
    <xf numFmtId="4" fontId="10" fillId="0" borderId="41" xfId="0" applyNumberFormat="1" applyFont="1" applyBorder="1" applyAlignment="1" applyProtection="1">
      <alignment horizontal="left" wrapText="1"/>
    </xf>
    <xf numFmtId="4" fontId="10" fillId="0" borderId="43" xfId="0" applyNumberFormat="1" applyFont="1" applyBorder="1" applyAlignment="1" applyProtection="1">
      <alignment horizontal="left" wrapText="1"/>
    </xf>
    <xf numFmtId="4" fontId="10" fillId="0" borderId="4" xfId="0" applyNumberFormat="1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center" vertical="center"/>
    </xf>
    <xf numFmtId="0" fontId="41" fillId="0" borderId="36" xfId="0" applyFont="1" applyBorder="1" applyAlignment="1" applyProtection="1">
      <alignment horizontal="left" wrapText="1"/>
    </xf>
    <xf numFmtId="0" fontId="41" fillId="0" borderId="42" xfId="0" applyFont="1" applyBorder="1" applyAlignment="1" applyProtection="1">
      <alignment horizontal="left" wrapText="1"/>
    </xf>
    <xf numFmtId="49" fontId="23" fillId="0" borderId="0" xfId="46" applyNumberFormat="1" applyFont="1" applyAlignment="1">
      <alignment horizontal="left" vertical="top" readingOrder="1"/>
    </xf>
    <xf numFmtId="0" fontId="40" fillId="0" borderId="0" xfId="46" applyFont="1" applyAlignment="1">
      <alignment horizontal="left" vertical="top" wrapText="1"/>
    </xf>
    <xf numFmtId="0" fontId="24" fillId="0" borderId="33" xfId="46" applyFont="1" applyBorder="1" applyAlignment="1">
      <alignment horizontal="left" vertical="center"/>
    </xf>
    <xf numFmtId="0" fontId="24" fillId="0" borderId="34" xfId="46" applyFont="1" applyBorder="1" applyAlignment="1">
      <alignment horizontal="left" vertical="center"/>
    </xf>
    <xf numFmtId="0" fontId="24" fillId="0" borderId="31" xfId="46" applyFont="1" applyBorder="1" applyAlignment="1">
      <alignment horizontal="left" vertical="center"/>
    </xf>
    <xf numFmtId="0" fontId="29" fillId="0" borderId="36" xfId="46" applyFont="1" applyBorder="1" applyAlignment="1">
      <alignment horizontal="left" vertical="center"/>
    </xf>
    <xf numFmtId="0" fontId="29" fillId="0" borderId="27" xfId="46" applyFont="1" applyBorder="1" applyAlignment="1">
      <alignment horizontal="left" vertical="center"/>
    </xf>
    <xf numFmtId="0" fontId="29" fillId="0" borderId="37" xfId="46" applyFont="1" applyBorder="1" applyAlignment="1">
      <alignment horizontal="left" vertical="center"/>
    </xf>
    <xf numFmtId="0" fontId="33" fillId="0" borderId="0" xfId="46" applyFont="1" applyAlignment="1">
      <alignment horizontal="left" vertical="top"/>
    </xf>
    <xf numFmtId="0" fontId="1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</cellXfs>
  <cellStyles count="48">
    <cellStyle name="Font_Ariel_Normal_Bold_BG_Gray" xfId="47" xr:uid="{00000000-0005-0000-0000-000000000000}"/>
    <cellStyle name="Normálna" xfId="0" builtinId="0"/>
    <cellStyle name="Normálna 2" xfId="46" xr:uid="{00000000-0005-0000-0000-000002000000}"/>
    <cellStyle name="Normálne 10" xfId="1" xr:uid="{00000000-0005-0000-0000-000003000000}"/>
    <cellStyle name="Normálne 11" xfId="2" xr:uid="{00000000-0005-0000-0000-000004000000}"/>
    <cellStyle name="Normálne 12" xfId="3" xr:uid="{00000000-0005-0000-0000-000005000000}"/>
    <cellStyle name="Normálne 13" xfId="4" xr:uid="{00000000-0005-0000-0000-000006000000}"/>
    <cellStyle name="Normálne 14" xfId="5" xr:uid="{00000000-0005-0000-0000-000007000000}"/>
    <cellStyle name="Normálne 15" xfId="6" xr:uid="{00000000-0005-0000-0000-000008000000}"/>
    <cellStyle name="Normálne 16" xfId="7" xr:uid="{00000000-0005-0000-0000-000009000000}"/>
    <cellStyle name="Normálne 17" xfId="8" xr:uid="{00000000-0005-0000-0000-00000A000000}"/>
    <cellStyle name="Normálne 18" xfId="9" xr:uid="{00000000-0005-0000-0000-00000B000000}"/>
    <cellStyle name="Normálne 19" xfId="10" xr:uid="{00000000-0005-0000-0000-00000C000000}"/>
    <cellStyle name="Normálne 2" xfId="11" xr:uid="{00000000-0005-0000-0000-00000D000000}"/>
    <cellStyle name="Normálne 20" xfId="12" xr:uid="{00000000-0005-0000-0000-00000E000000}"/>
    <cellStyle name="Normálne 21" xfId="13" xr:uid="{00000000-0005-0000-0000-00000F000000}"/>
    <cellStyle name="Normálne 22" xfId="14" xr:uid="{00000000-0005-0000-0000-000010000000}"/>
    <cellStyle name="Normálne 23" xfId="15" xr:uid="{00000000-0005-0000-0000-000011000000}"/>
    <cellStyle name="Normálne 24" xfId="16" xr:uid="{00000000-0005-0000-0000-000012000000}"/>
    <cellStyle name="Normálne 25" xfId="17" xr:uid="{00000000-0005-0000-0000-000013000000}"/>
    <cellStyle name="Normálne 26" xfId="18" xr:uid="{00000000-0005-0000-0000-000014000000}"/>
    <cellStyle name="Normálne 27" xfId="19" xr:uid="{00000000-0005-0000-0000-000015000000}"/>
    <cellStyle name="Normálne 28" xfId="20" xr:uid="{00000000-0005-0000-0000-000016000000}"/>
    <cellStyle name="Normálne 29" xfId="21" xr:uid="{00000000-0005-0000-0000-000017000000}"/>
    <cellStyle name="Normálne 3" xfId="22" xr:uid="{00000000-0005-0000-0000-000018000000}"/>
    <cellStyle name="Normálne 30" xfId="23" xr:uid="{00000000-0005-0000-0000-000019000000}"/>
    <cellStyle name="Normálne 31" xfId="24" xr:uid="{00000000-0005-0000-0000-00001A000000}"/>
    <cellStyle name="Normálne 32" xfId="25" xr:uid="{00000000-0005-0000-0000-00001B000000}"/>
    <cellStyle name="Normálne 33" xfId="26" xr:uid="{00000000-0005-0000-0000-00001C000000}"/>
    <cellStyle name="Normálne 34" xfId="27" xr:uid="{00000000-0005-0000-0000-00001D000000}"/>
    <cellStyle name="Normálne 35" xfId="28" xr:uid="{00000000-0005-0000-0000-00001E000000}"/>
    <cellStyle name="Normálne 36" xfId="29" xr:uid="{00000000-0005-0000-0000-00001F000000}"/>
    <cellStyle name="Normálne 37" xfId="30" xr:uid="{00000000-0005-0000-0000-000020000000}"/>
    <cellStyle name="Normálne 38" xfId="31" xr:uid="{00000000-0005-0000-0000-000021000000}"/>
    <cellStyle name="Normálne 39" xfId="32" xr:uid="{00000000-0005-0000-0000-000022000000}"/>
    <cellStyle name="Normálne 4" xfId="33" xr:uid="{00000000-0005-0000-0000-000023000000}"/>
    <cellStyle name="Normálne 40" xfId="34" xr:uid="{00000000-0005-0000-0000-000024000000}"/>
    <cellStyle name="Normálne 41" xfId="35" xr:uid="{00000000-0005-0000-0000-000025000000}"/>
    <cellStyle name="Normálne 42" xfId="36" xr:uid="{00000000-0005-0000-0000-000026000000}"/>
    <cellStyle name="Normálne 43" xfId="37" xr:uid="{00000000-0005-0000-0000-000027000000}"/>
    <cellStyle name="Normálne 44" xfId="38" xr:uid="{00000000-0005-0000-0000-000028000000}"/>
    <cellStyle name="Normálne 45" xfId="39" xr:uid="{00000000-0005-0000-0000-000029000000}"/>
    <cellStyle name="Normálne 5" xfId="40" xr:uid="{00000000-0005-0000-0000-00002A000000}"/>
    <cellStyle name="Normálne 51" xfId="41" xr:uid="{00000000-0005-0000-0000-00002B000000}"/>
    <cellStyle name="Normálne 6" xfId="42" xr:uid="{00000000-0005-0000-0000-00002C000000}"/>
    <cellStyle name="Normálne 7" xfId="43" xr:uid="{00000000-0005-0000-0000-00002D000000}"/>
    <cellStyle name="Normálne 8" xfId="44" xr:uid="{00000000-0005-0000-0000-00002E000000}"/>
    <cellStyle name="Normálne 9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D67"/>
  <sheetViews>
    <sheetView tabSelected="1" topLeftCell="A47" workbookViewId="0">
      <selection activeCell="E65" sqref="E65"/>
    </sheetView>
  </sheetViews>
  <sheetFormatPr defaultColWidth="10.5" defaultRowHeight="12" customHeight="1"/>
  <cols>
    <col min="1" max="1" width="18.6640625" style="163" customWidth="1"/>
    <col min="2" max="2" width="92.83203125" style="17" customWidth="1"/>
    <col min="3" max="3" width="13.33203125" style="17" bestFit="1" customWidth="1"/>
    <col min="4" max="4" width="28.1640625" style="17" customWidth="1"/>
    <col min="5" max="16384" width="10.5" style="17"/>
  </cols>
  <sheetData>
    <row r="1" spans="1:4" ht="27.75" customHeight="1">
      <c r="A1" s="173" t="s">
        <v>0</v>
      </c>
      <c r="B1" s="173"/>
    </row>
    <row r="2" spans="1:4" ht="6.75" customHeight="1">
      <c r="A2" s="10"/>
      <c r="B2" s="1"/>
    </row>
    <row r="3" spans="1:4" s="161" customFormat="1" ht="21" customHeight="1">
      <c r="A3" s="11" t="s">
        <v>1</v>
      </c>
      <c r="B3" s="12" t="s">
        <v>2</v>
      </c>
    </row>
    <row r="4" spans="1:4" s="162" customFormat="1" ht="6.75" hidden="1" customHeight="1">
      <c r="A4" s="13"/>
      <c r="B4" s="165"/>
    </row>
    <row r="5" spans="1:4" s="162" customFormat="1" ht="11.25" customHeight="1" thickBot="1">
      <c r="A5" s="13"/>
      <c r="B5" s="165"/>
    </row>
    <row r="6" spans="1:4" s="161" customFormat="1" ht="31.5" customHeight="1" thickBot="1">
      <c r="A6" s="14" t="s">
        <v>3</v>
      </c>
      <c r="B6" s="15" t="s">
        <v>4</v>
      </c>
      <c r="C6" s="15" t="s">
        <v>5</v>
      </c>
      <c r="D6" s="15" t="s">
        <v>6</v>
      </c>
    </row>
    <row r="7" spans="1:4" s="161" customFormat="1" ht="31.5" customHeight="1">
      <c r="A7" s="72" t="s">
        <v>7</v>
      </c>
      <c r="B7" s="73" t="s">
        <v>8</v>
      </c>
      <c r="C7" s="74">
        <f>'Všeobecné položky - realizácia'!F14</f>
        <v>0</v>
      </c>
      <c r="D7" s="166">
        <f t="shared" ref="D7:D8" si="0">(C7*0.2)+C7</f>
        <v>0</v>
      </c>
    </row>
    <row r="8" spans="1:4" s="161" customFormat="1" ht="31.5" customHeight="1">
      <c r="A8" s="72" t="s">
        <v>9</v>
      </c>
      <c r="B8" s="73" t="s">
        <v>10</v>
      </c>
      <c r="C8" s="74">
        <f>'Dokumentácia Zhotoviteľa'!H52</f>
        <v>0</v>
      </c>
      <c r="D8" s="166">
        <f t="shared" si="0"/>
        <v>0</v>
      </c>
    </row>
    <row r="9" spans="1:4" s="162" customFormat="1" ht="21" customHeight="1">
      <c r="A9" s="72" t="s">
        <v>11</v>
      </c>
      <c r="B9" s="73" t="s">
        <v>12</v>
      </c>
      <c r="C9" s="166">
        <f>'001 - Rozpočet'!G30</f>
        <v>0</v>
      </c>
      <c r="D9" s="166">
        <f>(C9*0.2)+C9</f>
        <v>0</v>
      </c>
    </row>
    <row r="10" spans="1:4" s="162" customFormat="1" ht="21" customHeight="1">
      <c r="A10" s="160" t="s">
        <v>13</v>
      </c>
      <c r="B10" s="51" t="s">
        <v>14</v>
      </c>
      <c r="C10" s="74">
        <f>'010.1 - Rozpočet'!G44+'010.2 - Rozpočet'!G31</f>
        <v>0</v>
      </c>
      <c r="D10" s="166">
        <f t="shared" ref="D10:D59" si="1">(C10*0.2)+C10</f>
        <v>0</v>
      </c>
    </row>
    <row r="11" spans="1:4" s="162" customFormat="1" ht="21" customHeight="1">
      <c r="A11" s="160" t="s">
        <v>15</v>
      </c>
      <c r="B11" s="51" t="s">
        <v>16</v>
      </c>
      <c r="C11" s="74">
        <f>'010.1 - Rozpočet'!G45+'010.2 - Rozpočet'!G32</f>
        <v>0</v>
      </c>
      <c r="D11" s="166">
        <f t="shared" si="1"/>
        <v>0</v>
      </c>
    </row>
    <row r="12" spans="1:4" s="162" customFormat="1" ht="21" customHeight="1">
      <c r="A12" s="160" t="s">
        <v>17</v>
      </c>
      <c r="B12" s="51" t="s">
        <v>18</v>
      </c>
      <c r="C12" s="74">
        <f>'101 - Rozpočet'!G165</f>
        <v>0</v>
      </c>
      <c r="D12" s="166">
        <f t="shared" si="1"/>
        <v>0</v>
      </c>
    </row>
    <row r="13" spans="1:4" s="162" customFormat="1" ht="21" customHeight="1">
      <c r="A13" s="160" t="s">
        <v>19</v>
      </c>
      <c r="B13" s="51" t="s">
        <v>20</v>
      </c>
      <c r="C13" s="74">
        <f>'101.1 - Rozpočet'!G50</f>
        <v>0</v>
      </c>
      <c r="D13" s="166">
        <f t="shared" si="1"/>
        <v>0</v>
      </c>
    </row>
    <row r="14" spans="1:4" s="162" customFormat="1" ht="21" customHeight="1">
      <c r="A14" s="160" t="s">
        <v>21</v>
      </c>
      <c r="B14" s="51" t="s">
        <v>22</v>
      </c>
      <c r="C14" s="74">
        <f>'102 - Rozpočet'!G94</f>
        <v>0</v>
      </c>
      <c r="D14" s="166">
        <f t="shared" si="1"/>
        <v>0</v>
      </c>
    </row>
    <row r="15" spans="1:4" s="162" customFormat="1" ht="21" customHeight="1">
      <c r="A15" s="160" t="s">
        <v>23</v>
      </c>
      <c r="B15" s="51" t="s">
        <v>24</v>
      </c>
      <c r="C15" s="74">
        <f>'104 - Rozpočet'!G138</f>
        <v>0</v>
      </c>
      <c r="D15" s="166">
        <f t="shared" si="1"/>
        <v>0</v>
      </c>
    </row>
    <row r="16" spans="1:4" s="162" customFormat="1" ht="21" customHeight="1">
      <c r="A16" s="160" t="s">
        <v>25</v>
      </c>
      <c r="B16" s="51" t="s">
        <v>26</v>
      </c>
      <c r="C16" s="74">
        <f>'111 - Rozpočet'!G68</f>
        <v>0</v>
      </c>
      <c r="D16" s="166">
        <f t="shared" si="1"/>
        <v>0</v>
      </c>
    </row>
    <row r="17" spans="1:4" s="162" customFormat="1" ht="21" customHeight="1">
      <c r="A17" s="160" t="s">
        <v>27</v>
      </c>
      <c r="B17" s="51" t="s">
        <v>28</v>
      </c>
      <c r="C17" s="74">
        <f>'120 - Rozpočet'!G55</f>
        <v>0</v>
      </c>
      <c r="D17" s="166">
        <f t="shared" si="1"/>
        <v>0</v>
      </c>
    </row>
    <row r="18" spans="1:4" s="162" customFormat="1" ht="32.25" customHeight="1">
      <c r="A18" s="160" t="s">
        <v>29</v>
      </c>
      <c r="B18" s="51" t="s">
        <v>30</v>
      </c>
      <c r="C18" s="74">
        <f>'201 - Rozpočet'!G265</f>
        <v>0</v>
      </c>
      <c r="D18" s="166">
        <f t="shared" si="1"/>
        <v>0</v>
      </c>
    </row>
    <row r="19" spans="1:4" s="162" customFormat="1" ht="21" customHeight="1">
      <c r="A19" s="160" t="s">
        <v>31</v>
      </c>
      <c r="B19" s="51" t="s">
        <v>32</v>
      </c>
      <c r="C19" s="74">
        <f>'202 - Rozpočet'!G128</f>
        <v>0</v>
      </c>
      <c r="D19" s="166">
        <f t="shared" si="1"/>
        <v>0</v>
      </c>
    </row>
    <row r="20" spans="1:4" s="162" customFormat="1" ht="21" customHeight="1">
      <c r="A20" s="160" t="s">
        <v>33</v>
      </c>
      <c r="B20" s="51" t="s">
        <v>34</v>
      </c>
      <c r="C20" s="74">
        <f>'251 - Rozpočet'!G67</f>
        <v>0</v>
      </c>
      <c r="D20" s="166">
        <f t="shared" si="1"/>
        <v>0</v>
      </c>
    </row>
    <row r="21" spans="1:4" s="162" customFormat="1" ht="21" customHeight="1">
      <c r="A21" s="160" t="s">
        <v>35</v>
      </c>
      <c r="B21" s="51" t="s">
        <v>36</v>
      </c>
      <c r="C21" s="74">
        <f>'301 - Rozpočet'!G64</f>
        <v>0</v>
      </c>
      <c r="D21" s="166">
        <f t="shared" si="1"/>
        <v>0</v>
      </c>
    </row>
    <row r="22" spans="1:4" s="162" customFormat="1" ht="21" customHeight="1">
      <c r="A22" s="160" t="s">
        <v>37</v>
      </c>
      <c r="B22" s="51" t="s">
        <v>38</v>
      </c>
      <c r="C22" s="74">
        <f>'401 - Rozpočet'!G76</f>
        <v>0</v>
      </c>
      <c r="D22" s="166">
        <f t="shared" si="1"/>
        <v>0</v>
      </c>
    </row>
    <row r="23" spans="1:4" s="162" customFormat="1" ht="21" customHeight="1">
      <c r="A23" s="160" t="s">
        <v>39</v>
      </c>
      <c r="B23" s="51" t="s">
        <v>40</v>
      </c>
      <c r="C23" s="74">
        <f>'451 - Rozpočet'!G90</f>
        <v>0</v>
      </c>
      <c r="D23" s="166">
        <f t="shared" si="1"/>
        <v>0</v>
      </c>
    </row>
    <row r="24" spans="1:4" s="162" customFormat="1" ht="21" customHeight="1">
      <c r="A24" s="160" t="s">
        <v>41</v>
      </c>
      <c r="B24" s="51" t="s">
        <v>42</v>
      </c>
      <c r="C24" s="74">
        <f>'453 - Rozpočet'!G23</f>
        <v>0</v>
      </c>
      <c r="D24" s="166">
        <f t="shared" si="1"/>
        <v>0</v>
      </c>
    </row>
    <row r="25" spans="1:4" s="162" customFormat="1" ht="21" customHeight="1">
      <c r="A25" s="160" t="s">
        <v>43</v>
      </c>
      <c r="B25" s="51" t="s">
        <v>44</v>
      </c>
      <c r="C25" s="74">
        <f>'454 - Rozpočet'!G38</f>
        <v>0</v>
      </c>
      <c r="D25" s="166">
        <f t="shared" si="1"/>
        <v>0</v>
      </c>
    </row>
    <row r="26" spans="1:4" s="162" customFormat="1" ht="21" customHeight="1">
      <c r="A26" s="160" t="s">
        <v>45</v>
      </c>
      <c r="B26" s="51" t="s">
        <v>46</v>
      </c>
      <c r="C26" s="74">
        <f>'455 - Rozpočet'!G71</f>
        <v>0</v>
      </c>
      <c r="D26" s="166">
        <f t="shared" si="1"/>
        <v>0</v>
      </c>
    </row>
    <row r="27" spans="1:4" s="162" customFormat="1" ht="21" customHeight="1">
      <c r="A27" s="160" t="s">
        <v>47</v>
      </c>
      <c r="B27" s="51" t="s">
        <v>48</v>
      </c>
      <c r="C27" s="74">
        <f>'456 - Rozpočet'!G88</f>
        <v>0</v>
      </c>
      <c r="D27" s="166">
        <f t="shared" si="1"/>
        <v>0</v>
      </c>
    </row>
    <row r="28" spans="1:4" s="162" customFormat="1" ht="21" customHeight="1">
      <c r="A28" s="160" t="s">
        <v>49</v>
      </c>
      <c r="B28" s="51" t="s">
        <v>50</v>
      </c>
      <c r="C28" s="74">
        <f>'457m - Rozpočet'!G52</f>
        <v>0</v>
      </c>
      <c r="D28" s="166">
        <f t="shared" si="1"/>
        <v>0</v>
      </c>
    </row>
    <row r="29" spans="1:4" s="162" customFormat="1" ht="21" customHeight="1">
      <c r="A29" s="160" t="s">
        <v>51</v>
      </c>
      <c r="B29" s="51" t="s">
        <v>50</v>
      </c>
      <c r="C29" s="74">
        <f>'457D - Rozpočet'!G22</f>
        <v>0</v>
      </c>
      <c r="D29" s="166">
        <f t="shared" si="1"/>
        <v>0</v>
      </c>
    </row>
    <row r="30" spans="1:4" s="162" customFormat="1" ht="21" customHeight="1">
      <c r="A30" s="160" t="s">
        <v>52</v>
      </c>
      <c r="B30" s="51" t="s">
        <v>53</v>
      </c>
      <c r="C30" s="74">
        <f>'458 - Rozpočet'!G191</f>
        <v>0</v>
      </c>
      <c r="D30" s="166">
        <f t="shared" si="1"/>
        <v>0</v>
      </c>
    </row>
    <row r="31" spans="1:4" s="162" customFormat="1" ht="21" customHeight="1">
      <c r="A31" s="160" t="s">
        <v>54</v>
      </c>
      <c r="B31" s="51" t="s">
        <v>55</v>
      </c>
      <c r="C31" s="74">
        <f>'459 - Rozpočet'!G30</f>
        <v>0</v>
      </c>
      <c r="D31" s="166">
        <f t="shared" si="1"/>
        <v>0</v>
      </c>
    </row>
    <row r="32" spans="1:4" s="162" customFormat="1" ht="21" customHeight="1">
      <c r="A32" s="160" t="s">
        <v>56</v>
      </c>
      <c r="B32" s="51" t="s">
        <v>57</v>
      </c>
      <c r="C32" s="74">
        <f>'501 - Rozpočet'!G92</f>
        <v>0</v>
      </c>
      <c r="D32" s="166">
        <f t="shared" si="1"/>
        <v>0</v>
      </c>
    </row>
    <row r="33" spans="1:4" s="162" customFormat="1" ht="21" customHeight="1">
      <c r="A33" s="160" t="s">
        <v>58</v>
      </c>
      <c r="B33" s="51" t="s">
        <v>59</v>
      </c>
      <c r="C33" s="74">
        <f>'502 - Rozpočet'!G80</f>
        <v>0</v>
      </c>
      <c r="D33" s="166">
        <f t="shared" si="1"/>
        <v>0</v>
      </c>
    </row>
    <row r="34" spans="1:4" s="162" customFormat="1" ht="21" customHeight="1">
      <c r="A34" s="160" t="s">
        <v>60</v>
      </c>
      <c r="B34" s="51" t="s">
        <v>61</v>
      </c>
      <c r="C34" s="74">
        <f>'504 - Rozpočet'!G52</f>
        <v>0</v>
      </c>
      <c r="D34" s="166">
        <f t="shared" si="1"/>
        <v>0</v>
      </c>
    </row>
    <row r="35" spans="1:4" s="162" customFormat="1" ht="21" customHeight="1">
      <c r="A35" s="160" t="s">
        <v>62</v>
      </c>
      <c r="B35" s="51" t="s">
        <v>63</v>
      </c>
      <c r="C35" s="74">
        <f>'506 - Rozpočet'!G33</f>
        <v>0</v>
      </c>
      <c r="D35" s="166">
        <f t="shared" si="1"/>
        <v>0</v>
      </c>
    </row>
    <row r="36" spans="1:4" s="162" customFormat="1" ht="21" customHeight="1">
      <c r="A36" s="160" t="s">
        <v>64</v>
      </c>
      <c r="B36" s="51" t="s">
        <v>65</v>
      </c>
      <c r="C36" s="74">
        <f>'507 - Rozpočet'!G36</f>
        <v>0</v>
      </c>
      <c r="D36" s="166">
        <f t="shared" si="1"/>
        <v>0</v>
      </c>
    </row>
    <row r="37" spans="1:4" s="162" customFormat="1" ht="21" customHeight="1">
      <c r="A37" s="160" t="s">
        <v>66</v>
      </c>
      <c r="B37" s="51" t="s">
        <v>67</v>
      </c>
      <c r="C37" s="74">
        <f>'508 - Rozpočet'!G96</f>
        <v>0</v>
      </c>
      <c r="D37" s="166">
        <f t="shared" si="1"/>
        <v>0</v>
      </c>
    </row>
    <row r="38" spans="1:4" s="162" customFormat="1" ht="21" customHeight="1">
      <c r="A38" s="160" t="s">
        <v>68</v>
      </c>
      <c r="B38" s="51" t="s">
        <v>69</v>
      </c>
      <c r="C38" s="74">
        <f>'510 - Rozpočet'!G55</f>
        <v>0</v>
      </c>
      <c r="D38" s="166">
        <f t="shared" si="1"/>
        <v>0</v>
      </c>
    </row>
    <row r="39" spans="1:4" s="162" customFormat="1" ht="21" customHeight="1">
      <c r="A39" s="160" t="s">
        <v>70</v>
      </c>
      <c r="B39" s="51" t="s">
        <v>71</v>
      </c>
      <c r="C39" s="74">
        <f>'601 - Rozpočet'!G66</f>
        <v>0</v>
      </c>
      <c r="D39" s="166">
        <f t="shared" si="1"/>
        <v>0</v>
      </c>
    </row>
    <row r="40" spans="1:4" s="162" customFormat="1" ht="21" customHeight="1">
      <c r="A40" s="160" t="s">
        <v>72</v>
      </c>
      <c r="B40" s="51" t="s">
        <v>73</v>
      </c>
      <c r="C40" s="74">
        <f>'602 - Rozpočet'!G58</f>
        <v>0</v>
      </c>
      <c r="D40" s="166">
        <f t="shared" si="1"/>
        <v>0</v>
      </c>
    </row>
    <row r="41" spans="1:4" s="162" customFormat="1" ht="21" customHeight="1">
      <c r="A41" s="160" t="s">
        <v>74</v>
      </c>
      <c r="B41" s="51" t="s">
        <v>75</v>
      </c>
      <c r="C41" s="74">
        <f>'603 - Rozpočet'!G69</f>
        <v>0</v>
      </c>
      <c r="D41" s="166">
        <f t="shared" si="1"/>
        <v>0</v>
      </c>
    </row>
    <row r="42" spans="1:4" s="162" customFormat="1" ht="21" customHeight="1">
      <c r="A42" s="160" t="s">
        <v>76</v>
      </c>
      <c r="B42" s="51" t="s">
        <v>77</v>
      </c>
      <c r="C42" s="74">
        <f>'604 - Rozpočet'!G46</f>
        <v>0</v>
      </c>
      <c r="D42" s="166">
        <f t="shared" si="1"/>
        <v>0</v>
      </c>
    </row>
    <row r="43" spans="1:4" s="162" customFormat="1" ht="21" customHeight="1">
      <c r="A43" s="160" t="s">
        <v>78</v>
      </c>
      <c r="B43" s="51" t="s">
        <v>79</v>
      </c>
      <c r="C43" s="74">
        <f>'605 - Rozpočet'!G60</f>
        <v>0</v>
      </c>
      <c r="D43" s="166">
        <f t="shared" si="1"/>
        <v>0</v>
      </c>
    </row>
    <row r="44" spans="1:4" s="162" customFormat="1" ht="21" customHeight="1">
      <c r="A44" s="160" t="s">
        <v>80</v>
      </c>
      <c r="B44" s="51" t="s">
        <v>81</v>
      </c>
      <c r="C44" s="74">
        <f>'610 - Rozpočet'!G38</f>
        <v>0</v>
      </c>
      <c r="D44" s="166">
        <f t="shared" si="1"/>
        <v>0</v>
      </c>
    </row>
    <row r="45" spans="1:4" s="162" customFormat="1" ht="21" customHeight="1">
      <c r="A45" s="160" t="s">
        <v>82</v>
      </c>
      <c r="B45" s="51" t="s">
        <v>83</v>
      </c>
      <c r="C45" s="74">
        <f>'611 - Rozpočet'!G62</f>
        <v>0</v>
      </c>
      <c r="D45" s="166">
        <f t="shared" si="1"/>
        <v>0</v>
      </c>
    </row>
    <row r="46" spans="1:4" s="162" customFormat="1" ht="21" customHeight="1">
      <c r="A46" s="160" t="s">
        <v>84</v>
      </c>
      <c r="B46" s="51" t="s">
        <v>85</v>
      </c>
      <c r="C46" s="74">
        <f>'612 - Rozpočet'!G38</f>
        <v>0</v>
      </c>
      <c r="D46" s="166">
        <f t="shared" si="1"/>
        <v>0</v>
      </c>
    </row>
    <row r="47" spans="1:4" s="162" customFormat="1" ht="21" customHeight="1">
      <c r="A47" s="160" t="s">
        <v>86</v>
      </c>
      <c r="B47" s="51" t="s">
        <v>87</v>
      </c>
      <c r="C47" s="74">
        <f>'615 - Rozpočet'!G73</f>
        <v>0</v>
      </c>
      <c r="D47" s="166">
        <f t="shared" si="1"/>
        <v>0</v>
      </c>
    </row>
    <row r="48" spans="1:4" s="162" customFormat="1" ht="21" customHeight="1">
      <c r="A48" s="160" t="s">
        <v>88</v>
      </c>
      <c r="B48" s="51" t="s">
        <v>89</v>
      </c>
      <c r="C48" s="74">
        <f>'623.1 - Rozpočet'!G84</f>
        <v>0</v>
      </c>
      <c r="D48" s="166">
        <f t="shared" si="1"/>
        <v>0</v>
      </c>
    </row>
    <row r="49" spans="1:4" s="162" customFormat="1" ht="21" customHeight="1">
      <c r="A49" s="160" t="s">
        <v>90</v>
      </c>
      <c r="B49" s="51" t="s">
        <v>91</v>
      </c>
      <c r="C49" s="74">
        <f>'623.2 - Rozpočet'!G64</f>
        <v>0</v>
      </c>
      <c r="D49" s="166">
        <f t="shared" si="1"/>
        <v>0</v>
      </c>
    </row>
    <row r="50" spans="1:4" s="162" customFormat="1" ht="21" customHeight="1">
      <c r="A50" s="160" t="s">
        <v>92</v>
      </c>
      <c r="B50" s="51" t="s">
        <v>93</v>
      </c>
      <c r="C50" s="74">
        <f>'623.3 - Rozpočet'!G37</f>
        <v>0</v>
      </c>
      <c r="D50" s="166">
        <f t="shared" si="1"/>
        <v>0</v>
      </c>
    </row>
    <row r="51" spans="1:4" s="162" customFormat="1" ht="21" customHeight="1">
      <c r="A51" s="160" t="s">
        <v>94</v>
      </c>
      <c r="B51" s="51" t="s">
        <v>95</v>
      </c>
      <c r="C51" s="74">
        <f>'624 - Rozpočet'!G58</f>
        <v>0</v>
      </c>
      <c r="D51" s="166">
        <f t="shared" si="1"/>
        <v>0</v>
      </c>
    </row>
    <row r="52" spans="1:4" s="162" customFormat="1" ht="21" customHeight="1">
      <c r="A52" s="160" t="s">
        <v>96</v>
      </c>
      <c r="B52" s="51" t="s">
        <v>97</v>
      </c>
      <c r="C52" s="74">
        <f>'651 - Rozpočet'!G80</f>
        <v>0</v>
      </c>
      <c r="D52" s="166">
        <f t="shared" si="1"/>
        <v>0</v>
      </c>
    </row>
    <row r="53" spans="1:4" s="162" customFormat="1" ht="21" customHeight="1">
      <c r="A53" s="160" t="s">
        <v>98</v>
      </c>
      <c r="B53" s="51" t="s">
        <v>99</v>
      </c>
      <c r="C53" s="74">
        <f>'652 - Rozpočet'!G83</f>
        <v>0</v>
      </c>
      <c r="D53" s="166">
        <f t="shared" si="1"/>
        <v>0</v>
      </c>
    </row>
    <row r="54" spans="1:4" s="162" customFormat="1" ht="21" customHeight="1">
      <c r="A54" s="160" t="s">
        <v>100</v>
      </c>
      <c r="B54" s="51" t="s">
        <v>101</v>
      </c>
      <c r="C54" s="74">
        <f>'654 - Rozpočet'!G63</f>
        <v>0</v>
      </c>
      <c r="D54" s="166">
        <f t="shared" si="1"/>
        <v>0</v>
      </c>
    </row>
    <row r="55" spans="1:4" s="162" customFormat="1" ht="21" customHeight="1">
      <c r="A55" s="160" t="s">
        <v>102</v>
      </c>
      <c r="B55" s="51" t="s">
        <v>103</v>
      </c>
      <c r="C55" s="74">
        <f>'691 - Rozpočet'!G166</f>
        <v>0</v>
      </c>
      <c r="D55" s="166">
        <f t="shared" si="1"/>
        <v>0</v>
      </c>
    </row>
    <row r="56" spans="1:4" s="162" customFormat="1" ht="21" customHeight="1">
      <c r="A56" s="160" t="s">
        <v>104</v>
      </c>
      <c r="B56" s="51" t="s">
        <v>105</v>
      </c>
      <c r="C56" s="74">
        <f>'692 - Rozpočet'!G186</f>
        <v>0</v>
      </c>
      <c r="D56" s="166">
        <f t="shared" si="1"/>
        <v>0</v>
      </c>
    </row>
    <row r="57" spans="1:4" s="162" customFormat="1" ht="21" customHeight="1">
      <c r="A57" s="160" t="s">
        <v>106</v>
      </c>
      <c r="B57" s="51" t="s">
        <v>107</v>
      </c>
      <c r="C57" s="74">
        <f>'694 - Rozpočet'!G133</f>
        <v>0</v>
      </c>
      <c r="D57" s="166">
        <f t="shared" si="1"/>
        <v>0</v>
      </c>
    </row>
    <row r="58" spans="1:4" s="162" customFormat="1" ht="21" customHeight="1">
      <c r="A58" s="160" t="s">
        <v>108</v>
      </c>
      <c r="B58" s="51" t="s">
        <v>109</v>
      </c>
      <c r="C58" s="74">
        <f>'701 - Rozpočet'!G14</f>
        <v>0</v>
      </c>
      <c r="D58" s="166">
        <f t="shared" si="1"/>
        <v>0</v>
      </c>
    </row>
    <row r="59" spans="1:4" s="162" customFormat="1" ht="36.75" customHeight="1" thickBot="1">
      <c r="A59" s="167" t="s">
        <v>110</v>
      </c>
      <c r="B59" s="168" t="s">
        <v>111</v>
      </c>
      <c r="C59" s="169">
        <f>'801 - Rozpočet'!G74</f>
        <v>0</v>
      </c>
      <c r="D59" s="170">
        <f t="shared" si="1"/>
        <v>0</v>
      </c>
    </row>
    <row r="60" spans="1:4" ht="26.25" customHeight="1" thickBot="1">
      <c r="A60" s="174" t="s">
        <v>112</v>
      </c>
      <c r="B60" s="175"/>
      <c r="C60" s="171">
        <f>SUM(C7:C59)</f>
        <v>0</v>
      </c>
      <c r="D60" s="172">
        <f>SUM(D7:D59)</f>
        <v>0</v>
      </c>
    </row>
    <row r="67" spans="4:4" ht="12" customHeight="1">
      <c r="D67" s="164"/>
    </row>
  </sheetData>
  <sheetProtection algorithmName="SHA-512" hashValue="8V07AfS++WPQoBsxzrFnRlnryR9UgdWqSjMjnqQdcmUhYecLwBCaZmUcDYBtqmnWTQwa6nwX+A3hxmpU+bbvvA==" saltValue="rUXjZIhmR7ekqtCTV/TxKA==" spinCount="100000" sheet="1"/>
  <mergeCells count="2">
    <mergeCell ref="A1:B1"/>
    <mergeCell ref="A60:B60"/>
  </mergeCells>
  <printOptions horizontalCentered="1"/>
  <pageMargins left="0.39370078740157483" right="0.39370078740157483" top="0.78740157480314965" bottom="0.78740157480314965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22">
    <pageSetUpPr fitToPage="1"/>
  </sheetPr>
  <dimension ref="A1:H141"/>
  <sheetViews>
    <sheetView topLeftCell="A12" workbookViewId="0">
      <selection activeCell="G12" sqref="G12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782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G12+G46+G52+G54+G57+G80+G92</f>
        <v>0</v>
      </c>
      <c r="H11" s="88">
        <v>4261.2968352999997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SUM(G13:G45)</f>
        <v>0</v>
      </c>
      <c r="H12" s="85">
        <v>1578.8481810000001</v>
      </c>
    </row>
    <row r="13" spans="1:8" ht="24" customHeight="1">
      <c r="A13" s="24">
        <v>1</v>
      </c>
      <c r="B13" s="25" t="s">
        <v>783</v>
      </c>
      <c r="C13" s="25" t="s">
        <v>784</v>
      </c>
      <c r="D13" s="25" t="s">
        <v>324</v>
      </c>
      <c r="E13" s="16">
        <v>135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785</v>
      </c>
      <c r="C14" s="25" t="s">
        <v>786</v>
      </c>
      <c r="D14" s="25" t="s">
        <v>324</v>
      </c>
      <c r="E14" s="16">
        <v>105</v>
      </c>
      <c r="F14" s="77">
        <v>0</v>
      </c>
      <c r="G14" s="83">
        <f t="shared" ref="G14:G45" si="0">E14*F14</f>
        <v>0</v>
      </c>
      <c r="H14" s="83">
        <v>0</v>
      </c>
    </row>
    <row r="15" spans="1:8" ht="24" customHeight="1">
      <c r="A15" s="24">
        <v>3</v>
      </c>
      <c r="B15" s="25" t="s">
        <v>392</v>
      </c>
      <c r="C15" s="25" t="s">
        <v>393</v>
      </c>
      <c r="D15" s="25" t="s">
        <v>324</v>
      </c>
      <c r="E15" s="16">
        <v>136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787</v>
      </c>
      <c r="C16" s="25" t="s">
        <v>788</v>
      </c>
      <c r="D16" s="25" t="s">
        <v>324</v>
      </c>
      <c r="E16" s="16">
        <v>183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789</v>
      </c>
      <c r="C17" s="25" t="s">
        <v>790</v>
      </c>
      <c r="D17" s="25" t="s">
        <v>287</v>
      </c>
      <c r="E17" s="16">
        <v>54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791</v>
      </c>
      <c r="C18" s="25" t="s">
        <v>792</v>
      </c>
      <c r="D18" s="25" t="s">
        <v>287</v>
      </c>
      <c r="E18" s="16">
        <v>367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400</v>
      </c>
      <c r="C19" s="25" t="s">
        <v>401</v>
      </c>
      <c r="D19" s="25" t="s">
        <v>324</v>
      </c>
      <c r="E19" s="16">
        <v>241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402</v>
      </c>
      <c r="C20" s="25" t="s">
        <v>403</v>
      </c>
      <c r="D20" s="25" t="s">
        <v>324</v>
      </c>
      <c r="E20" s="16">
        <v>241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404</v>
      </c>
      <c r="C21" s="25" t="s">
        <v>405</v>
      </c>
      <c r="D21" s="25" t="s">
        <v>324</v>
      </c>
      <c r="E21" s="16">
        <v>238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406</v>
      </c>
      <c r="C22" s="25" t="s">
        <v>407</v>
      </c>
      <c r="D22" s="25" t="s">
        <v>324</v>
      </c>
      <c r="E22" s="16">
        <v>238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793</v>
      </c>
      <c r="C23" s="25" t="s">
        <v>794</v>
      </c>
      <c r="D23" s="25" t="s">
        <v>324</v>
      </c>
      <c r="E23" s="16">
        <v>353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795</v>
      </c>
      <c r="C24" s="25" t="s">
        <v>796</v>
      </c>
      <c r="D24" s="25" t="s">
        <v>277</v>
      </c>
      <c r="E24" s="16">
        <v>276.45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412</v>
      </c>
      <c r="C25" s="25" t="s">
        <v>413</v>
      </c>
      <c r="D25" s="25" t="s">
        <v>277</v>
      </c>
      <c r="E25" s="16">
        <v>2304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414</v>
      </c>
      <c r="C26" s="25" t="s">
        <v>415</v>
      </c>
      <c r="D26" s="25" t="s">
        <v>277</v>
      </c>
      <c r="E26" s="16">
        <v>1152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15</v>
      </c>
      <c r="B27" s="25" t="s">
        <v>716</v>
      </c>
      <c r="C27" s="25" t="s">
        <v>717</v>
      </c>
      <c r="D27" s="25" t="s">
        <v>277</v>
      </c>
      <c r="E27" s="16">
        <v>51.5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25.75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24">
        <v>17</v>
      </c>
      <c r="B29" s="25" t="s">
        <v>797</v>
      </c>
      <c r="C29" s="25" t="s">
        <v>798</v>
      </c>
      <c r="D29" s="25" t="s">
        <v>277</v>
      </c>
      <c r="E29" s="16">
        <v>4.95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18</v>
      </c>
      <c r="B30" s="25" t="s">
        <v>799</v>
      </c>
      <c r="C30" s="25" t="s">
        <v>800</v>
      </c>
      <c r="D30" s="25" t="s">
        <v>277</v>
      </c>
      <c r="E30" s="16">
        <v>2.4750000000000001</v>
      </c>
      <c r="F30" s="77">
        <v>0</v>
      </c>
      <c r="G30" s="83">
        <f t="shared" si="0"/>
        <v>0</v>
      </c>
      <c r="H30" s="83">
        <v>0</v>
      </c>
    </row>
    <row r="31" spans="1:8" ht="34.5" customHeight="1">
      <c r="A31" s="24">
        <v>19</v>
      </c>
      <c r="B31" s="25" t="s">
        <v>428</v>
      </c>
      <c r="C31" s="25" t="s">
        <v>801</v>
      </c>
      <c r="D31" s="25" t="s">
        <v>277</v>
      </c>
      <c r="E31" s="16">
        <v>276.45</v>
      </c>
      <c r="F31" s="77">
        <v>0</v>
      </c>
      <c r="G31" s="83">
        <f t="shared" si="0"/>
        <v>0</v>
      </c>
      <c r="H31" s="83">
        <v>0</v>
      </c>
    </row>
    <row r="32" spans="1:8" ht="34.5" customHeight="1">
      <c r="A32" s="57"/>
      <c r="B32" s="44">
        <v>162501142</v>
      </c>
      <c r="C32" s="44" t="s">
        <v>432</v>
      </c>
      <c r="D32" s="44" t="s">
        <v>277</v>
      </c>
      <c r="E32" s="45">
        <v>2275.9299999999998</v>
      </c>
      <c r="F32" s="78">
        <v>0</v>
      </c>
      <c r="G32" s="84">
        <f t="shared" si="0"/>
        <v>0</v>
      </c>
      <c r="H32" s="84">
        <v>0</v>
      </c>
    </row>
    <row r="33" spans="1:8" ht="34.5" customHeight="1">
      <c r="A33" s="57"/>
      <c r="B33" s="44">
        <v>162501143</v>
      </c>
      <c r="C33" s="44" t="s">
        <v>433</v>
      </c>
      <c r="D33" s="44" t="s">
        <v>277</v>
      </c>
      <c r="E33" s="45">
        <v>61450.11</v>
      </c>
      <c r="F33" s="78">
        <v>0</v>
      </c>
      <c r="G33" s="84">
        <f t="shared" si="0"/>
        <v>0</v>
      </c>
      <c r="H33" s="84">
        <v>0</v>
      </c>
    </row>
    <row r="34" spans="1:8" ht="24" customHeight="1">
      <c r="A34" s="24">
        <v>21</v>
      </c>
      <c r="B34" s="25" t="s">
        <v>802</v>
      </c>
      <c r="C34" s="25" t="s">
        <v>803</v>
      </c>
      <c r="D34" s="25" t="s">
        <v>277</v>
      </c>
      <c r="E34" s="16">
        <v>700</v>
      </c>
      <c r="F34" s="77">
        <v>0</v>
      </c>
      <c r="G34" s="83">
        <f t="shared" si="0"/>
        <v>0</v>
      </c>
      <c r="H34" s="83">
        <v>0</v>
      </c>
    </row>
    <row r="35" spans="1:8" ht="13.5" customHeight="1">
      <c r="A35" s="38">
        <v>22</v>
      </c>
      <c r="B35" s="27" t="s">
        <v>804</v>
      </c>
      <c r="C35" s="27" t="s">
        <v>805</v>
      </c>
      <c r="D35" s="27" t="s">
        <v>280</v>
      </c>
      <c r="E35" s="28">
        <v>1295</v>
      </c>
      <c r="F35" s="79">
        <v>0</v>
      </c>
      <c r="G35" s="86">
        <f t="shared" si="0"/>
        <v>0</v>
      </c>
      <c r="H35" s="86">
        <v>1295</v>
      </c>
    </row>
    <row r="36" spans="1:8" ht="24" customHeight="1">
      <c r="A36" s="24">
        <v>23</v>
      </c>
      <c r="B36" s="25" t="s">
        <v>682</v>
      </c>
      <c r="C36" s="25" t="s">
        <v>683</v>
      </c>
      <c r="D36" s="25" t="s">
        <v>277</v>
      </c>
      <c r="E36" s="16">
        <v>78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38">
        <v>24</v>
      </c>
      <c r="B37" s="27" t="s">
        <v>684</v>
      </c>
      <c r="C37" s="27" t="s">
        <v>685</v>
      </c>
      <c r="D37" s="27" t="s">
        <v>280</v>
      </c>
      <c r="E37" s="28">
        <v>136.5</v>
      </c>
      <c r="F37" s="79">
        <v>0</v>
      </c>
      <c r="G37" s="86">
        <f t="shared" si="0"/>
        <v>0</v>
      </c>
      <c r="H37" s="86">
        <v>136.5</v>
      </c>
    </row>
    <row r="38" spans="1:8" ht="13.5" customHeight="1">
      <c r="A38" s="24">
        <v>25</v>
      </c>
      <c r="B38" s="25" t="s">
        <v>806</v>
      </c>
      <c r="C38" s="25" t="s">
        <v>807</v>
      </c>
      <c r="D38" s="25" t="s">
        <v>277</v>
      </c>
      <c r="E38" s="16">
        <v>276.45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53">
        <v>27</v>
      </c>
      <c r="B39" s="54" t="s">
        <v>437</v>
      </c>
      <c r="C39" s="54" t="s">
        <v>438</v>
      </c>
      <c r="D39" s="54" t="s">
        <v>280</v>
      </c>
      <c r="E39" s="55">
        <v>3982.8780000000002</v>
      </c>
      <c r="F39" s="80">
        <v>0</v>
      </c>
      <c r="G39" s="87">
        <f t="shared" si="0"/>
        <v>0</v>
      </c>
      <c r="H39" s="87">
        <v>0</v>
      </c>
    </row>
    <row r="40" spans="1:8" ht="24" customHeight="1">
      <c r="A40" s="24">
        <v>28</v>
      </c>
      <c r="B40" s="25" t="s">
        <v>275</v>
      </c>
      <c r="C40" s="25" t="s">
        <v>276</v>
      </c>
      <c r="D40" s="25" t="s">
        <v>277</v>
      </c>
      <c r="E40" s="16">
        <v>35.020000000000003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4">
        <v>29</v>
      </c>
      <c r="B41" s="25" t="s">
        <v>441</v>
      </c>
      <c r="C41" s="25" t="s">
        <v>442</v>
      </c>
      <c r="D41" s="25" t="s">
        <v>324</v>
      </c>
      <c r="E41" s="16">
        <v>1750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30</v>
      </c>
      <c r="B42" s="25" t="s">
        <v>445</v>
      </c>
      <c r="C42" s="25" t="s">
        <v>446</v>
      </c>
      <c r="D42" s="25" t="s">
        <v>324</v>
      </c>
      <c r="E42" s="16">
        <v>175</v>
      </c>
      <c r="F42" s="77">
        <v>0</v>
      </c>
      <c r="G42" s="83">
        <f t="shared" si="0"/>
        <v>0</v>
      </c>
      <c r="H42" s="83">
        <v>0</v>
      </c>
    </row>
    <row r="43" spans="1:8" ht="24" customHeight="1">
      <c r="A43" s="24">
        <v>31</v>
      </c>
      <c r="B43" s="25" t="s">
        <v>808</v>
      </c>
      <c r="C43" s="25" t="s">
        <v>809</v>
      </c>
      <c r="D43" s="25" t="s">
        <v>324</v>
      </c>
      <c r="E43" s="16">
        <v>970</v>
      </c>
      <c r="F43" s="77">
        <v>0</v>
      </c>
      <c r="G43" s="83">
        <f t="shared" si="0"/>
        <v>0</v>
      </c>
      <c r="H43" s="83">
        <v>0</v>
      </c>
    </row>
    <row r="44" spans="1:8" ht="13.5" customHeight="1">
      <c r="A44" s="24">
        <v>33</v>
      </c>
      <c r="B44" s="25" t="s">
        <v>449</v>
      </c>
      <c r="C44" s="25" t="s">
        <v>450</v>
      </c>
      <c r="D44" s="25" t="s">
        <v>324</v>
      </c>
      <c r="E44" s="16">
        <v>1145</v>
      </c>
      <c r="F44" s="77">
        <v>0</v>
      </c>
      <c r="G44" s="83">
        <f t="shared" si="0"/>
        <v>0</v>
      </c>
      <c r="H44" s="83">
        <v>0.73280000000000001</v>
      </c>
    </row>
    <row r="45" spans="1:8" ht="13.5" customHeight="1">
      <c r="A45" s="38">
        <v>34</v>
      </c>
      <c r="B45" s="27" t="s">
        <v>690</v>
      </c>
      <c r="C45" s="27" t="s">
        <v>691</v>
      </c>
      <c r="D45" s="27" t="s">
        <v>453</v>
      </c>
      <c r="E45" s="28">
        <v>35.381</v>
      </c>
      <c r="F45" s="79">
        <v>0</v>
      </c>
      <c r="G45" s="86">
        <f t="shared" si="0"/>
        <v>0</v>
      </c>
      <c r="H45" s="86">
        <v>3.5381000000000003E-2</v>
      </c>
    </row>
    <row r="46" spans="1:8" ht="28.5" customHeight="1">
      <c r="A46" s="21"/>
      <c r="B46" s="22" t="s">
        <v>265</v>
      </c>
      <c r="C46" s="22" t="s">
        <v>456</v>
      </c>
      <c r="D46" s="22"/>
      <c r="E46" s="23"/>
      <c r="F46" s="76"/>
      <c r="G46" s="85">
        <f>SUM(G47:G51)</f>
        <v>0</v>
      </c>
      <c r="H46" s="85">
        <v>20.754520899999999</v>
      </c>
    </row>
    <row r="47" spans="1:8" ht="13.5" customHeight="1">
      <c r="A47" s="24">
        <v>35</v>
      </c>
      <c r="B47" s="25" t="s">
        <v>457</v>
      </c>
      <c r="C47" s="25" t="s">
        <v>458</v>
      </c>
      <c r="D47" s="25" t="s">
        <v>277</v>
      </c>
      <c r="E47" s="16">
        <v>4.12</v>
      </c>
      <c r="F47" s="77">
        <v>0</v>
      </c>
      <c r="G47" s="83">
        <f>E47*F47</f>
        <v>0</v>
      </c>
      <c r="H47" s="83">
        <v>8.6727647999999995</v>
      </c>
    </row>
    <row r="48" spans="1:8" ht="13.5" customHeight="1">
      <c r="A48" s="24">
        <v>36</v>
      </c>
      <c r="B48" s="25" t="s">
        <v>810</v>
      </c>
      <c r="C48" s="25" t="s">
        <v>811</v>
      </c>
      <c r="D48" s="25" t="s">
        <v>277</v>
      </c>
      <c r="E48" s="16">
        <v>2.36</v>
      </c>
      <c r="F48" s="77">
        <v>0</v>
      </c>
      <c r="G48" s="83">
        <f>E48*F48</f>
        <v>0</v>
      </c>
      <c r="H48" s="83">
        <v>5.2756147999999996</v>
      </c>
    </row>
    <row r="49" spans="1:8" ht="13.5" customHeight="1">
      <c r="A49" s="24">
        <v>37</v>
      </c>
      <c r="B49" s="25" t="s">
        <v>463</v>
      </c>
      <c r="C49" s="25" t="s">
        <v>464</v>
      </c>
      <c r="D49" s="25" t="s">
        <v>277</v>
      </c>
      <c r="E49" s="16">
        <v>2.59</v>
      </c>
      <c r="F49" s="77">
        <v>0</v>
      </c>
      <c r="G49" s="83">
        <f>E49*F49</f>
        <v>0</v>
      </c>
      <c r="H49" s="83">
        <v>5.6826413000000002</v>
      </c>
    </row>
    <row r="50" spans="1:8" ht="24" customHeight="1">
      <c r="A50" s="24">
        <v>38</v>
      </c>
      <c r="B50" s="25" t="s">
        <v>465</v>
      </c>
      <c r="C50" s="25" t="s">
        <v>812</v>
      </c>
      <c r="D50" s="25" t="s">
        <v>324</v>
      </c>
      <c r="E50" s="16">
        <v>1750</v>
      </c>
      <c r="F50" s="77">
        <v>0</v>
      </c>
      <c r="G50" s="83">
        <f>E50*F50</f>
        <v>0</v>
      </c>
      <c r="H50" s="83">
        <v>5.2499999999999998E-2</v>
      </c>
    </row>
    <row r="51" spans="1:8" ht="13.5" customHeight="1">
      <c r="A51" s="38">
        <v>39</v>
      </c>
      <c r="B51" s="27" t="s">
        <v>813</v>
      </c>
      <c r="C51" s="27" t="s">
        <v>814</v>
      </c>
      <c r="D51" s="27" t="s">
        <v>324</v>
      </c>
      <c r="E51" s="28">
        <v>1785</v>
      </c>
      <c r="F51" s="79">
        <v>0</v>
      </c>
      <c r="G51" s="86">
        <f>E51*F51</f>
        <v>0</v>
      </c>
      <c r="H51" s="86">
        <v>1.071</v>
      </c>
    </row>
    <row r="52" spans="1:8" ht="28.5" customHeight="1">
      <c r="A52" s="21"/>
      <c r="B52" s="22" t="s">
        <v>266</v>
      </c>
      <c r="C52" s="22" t="s">
        <v>469</v>
      </c>
      <c r="D52" s="22"/>
      <c r="E52" s="23"/>
      <c r="F52" s="76"/>
      <c r="G52" s="85">
        <f>SUM(G53)</f>
        <v>0</v>
      </c>
      <c r="H52" s="85">
        <v>1.3320000000000001E-3</v>
      </c>
    </row>
    <row r="53" spans="1:8" ht="13.5" customHeight="1">
      <c r="A53" s="24">
        <v>40</v>
      </c>
      <c r="B53" s="25" t="s">
        <v>815</v>
      </c>
      <c r="C53" s="25" t="s">
        <v>816</v>
      </c>
      <c r="D53" s="25" t="s">
        <v>287</v>
      </c>
      <c r="E53" s="16">
        <v>3.6</v>
      </c>
      <c r="F53" s="77">
        <v>0</v>
      </c>
      <c r="G53" s="83">
        <f>E53*F53</f>
        <v>0</v>
      </c>
      <c r="H53" s="83">
        <v>1.3320000000000001E-3</v>
      </c>
    </row>
    <row r="54" spans="1:8" ht="28.5" customHeight="1">
      <c r="A54" s="21"/>
      <c r="B54" s="22" t="s">
        <v>267</v>
      </c>
      <c r="C54" s="22" t="s">
        <v>474</v>
      </c>
      <c r="D54" s="22"/>
      <c r="E54" s="23"/>
      <c r="F54" s="76"/>
      <c r="G54" s="85">
        <f>SUM(G55:G56)</f>
        <v>0</v>
      </c>
      <c r="H54" s="85">
        <v>3.9600000000000003E-2</v>
      </c>
    </row>
    <row r="55" spans="1:8" ht="24" customHeight="1">
      <c r="A55" s="24">
        <v>41</v>
      </c>
      <c r="B55" s="25" t="s">
        <v>719</v>
      </c>
      <c r="C55" s="25" t="s">
        <v>720</v>
      </c>
      <c r="D55" s="25" t="s">
        <v>312</v>
      </c>
      <c r="E55" s="16">
        <v>6</v>
      </c>
      <c r="F55" s="77">
        <v>0</v>
      </c>
      <c r="G55" s="83">
        <f>E55*F55</f>
        <v>0</v>
      </c>
      <c r="H55" s="83">
        <v>3.9600000000000003E-2</v>
      </c>
    </row>
    <row r="56" spans="1:8" ht="13.5" customHeight="1">
      <c r="A56" s="38">
        <v>42</v>
      </c>
      <c r="B56" s="27" t="s">
        <v>721</v>
      </c>
      <c r="C56" s="27" t="s">
        <v>722</v>
      </c>
      <c r="D56" s="27" t="s">
        <v>312</v>
      </c>
      <c r="E56" s="28">
        <v>6.06</v>
      </c>
      <c r="F56" s="79">
        <v>0</v>
      </c>
      <c r="G56" s="86">
        <f>E56*F56</f>
        <v>0</v>
      </c>
      <c r="H56" s="86">
        <v>0</v>
      </c>
    </row>
    <row r="57" spans="1:8" ht="28.5" customHeight="1">
      <c r="A57" s="21"/>
      <c r="B57" s="22" t="s">
        <v>268</v>
      </c>
      <c r="C57" s="22" t="s">
        <v>477</v>
      </c>
      <c r="D57" s="22"/>
      <c r="E57" s="23"/>
      <c r="F57" s="76"/>
      <c r="G57" s="85">
        <f>SUM(G58:G79)</f>
        <v>0</v>
      </c>
      <c r="H57" s="85">
        <v>2522.6585829999999</v>
      </c>
    </row>
    <row r="58" spans="1:8" ht="24" customHeight="1">
      <c r="A58" s="24">
        <v>43</v>
      </c>
      <c r="B58" s="25" t="s">
        <v>478</v>
      </c>
      <c r="C58" s="25" t="s">
        <v>479</v>
      </c>
      <c r="D58" s="25" t="s">
        <v>324</v>
      </c>
      <c r="E58" s="16">
        <v>73.599999999999994</v>
      </c>
      <c r="F58" s="77">
        <v>0</v>
      </c>
      <c r="G58" s="83">
        <f>E58*F58</f>
        <v>0</v>
      </c>
      <c r="H58" s="83">
        <v>13.915552</v>
      </c>
    </row>
    <row r="59" spans="1:8" ht="24" customHeight="1">
      <c r="A59" s="24">
        <v>44</v>
      </c>
      <c r="B59" s="25" t="s">
        <v>480</v>
      </c>
      <c r="C59" s="25" t="s">
        <v>481</v>
      </c>
      <c r="D59" s="25" t="s">
        <v>324</v>
      </c>
      <c r="E59" s="16">
        <v>230</v>
      </c>
      <c r="F59" s="77">
        <v>0</v>
      </c>
      <c r="G59" s="83">
        <f t="shared" ref="G59:G79" si="1">E59*F59</f>
        <v>0</v>
      </c>
      <c r="H59" s="83">
        <v>60.207099999999997</v>
      </c>
    </row>
    <row r="60" spans="1:8" ht="24" customHeight="1">
      <c r="A60" s="24">
        <v>45</v>
      </c>
      <c r="B60" s="25" t="s">
        <v>482</v>
      </c>
      <c r="C60" s="25" t="s">
        <v>483</v>
      </c>
      <c r="D60" s="25" t="s">
        <v>324</v>
      </c>
      <c r="E60" s="16">
        <v>417</v>
      </c>
      <c r="F60" s="77">
        <v>0</v>
      </c>
      <c r="G60" s="83">
        <f t="shared" si="1"/>
        <v>0</v>
      </c>
      <c r="H60" s="83">
        <v>116.73497999999999</v>
      </c>
    </row>
    <row r="61" spans="1:8" ht="24" customHeight="1">
      <c r="A61" s="24">
        <v>46</v>
      </c>
      <c r="B61" s="25" t="s">
        <v>484</v>
      </c>
      <c r="C61" s="25" t="s">
        <v>485</v>
      </c>
      <c r="D61" s="25" t="s">
        <v>324</v>
      </c>
      <c r="E61" s="16">
        <v>1330</v>
      </c>
      <c r="F61" s="77">
        <v>0</v>
      </c>
      <c r="G61" s="83">
        <f t="shared" si="1"/>
        <v>0</v>
      </c>
      <c r="H61" s="83">
        <v>493.16399999999999</v>
      </c>
    </row>
    <row r="62" spans="1:8" ht="13.5" customHeight="1">
      <c r="A62" s="24">
        <v>47</v>
      </c>
      <c r="B62" s="25" t="s">
        <v>486</v>
      </c>
      <c r="C62" s="25" t="s">
        <v>487</v>
      </c>
      <c r="D62" s="25" t="s">
        <v>324</v>
      </c>
      <c r="E62" s="16">
        <v>303.60000000000002</v>
      </c>
      <c r="F62" s="77">
        <v>0</v>
      </c>
      <c r="G62" s="83">
        <f t="shared" si="1"/>
        <v>0</v>
      </c>
      <c r="H62" s="83">
        <v>83.231939999999994</v>
      </c>
    </row>
    <row r="63" spans="1:8" ht="24" customHeight="1">
      <c r="A63" s="24">
        <v>48</v>
      </c>
      <c r="B63" s="25" t="s">
        <v>817</v>
      </c>
      <c r="C63" s="25" t="s">
        <v>818</v>
      </c>
      <c r="D63" s="25" t="s">
        <v>324</v>
      </c>
      <c r="E63" s="16">
        <v>417</v>
      </c>
      <c r="F63" s="77">
        <v>0</v>
      </c>
      <c r="G63" s="83">
        <f t="shared" si="1"/>
        <v>0</v>
      </c>
      <c r="H63" s="83">
        <v>169.72734</v>
      </c>
    </row>
    <row r="64" spans="1:8" ht="24" customHeight="1">
      <c r="A64" s="24">
        <v>49</v>
      </c>
      <c r="B64" s="25" t="s">
        <v>489</v>
      </c>
      <c r="C64" s="25" t="s">
        <v>490</v>
      </c>
      <c r="D64" s="25" t="s">
        <v>324</v>
      </c>
      <c r="E64" s="16">
        <v>1330</v>
      </c>
      <c r="F64" s="77">
        <v>0</v>
      </c>
      <c r="G64" s="83">
        <f t="shared" si="1"/>
        <v>0</v>
      </c>
      <c r="H64" s="83">
        <v>595.33460000000002</v>
      </c>
    </row>
    <row r="65" spans="1:8" ht="24" customHeight="1">
      <c r="A65" s="24">
        <v>50</v>
      </c>
      <c r="B65" s="25" t="s">
        <v>491</v>
      </c>
      <c r="C65" s="25" t="s">
        <v>492</v>
      </c>
      <c r="D65" s="25" t="s">
        <v>277</v>
      </c>
      <c r="E65" s="16">
        <v>49.5</v>
      </c>
      <c r="F65" s="77">
        <v>0</v>
      </c>
      <c r="G65" s="83">
        <f t="shared" si="1"/>
        <v>0</v>
      </c>
      <c r="H65" s="83">
        <v>0</v>
      </c>
    </row>
    <row r="66" spans="1:8" ht="24" customHeight="1">
      <c r="A66" s="24">
        <v>51</v>
      </c>
      <c r="B66" s="25" t="s">
        <v>493</v>
      </c>
      <c r="C66" s="25" t="s">
        <v>494</v>
      </c>
      <c r="D66" s="25" t="s">
        <v>324</v>
      </c>
      <c r="E66" s="16">
        <v>1747</v>
      </c>
      <c r="F66" s="77">
        <v>0</v>
      </c>
      <c r="G66" s="83">
        <f t="shared" si="1"/>
        <v>0</v>
      </c>
      <c r="H66" s="83">
        <v>10.499470000000001</v>
      </c>
    </row>
    <row r="67" spans="1:8" ht="24" customHeight="1">
      <c r="A67" s="24">
        <v>52</v>
      </c>
      <c r="B67" s="25" t="s">
        <v>819</v>
      </c>
      <c r="C67" s="25" t="s">
        <v>820</v>
      </c>
      <c r="D67" s="25" t="s">
        <v>324</v>
      </c>
      <c r="E67" s="16">
        <v>2843</v>
      </c>
      <c r="F67" s="77">
        <v>0</v>
      </c>
      <c r="G67" s="83">
        <f t="shared" si="1"/>
        <v>0</v>
      </c>
      <c r="H67" s="83">
        <v>2.0185300000000002</v>
      </c>
    </row>
    <row r="68" spans="1:8" ht="24" customHeight="1">
      <c r="A68" s="24">
        <v>53</v>
      </c>
      <c r="B68" s="25" t="s">
        <v>723</v>
      </c>
      <c r="C68" s="25" t="s">
        <v>724</v>
      </c>
      <c r="D68" s="25" t="s">
        <v>324</v>
      </c>
      <c r="E68" s="16">
        <v>1513</v>
      </c>
      <c r="F68" s="77">
        <v>0</v>
      </c>
      <c r="G68" s="83">
        <f t="shared" si="1"/>
        <v>0</v>
      </c>
      <c r="H68" s="83">
        <v>146.27683999999999</v>
      </c>
    </row>
    <row r="69" spans="1:8" ht="24" customHeight="1">
      <c r="A69" s="24">
        <v>54</v>
      </c>
      <c r="B69" s="25" t="s">
        <v>692</v>
      </c>
      <c r="C69" s="25" t="s">
        <v>693</v>
      </c>
      <c r="D69" s="25" t="s">
        <v>324</v>
      </c>
      <c r="E69" s="16">
        <v>230</v>
      </c>
      <c r="F69" s="77">
        <v>0</v>
      </c>
      <c r="G69" s="83">
        <f t="shared" si="1"/>
        <v>0</v>
      </c>
      <c r="H69" s="83">
        <v>23.857900000000001</v>
      </c>
    </row>
    <row r="70" spans="1:8" ht="24" customHeight="1">
      <c r="A70" s="24">
        <v>55</v>
      </c>
      <c r="B70" s="25" t="s">
        <v>725</v>
      </c>
      <c r="C70" s="25" t="s">
        <v>726</v>
      </c>
      <c r="D70" s="25" t="s">
        <v>324</v>
      </c>
      <c r="E70" s="16">
        <v>1330</v>
      </c>
      <c r="F70" s="77">
        <v>0</v>
      </c>
      <c r="G70" s="83">
        <f t="shared" si="1"/>
        <v>0</v>
      </c>
      <c r="H70" s="83">
        <v>206.93469999999999</v>
      </c>
    </row>
    <row r="71" spans="1:8" ht="24" customHeight="1">
      <c r="A71" s="24">
        <v>56</v>
      </c>
      <c r="B71" s="25" t="s">
        <v>821</v>
      </c>
      <c r="C71" s="25" t="s">
        <v>822</v>
      </c>
      <c r="D71" s="25" t="s">
        <v>324</v>
      </c>
      <c r="E71" s="16">
        <v>417</v>
      </c>
      <c r="F71" s="77">
        <v>0</v>
      </c>
      <c r="G71" s="83">
        <f t="shared" si="1"/>
        <v>0</v>
      </c>
      <c r="H71" s="83">
        <v>64.881029999999996</v>
      </c>
    </row>
    <row r="72" spans="1:8" ht="24" customHeight="1">
      <c r="A72" s="24">
        <v>57</v>
      </c>
      <c r="B72" s="25" t="s">
        <v>727</v>
      </c>
      <c r="C72" s="25" t="s">
        <v>728</v>
      </c>
      <c r="D72" s="25" t="s">
        <v>324</v>
      </c>
      <c r="E72" s="16">
        <v>1330</v>
      </c>
      <c r="F72" s="77">
        <v>0</v>
      </c>
      <c r="G72" s="83">
        <f t="shared" si="1"/>
        <v>0</v>
      </c>
      <c r="H72" s="83">
        <v>241.42160000000001</v>
      </c>
    </row>
    <row r="73" spans="1:8" ht="24" customHeight="1">
      <c r="A73" s="24">
        <v>58</v>
      </c>
      <c r="B73" s="25" t="s">
        <v>506</v>
      </c>
      <c r="C73" s="25" t="s">
        <v>507</v>
      </c>
      <c r="D73" s="25" t="s">
        <v>324</v>
      </c>
      <c r="E73" s="16">
        <v>417</v>
      </c>
      <c r="F73" s="77">
        <v>0</v>
      </c>
      <c r="G73" s="83">
        <f t="shared" si="1"/>
        <v>0</v>
      </c>
      <c r="H73" s="83">
        <v>242.63145</v>
      </c>
    </row>
    <row r="74" spans="1:8" ht="24" customHeight="1">
      <c r="A74" s="24">
        <v>59</v>
      </c>
      <c r="B74" s="25" t="s">
        <v>694</v>
      </c>
      <c r="C74" s="25" t="s">
        <v>695</v>
      </c>
      <c r="D74" s="25" t="s">
        <v>324</v>
      </c>
      <c r="E74" s="16">
        <v>72.7</v>
      </c>
      <c r="F74" s="77">
        <v>0</v>
      </c>
      <c r="G74" s="83">
        <f t="shared" si="1"/>
        <v>0</v>
      </c>
      <c r="H74" s="83">
        <v>9.5913109999999993</v>
      </c>
    </row>
    <row r="75" spans="1:8" ht="13.5" customHeight="1">
      <c r="A75" s="38">
        <v>60</v>
      </c>
      <c r="B75" s="27" t="s">
        <v>696</v>
      </c>
      <c r="C75" s="27" t="s">
        <v>697</v>
      </c>
      <c r="D75" s="27" t="s">
        <v>324</v>
      </c>
      <c r="E75" s="28">
        <v>39.6</v>
      </c>
      <c r="F75" s="79">
        <v>0</v>
      </c>
      <c r="G75" s="86">
        <f t="shared" si="1"/>
        <v>0</v>
      </c>
      <c r="H75" s="86">
        <v>7.2864000000000004</v>
      </c>
    </row>
    <row r="76" spans="1:8" ht="24" customHeight="1">
      <c r="A76" s="38">
        <v>61</v>
      </c>
      <c r="B76" s="27" t="s">
        <v>698</v>
      </c>
      <c r="C76" s="27" t="s">
        <v>699</v>
      </c>
      <c r="D76" s="27" t="s">
        <v>324</v>
      </c>
      <c r="E76" s="28">
        <v>41.36</v>
      </c>
      <c r="F76" s="79">
        <v>0</v>
      </c>
      <c r="G76" s="86">
        <f t="shared" si="1"/>
        <v>0</v>
      </c>
      <c r="H76" s="86">
        <v>5.7076799999999999</v>
      </c>
    </row>
    <row r="77" spans="1:8" ht="24" customHeight="1">
      <c r="A77" s="24">
        <v>62</v>
      </c>
      <c r="B77" s="25" t="s">
        <v>522</v>
      </c>
      <c r="C77" s="25" t="s">
        <v>523</v>
      </c>
      <c r="D77" s="25" t="s">
        <v>287</v>
      </c>
      <c r="E77" s="16">
        <v>56</v>
      </c>
      <c r="F77" s="77">
        <v>0</v>
      </c>
      <c r="G77" s="83">
        <f t="shared" si="1"/>
        <v>0</v>
      </c>
      <c r="H77" s="83">
        <v>21.095759999999999</v>
      </c>
    </row>
    <row r="78" spans="1:8" ht="13.5" customHeight="1">
      <c r="A78" s="38">
        <v>63</v>
      </c>
      <c r="B78" s="27" t="s">
        <v>524</v>
      </c>
      <c r="C78" s="27" t="s">
        <v>823</v>
      </c>
      <c r="D78" s="27" t="s">
        <v>287</v>
      </c>
      <c r="E78" s="28">
        <v>56</v>
      </c>
      <c r="F78" s="79">
        <v>0</v>
      </c>
      <c r="G78" s="86">
        <f t="shared" si="1"/>
        <v>0</v>
      </c>
      <c r="H78" s="86">
        <v>7.28</v>
      </c>
    </row>
    <row r="79" spans="1:8" ht="24" customHeight="1">
      <c r="A79" s="24">
        <v>64</v>
      </c>
      <c r="B79" s="25" t="s">
        <v>526</v>
      </c>
      <c r="C79" s="25" t="s">
        <v>824</v>
      </c>
      <c r="D79" s="25" t="s">
        <v>287</v>
      </c>
      <c r="E79" s="16">
        <v>239</v>
      </c>
      <c r="F79" s="77">
        <v>0</v>
      </c>
      <c r="G79" s="83">
        <f t="shared" si="1"/>
        <v>0</v>
      </c>
      <c r="H79" s="83">
        <v>0.86040000000000005</v>
      </c>
    </row>
    <row r="80" spans="1:8" ht="28.5" customHeight="1">
      <c r="A80" s="21"/>
      <c r="B80" s="22" t="s">
        <v>271</v>
      </c>
      <c r="C80" s="22" t="s">
        <v>533</v>
      </c>
      <c r="D80" s="22"/>
      <c r="E80" s="23"/>
      <c r="F80" s="76"/>
      <c r="G80" s="85">
        <f>SUM(G81:G91)</f>
        <v>0</v>
      </c>
      <c r="H80" s="85">
        <v>9.9001137999999997</v>
      </c>
    </row>
    <row r="81" spans="1:8" ht="13.5" customHeight="1">
      <c r="A81" s="24">
        <v>65</v>
      </c>
      <c r="B81" s="25" t="s">
        <v>825</v>
      </c>
      <c r="C81" s="25" t="s">
        <v>826</v>
      </c>
      <c r="D81" s="25" t="s">
        <v>287</v>
      </c>
      <c r="E81" s="16">
        <v>24</v>
      </c>
      <c r="F81" s="77">
        <v>0</v>
      </c>
      <c r="G81" s="83">
        <f>E81*F81</f>
        <v>0</v>
      </c>
      <c r="H81" s="83">
        <v>1.2E-2</v>
      </c>
    </row>
    <row r="82" spans="1:8" ht="13.5" customHeight="1">
      <c r="A82" s="38">
        <v>66</v>
      </c>
      <c r="B82" s="27" t="s">
        <v>827</v>
      </c>
      <c r="C82" s="27" t="s">
        <v>828</v>
      </c>
      <c r="D82" s="27" t="s">
        <v>287</v>
      </c>
      <c r="E82" s="28">
        <v>24</v>
      </c>
      <c r="F82" s="79">
        <v>0</v>
      </c>
      <c r="G82" s="86">
        <f t="shared" ref="G82:G91" si="2">E82*F82</f>
        <v>0</v>
      </c>
      <c r="H82" s="86">
        <v>3.3599999999999998E-2</v>
      </c>
    </row>
    <row r="83" spans="1:8" ht="24" customHeight="1">
      <c r="A83" s="24">
        <v>67</v>
      </c>
      <c r="B83" s="25" t="s">
        <v>729</v>
      </c>
      <c r="C83" s="25" t="s">
        <v>730</v>
      </c>
      <c r="D83" s="25" t="s">
        <v>287</v>
      </c>
      <c r="E83" s="16">
        <v>206</v>
      </c>
      <c r="F83" s="77">
        <v>0</v>
      </c>
      <c r="G83" s="83">
        <f t="shared" si="2"/>
        <v>0</v>
      </c>
      <c r="H83" s="83">
        <v>2.0600000000000002E-3</v>
      </c>
    </row>
    <row r="84" spans="1:8" ht="13.5" customHeight="1">
      <c r="A84" s="38">
        <v>68</v>
      </c>
      <c r="B84" s="27" t="s">
        <v>731</v>
      </c>
      <c r="C84" s="27" t="s">
        <v>732</v>
      </c>
      <c r="D84" s="27" t="s">
        <v>287</v>
      </c>
      <c r="E84" s="28">
        <v>209.09</v>
      </c>
      <c r="F84" s="79">
        <v>0</v>
      </c>
      <c r="G84" s="86">
        <f t="shared" si="2"/>
        <v>0</v>
      </c>
      <c r="H84" s="86">
        <v>0.17145379999999999</v>
      </c>
    </row>
    <row r="85" spans="1:8" ht="24" customHeight="1">
      <c r="A85" s="24">
        <v>69</v>
      </c>
      <c r="B85" s="25" t="s">
        <v>536</v>
      </c>
      <c r="C85" s="25" t="s">
        <v>537</v>
      </c>
      <c r="D85" s="25" t="s">
        <v>312</v>
      </c>
      <c r="E85" s="16">
        <v>6</v>
      </c>
      <c r="F85" s="77">
        <v>0</v>
      </c>
      <c r="G85" s="83">
        <f t="shared" si="2"/>
        <v>0</v>
      </c>
      <c r="H85" s="83">
        <v>2.0459399999999999</v>
      </c>
    </row>
    <row r="86" spans="1:8" ht="24" customHeight="1">
      <c r="A86" s="38">
        <v>70</v>
      </c>
      <c r="B86" s="27" t="s">
        <v>733</v>
      </c>
      <c r="C86" s="27" t="s">
        <v>734</v>
      </c>
      <c r="D86" s="27" t="s">
        <v>312</v>
      </c>
      <c r="E86" s="28">
        <v>6.06</v>
      </c>
      <c r="F86" s="79">
        <v>0</v>
      </c>
      <c r="G86" s="86">
        <f t="shared" si="2"/>
        <v>0</v>
      </c>
      <c r="H86" s="86">
        <v>0.67266000000000004</v>
      </c>
    </row>
    <row r="87" spans="1:8" ht="24" customHeight="1">
      <c r="A87" s="38">
        <v>71</v>
      </c>
      <c r="B87" s="27" t="s">
        <v>735</v>
      </c>
      <c r="C87" s="27" t="s">
        <v>736</v>
      </c>
      <c r="D87" s="27" t="s">
        <v>312</v>
      </c>
      <c r="E87" s="28">
        <v>6.06</v>
      </c>
      <c r="F87" s="79">
        <v>0</v>
      </c>
      <c r="G87" s="86">
        <f t="shared" si="2"/>
        <v>0</v>
      </c>
      <c r="H87" s="86">
        <v>0.62417999999999996</v>
      </c>
    </row>
    <row r="88" spans="1:8" ht="24" customHeight="1">
      <c r="A88" s="38">
        <v>72</v>
      </c>
      <c r="B88" s="27" t="s">
        <v>737</v>
      </c>
      <c r="C88" s="27" t="s">
        <v>738</v>
      </c>
      <c r="D88" s="27" t="s">
        <v>312</v>
      </c>
      <c r="E88" s="28">
        <v>6.06</v>
      </c>
      <c r="F88" s="79">
        <v>0</v>
      </c>
      <c r="G88" s="86">
        <f t="shared" si="2"/>
        <v>0</v>
      </c>
      <c r="H88" s="86">
        <v>0.58782000000000001</v>
      </c>
    </row>
    <row r="89" spans="1:8" ht="24" customHeight="1">
      <c r="A89" s="24">
        <v>73</v>
      </c>
      <c r="B89" s="25" t="s">
        <v>739</v>
      </c>
      <c r="C89" s="25" t="s">
        <v>740</v>
      </c>
      <c r="D89" s="25" t="s">
        <v>312</v>
      </c>
      <c r="E89" s="16">
        <v>6</v>
      </c>
      <c r="F89" s="77">
        <v>0</v>
      </c>
      <c r="G89" s="83">
        <f t="shared" si="2"/>
        <v>0</v>
      </c>
      <c r="H89" s="83">
        <v>5.04E-2</v>
      </c>
    </row>
    <row r="90" spans="1:8" ht="13.5" customHeight="1">
      <c r="A90" s="38">
        <v>74</v>
      </c>
      <c r="B90" s="27" t="s">
        <v>741</v>
      </c>
      <c r="C90" s="27" t="s">
        <v>742</v>
      </c>
      <c r="D90" s="27" t="s">
        <v>312</v>
      </c>
      <c r="E90" s="28">
        <v>6</v>
      </c>
      <c r="F90" s="79">
        <v>0</v>
      </c>
      <c r="G90" s="86">
        <f t="shared" si="2"/>
        <v>0</v>
      </c>
      <c r="H90" s="86">
        <v>5.7</v>
      </c>
    </row>
    <row r="91" spans="1:8" ht="24" customHeight="1">
      <c r="A91" s="38">
        <v>75</v>
      </c>
      <c r="B91" s="27" t="s">
        <v>538</v>
      </c>
      <c r="C91" s="27" t="s">
        <v>539</v>
      </c>
      <c r="D91" s="27" t="s">
        <v>312</v>
      </c>
      <c r="E91" s="28">
        <v>6</v>
      </c>
      <c r="F91" s="79">
        <v>0</v>
      </c>
      <c r="G91" s="86">
        <f t="shared" si="2"/>
        <v>0</v>
      </c>
      <c r="H91" s="86">
        <v>0</v>
      </c>
    </row>
    <row r="92" spans="1:8" ht="28.5" customHeight="1">
      <c r="A92" s="21"/>
      <c r="B92" s="22" t="s">
        <v>281</v>
      </c>
      <c r="C92" s="22" t="s">
        <v>282</v>
      </c>
      <c r="D92" s="22"/>
      <c r="E92" s="23"/>
      <c r="F92" s="76"/>
      <c r="G92" s="85">
        <f>SUM(G93:G137)</f>
        <v>0</v>
      </c>
      <c r="H92" s="85">
        <v>129.09450459999999</v>
      </c>
    </row>
    <row r="93" spans="1:8" ht="24" customHeight="1">
      <c r="A93" s="24">
        <v>76</v>
      </c>
      <c r="B93" s="25" t="s">
        <v>829</v>
      </c>
      <c r="C93" s="25" t="s">
        <v>830</v>
      </c>
      <c r="D93" s="25" t="s">
        <v>287</v>
      </c>
      <c r="E93" s="16">
        <v>50</v>
      </c>
      <c r="F93" s="77">
        <v>0</v>
      </c>
      <c r="G93" s="83">
        <f>E93*F93</f>
        <v>0</v>
      </c>
      <c r="H93" s="83">
        <v>5.6269999999999998</v>
      </c>
    </row>
    <row r="94" spans="1:8" ht="24" customHeight="1">
      <c r="A94" s="38">
        <v>77</v>
      </c>
      <c r="B94" s="27" t="s">
        <v>831</v>
      </c>
      <c r="C94" s="27" t="s">
        <v>832</v>
      </c>
      <c r="D94" s="27" t="s">
        <v>287</v>
      </c>
      <c r="E94" s="28">
        <v>50</v>
      </c>
      <c r="F94" s="79">
        <v>0</v>
      </c>
      <c r="G94" s="86">
        <f t="shared" ref="G94:G137" si="3">E94*F94</f>
        <v>0</v>
      </c>
      <c r="H94" s="86">
        <v>2.5499999999999998</v>
      </c>
    </row>
    <row r="95" spans="1:8" ht="24" customHeight="1">
      <c r="A95" s="24">
        <v>78</v>
      </c>
      <c r="B95" s="25" t="s">
        <v>552</v>
      </c>
      <c r="C95" s="25" t="s">
        <v>553</v>
      </c>
      <c r="D95" s="25" t="s">
        <v>312</v>
      </c>
      <c r="E95" s="16">
        <v>17</v>
      </c>
      <c r="F95" s="77">
        <v>0</v>
      </c>
      <c r="G95" s="83">
        <f t="shared" si="3"/>
        <v>0</v>
      </c>
      <c r="H95" s="83">
        <v>3.76261</v>
      </c>
    </row>
    <row r="96" spans="1:8" ht="34.5" customHeight="1">
      <c r="A96" s="38">
        <v>79</v>
      </c>
      <c r="B96" s="27" t="s">
        <v>833</v>
      </c>
      <c r="C96" s="27" t="s">
        <v>834</v>
      </c>
      <c r="D96" s="27" t="s">
        <v>312</v>
      </c>
      <c r="E96" s="28">
        <v>2</v>
      </c>
      <c r="F96" s="79">
        <v>0</v>
      </c>
      <c r="G96" s="86">
        <f t="shared" si="3"/>
        <v>0</v>
      </c>
      <c r="H96" s="86">
        <v>0</v>
      </c>
    </row>
    <row r="97" spans="1:8" ht="34.5" customHeight="1">
      <c r="A97" s="38">
        <v>80</v>
      </c>
      <c r="B97" s="27" t="s">
        <v>584</v>
      </c>
      <c r="C97" s="27" t="s">
        <v>585</v>
      </c>
      <c r="D97" s="27" t="s">
        <v>312</v>
      </c>
      <c r="E97" s="28">
        <v>2</v>
      </c>
      <c r="F97" s="79">
        <v>0</v>
      </c>
      <c r="G97" s="86">
        <f t="shared" si="3"/>
        <v>0</v>
      </c>
      <c r="H97" s="86">
        <v>0</v>
      </c>
    </row>
    <row r="98" spans="1:8" ht="24" customHeight="1">
      <c r="A98" s="38">
        <v>81</v>
      </c>
      <c r="B98" s="27" t="s">
        <v>835</v>
      </c>
      <c r="C98" s="27" t="s">
        <v>836</v>
      </c>
      <c r="D98" s="27" t="s">
        <v>312</v>
      </c>
      <c r="E98" s="28">
        <v>1</v>
      </c>
      <c r="F98" s="79">
        <v>0</v>
      </c>
      <c r="G98" s="86">
        <f t="shared" si="3"/>
        <v>0</v>
      </c>
      <c r="H98" s="86">
        <v>0</v>
      </c>
    </row>
    <row r="99" spans="1:8" ht="34.5" customHeight="1">
      <c r="A99" s="38">
        <v>82</v>
      </c>
      <c r="B99" s="27" t="s">
        <v>837</v>
      </c>
      <c r="C99" s="27" t="s">
        <v>838</v>
      </c>
      <c r="D99" s="27" t="s">
        <v>312</v>
      </c>
      <c r="E99" s="28">
        <v>1</v>
      </c>
      <c r="F99" s="79">
        <v>0</v>
      </c>
      <c r="G99" s="86">
        <f t="shared" si="3"/>
        <v>0</v>
      </c>
      <c r="H99" s="86">
        <v>0</v>
      </c>
    </row>
    <row r="100" spans="1:8" ht="24" customHeight="1">
      <c r="A100" s="38">
        <v>83</v>
      </c>
      <c r="B100" s="27" t="s">
        <v>556</v>
      </c>
      <c r="C100" s="27" t="s">
        <v>557</v>
      </c>
      <c r="D100" s="27" t="s">
        <v>312</v>
      </c>
      <c r="E100" s="28">
        <v>1</v>
      </c>
      <c r="F100" s="79">
        <v>0</v>
      </c>
      <c r="G100" s="86">
        <f t="shared" si="3"/>
        <v>0</v>
      </c>
      <c r="H100" s="86">
        <v>0</v>
      </c>
    </row>
    <row r="101" spans="1:8" ht="34.5" customHeight="1">
      <c r="A101" s="38">
        <v>84</v>
      </c>
      <c r="B101" s="27" t="s">
        <v>839</v>
      </c>
      <c r="C101" s="27" t="s">
        <v>840</v>
      </c>
      <c r="D101" s="27" t="s">
        <v>312</v>
      </c>
      <c r="E101" s="28">
        <v>1</v>
      </c>
      <c r="F101" s="79">
        <v>0</v>
      </c>
      <c r="G101" s="86">
        <f t="shared" si="3"/>
        <v>0</v>
      </c>
      <c r="H101" s="86">
        <v>0</v>
      </c>
    </row>
    <row r="102" spans="1:8" ht="34.5" customHeight="1">
      <c r="A102" s="38">
        <v>85</v>
      </c>
      <c r="B102" s="27" t="s">
        <v>841</v>
      </c>
      <c r="C102" s="27" t="s">
        <v>842</v>
      </c>
      <c r="D102" s="27" t="s">
        <v>312</v>
      </c>
      <c r="E102" s="28">
        <v>2</v>
      </c>
      <c r="F102" s="79">
        <v>0</v>
      </c>
      <c r="G102" s="86">
        <f t="shared" si="3"/>
        <v>0</v>
      </c>
      <c r="H102" s="86">
        <v>0</v>
      </c>
    </row>
    <row r="103" spans="1:8" ht="24" customHeight="1">
      <c r="A103" s="38">
        <v>86</v>
      </c>
      <c r="B103" s="27" t="s">
        <v>843</v>
      </c>
      <c r="C103" s="27" t="s">
        <v>844</v>
      </c>
      <c r="D103" s="27" t="s">
        <v>312</v>
      </c>
      <c r="E103" s="28">
        <v>1</v>
      </c>
      <c r="F103" s="79">
        <v>0</v>
      </c>
      <c r="G103" s="86">
        <f t="shared" si="3"/>
        <v>0</v>
      </c>
      <c r="H103" s="86">
        <v>0</v>
      </c>
    </row>
    <row r="104" spans="1:8" ht="24" customHeight="1">
      <c r="A104" s="38">
        <v>87</v>
      </c>
      <c r="B104" s="27" t="s">
        <v>568</v>
      </c>
      <c r="C104" s="27" t="s">
        <v>569</v>
      </c>
      <c r="D104" s="27" t="s">
        <v>312</v>
      </c>
      <c r="E104" s="28">
        <v>1</v>
      </c>
      <c r="F104" s="79">
        <v>0</v>
      </c>
      <c r="G104" s="86">
        <f t="shared" si="3"/>
        <v>0</v>
      </c>
      <c r="H104" s="86">
        <v>0</v>
      </c>
    </row>
    <row r="105" spans="1:8" ht="24" customHeight="1">
      <c r="A105" s="38">
        <v>88</v>
      </c>
      <c r="B105" s="27" t="s">
        <v>845</v>
      </c>
      <c r="C105" s="27" t="s">
        <v>846</v>
      </c>
      <c r="D105" s="27" t="s">
        <v>312</v>
      </c>
      <c r="E105" s="28">
        <v>2</v>
      </c>
      <c r="F105" s="79">
        <v>0</v>
      </c>
      <c r="G105" s="86">
        <f t="shared" si="3"/>
        <v>0</v>
      </c>
      <c r="H105" s="86">
        <v>0</v>
      </c>
    </row>
    <row r="106" spans="1:8" ht="13.5" customHeight="1">
      <c r="A106" s="38">
        <v>89</v>
      </c>
      <c r="B106" s="27" t="s">
        <v>847</v>
      </c>
      <c r="C106" s="27" t="s">
        <v>848</v>
      </c>
      <c r="D106" s="27" t="s">
        <v>312</v>
      </c>
      <c r="E106" s="28">
        <v>1</v>
      </c>
      <c r="F106" s="79">
        <v>0</v>
      </c>
      <c r="G106" s="86">
        <f t="shared" si="3"/>
        <v>0</v>
      </c>
      <c r="H106" s="86">
        <v>0</v>
      </c>
    </row>
    <row r="107" spans="1:8" ht="13.5" customHeight="1">
      <c r="A107" s="38">
        <v>90</v>
      </c>
      <c r="B107" s="27" t="s">
        <v>749</v>
      </c>
      <c r="C107" s="27" t="s">
        <v>750</v>
      </c>
      <c r="D107" s="27" t="s">
        <v>312</v>
      </c>
      <c r="E107" s="28">
        <v>18</v>
      </c>
      <c r="F107" s="79">
        <v>0</v>
      </c>
      <c r="G107" s="86">
        <f t="shared" si="3"/>
        <v>0</v>
      </c>
      <c r="H107" s="86">
        <v>2.7E-2</v>
      </c>
    </row>
    <row r="108" spans="1:8" ht="34.5" customHeight="1">
      <c r="A108" s="38">
        <v>91</v>
      </c>
      <c r="B108" s="27" t="s">
        <v>849</v>
      </c>
      <c r="C108" s="27" t="s">
        <v>850</v>
      </c>
      <c r="D108" s="27" t="s">
        <v>312</v>
      </c>
      <c r="E108" s="28">
        <v>1</v>
      </c>
      <c r="F108" s="79">
        <v>0</v>
      </c>
      <c r="G108" s="86">
        <f t="shared" si="3"/>
        <v>0</v>
      </c>
      <c r="H108" s="86">
        <v>0</v>
      </c>
    </row>
    <row r="109" spans="1:8" ht="24" customHeight="1">
      <c r="A109" s="24">
        <v>92</v>
      </c>
      <c r="B109" s="25" t="s">
        <v>851</v>
      </c>
      <c r="C109" s="25" t="s">
        <v>852</v>
      </c>
      <c r="D109" s="25" t="s">
        <v>753</v>
      </c>
      <c r="E109" s="16">
        <v>1.5</v>
      </c>
      <c r="F109" s="77">
        <v>0</v>
      </c>
      <c r="G109" s="83">
        <f t="shared" si="3"/>
        <v>0</v>
      </c>
      <c r="H109" s="83">
        <v>0</v>
      </c>
    </row>
    <row r="110" spans="1:8" ht="24" customHeight="1">
      <c r="A110" s="24">
        <v>93</v>
      </c>
      <c r="B110" s="25" t="s">
        <v>853</v>
      </c>
      <c r="C110" s="25" t="s">
        <v>854</v>
      </c>
      <c r="D110" s="25" t="s">
        <v>753</v>
      </c>
      <c r="E110" s="16">
        <v>1.5</v>
      </c>
      <c r="F110" s="77">
        <v>0</v>
      </c>
      <c r="G110" s="83">
        <f t="shared" si="3"/>
        <v>0</v>
      </c>
      <c r="H110" s="83">
        <v>0</v>
      </c>
    </row>
    <row r="111" spans="1:8" ht="24" customHeight="1">
      <c r="A111" s="24">
        <v>94</v>
      </c>
      <c r="B111" s="25" t="s">
        <v>759</v>
      </c>
      <c r="C111" s="25" t="s">
        <v>760</v>
      </c>
      <c r="D111" s="25" t="s">
        <v>287</v>
      </c>
      <c r="E111" s="16">
        <v>1700</v>
      </c>
      <c r="F111" s="77">
        <v>0</v>
      </c>
      <c r="G111" s="83">
        <f t="shared" si="3"/>
        <v>0</v>
      </c>
      <c r="H111" s="83">
        <v>0.153</v>
      </c>
    </row>
    <row r="112" spans="1:8" ht="34.5" customHeight="1">
      <c r="A112" s="24">
        <v>95</v>
      </c>
      <c r="B112" s="25" t="s">
        <v>761</v>
      </c>
      <c r="C112" s="25" t="s">
        <v>762</v>
      </c>
      <c r="D112" s="25" t="s">
        <v>287</v>
      </c>
      <c r="E112" s="16">
        <v>580</v>
      </c>
      <c r="F112" s="77">
        <v>0</v>
      </c>
      <c r="G112" s="83">
        <f t="shared" si="3"/>
        <v>0</v>
      </c>
      <c r="H112" s="83">
        <v>0.4582</v>
      </c>
    </row>
    <row r="113" spans="1:8" ht="24" customHeight="1">
      <c r="A113" s="24">
        <v>96</v>
      </c>
      <c r="B113" s="25" t="s">
        <v>763</v>
      </c>
      <c r="C113" s="25" t="s">
        <v>764</v>
      </c>
      <c r="D113" s="25" t="s">
        <v>287</v>
      </c>
      <c r="E113" s="16">
        <v>580</v>
      </c>
      <c r="F113" s="77">
        <v>0</v>
      </c>
      <c r="G113" s="83">
        <f t="shared" si="3"/>
        <v>0</v>
      </c>
      <c r="H113" s="83">
        <v>2.3199999999999998E-2</v>
      </c>
    </row>
    <row r="114" spans="1:8" ht="34.5" customHeight="1">
      <c r="A114" s="24">
        <v>97</v>
      </c>
      <c r="B114" s="25" t="s">
        <v>765</v>
      </c>
      <c r="C114" s="25" t="s">
        <v>766</v>
      </c>
      <c r="D114" s="25" t="s">
        <v>324</v>
      </c>
      <c r="E114" s="16">
        <v>135.24</v>
      </c>
      <c r="F114" s="77">
        <v>0</v>
      </c>
      <c r="G114" s="83">
        <f t="shared" si="3"/>
        <v>0</v>
      </c>
      <c r="H114" s="83">
        <v>8.9258400000000002E-2</v>
      </c>
    </row>
    <row r="115" spans="1:8" ht="24" customHeight="1">
      <c r="A115" s="24">
        <v>98</v>
      </c>
      <c r="B115" s="25" t="s">
        <v>767</v>
      </c>
      <c r="C115" s="25" t="s">
        <v>768</v>
      </c>
      <c r="D115" s="25" t="s">
        <v>287</v>
      </c>
      <c r="E115" s="16">
        <v>96</v>
      </c>
      <c r="F115" s="77">
        <v>0</v>
      </c>
      <c r="G115" s="83">
        <f t="shared" si="3"/>
        <v>0</v>
      </c>
      <c r="H115" s="83">
        <v>9.4588800000000006</v>
      </c>
    </row>
    <row r="116" spans="1:8" ht="13.5" customHeight="1">
      <c r="A116" s="38">
        <v>99</v>
      </c>
      <c r="B116" s="27" t="s">
        <v>705</v>
      </c>
      <c r="C116" s="27" t="s">
        <v>706</v>
      </c>
      <c r="D116" s="27" t="s">
        <v>312</v>
      </c>
      <c r="E116" s="28">
        <v>105.6</v>
      </c>
      <c r="F116" s="79">
        <v>0</v>
      </c>
      <c r="G116" s="86">
        <f t="shared" si="3"/>
        <v>0</v>
      </c>
      <c r="H116" s="86">
        <v>2.4287999999999998</v>
      </c>
    </row>
    <row r="117" spans="1:8" ht="24" customHeight="1">
      <c r="A117" s="24">
        <v>100</v>
      </c>
      <c r="B117" s="25" t="s">
        <v>855</v>
      </c>
      <c r="C117" s="25" t="s">
        <v>856</v>
      </c>
      <c r="D117" s="25" t="s">
        <v>287</v>
      </c>
      <c r="E117" s="16">
        <v>56</v>
      </c>
      <c r="F117" s="77">
        <v>0</v>
      </c>
      <c r="G117" s="83">
        <f t="shared" si="3"/>
        <v>0</v>
      </c>
      <c r="H117" s="83">
        <v>9.5283999999999995</v>
      </c>
    </row>
    <row r="118" spans="1:8" ht="24" customHeight="1">
      <c r="A118" s="38">
        <v>101</v>
      </c>
      <c r="B118" s="27" t="s">
        <v>857</v>
      </c>
      <c r="C118" s="27" t="s">
        <v>858</v>
      </c>
      <c r="D118" s="27" t="s">
        <v>312</v>
      </c>
      <c r="E118" s="28">
        <v>56.56</v>
      </c>
      <c r="F118" s="79">
        <v>0</v>
      </c>
      <c r="G118" s="86">
        <f t="shared" si="3"/>
        <v>0</v>
      </c>
      <c r="H118" s="86">
        <v>4.7962879999999997</v>
      </c>
    </row>
    <row r="119" spans="1:8" ht="24" customHeight="1">
      <c r="A119" s="24">
        <v>102</v>
      </c>
      <c r="B119" s="25" t="s">
        <v>769</v>
      </c>
      <c r="C119" s="25" t="s">
        <v>770</v>
      </c>
      <c r="D119" s="25" t="s">
        <v>287</v>
      </c>
      <c r="E119" s="16">
        <v>260</v>
      </c>
      <c r="F119" s="77">
        <v>0</v>
      </c>
      <c r="G119" s="83">
        <f t="shared" si="3"/>
        <v>0</v>
      </c>
      <c r="H119" s="83">
        <v>42.910400000000003</v>
      </c>
    </row>
    <row r="120" spans="1:8" ht="13.5" customHeight="1">
      <c r="A120" s="38">
        <v>103</v>
      </c>
      <c r="B120" s="27" t="s">
        <v>771</v>
      </c>
      <c r="C120" s="27" t="s">
        <v>772</v>
      </c>
      <c r="D120" s="27" t="s">
        <v>312</v>
      </c>
      <c r="E120" s="28">
        <v>286</v>
      </c>
      <c r="F120" s="79">
        <v>0</v>
      </c>
      <c r="G120" s="86">
        <f t="shared" si="3"/>
        <v>0</v>
      </c>
      <c r="H120" s="86">
        <v>14.786199999999999</v>
      </c>
    </row>
    <row r="121" spans="1:8" ht="24" customHeight="1">
      <c r="A121" s="24">
        <v>104</v>
      </c>
      <c r="B121" s="25" t="s">
        <v>634</v>
      </c>
      <c r="C121" s="25" t="s">
        <v>635</v>
      </c>
      <c r="D121" s="25" t="s">
        <v>280</v>
      </c>
      <c r="E121" s="16">
        <v>1.851</v>
      </c>
      <c r="F121" s="77">
        <v>0</v>
      </c>
      <c r="G121" s="83">
        <f t="shared" si="3"/>
        <v>0</v>
      </c>
      <c r="H121" s="83">
        <v>1.89995895</v>
      </c>
    </row>
    <row r="122" spans="1:8" ht="24" customHeight="1">
      <c r="A122" s="24">
        <v>105</v>
      </c>
      <c r="B122" s="25" t="s">
        <v>636</v>
      </c>
      <c r="C122" s="25" t="s">
        <v>637</v>
      </c>
      <c r="D122" s="25" t="s">
        <v>312</v>
      </c>
      <c r="E122" s="16">
        <v>162</v>
      </c>
      <c r="F122" s="77">
        <v>0</v>
      </c>
      <c r="G122" s="83">
        <f t="shared" si="3"/>
        <v>0</v>
      </c>
      <c r="H122" s="83">
        <v>0.32723999999999998</v>
      </c>
    </row>
    <row r="123" spans="1:8" ht="24" customHeight="1">
      <c r="A123" s="24">
        <v>106</v>
      </c>
      <c r="B123" s="25" t="s">
        <v>638</v>
      </c>
      <c r="C123" s="25" t="s">
        <v>639</v>
      </c>
      <c r="D123" s="25" t="s">
        <v>287</v>
      </c>
      <c r="E123" s="16">
        <v>81.099999999999994</v>
      </c>
      <c r="F123" s="77">
        <v>0</v>
      </c>
      <c r="G123" s="83">
        <f t="shared" si="3"/>
        <v>0</v>
      </c>
      <c r="H123" s="83">
        <v>8.1099999999999998E-4</v>
      </c>
    </row>
    <row r="124" spans="1:8" ht="24" customHeight="1">
      <c r="A124" s="24">
        <v>107</v>
      </c>
      <c r="B124" s="25" t="s">
        <v>640</v>
      </c>
      <c r="C124" s="25" t="s">
        <v>641</v>
      </c>
      <c r="D124" s="25" t="s">
        <v>287</v>
      </c>
      <c r="E124" s="16">
        <v>81.099999999999994</v>
      </c>
      <c r="F124" s="77">
        <v>0</v>
      </c>
      <c r="G124" s="83">
        <f t="shared" si="3"/>
        <v>0</v>
      </c>
      <c r="H124" s="83">
        <v>8.1099999999999998E-4</v>
      </c>
    </row>
    <row r="125" spans="1:8" ht="24" customHeight="1">
      <c r="A125" s="24">
        <v>108</v>
      </c>
      <c r="B125" s="25" t="s">
        <v>644</v>
      </c>
      <c r="C125" s="25" t="s">
        <v>645</v>
      </c>
      <c r="D125" s="25" t="s">
        <v>324</v>
      </c>
      <c r="E125" s="16">
        <v>366</v>
      </c>
      <c r="F125" s="77">
        <v>0</v>
      </c>
      <c r="G125" s="83">
        <f t="shared" si="3"/>
        <v>0</v>
      </c>
      <c r="H125" s="83">
        <v>5.1240000000000001E-2</v>
      </c>
    </row>
    <row r="126" spans="1:8" ht="34.5" customHeight="1">
      <c r="A126" s="38">
        <v>109</v>
      </c>
      <c r="B126" s="27" t="s">
        <v>773</v>
      </c>
      <c r="C126" s="27" t="s">
        <v>774</v>
      </c>
      <c r="D126" s="27" t="s">
        <v>324</v>
      </c>
      <c r="E126" s="28">
        <v>373.32</v>
      </c>
      <c r="F126" s="79">
        <v>0</v>
      </c>
      <c r="G126" s="86">
        <f t="shared" si="3"/>
        <v>0</v>
      </c>
      <c r="H126" s="86">
        <v>0.18665999999999999</v>
      </c>
    </row>
    <row r="127" spans="1:8" ht="24" customHeight="1">
      <c r="A127" s="24">
        <v>110</v>
      </c>
      <c r="B127" s="25" t="s">
        <v>648</v>
      </c>
      <c r="C127" s="25" t="s">
        <v>649</v>
      </c>
      <c r="D127" s="25" t="s">
        <v>312</v>
      </c>
      <c r="E127" s="16">
        <v>2.4750000000000001</v>
      </c>
      <c r="F127" s="77">
        <v>0</v>
      </c>
      <c r="G127" s="83">
        <f t="shared" si="3"/>
        <v>0</v>
      </c>
      <c r="H127" s="83">
        <v>0.84226725000000002</v>
      </c>
    </row>
    <row r="128" spans="1:8" ht="24" customHeight="1">
      <c r="A128" s="24">
        <v>111</v>
      </c>
      <c r="B128" s="25" t="s">
        <v>650</v>
      </c>
      <c r="C128" s="25" t="s">
        <v>651</v>
      </c>
      <c r="D128" s="25" t="s">
        <v>287</v>
      </c>
      <c r="E128" s="16">
        <v>171</v>
      </c>
      <c r="F128" s="77">
        <v>0</v>
      </c>
      <c r="G128" s="83">
        <f t="shared" si="3"/>
        <v>0</v>
      </c>
      <c r="H128" s="83">
        <v>21.75975</v>
      </c>
    </row>
    <row r="129" spans="1:8" ht="24" customHeight="1">
      <c r="A129" s="38">
        <v>112</v>
      </c>
      <c r="B129" s="27" t="s">
        <v>709</v>
      </c>
      <c r="C129" s="27" t="s">
        <v>710</v>
      </c>
      <c r="D129" s="27" t="s">
        <v>312</v>
      </c>
      <c r="E129" s="28">
        <v>172.71</v>
      </c>
      <c r="F129" s="79">
        <v>0</v>
      </c>
      <c r="G129" s="86">
        <f t="shared" si="3"/>
        <v>0</v>
      </c>
      <c r="H129" s="86">
        <v>7.4265299999999996</v>
      </c>
    </row>
    <row r="130" spans="1:8" ht="13.5" customHeight="1">
      <c r="A130" s="24">
        <v>113</v>
      </c>
      <c r="B130" s="25" t="s">
        <v>859</v>
      </c>
      <c r="C130" s="25" t="s">
        <v>860</v>
      </c>
      <c r="D130" s="25" t="s">
        <v>312</v>
      </c>
      <c r="E130" s="16">
        <v>1</v>
      </c>
      <c r="F130" s="77">
        <v>0</v>
      </c>
      <c r="G130" s="83">
        <f t="shared" si="3"/>
        <v>0</v>
      </c>
      <c r="H130" s="83">
        <v>0</v>
      </c>
    </row>
    <row r="131" spans="1:8" ht="24" customHeight="1">
      <c r="A131" s="24">
        <v>114</v>
      </c>
      <c r="B131" s="25" t="s">
        <v>658</v>
      </c>
      <c r="C131" s="25" t="s">
        <v>659</v>
      </c>
      <c r="D131" s="25" t="s">
        <v>277</v>
      </c>
      <c r="E131" s="16">
        <v>6.6719999999999997</v>
      </c>
      <c r="F131" s="77">
        <v>0</v>
      </c>
      <c r="G131" s="83">
        <f t="shared" si="3"/>
        <v>0</v>
      </c>
      <c r="H131" s="83">
        <v>0</v>
      </c>
    </row>
    <row r="132" spans="1:8" ht="13.5" customHeight="1">
      <c r="A132" s="24">
        <v>115</v>
      </c>
      <c r="B132" s="25" t="s">
        <v>861</v>
      </c>
      <c r="C132" s="25" t="s">
        <v>862</v>
      </c>
      <c r="D132" s="25" t="s">
        <v>312</v>
      </c>
      <c r="E132" s="16">
        <v>1</v>
      </c>
      <c r="F132" s="77">
        <v>0</v>
      </c>
      <c r="G132" s="83">
        <f t="shared" si="3"/>
        <v>0</v>
      </c>
      <c r="H132" s="83">
        <v>0</v>
      </c>
    </row>
    <row r="133" spans="1:8" ht="24" customHeight="1">
      <c r="A133" s="24">
        <v>116</v>
      </c>
      <c r="B133" s="25" t="s">
        <v>863</v>
      </c>
      <c r="C133" s="25" t="s">
        <v>864</v>
      </c>
      <c r="D133" s="25" t="s">
        <v>287</v>
      </c>
      <c r="E133" s="16">
        <v>9</v>
      </c>
      <c r="F133" s="77">
        <v>0</v>
      </c>
      <c r="G133" s="83">
        <f t="shared" si="3"/>
        <v>0</v>
      </c>
      <c r="H133" s="83">
        <v>0</v>
      </c>
    </row>
    <row r="134" spans="1:8" ht="24" customHeight="1">
      <c r="A134" s="24">
        <v>117</v>
      </c>
      <c r="B134" s="25" t="s">
        <v>775</v>
      </c>
      <c r="C134" s="25" t="s">
        <v>776</v>
      </c>
      <c r="D134" s="25" t="s">
        <v>312</v>
      </c>
      <c r="E134" s="16">
        <v>9</v>
      </c>
      <c r="F134" s="77">
        <v>0</v>
      </c>
      <c r="G134" s="83">
        <f t="shared" si="3"/>
        <v>0</v>
      </c>
      <c r="H134" s="83">
        <v>0</v>
      </c>
    </row>
    <row r="135" spans="1:8" ht="13.5" customHeight="1">
      <c r="A135" s="53">
        <v>118</v>
      </c>
      <c r="B135" s="54" t="s">
        <v>288</v>
      </c>
      <c r="C135" s="54" t="s">
        <v>289</v>
      </c>
      <c r="D135" s="54" t="s">
        <v>280</v>
      </c>
      <c r="E135" s="55">
        <v>615.5</v>
      </c>
      <c r="F135" s="80">
        <v>0</v>
      </c>
      <c r="G135" s="87">
        <f t="shared" si="3"/>
        <v>0</v>
      </c>
      <c r="H135" s="87">
        <v>0</v>
      </c>
    </row>
    <row r="136" spans="1:8" ht="24" customHeight="1">
      <c r="A136" s="53">
        <v>119</v>
      </c>
      <c r="B136" s="54" t="s">
        <v>290</v>
      </c>
      <c r="C136" s="54" t="s">
        <v>291</v>
      </c>
      <c r="D136" s="54" t="s">
        <v>280</v>
      </c>
      <c r="E136" s="55">
        <v>11694.5</v>
      </c>
      <c r="F136" s="80">
        <v>0</v>
      </c>
      <c r="G136" s="87">
        <f t="shared" si="3"/>
        <v>0</v>
      </c>
      <c r="H136" s="87">
        <v>0</v>
      </c>
    </row>
    <row r="137" spans="1:8" ht="24" customHeight="1">
      <c r="A137" s="53">
        <v>120</v>
      </c>
      <c r="B137" s="54" t="s">
        <v>781</v>
      </c>
      <c r="C137" s="54" t="s">
        <v>672</v>
      </c>
      <c r="D137" s="54" t="s">
        <v>280</v>
      </c>
      <c r="E137" s="55">
        <v>613.36300000000006</v>
      </c>
      <c r="F137" s="80">
        <v>0</v>
      </c>
      <c r="G137" s="87">
        <f t="shared" si="3"/>
        <v>0</v>
      </c>
      <c r="H137" s="87">
        <v>0</v>
      </c>
    </row>
    <row r="138" spans="1:8" ht="30.75" customHeight="1">
      <c r="A138" s="29"/>
      <c r="B138" s="30"/>
      <c r="C138" s="30" t="s">
        <v>313</v>
      </c>
      <c r="D138" s="30"/>
      <c r="E138" s="31"/>
      <c r="F138" s="81"/>
      <c r="G138" s="89">
        <f>G11</f>
        <v>0</v>
      </c>
      <c r="H138" s="89">
        <v>4261.2968352999997</v>
      </c>
    </row>
    <row r="139" spans="1:8" ht="15">
      <c r="A139" s="29"/>
      <c r="B139" s="30"/>
      <c r="C139" s="30"/>
      <c r="D139" s="30"/>
      <c r="E139" s="31"/>
      <c r="F139" s="37"/>
      <c r="G139" s="31"/>
      <c r="H139" s="31"/>
    </row>
    <row r="140" spans="1:8" ht="15">
      <c r="B140" s="19"/>
      <c r="C140" s="19"/>
    </row>
    <row r="141" spans="1:8" ht="12" customHeight="1">
      <c r="A141" s="90"/>
      <c r="B141" s="91"/>
      <c r="C141" s="91"/>
      <c r="D141" s="91"/>
      <c r="E141" s="92"/>
      <c r="F141" s="93"/>
      <c r="G141" s="92"/>
      <c r="H141" s="92"/>
    </row>
  </sheetData>
  <sheetProtection algorithmName="SHA-512" hashValue="lJvheZXz7jc0rCxDTEIrUfjLzy7X5v24NwLugLIg1ZrZRjxfpi8rCiC/n2RXrkoktKsApfHO8E6aJII6OhibQw==" saltValue="gIz5/z8FtoZ3o277gIUKm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25">
    <pageSetUpPr fitToPage="1"/>
  </sheetPr>
  <dimension ref="A1:H68"/>
  <sheetViews>
    <sheetView topLeftCell="A58" workbookViewId="0">
      <selection activeCell="N13" sqref="N13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865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G12+G27+G41+G66</f>
        <v>0</v>
      </c>
      <c r="H11" s="88">
        <v>608.66283251000004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0.23776700000000001</v>
      </c>
    </row>
    <row r="13" spans="1:8" ht="24" customHeight="1">
      <c r="A13" s="24">
        <v>1</v>
      </c>
      <c r="B13" s="25" t="s">
        <v>408</v>
      </c>
      <c r="C13" s="25" t="s">
        <v>409</v>
      </c>
      <c r="D13" s="25" t="s">
        <v>277</v>
      </c>
      <c r="E13" s="16">
        <v>53.16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412</v>
      </c>
      <c r="C14" s="25" t="s">
        <v>413</v>
      </c>
      <c r="D14" s="25" t="s">
        <v>277</v>
      </c>
      <c r="E14" s="16">
        <v>276.41000000000003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4">
        <v>3</v>
      </c>
      <c r="B15" s="25" t="s">
        <v>414</v>
      </c>
      <c r="C15" s="25" t="s">
        <v>415</v>
      </c>
      <c r="D15" s="25" t="s">
        <v>277</v>
      </c>
      <c r="E15" s="16">
        <v>138.20500000000001</v>
      </c>
      <c r="F15" s="77">
        <v>0</v>
      </c>
      <c r="G15" s="83">
        <f t="shared" si="0"/>
        <v>0</v>
      </c>
      <c r="H15" s="83">
        <v>0</v>
      </c>
    </row>
    <row r="16" spans="1:8" ht="34.5" customHeight="1">
      <c r="A16" s="47"/>
      <c r="B16" s="44">
        <v>162501122</v>
      </c>
      <c r="C16" s="44" t="s">
        <v>680</v>
      </c>
      <c r="D16" s="44" t="s">
        <v>277</v>
      </c>
      <c r="E16" s="45">
        <v>226.74</v>
      </c>
      <c r="F16" s="78">
        <v>0</v>
      </c>
      <c r="G16" s="84">
        <f t="shared" si="0"/>
        <v>0</v>
      </c>
      <c r="H16" s="84">
        <v>0</v>
      </c>
    </row>
    <row r="17" spans="1:8" ht="34.5" customHeight="1">
      <c r="A17" s="47"/>
      <c r="B17" s="44">
        <v>162501123</v>
      </c>
      <c r="C17" s="44" t="s">
        <v>681</v>
      </c>
      <c r="D17" s="44" t="s">
        <v>277</v>
      </c>
      <c r="E17" s="45">
        <v>6121.98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24">
        <v>5</v>
      </c>
      <c r="B18" s="25" t="s">
        <v>430</v>
      </c>
      <c r="C18" s="25" t="s">
        <v>431</v>
      </c>
      <c r="D18" s="25" t="s">
        <v>277</v>
      </c>
      <c r="E18" s="16">
        <v>279.89999999999998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6</v>
      </c>
      <c r="B19" s="25" t="s">
        <v>434</v>
      </c>
      <c r="C19" s="25" t="s">
        <v>435</v>
      </c>
      <c r="D19" s="25" t="s">
        <v>277</v>
      </c>
      <c r="E19" s="16">
        <v>49.09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437</v>
      </c>
      <c r="C20" s="25" t="s">
        <v>438</v>
      </c>
      <c r="D20" s="25" t="s">
        <v>280</v>
      </c>
      <c r="E20" s="16">
        <v>385.45800000000003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441</v>
      </c>
      <c r="C21" s="25" t="s">
        <v>442</v>
      </c>
      <c r="D21" s="25" t="s">
        <v>324</v>
      </c>
      <c r="E21" s="16">
        <v>105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443</v>
      </c>
      <c r="C22" s="25" t="s">
        <v>444</v>
      </c>
      <c r="D22" s="25" t="s">
        <v>324</v>
      </c>
      <c r="E22" s="16">
        <v>650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445</v>
      </c>
      <c r="C23" s="25" t="s">
        <v>446</v>
      </c>
      <c r="D23" s="25" t="s">
        <v>324</v>
      </c>
      <c r="E23" s="16">
        <v>115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686</v>
      </c>
      <c r="C24" s="25" t="s">
        <v>687</v>
      </c>
      <c r="D24" s="25" t="s">
        <v>324</v>
      </c>
      <c r="E24" s="16">
        <v>239.4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354.4</v>
      </c>
      <c r="F25" s="77">
        <v>0</v>
      </c>
      <c r="G25" s="83">
        <f t="shared" si="0"/>
        <v>0</v>
      </c>
      <c r="H25" s="83">
        <v>0.22681599999999999</v>
      </c>
    </row>
    <row r="26" spans="1:8" ht="13.5" customHeight="1">
      <c r="A26" s="26">
        <v>14</v>
      </c>
      <c r="B26" s="27" t="s">
        <v>451</v>
      </c>
      <c r="C26" s="27" t="s">
        <v>452</v>
      </c>
      <c r="D26" s="27" t="s">
        <v>453</v>
      </c>
      <c r="E26" s="28">
        <v>10.951000000000001</v>
      </c>
      <c r="F26" s="79">
        <v>0</v>
      </c>
      <c r="G26" s="86">
        <f t="shared" si="0"/>
        <v>0</v>
      </c>
      <c r="H26" s="86">
        <v>1.0951000000000001E-2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6"/>
      <c r="G27" s="85">
        <f>SUM(G28:G40)</f>
        <v>0</v>
      </c>
      <c r="H27" s="85">
        <v>516.856223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1.2</v>
      </c>
      <c r="F28" s="77">
        <v>0</v>
      </c>
      <c r="G28" s="83">
        <f>E28*F28</f>
        <v>0</v>
      </c>
      <c r="H28" s="83">
        <v>0.226884</v>
      </c>
    </row>
    <row r="29" spans="1:8" ht="24" customHeight="1">
      <c r="A29" s="24">
        <v>16</v>
      </c>
      <c r="B29" s="25" t="s">
        <v>484</v>
      </c>
      <c r="C29" s="25" t="s">
        <v>485</v>
      </c>
      <c r="D29" s="25" t="s">
        <v>324</v>
      </c>
      <c r="E29" s="16">
        <v>749</v>
      </c>
      <c r="F29" s="77">
        <v>0</v>
      </c>
      <c r="G29" s="83">
        <f t="shared" ref="G29:G40" si="1">E29*F29</f>
        <v>0</v>
      </c>
      <c r="H29" s="83">
        <v>277.72919999999999</v>
      </c>
    </row>
    <row r="30" spans="1:8" ht="24" customHeight="1">
      <c r="A30" s="24">
        <v>17</v>
      </c>
      <c r="B30" s="25" t="s">
        <v>493</v>
      </c>
      <c r="C30" s="25" t="s">
        <v>494</v>
      </c>
      <c r="D30" s="25" t="s">
        <v>324</v>
      </c>
      <c r="E30" s="16">
        <v>749</v>
      </c>
      <c r="F30" s="77">
        <v>0</v>
      </c>
      <c r="G30" s="83">
        <f t="shared" si="1"/>
        <v>0</v>
      </c>
      <c r="H30" s="83">
        <v>4.5014900000000004</v>
      </c>
    </row>
    <row r="31" spans="1:8" ht="24" customHeight="1">
      <c r="A31" s="24">
        <v>18</v>
      </c>
      <c r="B31" s="25" t="s">
        <v>495</v>
      </c>
      <c r="C31" s="25" t="s">
        <v>496</v>
      </c>
      <c r="D31" s="25" t="s">
        <v>324</v>
      </c>
      <c r="E31" s="16">
        <v>749</v>
      </c>
      <c r="F31" s="77">
        <v>0</v>
      </c>
      <c r="G31" s="83">
        <f t="shared" si="1"/>
        <v>0</v>
      </c>
      <c r="H31" s="83">
        <v>0.45689000000000002</v>
      </c>
    </row>
    <row r="32" spans="1:8" ht="24" customHeight="1">
      <c r="A32" s="24">
        <v>19</v>
      </c>
      <c r="B32" s="25" t="s">
        <v>868</v>
      </c>
      <c r="C32" s="25" t="s">
        <v>869</v>
      </c>
      <c r="D32" s="25" t="s">
        <v>324</v>
      </c>
      <c r="E32" s="16">
        <v>749</v>
      </c>
      <c r="F32" s="77">
        <v>0</v>
      </c>
      <c r="G32" s="83">
        <f t="shared" si="1"/>
        <v>0</v>
      </c>
      <c r="H32" s="83">
        <v>97.115340000000003</v>
      </c>
    </row>
    <row r="33" spans="1:8" ht="24" customHeight="1">
      <c r="A33" s="24">
        <v>20</v>
      </c>
      <c r="B33" s="25" t="s">
        <v>504</v>
      </c>
      <c r="C33" s="25" t="s">
        <v>505</v>
      </c>
      <c r="D33" s="25" t="s">
        <v>324</v>
      </c>
      <c r="E33" s="16">
        <v>749</v>
      </c>
      <c r="F33" s="77">
        <v>0</v>
      </c>
      <c r="G33" s="83">
        <f t="shared" si="1"/>
        <v>0</v>
      </c>
      <c r="H33" s="83">
        <v>135.95848000000001</v>
      </c>
    </row>
    <row r="34" spans="1:8" ht="24" customHeight="1">
      <c r="A34" s="24">
        <v>21</v>
      </c>
      <c r="B34" s="25" t="s">
        <v>870</v>
      </c>
      <c r="C34" s="25" t="s">
        <v>871</v>
      </c>
      <c r="D34" s="25" t="s">
        <v>324</v>
      </c>
      <c r="E34" s="16">
        <v>1.2</v>
      </c>
      <c r="F34" s="77">
        <v>0</v>
      </c>
      <c r="G34" s="83">
        <f t="shared" si="1"/>
        <v>0</v>
      </c>
      <c r="H34" s="83">
        <v>0.13439999999999999</v>
      </c>
    </row>
    <row r="35" spans="1:8" ht="24" customHeight="1">
      <c r="A35" s="24">
        <v>22</v>
      </c>
      <c r="B35" s="25" t="s">
        <v>872</v>
      </c>
      <c r="C35" s="25" t="s">
        <v>873</v>
      </c>
      <c r="D35" s="25" t="s">
        <v>324</v>
      </c>
      <c r="E35" s="16">
        <v>1.2</v>
      </c>
      <c r="F35" s="77">
        <v>0</v>
      </c>
      <c r="G35" s="83">
        <f t="shared" si="1"/>
        <v>0</v>
      </c>
      <c r="H35" s="83">
        <v>3.8399999999999997E-2</v>
      </c>
    </row>
    <row r="36" spans="1:8" ht="13.5" customHeight="1">
      <c r="A36" s="26">
        <v>23</v>
      </c>
      <c r="B36" s="27" t="s">
        <v>510</v>
      </c>
      <c r="C36" s="27" t="s">
        <v>511</v>
      </c>
      <c r="D36" s="27" t="s">
        <v>312</v>
      </c>
      <c r="E36" s="28">
        <v>3.03</v>
      </c>
      <c r="F36" s="79">
        <v>0</v>
      </c>
      <c r="G36" s="86">
        <f t="shared" si="1"/>
        <v>0</v>
      </c>
      <c r="H36" s="86">
        <v>8.7263999999999994E-2</v>
      </c>
    </row>
    <row r="37" spans="1:8" ht="24" customHeight="1">
      <c r="A37" s="24">
        <v>24</v>
      </c>
      <c r="B37" s="25" t="s">
        <v>874</v>
      </c>
      <c r="C37" s="25" t="s">
        <v>875</v>
      </c>
      <c r="D37" s="25" t="s">
        <v>287</v>
      </c>
      <c r="E37" s="16">
        <v>7.5</v>
      </c>
      <c r="F37" s="77">
        <v>0</v>
      </c>
      <c r="G37" s="83">
        <f t="shared" si="1"/>
        <v>0</v>
      </c>
      <c r="H37" s="83">
        <v>0.42412499999999997</v>
      </c>
    </row>
    <row r="38" spans="1:8" ht="24" customHeight="1">
      <c r="A38" s="26">
        <v>25</v>
      </c>
      <c r="B38" s="27" t="s">
        <v>876</v>
      </c>
      <c r="C38" s="27" t="s">
        <v>877</v>
      </c>
      <c r="D38" s="27" t="s">
        <v>312</v>
      </c>
      <c r="E38" s="28">
        <v>15</v>
      </c>
      <c r="F38" s="79">
        <v>0</v>
      </c>
      <c r="G38" s="86">
        <f t="shared" si="1"/>
        <v>0</v>
      </c>
      <c r="H38" s="86">
        <v>0.108</v>
      </c>
    </row>
    <row r="39" spans="1:8" ht="24" customHeight="1">
      <c r="A39" s="26">
        <v>26</v>
      </c>
      <c r="B39" s="27" t="s">
        <v>878</v>
      </c>
      <c r="C39" s="27" t="s">
        <v>879</v>
      </c>
      <c r="D39" s="27" t="s">
        <v>312</v>
      </c>
      <c r="E39" s="28">
        <v>7.5</v>
      </c>
      <c r="F39" s="79">
        <v>0</v>
      </c>
      <c r="G39" s="86">
        <f t="shared" si="1"/>
        <v>0</v>
      </c>
      <c r="H39" s="86">
        <v>7.4999999999999997E-2</v>
      </c>
    </row>
    <row r="40" spans="1:8" ht="13.5" customHeight="1">
      <c r="A40" s="26">
        <v>27</v>
      </c>
      <c r="B40" s="27" t="s">
        <v>880</v>
      </c>
      <c r="C40" s="27" t="s">
        <v>881</v>
      </c>
      <c r="D40" s="27" t="s">
        <v>312</v>
      </c>
      <c r="E40" s="28">
        <v>15</v>
      </c>
      <c r="F40" s="79">
        <v>0</v>
      </c>
      <c r="G40" s="86">
        <f t="shared" si="1"/>
        <v>0</v>
      </c>
      <c r="H40" s="86">
        <v>7.5000000000000002E-4</v>
      </c>
    </row>
    <row r="41" spans="1:8" ht="28.5" customHeight="1">
      <c r="A41" s="21"/>
      <c r="B41" s="22" t="s">
        <v>281</v>
      </c>
      <c r="C41" s="22" t="s">
        <v>282</v>
      </c>
      <c r="D41" s="22"/>
      <c r="E41" s="23"/>
      <c r="F41" s="76"/>
      <c r="G41" s="85">
        <f>SUM(G42:G65)</f>
        <v>0</v>
      </c>
      <c r="H41" s="85">
        <v>91.568842509999996</v>
      </c>
    </row>
    <row r="42" spans="1:8" ht="24" customHeight="1">
      <c r="A42" s="24">
        <v>28</v>
      </c>
      <c r="B42" s="25" t="s">
        <v>552</v>
      </c>
      <c r="C42" s="25" t="s">
        <v>553</v>
      </c>
      <c r="D42" s="25" t="s">
        <v>312</v>
      </c>
      <c r="E42" s="16">
        <v>15</v>
      </c>
      <c r="F42" s="77">
        <v>0</v>
      </c>
      <c r="G42" s="83">
        <f>E42*F42</f>
        <v>0</v>
      </c>
      <c r="H42" s="83">
        <v>3.31995</v>
      </c>
    </row>
    <row r="43" spans="1:8" ht="24" customHeight="1">
      <c r="A43" s="26">
        <v>29</v>
      </c>
      <c r="B43" s="27" t="s">
        <v>882</v>
      </c>
      <c r="C43" s="27" t="s">
        <v>883</v>
      </c>
      <c r="D43" s="27" t="s">
        <v>312</v>
      </c>
      <c r="E43" s="28">
        <v>1</v>
      </c>
      <c r="F43" s="79">
        <v>0</v>
      </c>
      <c r="G43" s="86">
        <f t="shared" ref="G43:G65" si="2">E43*F43</f>
        <v>0</v>
      </c>
      <c r="H43" s="86">
        <v>0</v>
      </c>
    </row>
    <row r="44" spans="1:8" ht="24" customHeight="1">
      <c r="A44" s="26">
        <v>30</v>
      </c>
      <c r="B44" s="27" t="s">
        <v>884</v>
      </c>
      <c r="C44" s="27" t="s">
        <v>885</v>
      </c>
      <c r="D44" s="27" t="s">
        <v>312</v>
      </c>
      <c r="E44" s="28">
        <v>2</v>
      </c>
      <c r="F44" s="79">
        <v>0</v>
      </c>
      <c r="G44" s="86">
        <f t="shared" si="2"/>
        <v>0</v>
      </c>
      <c r="H44" s="86">
        <v>0</v>
      </c>
    </row>
    <row r="45" spans="1:8" ht="24" customHeight="1">
      <c r="A45" s="26">
        <v>31</v>
      </c>
      <c r="B45" s="27" t="s">
        <v>570</v>
      </c>
      <c r="C45" s="27" t="s">
        <v>571</v>
      </c>
      <c r="D45" s="27" t="s">
        <v>312</v>
      </c>
      <c r="E45" s="28">
        <v>1</v>
      </c>
      <c r="F45" s="79">
        <v>0</v>
      </c>
      <c r="G45" s="86">
        <f t="shared" si="2"/>
        <v>0</v>
      </c>
      <c r="H45" s="86">
        <v>0</v>
      </c>
    </row>
    <row r="46" spans="1:8" ht="24" customHeight="1">
      <c r="A46" s="26">
        <v>32</v>
      </c>
      <c r="B46" s="27" t="s">
        <v>886</v>
      </c>
      <c r="C46" s="27" t="s">
        <v>887</v>
      </c>
      <c r="D46" s="27" t="s">
        <v>312</v>
      </c>
      <c r="E46" s="28">
        <v>1</v>
      </c>
      <c r="F46" s="79">
        <v>0</v>
      </c>
      <c r="G46" s="86">
        <f t="shared" si="2"/>
        <v>0</v>
      </c>
      <c r="H46" s="86">
        <v>0</v>
      </c>
    </row>
    <row r="47" spans="1:8" ht="24" customHeight="1">
      <c r="A47" s="26">
        <v>33</v>
      </c>
      <c r="B47" s="27" t="s">
        <v>888</v>
      </c>
      <c r="C47" s="27" t="s">
        <v>889</v>
      </c>
      <c r="D47" s="27" t="s">
        <v>312</v>
      </c>
      <c r="E47" s="28">
        <v>1</v>
      </c>
      <c r="F47" s="79">
        <v>0</v>
      </c>
      <c r="G47" s="86">
        <f t="shared" si="2"/>
        <v>0</v>
      </c>
      <c r="H47" s="86">
        <v>0</v>
      </c>
    </row>
    <row r="48" spans="1:8" ht="34.5" customHeight="1">
      <c r="A48" s="26">
        <v>34</v>
      </c>
      <c r="B48" s="27" t="s">
        <v>574</v>
      </c>
      <c r="C48" s="27" t="s">
        <v>575</v>
      </c>
      <c r="D48" s="27" t="s">
        <v>312</v>
      </c>
      <c r="E48" s="28">
        <v>1</v>
      </c>
      <c r="F48" s="79">
        <v>0</v>
      </c>
      <c r="G48" s="86">
        <f t="shared" si="2"/>
        <v>0</v>
      </c>
      <c r="H48" s="86">
        <v>0</v>
      </c>
    </row>
    <row r="49" spans="1:8" ht="24" customHeight="1">
      <c r="A49" s="26">
        <v>35</v>
      </c>
      <c r="B49" s="27" t="s">
        <v>890</v>
      </c>
      <c r="C49" s="27" t="s">
        <v>891</v>
      </c>
      <c r="D49" s="27" t="s">
        <v>312</v>
      </c>
      <c r="E49" s="28">
        <v>1</v>
      </c>
      <c r="F49" s="79">
        <v>0</v>
      </c>
      <c r="G49" s="86">
        <f t="shared" si="2"/>
        <v>0</v>
      </c>
      <c r="H49" s="86">
        <v>0</v>
      </c>
    </row>
    <row r="50" spans="1:8" ht="24" customHeight="1">
      <c r="A50" s="26">
        <v>36</v>
      </c>
      <c r="B50" s="27" t="s">
        <v>892</v>
      </c>
      <c r="C50" s="27" t="s">
        <v>893</v>
      </c>
      <c r="D50" s="27" t="s">
        <v>312</v>
      </c>
      <c r="E50" s="28">
        <v>2</v>
      </c>
      <c r="F50" s="79">
        <v>0</v>
      </c>
      <c r="G50" s="86">
        <f t="shared" si="2"/>
        <v>0</v>
      </c>
      <c r="H50" s="86">
        <v>0</v>
      </c>
    </row>
    <row r="51" spans="1:8" ht="24" customHeight="1">
      <c r="A51" s="26">
        <v>37</v>
      </c>
      <c r="B51" s="27" t="s">
        <v>894</v>
      </c>
      <c r="C51" s="27" t="s">
        <v>895</v>
      </c>
      <c r="D51" s="27" t="s">
        <v>312</v>
      </c>
      <c r="E51" s="28">
        <v>2</v>
      </c>
      <c r="F51" s="79">
        <v>0</v>
      </c>
      <c r="G51" s="86">
        <f t="shared" si="2"/>
        <v>0</v>
      </c>
      <c r="H51" s="86">
        <v>0</v>
      </c>
    </row>
    <row r="52" spans="1:8" ht="24" customHeight="1">
      <c r="A52" s="26">
        <v>38</v>
      </c>
      <c r="B52" s="27" t="s">
        <v>896</v>
      </c>
      <c r="C52" s="27" t="s">
        <v>897</v>
      </c>
      <c r="D52" s="27" t="s">
        <v>312</v>
      </c>
      <c r="E52" s="28">
        <v>2</v>
      </c>
      <c r="F52" s="79">
        <v>0</v>
      </c>
      <c r="G52" s="86">
        <f t="shared" si="2"/>
        <v>0</v>
      </c>
      <c r="H52" s="86">
        <v>0</v>
      </c>
    </row>
    <row r="53" spans="1:8" ht="34.5" customHeight="1">
      <c r="A53" s="26">
        <v>39</v>
      </c>
      <c r="B53" s="27" t="s">
        <v>898</v>
      </c>
      <c r="C53" s="27" t="s">
        <v>899</v>
      </c>
      <c r="D53" s="27" t="s">
        <v>312</v>
      </c>
      <c r="E53" s="28">
        <v>1</v>
      </c>
      <c r="F53" s="79">
        <v>0</v>
      </c>
      <c r="G53" s="86">
        <f t="shared" si="2"/>
        <v>0</v>
      </c>
      <c r="H53" s="86">
        <v>0</v>
      </c>
    </row>
    <row r="54" spans="1:8" ht="13.5" customHeight="1">
      <c r="A54" s="26">
        <v>40</v>
      </c>
      <c r="B54" s="27" t="s">
        <v>586</v>
      </c>
      <c r="C54" s="27" t="s">
        <v>587</v>
      </c>
      <c r="D54" s="27" t="s">
        <v>312</v>
      </c>
      <c r="E54" s="28">
        <v>6</v>
      </c>
      <c r="F54" s="79">
        <v>0</v>
      </c>
      <c r="G54" s="86">
        <f t="shared" si="2"/>
        <v>0</v>
      </c>
      <c r="H54" s="86">
        <v>0.21</v>
      </c>
    </row>
    <row r="55" spans="1:8" ht="13.5" customHeight="1">
      <c r="A55" s="26">
        <v>41</v>
      </c>
      <c r="B55" s="27" t="s">
        <v>588</v>
      </c>
      <c r="C55" s="27" t="s">
        <v>589</v>
      </c>
      <c r="D55" s="27" t="s">
        <v>312</v>
      </c>
      <c r="E55" s="28">
        <v>30</v>
      </c>
      <c r="F55" s="79">
        <v>0</v>
      </c>
      <c r="G55" s="86">
        <f t="shared" si="2"/>
        <v>0</v>
      </c>
      <c r="H55" s="86">
        <v>0</v>
      </c>
    </row>
    <row r="56" spans="1:8" ht="24" customHeight="1">
      <c r="A56" s="24">
        <v>42</v>
      </c>
      <c r="B56" s="25" t="s">
        <v>596</v>
      </c>
      <c r="C56" s="25" t="s">
        <v>597</v>
      </c>
      <c r="D56" s="25" t="s">
        <v>324</v>
      </c>
      <c r="E56" s="16">
        <v>24.3</v>
      </c>
      <c r="F56" s="77">
        <v>0</v>
      </c>
      <c r="G56" s="83">
        <f t="shared" si="2"/>
        <v>0</v>
      </c>
      <c r="H56" s="83">
        <v>1.6038E-2</v>
      </c>
    </row>
    <row r="57" spans="1:8" ht="24" customHeight="1">
      <c r="A57" s="24">
        <v>43</v>
      </c>
      <c r="B57" s="25" t="s">
        <v>598</v>
      </c>
      <c r="C57" s="25" t="s">
        <v>599</v>
      </c>
      <c r="D57" s="25" t="s">
        <v>324</v>
      </c>
      <c r="E57" s="16">
        <v>24.3</v>
      </c>
      <c r="F57" s="77">
        <v>0</v>
      </c>
      <c r="G57" s="83">
        <f t="shared" si="2"/>
        <v>0</v>
      </c>
      <c r="H57" s="83">
        <v>7.7759999999999999E-3</v>
      </c>
    </row>
    <row r="58" spans="1:8" ht="24" customHeight="1">
      <c r="A58" s="24">
        <v>44</v>
      </c>
      <c r="B58" s="25" t="s">
        <v>602</v>
      </c>
      <c r="C58" s="25" t="s">
        <v>603</v>
      </c>
      <c r="D58" s="25" t="s">
        <v>324</v>
      </c>
      <c r="E58" s="16">
        <v>24.3</v>
      </c>
      <c r="F58" s="77">
        <v>0</v>
      </c>
      <c r="G58" s="83">
        <f t="shared" si="2"/>
        <v>0</v>
      </c>
      <c r="H58" s="83">
        <v>0</v>
      </c>
    </row>
    <row r="59" spans="1:8" ht="13.5" customHeight="1">
      <c r="A59" s="24">
        <v>45</v>
      </c>
      <c r="B59" s="25" t="s">
        <v>608</v>
      </c>
      <c r="C59" s="25" t="s">
        <v>609</v>
      </c>
      <c r="D59" s="25" t="s">
        <v>312</v>
      </c>
      <c r="E59" s="16">
        <v>5</v>
      </c>
      <c r="F59" s="77">
        <v>0</v>
      </c>
      <c r="G59" s="83">
        <f t="shared" si="2"/>
        <v>0</v>
      </c>
      <c r="H59" s="83">
        <v>0</v>
      </c>
    </row>
    <row r="60" spans="1:8" ht="24" customHeight="1">
      <c r="A60" s="26">
        <v>46</v>
      </c>
      <c r="B60" s="27" t="s">
        <v>610</v>
      </c>
      <c r="C60" s="27" t="s">
        <v>611</v>
      </c>
      <c r="D60" s="27" t="s">
        <v>312</v>
      </c>
      <c r="E60" s="28">
        <v>5</v>
      </c>
      <c r="F60" s="79">
        <v>0</v>
      </c>
      <c r="G60" s="86">
        <f t="shared" si="2"/>
        <v>0</v>
      </c>
      <c r="H60" s="86">
        <v>0</v>
      </c>
    </row>
    <row r="61" spans="1:8" ht="24" customHeight="1">
      <c r="A61" s="24">
        <v>47</v>
      </c>
      <c r="B61" s="25" t="s">
        <v>612</v>
      </c>
      <c r="C61" s="25" t="s">
        <v>613</v>
      </c>
      <c r="D61" s="25" t="s">
        <v>312</v>
      </c>
      <c r="E61" s="16">
        <v>3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6">
        <v>48</v>
      </c>
      <c r="B62" s="27" t="s">
        <v>614</v>
      </c>
      <c r="C62" s="27" t="s">
        <v>615</v>
      </c>
      <c r="D62" s="27" t="s">
        <v>312</v>
      </c>
      <c r="E62" s="28">
        <v>3</v>
      </c>
      <c r="F62" s="79">
        <v>0</v>
      </c>
      <c r="G62" s="86">
        <f t="shared" si="2"/>
        <v>0</v>
      </c>
      <c r="H62" s="86">
        <v>1.5299999999999999E-2</v>
      </c>
    </row>
    <row r="63" spans="1:8" ht="24" customHeight="1">
      <c r="A63" s="24">
        <v>49</v>
      </c>
      <c r="B63" s="25" t="s">
        <v>624</v>
      </c>
      <c r="C63" s="25" t="s">
        <v>625</v>
      </c>
      <c r="D63" s="25" t="s">
        <v>287</v>
      </c>
      <c r="E63" s="16">
        <v>464</v>
      </c>
      <c r="F63" s="77">
        <v>0</v>
      </c>
      <c r="G63" s="83">
        <f t="shared" si="2"/>
        <v>0</v>
      </c>
      <c r="H63" s="83">
        <v>45.439520000000002</v>
      </c>
    </row>
    <row r="64" spans="1:8" ht="13.5" customHeight="1">
      <c r="A64" s="26">
        <v>50</v>
      </c>
      <c r="B64" s="27" t="s">
        <v>626</v>
      </c>
      <c r="C64" s="27" t="s">
        <v>627</v>
      </c>
      <c r="D64" s="27" t="s">
        <v>312</v>
      </c>
      <c r="E64" s="28">
        <v>468.64</v>
      </c>
      <c r="F64" s="79">
        <v>0</v>
      </c>
      <c r="G64" s="86">
        <f t="shared" si="2"/>
        <v>0</v>
      </c>
      <c r="H64" s="86">
        <v>10.77872</v>
      </c>
    </row>
    <row r="65" spans="1:8" ht="24" customHeight="1">
      <c r="A65" s="24">
        <v>51</v>
      </c>
      <c r="B65" s="25" t="s">
        <v>632</v>
      </c>
      <c r="C65" s="25" t="s">
        <v>633</v>
      </c>
      <c r="D65" s="25" t="s">
        <v>277</v>
      </c>
      <c r="E65" s="16">
        <v>14.439</v>
      </c>
      <c r="F65" s="77">
        <v>0</v>
      </c>
      <c r="G65" s="83">
        <f t="shared" si="2"/>
        <v>0</v>
      </c>
      <c r="H65" s="83">
        <v>31.781538510000001</v>
      </c>
    </row>
    <row r="66" spans="1:8" ht="28.5" customHeight="1">
      <c r="A66" s="21"/>
      <c r="B66" s="22" t="s">
        <v>302</v>
      </c>
      <c r="C66" s="22" t="s">
        <v>303</v>
      </c>
      <c r="D66" s="22"/>
      <c r="E66" s="23"/>
      <c r="F66" s="76"/>
      <c r="G66" s="85">
        <f>SUM(G67)</f>
        <v>0</v>
      </c>
      <c r="H66" s="85">
        <v>0</v>
      </c>
    </row>
    <row r="67" spans="1:8" ht="24" customHeight="1">
      <c r="A67" s="24">
        <v>52</v>
      </c>
      <c r="B67" s="25" t="s">
        <v>677</v>
      </c>
      <c r="C67" s="25" t="s">
        <v>678</v>
      </c>
      <c r="D67" s="25" t="s">
        <v>280</v>
      </c>
      <c r="E67" s="16">
        <v>608.66300000000001</v>
      </c>
      <c r="F67" s="77">
        <v>0</v>
      </c>
      <c r="G67" s="83">
        <f>E67*F67</f>
        <v>0</v>
      </c>
      <c r="H67" s="83">
        <v>0</v>
      </c>
    </row>
    <row r="68" spans="1:8" ht="30.75" customHeight="1">
      <c r="A68" s="29"/>
      <c r="B68" s="30"/>
      <c r="C68" s="30" t="s">
        <v>313</v>
      </c>
      <c r="D68" s="30"/>
      <c r="E68" s="31"/>
      <c r="F68" s="81"/>
      <c r="G68" s="89">
        <f>G11</f>
        <v>0</v>
      </c>
      <c r="H68" s="89">
        <v>608.66283251000004</v>
      </c>
    </row>
  </sheetData>
  <sheetProtection algorithmName="SHA-512" hashValue="NfzfyYzOjPN8Qa0iq5Drbx4RnU8dfKgKHGn2y0oXpNEGeCk2bQzXpuhncjz2tbS8r021WVBEmLNzgwiX7ykPvA==" saltValue="lGdHQObk4OK4owEbnlGmt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28">
    <pageSetUpPr fitToPage="1"/>
  </sheetPr>
  <dimension ref="A1:H55"/>
  <sheetViews>
    <sheetView topLeftCell="A39" workbookViewId="0">
      <selection activeCell="L14" sqref="L14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900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G12+G28+G35+G39+G53</f>
        <v>0</v>
      </c>
      <c r="H11" s="88">
        <v>143.4283753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SUM(G13:G27)</f>
        <v>0</v>
      </c>
      <c r="H12" s="85">
        <v>0.12076199999999999</v>
      </c>
    </row>
    <row r="13" spans="1:8" ht="24" customHeight="1">
      <c r="A13" s="24">
        <v>1</v>
      </c>
      <c r="B13" s="25" t="s">
        <v>901</v>
      </c>
      <c r="C13" s="25" t="s">
        <v>902</v>
      </c>
      <c r="D13" s="25" t="s">
        <v>277</v>
      </c>
      <c r="E13" s="16">
        <v>94.25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408</v>
      </c>
      <c r="C14" s="25" t="s">
        <v>409</v>
      </c>
      <c r="D14" s="25" t="s">
        <v>277</v>
      </c>
      <c r="E14" s="16">
        <v>27</v>
      </c>
      <c r="F14" s="77">
        <v>0</v>
      </c>
      <c r="G14" s="83">
        <f t="shared" ref="G14:G27" si="0">E14*F14</f>
        <v>0</v>
      </c>
      <c r="H14" s="83">
        <v>0</v>
      </c>
    </row>
    <row r="15" spans="1:8" ht="24" customHeight="1">
      <c r="A15" s="24">
        <v>3</v>
      </c>
      <c r="B15" s="25" t="s">
        <v>412</v>
      </c>
      <c r="C15" s="25" t="s">
        <v>413</v>
      </c>
      <c r="D15" s="25" t="s">
        <v>277</v>
      </c>
      <c r="E15" s="16">
        <v>308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414</v>
      </c>
      <c r="C16" s="25" t="s">
        <v>415</v>
      </c>
      <c r="D16" s="25" t="s">
        <v>277</v>
      </c>
      <c r="E16" s="16">
        <v>154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416</v>
      </c>
      <c r="C17" s="25" t="s">
        <v>417</v>
      </c>
      <c r="D17" s="25" t="s">
        <v>277</v>
      </c>
      <c r="E17" s="16">
        <v>22.59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418</v>
      </c>
      <c r="C18" s="25" t="s">
        <v>419</v>
      </c>
      <c r="D18" s="25" t="s">
        <v>277</v>
      </c>
      <c r="E18" s="16">
        <v>11.295</v>
      </c>
      <c r="F18" s="77">
        <v>0</v>
      </c>
      <c r="G18" s="83">
        <f t="shared" si="0"/>
        <v>0</v>
      </c>
      <c r="H18" s="83">
        <v>0</v>
      </c>
    </row>
    <row r="19" spans="1:8" ht="34.5" customHeight="1">
      <c r="A19" s="47"/>
      <c r="B19" s="44">
        <v>162501122</v>
      </c>
      <c r="C19" s="44" t="s">
        <v>680</v>
      </c>
      <c r="D19" s="44" t="s">
        <v>277</v>
      </c>
      <c r="E19" s="45">
        <v>389.68</v>
      </c>
      <c r="F19" s="78">
        <v>0</v>
      </c>
      <c r="G19" s="84">
        <f t="shared" si="0"/>
        <v>0</v>
      </c>
      <c r="H19" s="84">
        <v>0</v>
      </c>
    </row>
    <row r="20" spans="1:8" ht="34.5" customHeight="1">
      <c r="A20" s="47"/>
      <c r="B20" s="44">
        <v>162501123</v>
      </c>
      <c r="C20" s="44" t="s">
        <v>681</v>
      </c>
      <c r="D20" s="44" t="s">
        <v>277</v>
      </c>
      <c r="E20" s="45">
        <v>10521.36</v>
      </c>
      <c r="F20" s="78">
        <v>0</v>
      </c>
      <c r="G20" s="84">
        <f t="shared" si="0"/>
        <v>0</v>
      </c>
      <c r="H20" s="84">
        <v>0</v>
      </c>
    </row>
    <row r="21" spans="1:8" ht="24" customHeight="1">
      <c r="A21" s="24">
        <v>8</v>
      </c>
      <c r="B21" s="25" t="s">
        <v>430</v>
      </c>
      <c r="C21" s="25" t="s">
        <v>431</v>
      </c>
      <c r="D21" s="25" t="s">
        <v>277</v>
      </c>
      <c r="E21" s="16">
        <v>389.68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9</v>
      </c>
      <c r="B22" s="25" t="s">
        <v>434</v>
      </c>
      <c r="C22" s="25" t="s">
        <v>435</v>
      </c>
      <c r="D22" s="25" t="s">
        <v>277</v>
      </c>
      <c r="E22" s="16">
        <v>0.43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437</v>
      </c>
      <c r="C23" s="25" t="s">
        <v>438</v>
      </c>
      <c r="D23" s="25" t="s">
        <v>280</v>
      </c>
      <c r="E23" s="16">
        <v>662.45600000000002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275</v>
      </c>
      <c r="C24" s="25" t="s">
        <v>276</v>
      </c>
      <c r="D24" s="25" t="s">
        <v>277</v>
      </c>
      <c r="E24" s="16">
        <v>7.73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445</v>
      </c>
      <c r="C25" s="25" t="s">
        <v>446</v>
      </c>
      <c r="D25" s="25" t="s">
        <v>324</v>
      </c>
      <c r="E25" s="16">
        <v>180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14</v>
      </c>
      <c r="B26" s="25" t="s">
        <v>449</v>
      </c>
      <c r="C26" s="25" t="s">
        <v>450</v>
      </c>
      <c r="D26" s="25" t="s">
        <v>324</v>
      </c>
      <c r="E26" s="16">
        <v>180</v>
      </c>
      <c r="F26" s="77">
        <v>0</v>
      </c>
      <c r="G26" s="83">
        <f t="shared" si="0"/>
        <v>0</v>
      </c>
      <c r="H26" s="83">
        <v>0.1152</v>
      </c>
    </row>
    <row r="27" spans="1:8" ht="13.5" customHeight="1">
      <c r="A27" s="26">
        <v>15</v>
      </c>
      <c r="B27" s="27" t="s">
        <v>451</v>
      </c>
      <c r="C27" s="27" t="s">
        <v>452</v>
      </c>
      <c r="D27" s="27" t="s">
        <v>453</v>
      </c>
      <c r="E27" s="28">
        <v>5.5620000000000003</v>
      </c>
      <c r="F27" s="79">
        <v>0</v>
      </c>
      <c r="G27" s="86">
        <f t="shared" si="0"/>
        <v>0</v>
      </c>
      <c r="H27" s="86">
        <v>5.5620000000000001E-3</v>
      </c>
    </row>
    <row r="28" spans="1:8" ht="28.5" customHeight="1">
      <c r="A28" s="21"/>
      <c r="B28" s="22" t="s">
        <v>267</v>
      </c>
      <c r="C28" s="22" t="s">
        <v>474</v>
      </c>
      <c r="D28" s="22"/>
      <c r="E28" s="23"/>
      <c r="F28" s="76"/>
      <c r="G28" s="85">
        <f>SUM(G29:G34)</f>
        <v>0</v>
      </c>
      <c r="H28" s="85">
        <v>29.339503300000001</v>
      </c>
    </row>
    <row r="29" spans="1:8" ht="24" customHeight="1">
      <c r="A29" s="24">
        <v>17</v>
      </c>
      <c r="B29" s="25" t="s">
        <v>903</v>
      </c>
      <c r="C29" s="25" t="s">
        <v>904</v>
      </c>
      <c r="D29" s="25" t="s">
        <v>277</v>
      </c>
      <c r="E29" s="16">
        <v>3.66</v>
      </c>
      <c r="F29" s="77">
        <v>0</v>
      </c>
      <c r="G29" s="83">
        <f t="shared" ref="G29:G34" si="1">E29*F29</f>
        <v>0</v>
      </c>
      <c r="H29" s="83">
        <v>6.2344439999999999</v>
      </c>
    </row>
    <row r="30" spans="1:8" ht="24" customHeight="1">
      <c r="A30" s="24">
        <v>18</v>
      </c>
      <c r="B30" s="25" t="s">
        <v>905</v>
      </c>
      <c r="C30" s="25" t="s">
        <v>906</v>
      </c>
      <c r="D30" s="25" t="s">
        <v>277</v>
      </c>
      <c r="E30" s="16">
        <v>2.75</v>
      </c>
      <c r="F30" s="77">
        <v>0</v>
      </c>
      <c r="G30" s="83">
        <f t="shared" si="1"/>
        <v>0</v>
      </c>
      <c r="H30" s="83">
        <v>5.1996174999999996</v>
      </c>
    </row>
    <row r="31" spans="1:8" ht="13.5" customHeight="1">
      <c r="A31" s="24">
        <v>19</v>
      </c>
      <c r="B31" s="25" t="s">
        <v>907</v>
      </c>
      <c r="C31" s="25" t="s">
        <v>908</v>
      </c>
      <c r="D31" s="25" t="s">
        <v>277</v>
      </c>
      <c r="E31" s="16">
        <v>0.62</v>
      </c>
      <c r="F31" s="77">
        <v>0</v>
      </c>
      <c r="G31" s="83">
        <f t="shared" si="1"/>
        <v>0</v>
      </c>
      <c r="H31" s="83">
        <v>1.434153</v>
      </c>
    </row>
    <row r="32" spans="1:8" ht="24" customHeight="1">
      <c r="A32" s="24">
        <v>20</v>
      </c>
      <c r="B32" s="25" t="s">
        <v>909</v>
      </c>
      <c r="C32" s="25" t="s">
        <v>910</v>
      </c>
      <c r="D32" s="25" t="s">
        <v>324</v>
      </c>
      <c r="E32" s="16">
        <v>1.08</v>
      </c>
      <c r="F32" s="77">
        <v>0</v>
      </c>
      <c r="G32" s="83">
        <f t="shared" si="1"/>
        <v>0</v>
      </c>
      <c r="H32" s="83">
        <v>4.9788000000000002E-3</v>
      </c>
    </row>
    <row r="33" spans="1:8" ht="24" customHeight="1">
      <c r="A33" s="24">
        <v>21</v>
      </c>
      <c r="B33" s="25" t="s">
        <v>911</v>
      </c>
      <c r="C33" s="25" t="s">
        <v>912</v>
      </c>
      <c r="D33" s="25" t="s">
        <v>324</v>
      </c>
      <c r="E33" s="16">
        <v>21</v>
      </c>
      <c r="F33" s="77">
        <v>0</v>
      </c>
      <c r="G33" s="83">
        <f t="shared" si="1"/>
        <v>0</v>
      </c>
      <c r="H33" s="83">
        <v>9.1056000000000008</v>
      </c>
    </row>
    <row r="34" spans="1:8" ht="24" customHeight="1">
      <c r="A34" s="24"/>
      <c r="B34" s="44" t="s">
        <v>913</v>
      </c>
      <c r="C34" s="44" t="s">
        <v>914</v>
      </c>
      <c r="D34" s="44" t="s">
        <v>324</v>
      </c>
      <c r="E34" s="45">
        <v>21</v>
      </c>
      <c r="F34" s="78">
        <v>0</v>
      </c>
      <c r="G34" s="84">
        <f t="shared" si="1"/>
        <v>0</v>
      </c>
      <c r="H34" s="84">
        <v>7.3607100000000001</v>
      </c>
    </row>
    <row r="35" spans="1:8" ht="28.5" customHeight="1">
      <c r="A35" s="21"/>
      <c r="B35" s="22" t="s">
        <v>268</v>
      </c>
      <c r="C35" s="22" t="s">
        <v>477</v>
      </c>
      <c r="D35" s="22"/>
      <c r="E35" s="23"/>
      <c r="F35" s="76"/>
      <c r="G35" s="85">
        <f>SUM(G36:G38)</f>
        <v>0</v>
      </c>
      <c r="H35" s="85">
        <v>95.095500000000001</v>
      </c>
    </row>
    <row r="36" spans="1:8" ht="24" customHeight="1">
      <c r="A36" s="24">
        <v>22</v>
      </c>
      <c r="B36" s="25" t="s">
        <v>915</v>
      </c>
      <c r="C36" s="25" t="s">
        <v>916</v>
      </c>
      <c r="D36" s="25" t="s">
        <v>324</v>
      </c>
      <c r="E36" s="16">
        <v>150</v>
      </c>
      <c r="F36" s="77">
        <v>0</v>
      </c>
      <c r="G36" s="83">
        <f>E36*F36</f>
        <v>0</v>
      </c>
      <c r="H36" s="83">
        <v>88.345500000000001</v>
      </c>
    </row>
    <row r="37" spans="1:8" ht="24" customHeight="1">
      <c r="A37" s="24">
        <v>23</v>
      </c>
      <c r="B37" s="25" t="s">
        <v>917</v>
      </c>
      <c r="C37" s="25" t="s">
        <v>918</v>
      </c>
      <c r="D37" s="25" t="s">
        <v>324</v>
      </c>
      <c r="E37" s="16">
        <v>150</v>
      </c>
      <c r="F37" s="77">
        <v>0</v>
      </c>
      <c r="G37" s="83">
        <f>E37*F37</f>
        <v>0</v>
      </c>
      <c r="H37" s="83">
        <v>1.35</v>
      </c>
    </row>
    <row r="38" spans="1:8" ht="24" customHeight="1">
      <c r="A38" s="24">
        <v>24</v>
      </c>
      <c r="B38" s="25" t="s">
        <v>919</v>
      </c>
      <c r="C38" s="25" t="s">
        <v>920</v>
      </c>
      <c r="D38" s="25" t="s">
        <v>324</v>
      </c>
      <c r="E38" s="16">
        <v>300</v>
      </c>
      <c r="F38" s="77">
        <v>0</v>
      </c>
      <c r="G38" s="83">
        <f>E38*F38</f>
        <v>0</v>
      </c>
      <c r="H38" s="83">
        <v>5.4</v>
      </c>
    </row>
    <row r="39" spans="1:8" ht="28.5" customHeight="1">
      <c r="A39" s="21"/>
      <c r="B39" s="22" t="s">
        <v>281</v>
      </c>
      <c r="C39" s="22" t="s">
        <v>282</v>
      </c>
      <c r="D39" s="22"/>
      <c r="E39" s="23"/>
      <c r="F39" s="76"/>
      <c r="G39" s="85">
        <f>SUM(G40:G52)</f>
        <v>0</v>
      </c>
      <c r="H39" s="85">
        <v>18.872610000000002</v>
      </c>
    </row>
    <row r="40" spans="1:8" ht="24" customHeight="1">
      <c r="A40" s="24">
        <v>25</v>
      </c>
      <c r="B40" s="25" t="s">
        <v>552</v>
      </c>
      <c r="C40" s="25" t="s">
        <v>553</v>
      </c>
      <c r="D40" s="25" t="s">
        <v>312</v>
      </c>
      <c r="E40" s="16">
        <v>5</v>
      </c>
      <c r="F40" s="77">
        <v>0</v>
      </c>
      <c r="G40" s="83">
        <f>E40*F40</f>
        <v>0</v>
      </c>
      <c r="H40" s="83">
        <v>1.1066499999999999</v>
      </c>
    </row>
    <row r="41" spans="1:8" ht="24" customHeight="1">
      <c r="A41" s="26">
        <v>26</v>
      </c>
      <c r="B41" s="27" t="s">
        <v>882</v>
      </c>
      <c r="C41" s="27" t="s">
        <v>883</v>
      </c>
      <c r="D41" s="27" t="s">
        <v>312</v>
      </c>
      <c r="E41" s="28">
        <v>1</v>
      </c>
      <c r="F41" s="79">
        <v>0</v>
      </c>
      <c r="G41" s="86">
        <f t="shared" ref="G41:G52" si="2">E41*F41</f>
        <v>0</v>
      </c>
      <c r="H41" s="86">
        <v>0</v>
      </c>
    </row>
    <row r="42" spans="1:8" ht="24" customHeight="1">
      <c r="A42" s="26">
        <v>27</v>
      </c>
      <c r="B42" s="27" t="s">
        <v>921</v>
      </c>
      <c r="C42" s="27" t="s">
        <v>922</v>
      </c>
      <c r="D42" s="27" t="s">
        <v>312</v>
      </c>
      <c r="E42" s="28">
        <v>1</v>
      </c>
      <c r="F42" s="79">
        <v>0</v>
      </c>
      <c r="G42" s="86">
        <f t="shared" si="2"/>
        <v>0</v>
      </c>
      <c r="H42" s="86">
        <v>0</v>
      </c>
    </row>
    <row r="43" spans="1:8" ht="24" customHeight="1">
      <c r="A43" s="26">
        <v>28</v>
      </c>
      <c r="B43" s="27" t="s">
        <v>923</v>
      </c>
      <c r="C43" s="27" t="s">
        <v>924</v>
      </c>
      <c r="D43" s="27" t="s">
        <v>312</v>
      </c>
      <c r="E43" s="28">
        <v>1</v>
      </c>
      <c r="F43" s="79">
        <v>0</v>
      </c>
      <c r="G43" s="86">
        <f t="shared" si="2"/>
        <v>0</v>
      </c>
      <c r="H43" s="86">
        <v>0</v>
      </c>
    </row>
    <row r="44" spans="1:8" ht="34.5" customHeight="1">
      <c r="A44" s="26">
        <v>29</v>
      </c>
      <c r="B44" s="27" t="s">
        <v>925</v>
      </c>
      <c r="C44" s="27" t="s">
        <v>926</v>
      </c>
      <c r="D44" s="27" t="s">
        <v>312</v>
      </c>
      <c r="E44" s="28">
        <v>1</v>
      </c>
      <c r="F44" s="79">
        <v>0</v>
      </c>
      <c r="G44" s="86">
        <f t="shared" si="2"/>
        <v>0</v>
      </c>
      <c r="H44" s="86">
        <v>0</v>
      </c>
    </row>
    <row r="45" spans="1:8" ht="24" customHeight="1">
      <c r="A45" s="26">
        <v>30</v>
      </c>
      <c r="B45" s="27" t="s">
        <v>835</v>
      </c>
      <c r="C45" s="27" t="s">
        <v>836</v>
      </c>
      <c r="D45" s="27" t="s">
        <v>312</v>
      </c>
      <c r="E45" s="28">
        <v>1</v>
      </c>
      <c r="F45" s="79">
        <v>0</v>
      </c>
      <c r="G45" s="86">
        <f t="shared" si="2"/>
        <v>0</v>
      </c>
      <c r="H45" s="86">
        <v>0</v>
      </c>
    </row>
    <row r="46" spans="1:8" ht="13.5" customHeight="1">
      <c r="A46" s="26">
        <v>31</v>
      </c>
      <c r="B46" s="27" t="s">
        <v>586</v>
      </c>
      <c r="C46" s="27" t="s">
        <v>587</v>
      </c>
      <c r="D46" s="27" t="s">
        <v>312</v>
      </c>
      <c r="E46" s="28">
        <v>2</v>
      </c>
      <c r="F46" s="79">
        <v>0</v>
      </c>
      <c r="G46" s="86">
        <f t="shared" si="2"/>
        <v>0</v>
      </c>
      <c r="H46" s="86">
        <v>7.0000000000000007E-2</v>
      </c>
    </row>
    <row r="47" spans="1:8" ht="13.5" customHeight="1">
      <c r="A47" s="26">
        <v>32</v>
      </c>
      <c r="B47" s="27" t="s">
        <v>588</v>
      </c>
      <c r="C47" s="27" t="s">
        <v>589</v>
      </c>
      <c r="D47" s="27" t="s">
        <v>312</v>
      </c>
      <c r="E47" s="28">
        <v>10</v>
      </c>
      <c r="F47" s="79">
        <v>0</v>
      </c>
      <c r="G47" s="86">
        <f t="shared" si="2"/>
        <v>0</v>
      </c>
      <c r="H47" s="86">
        <v>0</v>
      </c>
    </row>
    <row r="48" spans="1:8" ht="24" customHeight="1">
      <c r="A48" s="24">
        <v>33</v>
      </c>
      <c r="B48" s="25" t="s">
        <v>590</v>
      </c>
      <c r="C48" s="25" t="s">
        <v>591</v>
      </c>
      <c r="D48" s="25" t="s">
        <v>312</v>
      </c>
      <c r="E48" s="16">
        <v>7</v>
      </c>
      <c r="F48" s="77">
        <v>0</v>
      </c>
      <c r="G48" s="83">
        <f t="shared" si="2"/>
        <v>0</v>
      </c>
      <c r="H48" s="83">
        <v>0</v>
      </c>
    </row>
    <row r="49" spans="1:8" ht="24" customHeight="1">
      <c r="A49" s="24">
        <v>34</v>
      </c>
      <c r="B49" s="25" t="s">
        <v>927</v>
      </c>
      <c r="C49" s="25" t="s">
        <v>928</v>
      </c>
      <c r="D49" s="25" t="s">
        <v>287</v>
      </c>
      <c r="E49" s="16">
        <v>12.05</v>
      </c>
      <c r="F49" s="77">
        <v>0</v>
      </c>
      <c r="G49" s="83">
        <f t="shared" si="2"/>
        <v>0</v>
      </c>
      <c r="H49" s="83">
        <v>0</v>
      </c>
    </row>
    <row r="50" spans="1:8" ht="24" customHeight="1">
      <c r="A50" s="26"/>
      <c r="B50" s="58" t="s">
        <v>929</v>
      </c>
      <c r="C50" s="58" t="s">
        <v>930</v>
      </c>
      <c r="D50" s="58" t="s">
        <v>287</v>
      </c>
      <c r="E50" s="59">
        <v>12.05</v>
      </c>
      <c r="F50" s="94">
        <v>0</v>
      </c>
      <c r="G50" s="95">
        <f>E50*F50</f>
        <v>0</v>
      </c>
      <c r="H50" s="95">
        <v>6.2260000000000003E-2</v>
      </c>
    </row>
    <row r="51" spans="1:8" ht="24" customHeight="1">
      <c r="A51" s="24">
        <v>36</v>
      </c>
      <c r="B51" s="25" t="s">
        <v>650</v>
      </c>
      <c r="C51" s="25" t="s">
        <v>651</v>
      </c>
      <c r="D51" s="25" t="s">
        <v>287</v>
      </c>
      <c r="E51" s="16">
        <v>90</v>
      </c>
      <c r="F51" s="77">
        <v>0</v>
      </c>
      <c r="G51" s="83">
        <f t="shared" si="2"/>
        <v>0</v>
      </c>
      <c r="H51" s="83">
        <v>11.452500000000001</v>
      </c>
    </row>
    <row r="52" spans="1:8" ht="13.5" customHeight="1">
      <c r="A52" s="26">
        <v>37</v>
      </c>
      <c r="B52" s="27" t="s">
        <v>652</v>
      </c>
      <c r="C52" s="27" t="s">
        <v>653</v>
      </c>
      <c r="D52" s="27" t="s">
        <v>312</v>
      </c>
      <c r="E52" s="28">
        <v>363.6</v>
      </c>
      <c r="F52" s="79">
        <v>0</v>
      </c>
      <c r="G52" s="86">
        <f t="shared" si="2"/>
        <v>0</v>
      </c>
      <c r="H52" s="86">
        <v>6.1811999999999996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6"/>
      <c r="G53" s="85">
        <f>SUM(G54)</f>
        <v>0</v>
      </c>
      <c r="H53" s="85">
        <v>0</v>
      </c>
    </row>
    <row r="54" spans="1:8" ht="24" customHeight="1">
      <c r="A54" s="24">
        <v>38</v>
      </c>
      <c r="B54" s="25" t="s">
        <v>677</v>
      </c>
      <c r="C54" s="25" t="s">
        <v>678</v>
      </c>
      <c r="D54" s="25" t="s">
        <v>280</v>
      </c>
      <c r="E54" s="16">
        <v>143.428</v>
      </c>
      <c r="F54" s="77">
        <v>0</v>
      </c>
      <c r="G54" s="83">
        <f>E54*F54</f>
        <v>0</v>
      </c>
      <c r="H54" s="83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1"/>
      <c r="G55" s="89">
        <f>G11</f>
        <v>0</v>
      </c>
      <c r="H55" s="89">
        <v>143.4283753</v>
      </c>
    </row>
  </sheetData>
  <sheetProtection algorithmName="SHA-512" hashValue="ZNoBI738wX3hSdroYeIr5SOs4QofVN4n5ZCL18bOxh6XU1/1I8KSPs1Cfgedtr5Pes6WlqKwEzqFHbboWU4g/A==" saltValue="hKKfMtYj1Qr+9iRuGTTEV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31">
    <pageSetUpPr fitToPage="1"/>
  </sheetPr>
  <dimension ref="A1:H267"/>
  <sheetViews>
    <sheetView topLeftCell="A244" workbookViewId="0">
      <selection activeCell="F13" sqref="F13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931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933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G12+G48+G91+G128+G162+G164+G167+G178+G234</f>
        <v>0</v>
      </c>
      <c r="H11" s="88">
        <v>5153.5805585199996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SUM(G13:G47)</f>
        <v>0</v>
      </c>
      <c r="H12" s="85">
        <v>2700.8000876000001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200</v>
      </c>
      <c r="F13" s="77">
        <v>0</v>
      </c>
      <c r="G13" s="83">
        <f>E13*F13</f>
        <v>0</v>
      </c>
      <c r="H13" s="83">
        <v>1.478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1440</v>
      </c>
      <c r="F14" s="77">
        <v>0</v>
      </c>
      <c r="G14" s="83">
        <f t="shared" ref="G14:G47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60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942</v>
      </c>
      <c r="C16" s="25" t="s">
        <v>943</v>
      </c>
      <c r="D16" s="25" t="s">
        <v>277</v>
      </c>
      <c r="E16" s="16">
        <v>91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944</v>
      </c>
      <c r="C17" s="25" t="s">
        <v>945</v>
      </c>
      <c r="D17" s="25" t="s">
        <v>277</v>
      </c>
      <c r="E17" s="16">
        <v>45.5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946</v>
      </c>
      <c r="C18" s="25" t="s">
        <v>947</v>
      </c>
      <c r="D18" s="25" t="s">
        <v>277</v>
      </c>
      <c r="E18" s="16">
        <v>2751.4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948</v>
      </c>
      <c r="C19" s="25" t="s">
        <v>949</v>
      </c>
      <c r="D19" s="25" t="s">
        <v>277</v>
      </c>
      <c r="E19" s="16">
        <v>1375.7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4">
        <v>8</v>
      </c>
      <c r="B20" s="25" t="s">
        <v>950</v>
      </c>
      <c r="C20" s="25" t="s">
        <v>951</v>
      </c>
      <c r="D20" s="25" t="s">
        <v>277</v>
      </c>
      <c r="E20" s="16">
        <v>603.6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952</v>
      </c>
      <c r="C21" s="25" t="s">
        <v>953</v>
      </c>
      <c r="D21" s="25" t="s">
        <v>277</v>
      </c>
      <c r="E21" s="16">
        <v>301.8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716</v>
      </c>
      <c r="C22" s="25" t="s">
        <v>717</v>
      </c>
      <c r="D22" s="25" t="s">
        <v>277</v>
      </c>
      <c r="E22" s="16">
        <v>0.5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422</v>
      </c>
      <c r="C23" s="25" t="s">
        <v>423</v>
      </c>
      <c r="D23" s="25" t="s">
        <v>277</v>
      </c>
      <c r="E23" s="16">
        <v>0.25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4">
        <v>12</v>
      </c>
      <c r="B24" s="25" t="s">
        <v>954</v>
      </c>
      <c r="C24" s="25" t="s">
        <v>955</v>
      </c>
      <c r="D24" s="25" t="s">
        <v>277</v>
      </c>
      <c r="E24" s="16">
        <v>0.2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956</v>
      </c>
      <c r="C25" s="25" t="s">
        <v>957</v>
      </c>
      <c r="D25" s="25" t="s">
        <v>277</v>
      </c>
      <c r="E25" s="16">
        <v>0.1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958</v>
      </c>
      <c r="C26" s="25" t="s">
        <v>959</v>
      </c>
      <c r="D26" s="25" t="s">
        <v>277</v>
      </c>
      <c r="E26" s="16">
        <v>1.06</v>
      </c>
      <c r="F26" s="77">
        <v>0</v>
      </c>
      <c r="G26" s="83">
        <f t="shared" si="0"/>
        <v>0</v>
      </c>
      <c r="H26" s="83">
        <v>1.10876E-2</v>
      </c>
    </row>
    <row r="27" spans="1:8" ht="34.5" customHeight="1">
      <c r="A27" s="47"/>
      <c r="B27" s="44">
        <v>162304102</v>
      </c>
      <c r="C27" s="44" t="s">
        <v>960</v>
      </c>
      <c r="D27" s="44" t="s">
        <v>277</v>
      </c>
      <c r="E27" s="45">
        <v>182</v>
      </c>
      <c r="F27" s="78">
        <v>0</v>
      </c>
      <c r="G27" s="84">
        <f>E27*F27</f>
        <v>0</v>
      </c>
      <c r="H27" s="84">
        <v>0</v>
      </c>
    </row>
    <row r="28" spans="1:8" ht="24" customHeight="1">
      <c r="A28" s="24">
        <v>16</v>
      </c>
      <c r="B28" s="25" t="s">
        <v>434</v>
      </c>
      <c r="C28" s="25" t="s">
        <v>435</v>
      </c>
      <c r="D28" s="25" t="s">
        <v>277</v>
      </c>
      <c r="E28" s="16">
        <v>0.7</v>
      </c>
      <c r="F28" s="77">
        <v>0</v>
      </c>
      <c r="G28" s="83">
        <f t="shared" si="0"/>
        <v>0</v>
      </c>
      <c r="H28" s="83">
        <v>0</v>
      </c>
    </row>
    <row r="29" spans="1:8" ht="34.5" customHeight="1">
      <c r="A29" s="47"/>
      <c r="B29" s="44">
        <v>162504122</v>
      </c>
      <c r="C29" s="44" t="s">
        <v>961</v>
      </c>
      <c r="D29" s="44" t="s">
        <v>277</v>
      </c>
      <c r="E29" s="45">
        <v>3292.76</v>
      </c>
      <c r="F29" s="78">
        <v>0</v>
      </c>
      <c r="G29" s="84">
        <f>E29*F29</f>
        <v>0</v>
      </c>
      <c r="H29" s="84">
        <v>0</v>
      </c>
    </row>
    <row r="30" spans="1:8" ht="34.5" customHeight="1">
      <c r="A30" s="47"/>
      <c r="B30" s="44">
        <v>162504123</v>
      </c>
      <c r="C30" s="44" t="s">
        <v>962</v>
      </c>
      <c r="D30" s="44" t="s">
        <v>277</v>
      </c>
      <c r="E30" s="45">
        <v>88904.52</v>
      </c>
      <c r="F30" s="78">
        <v>0</v>
      </c>
      <c r="G30" s="84">
        <f>E30*F30</f>
        <v>0</v>
      </c>
      <c r="H30" s="84">
        <v>0</v>
      </c>
    </row>
    <row r="31" spans="1:8" ht="13.5" customHeight="1">
      <c r="A31" s="24">
        <v>18</v>
      </c>
      <c r="B31" s="25" t="s">
        <v>963</v>
      </c>
      <c r="C31" s="25" t="s">
        <v>964</v>
      </c>
      <c r="D31" s="25" t="s">
        <v>277</v>
      </c>
      <c r="E31" s="16">
        <v>27.7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4">
        <v>19</v>
      </c>
      <c r="B32" s="25" t="s">
        <v>965</v>
      </c>
      <c r="C32" s="25" t="s">
        <v>966</v>
      </c>
      <c r="D32" s="25" t="s">
        <v>277</v>
      </c>
      <c r="E32" s="16">
        <v>91</v>
      </c>
      <c r="F32" s="77">
        <v>0</v>
      </c>
      <c r="G32" s="83">
        <f t="shared" si="0"/>
        <v>0</v>
      </c>
      <c r="H32" s="83">
        <v>0</v>
      </c>
    </row>
    <row r="33" spans="1:8" ht="24" customHeight="1">
      <c r="A33" s="24">
        <v>20</v>
      </c>
      <c r="B33" s="25" t="s">
        <v>802</v>
      </c>
      <c r="C33" s="25" t="s">
        <v>803</v>
      </c>
      <c r="D33" s="25" t="s">
        <v>277</v>
      </c>
      <c r="E33" s="16">
        <v>960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38">
        <v>21</v>
      </c>
      <c r="B34" s="27" t="s">
        <v>967</v>
      </c>
      <c r="C34" s="27" t="s">
        <v>968</v>
      </c>
      <c r="D34" s="27" t="s">
        <v>280</v>
      </c>
      <c r="E34" s="28">
        <v>1862.117</v>
      </c>
      <c r="F34" s="79">
        <v>0</v>
      </c>
      <c r="G34" s="86">
        <f t="shared" si="0"/>
        <v>0</v>
      </c>
      <c r="H34" s="86">
        <v>1862.117</v>
      </c>
    </row>
    <row r="35" spans="1:8" ht="24" customHeight="1">
      <c r="A35" s="24">
        <v>22</v>
      </c>
      <c r="B35" s="25" t="s">
        <v>969</v>
      </c>
      <c r="C35" s="25" t="s">
        <v>970</v>
      </c>
      <c r="D35" s="25" t="s">
        <v>277</v>
      </c>
      <c r="E35" s="16">
        <v>150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38">
        <v>23</v>
      </c>
      <c r="B36" s="27" t="s">
        <v>804</v>
      </c>
      <c r="C36" s="27" t="s">
        <v>971</v>
      </c>
      <c r="D36" s="27" t="s">
        <v>280</v>
      </c>
      <c r="E36" s="28">
        <v>290.95600000000002</v>
      </c>
      <c r="F36" s="79">
        <v>0</v>
      </c>
      <c r="G36" s="86">
        <f t="shared" si="0"/>
        <v>0</v>
      </c>
      <c r="H36" s="86">
        <v>290.95600000000002</v>
      </c>
    </row>
    <row r="37" spans="1:8" ht="13.5" customHeight="1">
      <c r="A37" s="24">
        <v>24</v>
      </c>
      <c r="B37" s="25" t="s">
        <v>972</v>
      </c>
      <c r="C37" s="25" t="s">
        <v>973</v>
      </c>
      <c r="D37" s="25" t="s">
        <v>324</v>
      </c>
      <c r="E37" s="16">
        <v>300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47"/>
      <c r="B38" s="44">
        <v>171201201</v>
      </c>
      <c r="C38" s="44" t="s">
        <v>974</v>
      </c>
      <c r="D38" s="44" t="s">
        <v>277</v>
      </c>
      <c r="E38" s="45">
        <v>91</v>
      </c>
      <c r="F38" s="78">
        <v>0</v>
      </c>
      <c r="G38" s="84">
        <f t="shared" si="0"/>
        <v>0</v>
      </c>
      <c r="H38" s="84">
        <v>0</v>
      </c>
    </row>
    <row r="39" spans="1:8" ht="13.5" customHeight="1">
      <c r="A39" s="47"/>
      <c r="B39" s="44">
        <v>171209002</v>
      </c>
      <c r="C39" s="44" t="s">
        <v>975</v>
      </c>
      <c r="D39" s="44" t="s">
        <v>280</v>
      </c>
      <c r="E39" s="45">
        <v>5762.33</v>
      </c>
      <c r="F39" s="78">
        <v>0</v>
      </c>
      <c r="G39" s="84">
        <f>E39*F39</f>
        <v>0</v>
      </c>
      <c r="H39" s="84">
        <v>0</v>
      </c>
    </row>
    <row r="40" spans="1:8" ht="24" customHeight="1">
      <c r="A40" s="24">
        <v>26</v>
      </c>
      <c r="B40" s="25" t="s">
        <v>275</v>
      </c>
      <c r="C40" s="25" t="s">
        <v>276</v>
      </c>
      <c r="D40" s="25" t="s">
        <v>277</v>
      </c>
      <c r="E40" s="16">
        <v>0.7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38">
        <v>27</v>
      </c>
      <c r="B41" s="27" t="s">
        <v>976</v>
      </c>
      <c r="C41" s="27" t="s">
        <v>977</v>
      </c>
      <c r="D41" s="27" t="s">
        <v>280</v>
      </c>
      <c r="E41" s="28">
        <v>1.181</v>
      </c>
      <c r="F41" s="79">
        <v>0</v>
      </c>
      <c r="G41" s="86">
        <f t="shared" si="0"/>
        <v>0</v>
      </c>
      <c r="H41" s="86">
        <v>1.181</v>
      </c>
    </row>
    <row r="42" spans="1:8" ht="24" customHeight="1">
      <c r="A42" s="24">
        <v>28</v>
      </c>
      <c r="B42" s="25" t="s">
        <v>978</v>
      </c>
      <c r="C42" s="25" t="s">
        <v>979</v>
      </c>
      <c r="D42" s="25" t="s">
        <v>277</v>
      </c>
      <c r="E42" s="16">
        <v>279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38">
        <v>29</v>
      </c>
      <c r="B43" s="27" t="s">
        <v>804</v>
      </c>
      <c r="C43" s="27" t="s">
        <v>971</v>
      </c>
      <c r="D43" s="27" t="s">
        <v>280</v>
      </c>
      <c r="E43" s="28">
        <v>541.178</v>
      </c>
      <c r="F43" s="79">
        <v>0</v>
      </c>
      <c r="G43" s="86">
        <f t="shared" si="0"/>
        <v>0</v>
      </c>
      <c r="H43" s="86">
        <v>541.178</v>
      </c>
    </row>
    <row r="44" spans="1:8" ht="24" customHeight="1">
      <c r="A44" s="24">
        <v>30</v>
      </c>
      <c r="B44" s="25" t="s">
        <v>980</v>
      </c>
      <c r="C44" s="25" t="s">
        <v>981</v>
      </c>
      <c r="D44" s="25" t="s">
        <v>277</v>
      </c>
      <c r="E44" s="16">
        <v>2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38">
        <v>31</v>
      </c>
      <c r="B45" s="27" t="s">
        <v>982</v>
      </c>
      <c r="C45" s="27" t="s">
        <v>983</v>
      </c>
      <c r="D45" s="27" t="s">
        <v>280</v>
      </c>
      <c r="E45" s="28">
        <v>3.879</v>
      </c>
      <c r="F45" s="79">
        <v>0</v>
      </c>
      <c r="G45" s="86">
        <f t="shared" si="0"/>
        <v>0</v>
      </c>
      <c r="H45" s="86">
        <v>3.879</v>
      </c>
    </row>
    <row r="46" spans="1:8" ht="13.5" customHeight="1">
      <c r="A46" s="24">
        <v>32</v>
      </c>
      <c r="B46" s="25" t="s">
        <v>984</v>
      </c>
      <c r="C46" s="25" t="s">
        <v>985</v>
      </c>
      <c r="D46" s="25" t="s">
        <v>324</v>
      </c>
      <c r="E46" s="16">
        <v>1350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4">
        <v>33</v>
      </c>
      <c r="B47" s="25" t="s">
        <v>986</v>
      </c>
      <c r="C47" s="25" t="s">
        <v>987</v>
      </c>
      <c r="D47" s="25" t="s">
        <v>324</v>
      </c>
      <c r="E47" s="16">
        <v>300</v>
      </c>
      <c r="F47" s="77">
        <v>0</v>
      </c>
      <c r="G47" s="83">
        <f t="shared" si="0"/>
        <v>0</v>
      </c>
      <c r="H47" s="83">
        <v>0</v>
      </c>
    </row>
    <row r="48" spans="1:8" ht="28.5" customHeight="1">
      <c r="A48" s="21"/>
      <c r="B48" s="22" t="s">
        <v>265</v>
      </c>
      <c r="C48" s="22" t="s">
        <v>456</v>
      </c>
      <c r="D48" s="22"/>
      <c r="E48" s="23"/>
      <c r="F48" s="76"/>
      <c r="G48" s="85">
        <f>SUM(G49:G90)</f>
        <v>0</v>
      </c>
      <c r="H48" s="85">
        <v>739.32135582000001</v>
      </c>
    </row>
    <row r="49" spans="1:8" ht="13.5" customHeight="1">
      <c r="A49" s="24">
        <v>34</v>
      </c>
      <c r="B49" s="25" t="s">
        <v>988</v>
      </c>
      <c r="C49" s="25" t="s">
        <v>989</v>
      </c>
      <c r="D49" s="25" t="s">
        <v>277</v>
      </c>
      <c r="E49" s="16">
        <v>2.75</v>
      </c>
      <c r="F49" s="77">
        <v>0</v>
      </c>
      <c r="G49" s="83">
        <f>E49*F49</f>
        <v>0</v>
      </c>
      <c r="H49" s="83">
        <v>2.5492499999999998</v>
      </c>
    </row>
    <row r="50" spans="1:8" ht="13.5" customHeight="1">
      <c r="A50" s="24">
        <v>35</v>
      </c>
      <c r="B50" s="25" t="s">
        <v>990</v>
      </c>
      <c r="C50" s="25" t="s">
        <v>991</v>
      </c>
      <c r="D50" s="25" t="s">
        <v>287</v>
      </c>
      <c r="E50" s="16">
        <v>41.5</v>
      </c>
      <c r="F50" s="77">
        <v>0</v>
      </c>
      <c r="G50" s="83">
        <f t="shared" ref="G50:G90" si="1">E50*F50</f>
        <v>0</v>
      </c>
      <c r="H50" s="83">
        <v>3.569E-2</v>
      </c>
    </row>
    <row r="51" spans="1:8" ht="24" customHeight="1">
      <c r="A51" s="24">
        <v>36</v>
      </c>
      <c r="B51" s="25" t="s">
        <v>992</v>
      </c>
      <c r="C51" s="25" t="s">
        <v>993</v>
      </c>
      <c r="D51" s="25" t="s">
        <v>324</v>
      </c>
      <c r="E51" s="16">
        <v>1500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37</v>
      </c>
      <c r="B52" s="25" t="s">
        <v>994</v>
      </c>
      <c r="C52" s="25" t="s">
        <v>995</v>
      </c>
      <c r="D52" s="25" t="s">
        <v>280</v>
      </c>
      <c r="E52" s="16">
        <v>1.26</v>
      </c>
      <c r="F52" s="77">
        <v>0</v>
      </c>
      <c r="G52" s="83">
        <f t="shared" si="1"/>
        <v>0</v>
      </c>
      <c r="H52" s="83">
        <v>1.3531392</v>
      </c>
    </row>
    <row r="53" spans="1:8" ht="24" customHeight="1">
      <c r="A53" s="24">
        <v>38</v>
      </c>
      <c r="B53" s="25" t="s">
        <v>996</v>
      </c>
      <c r="C53" s="25" t="s">
        <v>997</v>
      </c>
      <c r="D53" s="25" t="s">
        <v>287</v>
      </c>
      <c r="E53" s="16">
        <v>1472.9</v>
      </c>
      <c r="F53" s="77">
        <v>0</v>
      </c>
      <c r="G53" s="83">
        <f t="shared" si="1"/>
        <v>0</v>
      </c>
      <c r="H53" s="83">
        <v>129.29116200000001</v>
      </c>
    </row>
    <row r="54" spans="1:8" ht="24" customHeight="1">
      <c r="A54" s="24">
        <v>39</v>
      </c>
      <c r="B54" s="25" t="s">
        <v>998</v>
      </c>
      <c r="C54" s="25" t="s">
        <v>999</v>
      </c>
      <c r="D54" s="25" t="s">
        <v>287</v>
      </c>
      <c r="E54" s="16">
        <v>149.5</v>
      </c>
      <c r="F54" s="77">
        <v>0</v>
      </c>
      <c r="G54" s="83">
        <f t="shared" si="1"/>
        <v>0</v>
      </c>
      <c r="H54" s="83">
        <v>12.170795</v>
      </c>
    </row>
    <row r="55" spans="1:8" ht="24" customHeight="1">
      <c r="A55" s="24">
        <v>40</v>
      </c>
      <c r="B55" s="25" t="s">
        <v>1000</v>
      </c>
      <c r="C55" s="25" t="s">
        <v>1001</v>
      </c>
      <c r="D55" s="25" t="s">
        <v>312</v>
      </c>
      <c r="E55" s="16">
        <v>130</v>
      </c>
      <c r="F55" s="77">
        <v>0</v>
      </c>
      <c r="G55" s="83">
        <f t="shared" si="1"/>
        <v>0</v>
      </c>
      <c r="H55" s="83">
        <v>4.0260999999999996</v>
      </c>
    </row>
    <row r="56" spans="1:8" ht="24" customHeight="1">
      <c r="A56" s="24">
        <v>41</v>
      </c>
      <c r="B56" s="25" t="s">
        <v>1002</v>
      </c>
      <c r="C56" s="25" t="s">
        <v>1003</v>
      </c>
      <c r="D56" s="25" t="s">
        <v>280</v>
      </c>
      <c r="E56" s="16">
        <v>1.04</v>
      </c>
      <c r="F56" s="77">
        <v>0</v>
      </c>
      <c r="G56" s="83">
        <f t="shared" si="1"/>
        <v>0</v>
      </c>
      <c r="H56" s="83">
        <v>0.1034592</v>
      </c>
    </row>
    <row r="57" spans="1:8" ht="24" customHeight="1">
      <c r="A57" s="38">
        <v>42</v>
      </c>
      <c r="B57" s="27" t="s">
        <v>1004</v>
      </c>
      <c r="C57" s="27" t="s">
        <v>1005</v>
      </c>
      <c r="D57" s="27" t="s">
        <v>280</v>
      </c>
      <c r="E57" s="28">
        <v>0.20799999999999999</v>
      </c>
      <c r="F57" s="79">
        <v>0</v>
      </c>
      <c r="G57" s="86">
        <f t="shared" si="1"/>
        <v>0</v>
      </c>
      <c r="H57" s="86">
        <v>0.20799999999999999</v>
      </c>
    </row>
    <row r="58" spans="1:8" ht="24" customHeight="1">
      <c r="A58" s="24">
        <v>43</v>
      </c>
      <c r="B58" s="25" t="s">
        <v>1006</v>
      </c>
      <c r="C58" s="25" t="s">
        <v>1007</v>
      </c>
      <c r="D58" s="25" t="s">
        <v>280</v>
      </c>
      <c r="E58" s="16">
        <v>1.04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44</v>
      </c>
      <c r="B59" s="25" t="s">
        <v>1008</v>
      </c>
      <c r="C59" s="25" t="s">
        <v>1009</v>
      </c>
      <c r="D59" s="25" t="s">
        <v>312</v>
      </c>
      <c r="E59" s="16">
        <v>40</v>
      </c>
      <c r="F59" s="77">
        <v>0</v>
      </c>
      <c r="G59" s="83">
        <f t="shared" si="1"/>
        <v>0</v>
      </c>
      <c r="H59" s="83">
        <v>2E-3</v>
      </c>
    </row>
    <row r="60" spans="1:8" ht="24" customHeight="1">
      <c r="A60" s="24">
        <v>45</v>
      </c>
      <c r="B60" s="25" t="s">
        <v>1010</v>
      </c>
      <c r="C60" s="25" t="s">
        <v>1011</v>
      </c>
      <c r="D60" s="25" t="s">
        <v>312</v>
      </c>
      <c r="E60" s="16">
        <v>353</v>
      </c>
      <c r="F60" s="77">
        <v>0</v>
      </c>
      <c r="G60" s="83">
        <f t="shared" si="1"/>
        <v>0</v>
      </c>
      <c r="H60" s="83">
        <v>3.5300000000000002E-3</v>
      </c>
    </row>
    <row r="61" spans="1:8" ht="24" customHeight="1">
      <c r="A61" s="24">
        <v>46</v>
      </c>
      <c r="B61" s="25" t="s">
        <v>1012</v>
      </c>
      <c r="C61" s="25" t="s">
        <v>1013</v>
      </c>
      <c r="D61" s="25" t="s">
        <v>324</v>
      </c>
      <c r="E61" s="16">
        <v>739</v>
      </c>
      <c r="F61" s="77">
        <v>0</v>
      </c>
      <c r="G61" s="83">
        <f t="shared" si="1"/>
        <v>0</v>
      </c>
      <c r="H61" s="83">
        <v>0.11085</v>
      </c>
    </row>
    <row r="62" spans="1:8" ht="13.5" customHeight="1">
      <c r="A62" s="38">
        <v>47</v>
      </c>
      <c r="B62" s="27" t="s">
        <v>1014</v>
      </c>
      <c r="C62" s="27" t="s">
        <v>1015</v>
      </c>
      <c r="D62" s="27" t="s">
        <v>280</v>
      </c>
      <c r="E62" s="28">
        <v>37.869999999999997</v>
      </c>
      <c r="F62" s="79">
        <v>0</v>
      </c>
      <c r="G62" s="86">
        <f t="shared" si="1"/>
        <v>0</v>
      </c>
      <c r="H62" s="86">
        <v>37.869999999999997</v>
      </c>
    </row>
    <row r="63" spans="1:8" ht="24" customHeight="1">
      <c r="A63" s="24">
        <v>48</v>
      </c>
      <c r="B63" s="25" t="s">
        <v>1016</v>
      </c>
      <c r="C63" s="25" t="s">
        <v>1017</v>
      </c>
      <c r="D63" s="25" t="s">
        <v>324</v>
      </c>
      <c r="E63" s="16">
        <v>739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49</v>
      </c>
      <c r="B64" s="25" t="s">
        <v>1018</v>
      </c>
      <c r="C64" s="25" t="s">
        <v>1019</v>
      </c>
      <c r="D64" s="25" t="s">
        <v>280</v>
      </c>
      <c r="E64" s="16">
        <v>56.843000000000004</v>
      </c>
      <c r="F64" s="77">
        <v>0</v>
      </c>
      <c r="G64" s="83">
        <f t="shared" si="1"/>
        <v>0</v>
      </c>
      <c r="H64" s="83">
        <v>0</v>
      </c>
    </row>
    <row r="65" spans="1:8" ht="24" customHeight="1">
      <c r="A65" s="24">
        <v>50</v>
      </c>
      <c r="B65" s="25" t="s">
        <v>1020</v>
      </c>
      <c r="C65" s="25" t="s">
        <v>1021</v>
      </c>
      <c r="D65" s="25" t="s">
        <v>324</v>
      </c>
      <c r="E65" s="16">
        <v>627</v>
      </c>
      <c r="F65" s="77">
        <v>0</v>
      </c>
      <c r="G65" s="83">
        <f t="shared" si="1"/>
        <v>0</v>
      </c>
      <c r="H65" s="83">
        <v>0</v>
      </c>
    </row>
    <row r="66" spans="1:8" ht="24" customHeight="1">
      <c r="A66" s="24">
        <v>51</v>
      </c>
      <c r="B66" s="25" t="s">
        <v>1022</v>
      </c>
      <c r="C66" s="25" t="s">
        <v>1023</v>
      </c>
      <c r="D66" s="25" t="s">
        <v>287</v>
      </c>
      <c r="E66" s="16">
        <v>2.4</v>
      </c>
      <c r="F66" s="77">
        <v>0</v>
      </c>
      <c r="G66" s="83">
        <f t="shared" si="1"/>
        <v>0</v>
      </c>
      <c r="H66" s="83">
        <v>4.1279999999999997E-2</v>
      </c>
    </row>
    <row r="67" spans="1:8" ht="24" customHeight="1">
      <c r="A67" s="38">
        <v>52</v>
      </c>
      <c r="B67" s="27" t="s">
        <v>1024</v>
      </c>
      <c r="C67" s="27" t="s">
        <v>1025</v>
      </c>
      <c r="D67" s="27" t="s">
        <v>312</v>
      </c>
      <c r="E67" s="28">
        <v>4.08</v>
      </c>
      <c r="F67" s="79">
        <v>0</v>
      </c>
      <c r="G67" s="86">
        <f t="shared" si="1"/>
        <v>0</v>
      </c>
      <c r="H67" s="86">
        <v>1.6646399999999999</v>
      </c>
    </row>
    <row r="68" spans="1:8" ht="24" customHeight="1">
      <c r="A68" s="24">
        <v>53</v>
      </c>
      <c r="B68" s="25" t="s">
        <v>1026</v>
      </c>
      <c r="C68" s="25" t="s">
        <v>1027</v>
      </c>
      <c r="D68" s="25" t="s">
        <v>287</v>
      </c>
      <c r="E68" s="16">
        <v>1449.5</v>
      </c>
      <c r="F68" s="77">
        <v>0</v>
      </c>
      <c r="G68" s="83">
        <f t="shared" si="1"/>
        <v>0</v>
      </c>
      <c r="H68" s="83">
        <v>0</v>
      </c>
    </row>
    <row r="69" spans="1:8" ht="24" customHeight="1">
      <c r="A69" s="24">
        <v>54</v>
      </c>
      <c r="B69" s="25" t="s">
        <v>1028</v>
      </c>
      <c r="C69" s="25" t="s">
        <v>1029</v>
      </c>
      <c r="D69" s="25" t="s">
        <v>287</v>
      </c>
      <c r="E69" s="16">
        <v>1449.5</v>
      </c>
      <c r="F69" s="77">
        <v>0</v>
      </c>
      <c r="G69" s="83">
        <f t="shared" si="1"/>
        <v>0</v>
      </c>
      <c r="H69" s="83">
        <v>1.3770249999999999</v>
      </c>
    </row>
    <row r="70" spans="1:8" ht="13.5" customHeight="1">
      <c r="A70" s="24">
        <v>55</v>
      </c>
      <c r="B70" s="25" t="s">
        <v>1030</v>
      </c>
      <c r="C70" s="25" t="s">
        <v>1031</v>
      </c>
      <c r="D70" s="25" t="s">
        <v>312</v>
      </c>
      <c r="E70" s="16">
        <v>24</v>
      </c>
      <c r="F70" s="77">
        <v>0</v>
      </c>
      <c r="G70" s="83">
        <f t="shared" si="1"/>
        <v>0</v>
      </c>
      <c r="H70" s="83">
        <v>2.4E-2</v>
      </c>
    </row>
    <row r="71" spans="1:8" ht="24" customHeight="1">
      <c r="A71" s="24">
        <v>56</v>
      </c>
      <c r="B71" s="25" t="s">
        <v>1032</v>
      </c>
      <c r="C71" s="25" t="s">
        <v>1033</v>
      </c>
      <c r="D71" s="25" t="s">
        <v>312</v>
      </c>
      <c r="E71" s="16">
        <v>1000</v>
      </c>
      <c r="F71" s="77">
        <v>0</v>
      </c>
      <c r="G71" s="83">
        <f t="shared" si="1"/>
        <v>0</v>
      </c>
      <c r="H71" s="83">
        <v>0.1</v>
      </c>
    </row>
    <row r="72" spans="1:8" ht="24" customHeight="1">
      <c r="A72" s="24">
        <v>57</v>
      </c>
      <c r="B72" s="25" t="s">
        <v>1034</v>
      </c>
      <c r="C72" s="25" t="s">
        <v>1035</v>
      </c>
      <c r="D72" s="25" t="s">
        <v>312</v>
      </c>
      <c r="E72" s="16">
        <v>1000</v>
      </c>
      <c r="F72" s="77">
        <v>0</v>
      </c>
      <c r="G72" s="83">
        <f t="shared" si="1"/>
        <v>0</v>
      </c>
      <c r="H72" s="83">
        <v>0.18</v>
      </c>
    </row>
    <row r="73" spans="1:8" ht="24" customHeight="1">
      <c r="A73" s="38">
        <v>58</v>
      </c>
      <c r="B73" s="27" t="s">
        <v>1036</v>
      </c>
      <c r="C73" s="27" t="s">
        <v>1037</v>
      </c>
      <c r="D73" s="27" t="s">
        <v>280</v>
      </c>
      <c r="E73" s="28">
        <v>1.8</v>
      </c>
      <c r="F73" s="79">
        <v>0</v>
      </c>
      <c r="G73" s="86">
        <f t="shared" si="1"/>
        <v>0</v>
      </c>
      <c r="H73" s="86">
        <v>1.8</v>
      </c>
    </row>
    <row r="74" spans="1:8" ht="24" customHeight="1">
      <c r="A74" s="24">
        <v>59</v>
      </c>
      <c r="B74" s="25" t="s">
        <v>1038</v>
      </c>
      <c r="C74" s="25" t="s">
        <v>1039</v>
      </c>
      <c r="D74" s="25" t="s">
        <v>277</v>
      </c>
      <c r="E74" s="16">
        <v>103</v>
      </c>
      <c r="F74" s="77">
        <v>0</v>
      </c>
      <c r="G74" s="83">
        <f t="shared" si="1"/>
        <v>0</v>
      </c>
      <c r="H74" s="83">
        <v>234.34251</v>
      </c>
    </row>
    <row r="75" spans="1:8" ht="24" customHeight="1">
      <c r="A75" s="24">
        <v>60</v>
      </c>
      <c r="B75" s="25" t="s">
        <v>1040</v>
      </c>
      <c r="C75" s="25" t="s">
        <v>1041</v>
      </c>
      <c r="D75" s="25" t="s">
        <v>277</v>
      </c>
      <c r="E75" s="16">
        <v>16</v>
      </c>
      <c r="F75" s="77">
        <v>0</v>
      </c>
      <c r="G75" s="83">
        <f t="shared" si="1"/>
        <v>0</v>
      </c>
      <c r="H75" s="83">
        <v>36.804479999999998</v>
      </c>
    </row>
    <row r="76" spans="1:8" ht="13.5" customHeight="1">
      <c r="A76" s="24">
        <v>61</v>
      </c>
      <c r="B76" s="25" t="s">
        <v>1042</v>
      </c>
      <c r="C76" s="25" t="s">
        <v>1043</v>
      </c>
      <c r="D76" s="25" t="s">
        <v>277</v>
      </c>
      <c r="E76" s="16">
        <v>0.5</v>
      </c>
      <c r="F76" s="77">
        <v>0</v>
      </c>
      <c r="G76" s="83">
        <f t="shared" si="1"/>
        <v>0</v>
      </c>
      <c r="H76" s="83">
        <v>1.16117</v>
      </c>
    </row>
    <row r="77" spans="1:8" ht="24" customHeight="1">
      <c r="A77" s="24">
        <v>62</v>
      </c>
      <c r="B77" s="25" t="s">
        <v>1044</v>
      </c>
      <c r="C77" s="25" t="s">
        <v>1045</v>
      </c>
      <c r="D77" s="25" t="s">
        <v>277</v>
      </c>
      <c r="E77" s="16">
        <v>104.6</v>
      </c>
      <c r="F77" s="77">
        <v>0</v>
      </c>
      <c r="G77" s="83">
        <f t="shared" si="1"/>
        <v>0</v>
      </c>
      <c r="H77" s="83">
        <v>250.14148599999999</v>
      </c>
    </row>
    <row r="78" spans="1:8" ht="24" customHeight="1">
      <c r="A78" s="24">
        <v>63</v>
      </c>
      <c r="B78" s="25" t="s">
        <v>1046</v>
      </c>
      <c r="C78" s="25" t="s">
        <v>1047</v>
      </c>
      <c r="D78" s="25" t="s">
        <v>324</v>
      </c>
      <c r="E78" s="16">
        <v>131.309</v>
      </c>
      <c r="F78" s="77">
        <v>0</v>
      </c>
      <c r="G78" s="83">
        <f t="shared" si="1"/>
        <v>0</v>
      </c>
      <c r="H78" s="83">
        <v>1.2316784199999999</v>
      </c>
    </row>
    <row r="79" spans="1:8" ht="24" customHeight="1">
      <c r="A79" s="24">
        <v>64</v>
      </c>
      <c r="B79" s="25" t="s">
        <v>1048</v>
      </c>
      <c r="C79" s="25" t="s">
        <v>1049</v>
      </c>
      <c r="D79" s="25" t="s">
        <v>324</v>
      </c>
      <c r="E79" s="16">
        <v>131.309</v>
      </c>
      <c r="F79" s="77">
        <v>0</v>
      </c>
      <c r="G79" s="83">
        <f t="shared" si="1"/>
        <v>0</v>
      </c>
      <c r="H79" s="83">
        <v>0</v>
      </c>
    </row>
    <row r="80" spans="1:8" ht="24" customHeight="1">
      <c r="A80" s="24">
        <v>65</v>
      </c>
      <c r="B80" s="25" t="s">
        <v>1050</v>
      </c>
      <c r="C80" s="25" t="s">
        <v>1051</v>
      </c>
      <c r="D80" s="25" t="s">
        <v>280</v>
      </c>
      <c r="E80" s="16">
        <v>11.64</v>
      </c>
      <c r="F80" s="77">
        <v>0</v>
      </c>
      <c r="G80" s="83">
        <f t="shared" si="1"/>
        <v>0</v>
      </c>
      <c r="H80" s="83">
        <v>12.081738</v>
      </c>
    </row>
    <row r="81" spans="1:8" ht="13.5" customHeight="1">
      <c r="A81" s="24">
        <v>66</v>
      </c>
      <c r="B81" s="25" t="s">
        <v>1052</v>
      </c>
      <c r="C81" s="25" t="s">
        <v>1053</v>
      </c>
      <c r="D81" s="25" t="s">
        <v>277</v>
      </c>
      <c r="E81" s="16">
        <v>0.2</v>
      </c>
      <c r="F81" s="77">
        <v>0</v>
      </c>
      <c r="G81" s="83">
        <f t="shared" si="1"/>
        <v>0</v>
      </c>
      <c r="H81" s="83">
        <v>0.46446799999999999</v>
      </c>
    </row>
    <row r="82" spans="1:8" ht="24" customHeight="1">
      <c r="A82" s="24">
        <v>67</v>
      </c>
      <c r="B82" s="25" t="s">
        <v>1054</v>
      </c>
      <c r="C82" s="25" t="s">
        <v>1055</v>
      </c>
      <c r="D82" s="25" t="s">
        <v>287</v>
      </c>
      <c r="E82" s="16">
        <v>1430</v>
      </c>
      <c r="F82" s="77">
        <v>0</v>
      </c>
      <c r="G82" s="83">
        <f t="shared" si="1"/>
        <v>0</v>
      </c>
      <c r="H82" s="83">
        <v>8.5800000000000001E-2</v>
      </c>
    </row>
    <row r="83" spans="1:8" ht="24" customHeight="1">
      <c r="A83" s="24">
        <v>68</v>
      </c>
      <c r="B83" s="25" t="s">
        <v>1056</v>
      </c>
      <c r="C83" s="25" t="s">
        <v>1057</v>
      </c>
      <c r="D83" s="25" t="s">
        <v>287</v>
      </c>
      <c r="E83" s="16">
        <v>88</v>
      </c>
      <c r="F83" s="77">
        <v>0</v>
      </c>
      <c r="G83" s="83">
        <f t="shared" si="1"/>
        <v>0</v>
      </c>
      <c r="H83" s="83">
        <v>3.95824</v>
      </c>
    </row>
    <row r="84" spans="1:8" ht="13.5" customHeight="1">
      <c r="A84" s="24">
        <v>69</v>
      </c>
      <c r="B84" s="25" t="s">
        <v>1058</v>
      </c>
      <c r="C84" s="25" t="s">
        <v>1059</v>
      </c>
      <c r="D84" s="25" t="s">
        <v>287</v>
      </c>
      <c r="E84" s="16">
        <v>88</v>
      </c>
      <c r="F84" s="77">
        <v>0</v>
      </c>
      <c r="G84" s="83">
        <f t="shared" si="1"/>
        <v>0</v>
      </c>
      <c r="H84" s="83">
        <v>3.95824</v>
      </c>
    </row>
    <row r="85" spans="1:8" ht="24" customHeight="1">
      <c r="A85" s="24">
        <v>70</v>
      </c>
      <c r="B85" s="25" t="s">
        <v>1060</v>
      </c>
      <c r="C85" s="25" t="s">
        <v>1061</v>
      </c>
      <c r="D85" s="25" t="s">
        <v>312</v>
      </c>
      <c r="E85" s="16">
        <v>12</v>
      </c>
      <c r="F85" s="77">
        <v>0</v>
      </c>
      <c r="G85" s="83">
        <f t="shared" si="1"/>
        <v>0</v>
      </c>
      <c r="H85" s="83">
        <v>5.28E-2</v>
      </c>
    </row>
    <row r="86" spans="1:8" ht="24" customHeight="1">
      <c r="A86" s="24">
        <v>71</v>
      </c>
      <c r="B86" s="25" t="s">
        <v>465</v>
      </c>
      <c r="C86" s="25" t="s">
        <v>812</v>
      </c>
      <c r="D86" s="25" t="s">
        <v>324</v>
      </c>
      <c r="E86" s="16">
        <v>1650</v>
      </c>
      <c r="F86" s="77">
        <v>0</v>
      </c>
      <c r="G86" s="83">
        <f t="shared" si="1"/>
        <v>0</v>
      </c>
      <c r="H86" s="83">
        <v>4.9500000000000002E-2</v>
      </c>
    </row>
    <row r="87" spans="1:8" ht="13.5" customHeight="1">
      <c r="A87" s="38">
        <v>72</v>
      </c>
      <c r="B87" s="27" t="s">
        <v>467</v>
      </c>
      <c r="C87" s="27" t="s">
        <v>1062</v>
      </c>
      <c r="D87" s="27" t="s">
        <v>324</v>
      </c>
      <c r="E87" s="28">
        <v>1683</v>
      </c>
      <c r="F87" s="79">
        <v>0</v>
      </c>
      <c r="G87" s="86">
        <f t="shared" si="1"/>
        <v>0</v>
      </c>
      <c r="H87" s="86">
        <v>0.67320000000000002</v>
      </c>
    </row>
    <row r="88" spans="1:8" ht="24" customHeight="1">
      <c r="A88" s="24">
        <v>73</v>
      </c>
      <c r="B88" s="25" t="s">
        <v>1063</v>
      </c>
      <c r="C88" s="25" t="s">
        <v>1064</v>
      </c>
      <c r="D88" s="25" t="s">
        <v>324</v>
      </c>
      <c r="E88" s="16">
        <v>1920</v>
      </c>
      <c r="F88" s="77">
        <v>0</v>
      </c>
      <c r="G88" s="83">
        <f t="shared" si="1"/>
        <v>0</v>
      </c>
      <c r="H88" s="83">
        <v>0.49919999999999998</v>
      </c>
    </row>
    <row r="89" spans="1:8" ht="24" customHeight="1">
      <c r="A89" s="24">
        <v>74</v>
      </c>
      <c r="B89" s="25" t="s">
        <v>1065</v>
      </c>
      <c r="C89" s="25" t="s">
        <v>1066</v>
      </c>
      <c r="D89" s="25" t="s">
        <v>324</v>
      </c>
      <c r="E89" s="16">
        <v>141</v>
      </c>
      <c r="F89" s="77">
        <v>0</v>
      </c>
      <c r="G89" s="83">
        <f t="shared" si="1"/>
        <v>0</v>
      </c>
      <c r="H89" s="83">
        <v>1.41E-2</v>
      </c>
    </row>
    <row r="90" spans="1:8" ht="13.5" customHeight="1">
      <c r="A90" s="38">
        <v>75</v>
      </c>
      <c r="B90" s="27" t="s">
        <v>1067</v>
      </c>
      <c r="C90" s="27" t="s">
        <v>1068</v>
      </c>
      <c r="D90" s="27" t="s">
        <v>324</v>
      </c>
      <c r="E90" s="28">
        <v>162.15</v>
      </c>
      <c r="F90" s="79">
        <v>0</v>
      </c>
      <c r="G90" s="86">
        <f t="shared" si="1"/>
        <v>0</v>
      </c>
      <c r="H90" s="86">
        <v>0.89182499999999998</v>
      </c>
    </row>
    <row r="91" spans="1:8" ht="28.5" customHeight="1">
      <c r="A91" s="21"/>
      <c r="B91" s="22" t="s">
        <v>266</v>
      </c>
      <c r="C91" s="22" t="s">
        <v>469</v>
      </c>
      <c r="D91" s="22"/>
      <c r="E91" s="23"/>
      <c r="F91" s="76"/>
      <c r="G91" s="85">
        <f>SUM(G92:G127)</f>
        <v>0</v>
      </c>
      <c r="H91" s="85">
        <v>731.52965347999998</v>
      </c>
    </row>
    <row r="92" spans="1:8" ht="13.5" customHeight="1">
      <c r="A92" s="24">
        <v>76</v>
      </c>
      <c r="B92" s="25" t="s">
        <v>1069</v>
      </c>
      <c r="C92" s="25" t="s">
        <v>1070</v>
      </c>
      <c r="D92" s="25" t="s">
        <v>277</v>
      </c>
      <c r="E92" s="16">
        <v>18.739999999999998</v>
      </c>
      <c r="F92" s="77">
        <v>0</v>
      </c>
      <c r="G92" s="83">
        <f>E92*F92</f>
        <v>0</v>
      </c>
      <c r="H92" s="83">
        <v>44.705207000000001</v>
      </c>
    </row>
    <row r="93" spans="1:8" ht="13.5" customHeight="1">
      <c r="A93" s="24">
        <v>77</v>
      </c>
      <c r="B93" s="25" t="s">
        <v>1071</v>
      </c>
      <c r="C93" s="25" t="s">
        <v>1072</v>
      </c>
      <c r="D93" s="25" t="s">
        <v>324</v>
      </c>
      <c r="E93" s="16">
        <v>128.16999999999999</v>
      </c>
      <c r="F93" s="77">
        <v>0</v>
      </c>
      <c r="G93" s="83">
        <f t="shared" ref="G93:G127" si="2">E93*F93</f>
        <v>0</v>
      </c>
      <c r="H93" s="83">
        <v>6.2290619999999999</v>
      </c>
    </row>
    <row r="94" spans="1:8" ht="13.5" customHeight="1">
      <c r="A94" s="24">
        <v>78</v>
      </c>
      <c r="B94" s="25" t="s">
        <v>1073</v>
      </c>
      <c r="C94" s="25" t="s">
        <v>1074</v>
      </c>
      <c r="D94" s="25" t="s">
        <v>324</v>
      </c>
      <c r="E94" s="16">
        <v>128.16999999999999</v>
      </c>
      <c r="F94" s="77">
        <v>0</v>
      </c>
      <c r="G94" s="83">
        <f t="shared" si="2"/>
        <v>0</v>
      </c>
      <c r="H94" s="83">
        <v>1.2817E-3</v>
      </c>
    </row>
    <row r="95" spans="1:8" ht="13.5" customHeight="1">
      <c r="A95" s="24">
        <v>79</v>
      </c>
      <c r="B95" s="25" t="s">
        <v>1075</v>
      </c>
      <c r="C95" s="25" t="s">
        <v>1076</v>
      </c>
      <c r="D95" s="25" t="s">
        <v>280</v>
      </c>
      <c r="E95" s="16">
        <v>3.62</v>
      </c>
      <c r="F95" s="77">
        <v>0</v>
      </c>
      <c r="G95" s="83">
        <f t="shared" si="2"/>
        <v>0</v>
      </c>
      <c r="H95" s="83">
        <v>3.7540848000000002</v>
      </c>
    </row>
    <row r="96" spans="1:8" ht="24" customHeight="1">
      <c r="A96" s="24">
        <v>80</v>
      </c>
      <c r="B96" s="25" t="s">
        <v>1077</v>
      </c>
      <c r="C96" s="25" t="s">
        <v>1078</v>
      </c>
      <c r="D96" s="25" t="s">
        <v>287</v>
      </c>
      <c r="E96" s="16">
        <v>24</v>
      </c>
      <c r="F96" s="77">
        <v>0</v>
      </c>
      <c r="G96" s="83">
        <f t="shared" si="2"/>
        <v>0</v>
      </c>
      <c r="H96" s="83">
        <v>0.65376000000000001</v>
      </c>
    </row>
    <row r="97" spans="1:8" ht="24" customHeight="1">
      <c r="A97" s="24">
        <v>81</v>
      </c>
      <c r="B97" s="25" t="s">
        <v>1079</v>
      </c>
      <c r="C97" s="25" t="s">
        <v>1080</v>
      </c>
      <c r="D97" s="25" t="s">
        <v>287</v>
      </c>
      <c r="E97" s="16">
        <v>20.399999999999999</v>
      </c>
      <c r="F97" s="77">
        <v>0</v>
      </c>
      <c r="G97" s="83">
        <f t="shared" si="2"/>
        <v>0</v>
      </c>
      <c r="H97" s="83">
        <v>9.7920000000000004E-3</v>
      </c>
    </row>
    <row r="98" spans="1:8" ht="24" customHeight="1">
      <c r="A98" s="24">
        <v>82</v>
      </c>
      <c r="B98" s="25" t="s">
        <v>1081</v>
      </c>
      <c r="C98" s="25" t="s">
        <v>1082</v>
      </c>
      <c r="D98" s="25" t="s">
        <v>312</v>
      </c>
      <c r="E98" s="16">
        <v>16</v>
      </c>
      <c r="F98" s="77">
        <v>0</v>
      </c>
      <c r="G98" s="83">
        <f t="shared" si="2"/>
        <v>0</v>
      </c>
      <c r="H98" s="83">
        <v>9.0457599999999996</v>
      </c>
    </row>
    <row r="99" spans="1:8" ht="13.5" customHeight="1">
      <c r="A99" s="38">
        <v>83</v>
      </c>
      <c r="B99" s="27" t="s">
        <v>1083</v>
      </c>
      <c r="C99" s="27" t="s">
        <v>1084</v>
      </c>
      <c r="D99" s="27" t="s">
        <v>312</v>
      </c>
      <c r="E99" s="28">
        <v>1</v>
      </c>
      <c r="F99" s="79">
        <v>0</v>
      </c>
      <c r="G99" s="86">
        <f t="shared" si="2"/>
        <v>0</v>
      </c>
      <c r="H99" s="86">
        <v>14.75</v>
      </c>
    </row>
    <row r="100" spans="1:8" ht="13.5" customHeight="1">
      <c r="A100" s="38">
        <v>84</v>
      </c>
      <c r="B100" s="27" t="s">
        <v>1085</v>
      </c>
      <c r="C100" s="27" t="s">
        <v>1086</v>
      </c>
      <c r="D100" s="27" t="s">
        <v>312</v>
      </c>
      <c r="E100" s="28">
        <v>1</v>
      </c>
      <c r="F100" s="79">
        <v>0</v>
      </c>
      <c r="G100" s="86">
        <f t="shared" si="2"/>
        <v>0</v>
      </c>
      <c r="H100" s="86">
        <v>14.66</v>
      </c>
    </row>
    <row r="101" spans="1:8" ht="13.5" customHeight="1">
      <c r="A101" s="38">
        <v>85</v>
      </c>
      <c r="B101" s="27" t="s">
        <v>1087</v>
      </c>
      <c r="C101" s="27" t="s">
        <v>1088</v>
      </c>
      <c r="D101" s="27" t="s">
        <v>312</v>
      </c>
      <c r="E101" s="28">
        <v>1</v>
      </c>
      <c r="F101" s="79">
        <v>0</v>
      </c>
      <c r="G101" s="86">
        <f t="shared" si="2"/>
        <v>0</v>
      </c>
      <c r="H101" s="86">
        <v>14.97</v>
      </c>
    </row>
    <row r="102" spans="1:8" ht="13.5" customHeight="1">
      <c r="A102" s="38">
        <v>86</v>
      </c>
      <c r="B102" s="27" t="s">
        <v>1089</v>
      </c>
      <c r="C102" s="27" t="s">
        <v>1090</v>
      </c>
      <c r="D102" s="27" t="s">
        <v>312</v>
      </c>
      <c r="E102" s="28">
        <v>1</v>
      </c>
      <c r="F102" s="79">
        <v>0</v>
      </c>
      <c r="G102" s="86">
        <f t="shared" si="2"/>
        <v>0</v>
      </c>
      <c r="H102" s="86">
        <v>14.88</v>
      </c>
    </row>
    <row r="103" spans="1:8" ht="13.5" customHeight="1">
      <c r="A103" s="38">
        <v>87</v>
      </c>
      <c r="B103" s="27" t="s">
        <v>1091</v>
      </c>
      <c r="C103" s="27" t="s">
        <v>1092</v>
      </c>
      <c r="D103" s="27" t="s">
        <v>312</v>
      </c>
      <c r="E103" s="28">
        <v>1</v>
      </c>
      <c r="F103" s="79">
        <v>0</v>
      </c>
      <c r="G103" s="86">
        <f t="shared" si="2"/>
        <v>0</v>
      </c>
      <c r="H103" s="86">
        <v>16.43</v>
      </c>
    </row>
    <row r="104" spans="1:8" ht="13.5" customHeight="1">
      <c r="A104" s="38">
        <v>88</v>
      </c>
      <c r="B104" s="27" t="s">
        <v>1093</v>
      </c>
      <c r="C104" s="27" t="s">
        <v>1094</v>
      </c>
      <c r="D104" s="27" t="s">
        <v>312</v>
      </c>
      <c r="E104" s="28">
        <v>1</v>
      </c>
      <c r="F104" s="79">
        <v>0</v>
      </c>
      <c r="G104" s="86">
        <f t="shared" si="2"/>
        <v>0</v>
      </c>
      <c r="H104" s="86">
        <v>16.28</v>
      </c>
    </row>
    <row r="105" spans="1:8" ht="13.5" customHeight="1">
      <c r="A105" s="38">
        <v>89</v>
      </c>
      <c r="B105" s="27" t="s">
        <v>1095</v>
      </c>
      <c r="C105" s="27" t="s">
        <v>1096</v>
      </c>
      <c r="D105" s="27" t="s">
        <v>312</v>
      </c>
      <c r="E105" s="28">
        <v>1</v>
      </c>
      <c r="F105" s="79">
        <v>0</v>
      </c>
      <c r="G105" s="86">
        <f t="shared" si="2"/>
        <v>0</v>
      </c>
      <c r="H105" s="86">
        <v>16.75</v>
      </c>
    </row>
    <row r="106" spans="1:8" ht="13.5" customHeight="1">
      <c r="A106" s="38">
        <v>90</v>
      </c>
      <c r="B106" s="27" t="s">
        <v>1097</v>
      </c>
      <c r="C106" s="27" t="s">
        <v>1098</v>
      </c>
      <c r="D106" s="27" t="s">
        <v>312</v>
      </c>
      <c r="E106" s="28">
        <v>1</v>
      </c>
      <c r="F106" s="79">
        <v>0</v>
      </c>
      <c r="G106" s="86">
        <f t="shared" si="2"/>
        <v>0</v>
      </c>
      <c r="H106" s="86">
        <v>16.579999999999998</v>
      </c>
    </row>
    <row r="107" spans="1:8" ht="13.5" customHeight="1">
      <c r="A107" s="38">
        <v>91</v>
      </c>
      <c r="B107" s="27" t="s">
        <v>1099</v>
      </c>
      <c r="C107" s="27" t="s">
        <v>1100</v>
      </c>
      <c r="D107" s="27" t="s">
        <v>312</v>
      </c>
      <c r="E107" s="28">
        <v>1</v>
      </c>
      <c r="F107" s="79">
        <v>0</v>
      </c>
      <c r="G107" s="86">
        <f t="shared" si="2"/>
        <v>0</v>
      </c>
      <c r="H107" s="86">
        <v>14</v>
      </c>
    </row>
    <row r="108" spans="1:8" ht="13.5" customHeight="1">
      <c r="A108" s="38">
        <v>92</v>
      </c>
      <c r="B108" s="27" t="s">
        <v>1101</v>
      </c>
      <c r="C108" s="27" t="s">
        <v>1102</v>
      </c>
      <c r="D108" s="27" t="s">
        <v>312</v>
      </c>
      <c r="E108" s="28">
        <v>2</v>
      </c>
      <c r="F108" s="79">
        <v>0</v>
      </c>
      <c r="G108" s="86">
        <f t="shared" si="2"/>
        <v>0</v>
      </c>
      <c r="H108" s="86">
        <v>26.06</v>
      </c>
    </row>
    <row r="109" spans="1:8" ht="13.5" customHeight="1">
      <c r="A109" s="38">
        <v>93</v>
      </c>
      <c r="B109" s="27" t="s">
        <v>1103</v>
      </c>
      <c r="C109" s="27" t="s">
        <v>1104</v>
      </c>
      <c r="D109" s="27" t="s">
        <v>312</v>
      </c>
      <c r="E109" s="28">
        <v>1</v>
      </c>
      <c r="F109" s="79">
        <v>0</v>
      </c>
      <c r="G109" s="86">
        <f t="shared" si="2"/>
        <v>0</v>
      </c>
      <c r="H109" s="86">
        <v>14.08</v>
      </c>
    </row>
    <row r="110" spans="1:8" ht="13.5" customHeight="1">
      <c r="A110" s="38">
        <v>94</v>
      </c>
      <c r="B110" s="27" t="s">
        <v>1105</v>
      </c>
      <c r="C110" s="27" t="s">
        <v>1106</v>
      </c>
      <c r="D110" s="27" t="s">
        <v>312</v>
      </c>
      <c r="E110" s="28">
        <v>1</v>
      </c>
      <c r="F110" s="79">
        <v>0</v>
      </c>
      <c r="G110" s="86">
        <f t="shared" si="2"/>
        <v>0</v>
      </c>
      <c r="H110" s="86">
        <v>14.09</v>
      </c>
    </row>
    <row r="111" spans="1:8" ht="13.5" customHeight="1">
      <c r="A111" s="38">
        <v>95</v>
      </c>
      <c r="B111" s="27" t="s">
        <v>1107</v>
      </c>
      <c r="C111" s="27" t="s">
        <v>1108</v>
      </c>
      <c r="D111" s="27" t="s">
        <v>312</v>
      </c>
      <c r="E111" s="28">
        <v>2</v>
      </c>
      <c r="F111" s="79">
        <v>0</v>
      </c>
      <c r="G111" s="86">
        <f t="shared" si="2"/>
        <v>0</v>
      </c>
      <c r="H111" s="86">
        <v>26.04</v>
      </c>
    </row>
    <row r="112" spans="1:8" ht="13.5" customHeight="1">
      <c r="A112" s="38">
        <v>96</v>
      </c>
      <c r="B112" s="27" t="s">
        <v>1109</v>
      </c>
      <c r="C112" s="27" t="s">
        <v>1110</v>
      </c>
      <c r="D112" s="27" t="s">
        <v>312</v>
      </c>
      <c r="E112" s="28">
        <v>1</v>
      </c>
      <c r="F112" s="79">
        <v>0</v>
      </c>
      <c r="G112" s="86">
        <f t="shared" si="2"/>
        <v>0</v>
      </c>
      <c r="H112" s="86">
        <v>13.98</v>
      </c>
    </row>
    <row r="113" spans="1:8" ht="24" customHeight="1">
      <c r="A113" s="24">
        <v>97</v>
      </c>
      <c r="B113" s="25" t="s">
        <v>1111</v>
      </c>
      <c r="C113" s="25" t="s">
        <v>1112</v>
      </c>
      <c r="D113" s="25" t="s">
        <v>277</v>
      </c>
      <c r="E113" s="16">
        <v>164.68</v>
      </c>
      <c r="F113" s="77">
        <v>0</v>
      </c>
      <c r="G113" s="83">
        <f t="shared" si="2"/>
        <v>0</v>
      </c>
      <c r="H113" s="83">
        <v>388.99062800000002</v>
      </c>
    </row>
    <row r="114" spans="1:8" ht="13.5" customHeight="1">
      <c r="A114" s="24">
        <v>98</v>
      </c>
      <c r="B114" s="25" t="s">
        <v>1113</v>
      </c>
      <c r="C114" s="25" t="s">
        <v>1114</v>
      </c>
      <c r="D114" s="25" t="s">
        <v>277</v>
      </c>
      <c r="E114" s="16">
        <v>1.02</v>
      </c>
      <c r="F114" s="77">
        <v>0</v>
      </c>
      <c r="G114" s="83">
        <f t="shared" si="2"/>
        <v>0</v>
      </c>
      <c r="H114" s="83">
        <v>2.4331998000000001</v>
      </c>
    </row>
    <row r="115" spans="1:8" ht="24" customHeight="1">
      <c r="A115" s="24">
        <v>99</v>
      </c>
      <c r="B115" s="25" t="s">
        <v>1115</v>
      </c>
      <c r="C115" s="25" t="s">
        <v>1116</v>
      </c>
      <c r="D115" s="25" t="s">
        <v>324</v>
      </c>
      <c r="E115" s="16">
        <v>231.74</v>
      </c>
      <c r="F115" s="77">
        <v>0</v>
      </c>
      <c r="G115" s="83">
        <f t="shared" si="2"/>
        <v>0</v>
      </c>
      <c r="H115" s="83">
        <v>0.80182039999999999</v>
      </c>
    </row>
    <row r="116" spans="1:8" ht="24" customHeight="1">
      <c r="A116" s="24">
        <v>100</v>
      </c>
      <c r="B116" s="25" t="s">
        <v>1117</v>
      </c>
      <c r="C116" s="25" t="s">
        <v>1118</v>
      </c>
      <c r="D116" s="25" t="s">
        <v>324</v>
      </c>
      <c r="E116" s="16">
        <v>231.74</v>
      </c>
      <c r="F116" s="77">
        <v>0</v>
      </c>
      <c r="G116" s="83">
        <f t="shared" si="2"/>
        <v>0</v>
      </c>
      <c r="H116" s="83">
        <v>1.1587E-2</v>
      </c>
    </row>
    <row r="117" spans="1:8" ht="24" customHeight="1">
      <c r="A117" s="24">
        <v>101</v>
      </c>
      <c r="B117" s="25" t="s">
        <v>1119</v>
      </c>
      <c r="C117" s="25" t="s">
        <v>1120</v>
      </c>
      <c r="D117" s="25" t="s">
        <v>280</v>
      </c>
      <c r="E117" s="16">
        <v>12.754</v>
      </c>
      <c r="F117" s="77">
        <v>0</v>
      </c>
      <c r="G117" s="83">
        <f t="shared" si="2"/>
        <v>0</v>
      </c>
      <c r="H117" s="83">
        <v>13.240692640000001</v>
      </c>
    </row>
    <row r="118" spans="1:8" ht="24" customHeight="1">
      <c r="A118" s="24">
        <v>102</v>
      </c>
      <c r="B118" s="25" t="s">
        <v>1121</v>
      </c>
      <c r="C118" s="25" t="s">
        <v>1122</v>
      </c>
      <c r="D118" s="25" t="s">
        <v>280</v>
      </c>
      <c r="E118" s="16">
        <v>6.2270000000000003</v>
      </c>
      <c r="F118" s="77">
        <v>0</v>
      </c>
      <c r="G118" s="83">
        <f t="shared" si="2"/>
        <v>0</v>
      </c>
      <c r="H118" s="83">
        <v>6.5279509100000004</v>
      </c>
    </row>
    <row r="119" spans="1:8" ht="24" customHeight="1">
      <c r="A119" s="24">
        <v>103</v>
      </c>
      <c r="B119" s="25" t="s">
        <v>1123</v>
      </c>
      <c r="C119" s="25" t="s">
        <v>1124</v>
      </c>
      <c r="D119" s="25" t="s">
        <v>287</v>
      </c>
      <c r="E119" s="16">
        <v>66.72</v>
      </c>
      <c r="F119" s="77">
        <v>0</v>
      </c>
      <c r="G119" s="83">
        <f t="shared" si="2"/>
        <v>0</v>
      </c>
      <c r="H119" s="83">
        <v>0.12009599999999999</v>
      </c>
    </row>
    <row r="120" spans="1:8" ht="13.5" customHeight="1">
      <c r="A120" s="24">
        <v>104</v>
      </c>
      <c r="B120" s="25" t="s">
        <v>1125</v>
      </c>
      <c r="C120" s="25" t="s">
        <v>1126</v>
      </c>
      <c r="D120" s="25" t="s">
        <v>287</v>
      </c>
      <c r="E120" s="16">
        <v>99.36</v>
      </c>
      <c r="F120" s="77">
        <v>0</v>
      </c>
      <c r="G120" s="83">
        <f t="shared" si="2"/>
        <v>0</v>
      </c>
      <c r="H120" s="83">
        <v>0</v>
      </c>
    </row>
    <row r="121" spans="1:8" ht="34.5" customHeight="1">
      <c r="A121" s="38">
        <v>105</v>
      </c>
      <c r="B121" s="27" t="s">
        <v>1127</v>
      </c>
      <c r="C121" s="27" t="s">
        <v>1128</v>
      </c>
      <c r="D121" s="27" t="s">
        <v>312</v>
      </c>
      <c r="E121" s="28">
        <v>48</v>
      </c>
      <c r="F121" s="79">
        <v>0</v>
      </c>
      <c r="G121" s="86">
        <f t="shared" si="2"/>
        <v>0</v>
      </c>
      <c r="H121" s="86">
        <v>0.85584000000000005</v>
      </c>
    </row>
    <row r="122" spans="1:8" ht="13.5" customHeight="1">
      <c r="A122" s="24">
        <v>106</v>
      </c>
      <c r="B122" s="25" t="s">
        <v>1129</v>
      </c>
      <c r="C122" s="25" t="s">
        <v>1130</v>
      </c>
      <c r="D122" s="25" t="s">
        <v>287</v>
      </c>
      <c r="E122" s="16">
        <v>99.36</v>
      </c>
      <c r="F122" s="77">
        <v>0</v>
      </c>
      <c r="G122" s="83">
        <f t="shared" si="2"/>
        <v>0</v>
      </c>
      <c r="H122" s="83">
        <v>0.86045760000000004</v>
      </c>
    </row>
    <row r="123" spans="1:8" ht="24" customHeight="1">
      <c r="A123" s="24">
        <v>107</v>
      </c>
      <c r="B123" s="25" t="s">
        <v>1131</v>
      </c>
      <c r="C123" s="25" t="s">
        <v>1132</v>
      </c>
      <c r="D123" s="25" t="s">
        <v>287</v>
      </c>
      <c r="E123" s="16">
        <v>100</v>
      </c>
      <c r="F123" s="77">
        <v>0</v>
      </c>
      <c r="G123" s="83">
        <f t="shared" si="2"/>
        <v>0</v>
      </c>
      <c r="H123" s="83">
        <v>6.0000000000000001E-3</v>
      </c>
    </row>
    <row r="124" spans="1:8" ht="24" customHeight="1">
      <c r="A124" s="24">
        <v>108</v>
      </c>
      <c r="B124" s="25" t="s">
        <v>1133</v>
      </c>
      <c r="C124" s="25" t="s">
        <v>1134</v>
      </c>
      <c r="D124" s="25" t="s">
        <v>287</v>
      </c>
      <c r="E124" s="16">
        <v>7.4109999999999996</v>
      </c>
      <c r="F124" s="77">
        <v>0</v>
      </c>
      <c r="G124" s="83">
        <f t="shared" si="2"/>
        <v>0</v>
      </c>
      <c r="H124" s="83">
        <v>2.4456299999999999E-3</v>
      </c>
    </row>
    <row r="125" spans="1:8" ht="24" customHeight="1">
      <c r="A125" s="38">
        <v>109</v>
      </c>
      <c r="B125" s="27" t="s">
        <v>1135</v>
      </c>
      <c r="C125" s="27" t="s">
        <v>1136</v>
      </c>
      <c r="D125" s="27" t="s">
        <v>453</v>
      </c>
      <c r="E125" s="28">
        <v>222</v>
      </c>
      <c r="F125" s="79">
        <v>0</v>
      </c>
      <c r="G125" s="86">
        <f t="shared" si="2"/>
        <v>0</v>
      </c>
      <c r="H125" s="86">
        <v>0.222</v>
      </c>
    </row>
    <row r="126" spans="1:8" ht="34.5" customHeight="1">
      <c r="A126" s="24">
        <v>110</v>
      </c>
      <c r="B126" s="25" t="s">
        <v>1137</v>
      </c>
      <c r="C126" s="25" t="s">
        <v>1138</v>
      </c>
      <c r="D126" s="25" t="s">
        <v>287</v>
      </c>
      <c r="E126" s="16">
        <v>52.1</v>
      </c>
      <c r="F126" s="77">
        <v>0</v>
      </c>
      <c r="G126" s="83">
        <f t="shared" si="2"/>
        <v>0</v>
      </c>
      <c r="H126" s="83">
        <v>19.499987999999998</v>
      </c>
    </row>
    <row r="127" spans="1:8" ht="13.5" customHeight="1">
      <c r="A127" s="24">
        <v>111</v>
      </c>
      <c r="B127" s="25" t="s">
        <v>1139</v>
      </c>
      <c r="C127" s="25" t="s">
        <v>1140</v>
      </c>
      <c r="D127" s="25" t="s">
        <v>287</v>
      </c>
      <c r="E127" s="16">
        <v>20</v>
      </c>
      <c r="F127" s="77">
        <v>0</v>
      </c>
      <c r="G127" s="83">
        <f t="shared" si="2"/>
        <v>0</v>
      </c>
      <c r="H127" s="83">
        <v>8.0000000000000002E-3</v>
      </c>
    </row>
    <row r="128" spans="1:8" ht="28.5" customHeight="1">
      <c r="A128" s="21"/>
      <c r="B128" s="22" t="s">
        <v>267</v>
      </c>
      <c r="C128" s="22" t="s">
        <v>474</v>
      </c>
      <c r="D128" s="22"/>
      <c r="E128" s="23"/>
      <c r="F128" s="76"/>
      <c r="G128" s="85">
        <f>SUM(G129:G161)</f>
        <v>0</v>
      </c>
      <c r="H128" s="85">
        <v>787.17601556</v>
      </c>
    </row>
    <row r="129" spans="1:8" ht="24" customHeight="1">
      <c r="A129" s="24">
        <v>112</v>
      </c>
      <c r="B129" s="25" t="s">
        <v>1141</v>
      </c>
      <c r="C129" s="25" t="s">
        <v>1142</v>
      </c>
      <c r="D129" s="25" t="s">
        <v>277</v>
      </c>
      <c r="E129" s="16">
        <v>207.26</v>
      </c>
      <c r="F129" s="77">
        <v>0</v>
      </c>
      <c r="G129" s="83">
        <f>E129*F129</f>
        <v>0</v>
      </c>
      <c r="H129" s="83">
        <v>494.43945600000001</v>
      </c>
    </row>
    <row r="130" spans="1:8" ht="24" customHeight="1">
      <c r="A130" s="24">
        <v>113</v>
      </c>
      <c r="B130" s="25" t="s">
        <v>1143</v>
      </c>
      <c r="C130" s="25" t="s">
        <v>1144</v>
      </c>
      <c r="D130" s="25" t="s">
        <v>280</v>
      </c>
      <c r="E130" s="16">
        <v>48.847999999999999</v>
      </c>
      <c r="F130" s="77">
        <v>0</v>
      </c>
      <c r="G130" s="83">
        <f t="shared" ref="G130:G161" si="3">E130*F130</f>
        <v>0</v>
      </c>
      <c r="H130" s="83">
        <v>51.750548160000001</v>
      </c>
    </row>
    <row r="131" spans="1:8" ht="24" customHeight="1">
      <c r="A131" s="24">
        <v>114</v>
      </c>
      <c r="B131" s="25" t="s">
        <v>1145</v>
      </c>
      <c r="C131" s="25" t="s">
        <v>1146</v>
      </c>
      <c r="D131" s="25" t="s">
        <v>280</v>
      </c>
      <c r="E131" s="16">
        <v>0.5</v>
      </c>
      <c r="F131" s="77">
        <v>0</v>
      </c>
      <c r="G131" s="83">
        <f t="shared" si="3"/>
        <v>0</v>
      </c>
      <c r="H131" s="83">
        <v>0.52399499999999999</v>
      </c>
    </row>
    <row r="132" spans="1:8" ht="13.5" customHeight="1">
      <c r="A132" s="24">
        <v>115</v>
      </c>
      <c r="B132" s="25" t="s">
        <v>1147</v>
      </c>
      <c r="C132" s="25" t="s">
        <v>1148</v>
      </c>
      <c r="D132" s="25" t="s">
        <v>324</v>
      </c>
      <c r="E132" s="16">
        <v>179.81</v>
      </c>
      <c r="F132" s="77">
        <v>0</v>
      </c>
      <c r="G132" s="83">
        <f t="shared" si="3"/>
        <v>0</v>
      </c>
      <c r="H132" s="83">
        <v>2.4238388</v>
      </c>
    </row>
    <row r="133" spans="1:8" ht="13.5" customHeight="1">
      <c r="A133" s="24">
        <v>116</v>
      </c>
      <c r="B133" s="25" t="s">
        <v>1149</v>
      </c>
      <c r="C133" s="25" t="s">
        <v>1150</v>
      </c>
      <c r="D133" s="25" t="s">
        <v>324</v>
      </c>
      <c r="E133" s="16">
        <v>179.81</v>
      </c>
      <c r="F133" s="77">
        <v>0</v>
      </c>
      <c r="G133" s="83">
        <f t="shared" si="3"/>
        <v>0</v>
      </c>
      <c r="H133" s="83">
        <v>0</v>
      </c>
    </row>
    <row r="134" spans="1:8" ht="13.5" customHeight="1">
      <c r="A134" s="24">
        <v>117</v>
      </c>
      <c r="B134" s="25" t="s">
        <v>1151</v>
      </c>
      <c r="C134" s="25" t="s">
        <v>1152</v>
      </c>
      <c r="D134" s="25" t="s">
        <v>324</v>
      </c>
      <c r="E134" s="16">
        <v>107.23</v>
      </c>
      <c r="F134" s="77">
        <v>0</v>
      </c>
      <c r="G134" s="83">
        <f t="shared" si="3"/>
        <v>0</v>
      </c>
      <c r="H134" s="83">
        <v>0.42677540000000003</v>
      </c>
    </row>
    <row r="135" spans="1:8" ht="24" customHeight="1">
      <c r="A135" s="38">
        <v>118</v>
      </c>
      <c r="B135" s="27" t="s">
        <v>1153</v>
      </c>
      <c r="C135" s="27" t="s">
        <v>1154</v>
      </c>
      <c r="D135" s="27" t="s">
        <v>324</v>
      </c>
      <c r="E135" s="28">
        <v>107.23</v>
      </c>
      <c r="F135" s="79">
        <v>0</v>
      </c>
      <c r="G135" s="86">
        <f t="shared" si="3"/>
        <v>0</v>
      </c>
      <c r="H135" s="86">
        <v>4.5679980000000002</v>
      </c>
    </row>
    <row r="136" spans="1:8" ht="24" customHeight="1">
      <c r="A136" s="24">
        <v>119</v>
      </c>
      <c r="B136" s="25" t="s">
        <v>1155</v>
      </c>
      <c r="C136" s="25" t="s">
        <v>1156</v>
      </c>
      <c r="D136" s="25" t="s">
        <v>312</v>
      </c>
      <c r="E136" s="16">
        <v>8</v>
      </c>
      <c r="F136" s="77">
        <v>0</v>
      </c>
      <c r="G136" s="83">
        <f t="shared" si="3"/>
        <v>0</v>
      </c>
      <c r="H136" s="83">
        <v>0</v>
      </c>
    </row>
    <row r="137" spans="1:8" ht="13.5" customHeight="1">
      <c r="A137" s="38">
        <v>120</v>
      </c>
      <c r="B137" s="27" t="s">
        <v>1157</v>
      </c>
      <c r="C137" s="27" t="s">
        <v>1158</v>
      </c>
      <c r="D137" s="27" t="s">
        <v>312</v>
      </c>
      <c r="E137" s="28">
        <v>2</v>
      </c>
      <c r="F137" s="79">
        <v>0</v>
      </c>
      <c r="G137" s="86">
        <f t="shared" si="3"/>
        <v>0</v>
      </c>
      <c r="H137" s="86">
        <v>0.73</v>
      </c>
    </row>
    <row r="138" spans="1:8" ht="24" customHeight="1">
      <c r="A138" s="38">
        <v>121</v>
      </c>
      <c r="B138" s="27" t="s">
        <v>1159</v>
      </c>
      <c r="C138" s="27" t="s">
        <v>1160</v>
      </c>
      <c r="D138" s="27" t="s">
        <v>312</v>
      </c>
      <c r="E138" s="28">
        <v>2</v>
      </c>
      <c r="F138" s="79">
        <v>0</v>
      </c>
      <c r="G138" s="86">
        <f t="shared" si="3"/>
        <v>0</v>
      </c>
      <c r="H138" s="86">
        <v>0.59199999999999997</v>
      </c>
    </row>
    <row r="139" spans="1:8" ht="24" customHeight="1">
      <c r="A139" s="38">
        <v>122</v>
      </c>
      <c r="B139" s="27" t="s">
        <v>1161</v>
      </c>
      <c r="C139" s="27" t="s">
        <v>1162</v>
      </c>
      <c r="D139" s="27" t="s">
        <v>312</v>
      </c>
      <c r="E139" s="28">
        <v>2</v>
      </c>
      <c r="F139" s="79">
        <v>0</v>
      </c>
      <c r="G139" s="86">
        <f t="shared" si="3"/>
        <v>0</v>
      </c>
      <c r="H139" s="86">
        <v>0.29399999999999998</v>
      </c>
    </row>
    <row r="140" spans="1:8" ht="24" customHeight="1">
      <c r="A140" s="38">
        <v>123</v>
      </c>
      <c r="B140" s="27" t="s">
        <v>1163</v>
      </c>
      <c r="C140" s="27" t="s">
        <v>1164</v>
      </c>
      <c r="D140" s="27" t="s">
        <v>312</v>
      </c>
      <c r="E140" s="28">
        <v>2</v>
      </c>
      <c r="F140" s="79">
        <v>0</v>
      </c>
      <c r="G140" s="86">
        <f t="shared" si="3"/>
        <v>0</v>
      </c>
      <c r="H140" s="86">
        <v>0.57599999999999996</v>
      </c>
    </row>
    <row r="141" spans="1:8" ht="24" customHeight="1">
      <c r="A141" s="24">
        <v>124</v>
      </c>
      <c r="B141" s="25" t="s">
        <v>1165</v>
      </c>
      <c r="C141" s="25" t="s">
        <v>1166</v>
      </c>
      <c r="D141" s="25" t="s">
        <v>277</v>
      </c>
      <c r="E141" s="16">
        <v>2.8</v>
      </c>
      <c r="F141" s="77">
        <v>0</v>
      </c>
      <c r="G141" s="83">
        <f t="shared" si="3"/>
        <v>0</v>
      </c>
      <c r="H141" s="83">
        <v>6.6796800000000003</v>
      </c>
    </row>
    <row r="142" spans="1:8" ht="13.5" customHeight="1">
      <c r="A142" s="24">
        <v>125</v>
      </c>
      <c r="B142" s="25" t="s">
        <v>1167</v>
      </c>
      <c r="C142" s="25" t="s">
        <v>1168</v>
      </c>
      <c r="D142" s="25" t="s">
        <v>277</v>
      </c>
      <c r="E142" s="16">
        <v>1.8</v>
      </c>
      <c r="F142" s="77">
        <v>0</v>
      </c>
      <c r="G142" s="83">
        <f t="shared" si="3"/>
        <v>0</v>
      </c>
      <c r="H142" s="83">
        <v>4.1859900000000003</v>
      </c>
    </row>
    <row r="143" spans="1:8" ht="24" customHeight="1">
      <c r="A143" s="24">
        <v>126</v>
      </c>
      <c r="B143" s="25" t="s">
        <v>1169</v>
      </c>
      <c r="C143" s="25" t="s">
        <v>1170</v>
      </c>
      <c r="D143" s="25" t="s">
        <v>280</v>
      </c>
      <c r="E143" s="16">
        <v>3.1E-2</v>
      </c>
      <c r="F143" s="77">
        <v>0</v>
      </c>
      <c r="G143" s="83">
        <f t="shared" si="3"/>
        <v>0</v>
      </c>
      <c r="H143" s="83">
        <v>3.729176E-2</v>
      </c>
    </row>
    <row r="144" spans="1:8" ht="24" customHeight="1">
      <c r="A144" s="24">
        <v>127</v>
      </c>
      <c r="B144" s="25" t="s">
        <v>1171</v>
      </c>
      <c r="C144" s="25" t="s">
        <v>1172</v>
      </c>
      <c r="D144" s="25" t="s">
        <v>324</v>
      </c>
      <c r="E144" s="16">
        <v>5.9</v>
      </c>
      <c r="F144" s="77">
        <v>0</v>
      </c>
      <c r="G144" s="83">
        <f t="shared" si="3"/>
        <v>0</v>
      </c>
      <c r="H144" s="83">
        <v>4.9914E-2</v>
      </c>
    </row>
    <row r="145" spans="1:8" ht="24" customHeight="1">
      <c r="A145" s="24">
        <v>128</v>
      </c>
      <c r="B145" s="25" t="s">
        <v>1173</v>
      </c>
      <c r="C145" s="25" t="s">
        <v>1174</v>
      </c>
      <c r="D145" s="25" t="s">
        <v>324</v>
      </c>
      <c r="E145" s="16">
        <v>5.9</v>
      </c>
      <c r="F145" s="77">
        <v>0</v>
      </c>
      <c r="G145" s="83">
        <f t="shared" si="3"/>
        <v>0</v>
      </c>
      <c r="H145" s="83">
        <v>0</v>
      </c>
    </row>
    <row r="146" spans="1:8" ht="24" customHeight="1">
      <c r="A146" s="24">
        <v>129</v>
      </c>
      <c r="B146" s="25" t="s">
        <v>1175</v>
      </c>
      <c r="C146" s="25" t="s">
        <v>1176</v>
      </c>
      <c r="D146" s="25" t="s">
        <v>324</v>
      </c>
      <c r="E146" s="16">
        <v>2.1720000000000002</v>
      </c>
      <c r="F146" s="77">
        <v>0</v>
      </c>
      <c r="G146" s="83">
        <f t="shared" si="3"/>
        <v>0</v>
      </c>
      <c r="H146" s="83">
        <v>9.3613199999999994E-3</v>
      </c>
    </row>
    <row r="147" spans="1:8" ht="24" customHeight="1">
      <c r="A147" s="24">
        <v>130</v>
      </c>
      <c r="B147" s="25" t="s">
        <v>1177</v>
      </c>
      <c r="C147" s="25" t="s">
        <v>1178</v>
      </c>
      <c r="D147" s="25" t="s">
        <v>324</v>
      </c>
      <c r="E147" s="16">
        <v>2.1720000000000002</v>
      </c>
      <c r="F147" s="77">
        <v>0</v>
      </c>
      <c r="G147" s="83">
        <f t="shared" si="3"/>
        <v>0</v>
      </c>
      <c r="H147" s="83">
        <v>0</v>
      </c>
    </row>
    <row r="148" spans="1:8" ht="24" customHeight="1">
      <c r="A148" s="24">
        <v>131</v>
      </c>
      <c r="B148" s="25" t="s">
        <v>1179</v>
      </c>
      <c r="C148" s="25" t="s">
        <v>1180</v>
      </c>
      <c r="D148" s="25" t="s">
        <v>324</v>
      </c>
      <c r="E148" s="16">
        <v>108</v>
      </c>
      <c r="F148" s="77">
        <v>0</v>
      </c>
      <c r="G148" s="83">
        <f t="shared" si="3"/>
        <v>0</v>
      </c>
      <c r="H148" s="83">
        <v>36.021239999999999</v>
      </c>
    </row>
    <row r="149" spans="1:8" ht="24" customHeight="1">
      <c r="A149" s="24">
        <v>132</v>
      </c>
      <c r="B149" s="25" t="s">
        <v>1181</v>
      </c>
      <c r="C149" s="25" t="s">
        <v>1182</v>
      </c>
      <c r="D149" s="25" t="s">
        <v>324</v>
      </c>
      <c r="E149" s="16">
        <v>8</v>
      </c>
      <c r="F149" s="77">
        <v>0</v>
      </c>
      <c r="G149" s="83">
        <f t="shared" si="3"/>
        <v>0</v>
      </c>
      <c r="H149" s="83">
        <v>0.17016000000000001</v>
      </c>
    </row>
    <row r="150" spans="1:8" ht="24" customHeight="1">
      <c r="A150" s="24">
        <v>133</v>
      </c>
      <c r="B150" s="25" t="s">
        <v>1183</v>
      </c>
      <c r="C150" s="25" t="s">
        <v>1184</v>
      </c>
      <c r="D150" s="25" t="s">
        <v>324</v>
      </c>
      <c r="E150" s="16">
        <v>8</v>
      </c>
      <c r="F150" s="77">
        <v>0</v>
      </c>
      <c r="G150" s="83">
        <f t="shared" si="3"/>
        <v>0</v>
      </c>
      <c r="H150" s="83">
        <v>0.17232</v>
      </c>
    </row>
    <row r="151" spans="1:8" ht="24" customHeight="1">
      <c r="A151" s="24">
        <v>134</v>
      </c>
      <c r="B151" s="25" t="s">
        <v>905</v>
      </c>
      <c r="C151" s="25" t="s">
        <v>906</v>
      </c>
      <c r="D151" s="25" t="s">
        <v>277</v>
      </c>
      <c r="E151" s="16">
        <v>0.5</v>
      </c>
      <c r="F151" s="77">
        <v>0</v>
      </c>
      <c r="G151" s="83">
        <f t="shared" si="3"/>
        <v>0</v>
      </c>
      <c r="H151" s="83">
        <v>0.94538500000000003</v>
      </c>
    </row>
    <row r="152" spans="1:8" ht="24" customHeight="1">
      <c r="A152" s="24">
        <v>135</v>
      </c>
      <c r="B152" s="25" t="s">
        <v>1185</v>
      </c>
      <c r="C152" s="25" t="s">
        <v>1186</v>
      </c>
      <c r="D152" s="25" t="s">
        <v>324</v>
      </c>
      <c r="E152" s="16">
        <v>85</v>
      </c>
      <c r="F152" s="77">
        <v>0</v>
      </c>
      <c r="G152" s="83">
        <f t="shared" si="3"/>
        <v>0</v>
      </c>
      <c r="H152" s="83">
        <v>34</v>
      </c>
    </row>
    <row r="153" spans="1:8" ht="13.5" customHeight="1">
      <c r="A153" s="24">
        <v>136</v>
      </c>
      <c r="B153" s="25" t="s">
        <v>1187</v>
      </c>
      <c r="C153" s="25" t="s">
        <v>1188</v>
      </c>
      <c r="D153" s="25" t="s">
        <v>277</v>
      </c>
      <c r="E153" s="16">
        <v>0.191</v>
      </c>
      <c r="F153" s="77">
        <v>0</v>
      </c>
      <c r="G153" s="83">
        <f t="shared" si="3"/>
        <v>0</v>
      </c>
      <c r="H153" s="83">
        <v>0.41872547999999998</v>
      </c>
    </row>
    <row r="154" spans="1:8" ht="24" customHeight="1">
      <c r="A154" s="24">
        <v>137</v>
      </c>
      <c r="B154" s="25" t="s">
        <v>909</v>
      </c>
      <c r="C154" s="25" t="s">
        <v>910</v>
      </c>
      <c r="D154" s="25" t="s">
        <v>324</v>
      </c>
      <c r="E154" s="16">
        <v>0.84799999999999998</v>
      </c>
      <c r="F154" s="77">
        <v>0</v>
      </c>
      <c r="G154" s="83">
        <f t="shared" si="3"/>
        <v>0</v>
      </c>
      <c r="H154" s="83">
        <v>3.9092800000000002E-3</v>
      </c>
    </row>
    <row r="155" spans="1:8" ht="24" customHeight="1">
      <c r="A155" s="24">
        <v>138</v>
      </c>
      <c r="B155" s="25" t="s">
        <v>1189</v>
      </c>
      <c r="C155" s="25" t="s">
        <v>1190</v>
      </c>
      <c r="D155" s="25" t="s">
        <v>324</v>
      </c>
      <c r="E155" s="16">
        <v>3.5630000000000002</v>
      </c>
      <c r="F155" s="77">
        <v>0</v>
      </c>
      <c r="G155" s="83">
        <f t="shared" si="3"/>
        <v>0</v>
      </c>
      <c r="H155" s="83">
        <v>8.0737580000000003E-2</v>
      </c>
    </row>
    <row r="156" spans="1:8" ht="24" customHeight="1">
      <c r="A156" s="24">
        <v>139</v>
      </c>
      <c r="B156" s="25" t="s">
        <v>1191</v>
      </c>
      <c r="C156" s="25" t="s">
        <v>1192</v>
      </c>
      <c r="D156" s="25" t="s">
        <v>324</v>
      </c>
      <c r="E156" s="16">
        <v>1.5629999999999999</v>
      </c>
      <c r="F156" s="77">
        <v>0</v>
      </c>
      <c r="G156" s="83">
        <f t="shared" si="3"/>
        <v>0</v>
      </c>
      <c r="H156" s="83">
        <v>3.5417579999999997E-2</v>
      </c>
    </row>
    <row r="157" spans="1:8" ht="34.5" customHeight="1">
      <c r="A157" s="24">
        <v>140</v>
      </c>
      <c r="B157" s="25" t="s">
        <v>1193</v>
      </c>
      <c r="C157" s="25" t="s">
        <v>1194</v>
      </c>
      <c r="D157" s="25" t="s">
        <v>277</v>
      </c>
      <c r="E157" s="16">
        <v>2.85</v>
      </c>
      <c r="F157" s="77">
        <v>0</v>
      </c>
      <c r="G157" s="83">
        <f t="shared" si="3"/>
        <v>0</v>
      </c>
      <c r="H157" s="83">
        <v>7.7107605000000001</v>
      </c>
    </row>
    <row r="158" spans="1:8" ht="13.5" customHeight="1">
      <c r="A158" s="24">
        <v>141</v>
      </c>
      <c r="B158" s="25" t="s">
        <v>1195</v>
      </c>
      <c r="C158" s="25" t="s">
        <v>1196</v>
      </c>
      <c r="D158" s="25" t="s">
        <v>277</v>
      </c>
      <c r="E158" s="16">
        <v>1.91</v>
      </c>
      <c r="F158" s="77">
        <v>0</v>
      </c>
      <c r="G158" s="83">
        <f t="shared" si="3"/>
        <v>0</v>
      </c>
      <c r="H158" s="83">
        <v>5.1675623000000002</v>
      </c>
    </row>
    <row r="159" spans="1:8" ht="13.5" customHeight="1">
      <c r="A159" s="24">
        <v>142</v>
      </c>
      <c r="B159" s="25" t="s">
        <v>1197</v>
      </c>
      <c r="C159" s="25" t="s">
        <v>1198</v>
      </c>
      <c r="D159" s="25" t="s">
        <v>277</v>
      </c>
      <c r="E159" s="16">
        <v>2.39</v>
      </c>
      <c r="F159" s="77">
        <v>0</v>
      </c>
      <c r="G159" s="83">
        <f t="shared" si="3"/>
        <v>0</v>
      </c>
      <c r="H159" s="83">
        <v>4.6448694000000001</v>
      </c>
    </row>
    <row r="160" spans="1:8" ht="24" customHeight="1">
      <c r="A160" s="24">
        <v>143</v>
      </c>
      <c r="B160" s="25" t="s">
        <v>1199</v>
      </c>
      <c r="C160" s="25" t="s">
        <v>1200</v>
      </c>
      <c r="D160" s="25" t="s">
        <v>277</v>
      </c>
      <c r="E160" s="16">
        <v>52</v>
      </c>
      <c r="F160" s="77">
        <v>0</v>
      </c>
      <c r="G160" s="83">
        <f t="shared" si="3"/>
        <v>0</v>
      </c>
      <c r="H160" s="83">
        <v>108.68</v>
      </c>
    </row>
    <row r="161" spans="1:8" ht="24" customHeight="1">
      <c r="A161" s="24">
        <v>144</v>
      </c>
      <c r="B161" s="25" t="s">
        <v>1201</v>
      </c>
      <c r="C161" s="25" t="s">
        <v>1202</v>
      </c>
      <c r="D161" s="25" t="s">
        <v>324</v>
      </c>
      <c r="E161" s="16">
        <v>22</v>
      </c>
      <c r="F161" s="77">
        <v>0</v>
      </c>
      <c r="G161" s="83">
        <f t="shared" si="3"/>
        <v>0</v>
      </c>
      <c r="H161" s="83">
        <v>21.838080000000001</v>
      </c>
    </row>
    <row r="162" spans="1:8" ht="28.5" customHeight="1">
      <c r="A162" s="21"/>
      <c r="B162" s="22" t="s">
        <v>268</v>
      </c>
      <c r="C162" s="22" t="s">
        <v>477</v>
      </c>
      <c r="D162" s="22"/>
      <c r="E162" s="23"/>
      <c r="F162" s="76"/>
      <c r="G162" s="85">
        <f>SUM(G163)</f>
        <v>0</v>
      </c>
      <c r="H162" s="85">
        <v>0</v>
      </c>
    </row>
    <row r="163" spans="1:8" ht="13.5" customHeight="1">
      <c r="A163" s="24">
        <v>145</v>
      </c>
      <c r="B163" s="25" t="s">
        <v>1203</v>
      </c>
      <c r="C163" s="25" t="s">
        <v>1204</v>
      </c>
      <c r="D163" s="25" t="s">
        <v>277</v>
      </c>
      <c r="E163" s="16">
        <v>11.2</v>
      </c>
      <c r="F163" s="77">
        <v>0</v>
      </c>
      <c r="G163" s="83">
        <f>E163*F163</f>
        <v>0</v>
      </c>
      <c r="H163" s="83">
        <v>0</v>
      </c>
    </row>
    <row r="164" spans="1:8" ht="28.5" customHeight="1">
      <c r="A164" s="21"/>
      <c r="B164" s="22" t="s">
        <v>269</v>
      </c>
      <c r="C164" s="22" t="s">
        <v>528</v>
      </c>
      <c r="D164" s="22"/>
      <c r="E164" s="23"/>
      <c r="F164" s="76"/>
      <c r="G164" s="85">
        <f>SUM(G165:G166)</f>
        <v>0</v>
      </c>
      <c r="H164" s="85">
        <v>0.39767639999999999</v>
      </c>
    </row>
    <row r="165" spans="1:8" ht="24" customHeight="1">
      <c r="A165" s="24">
        <v>146</v>
      </c>
      <c r="B165" s="25" t="s">
        <v>1205</v>
      </c>
      <c r="C165" s="25" t="s">
        <v>1206</v>
      </c>
      <c r="D165" s="25" t="s">
        <v>324</v>
      </c>
      <c r="E165" s="16">
        <v>50.92</v>
      </c>
      <c r="F165" s="77">
        <v>0</v>
      </c>
      <c r="G165" s="83">
        <f>E165*F165</f>
        <v>0</v>
      </c>
      <c r="H165" s="83">
        <v>2.13864E-2</v>
      </c>
    </row>
    <row r="166" spans="1:8" ht="24" customHeight="1">
      <c r="A166" s="24">
        <v>147</v>
      </c>
      <c r="B166" s="25" t="s">
        <v>1207</v>
      </c>
      <c r="C166" s="25" t="s">
        <v>1208</v>
      </c>
      <c r="D166" s="25" t="s">
        <v>324</v>
      </c>
      <c r="E166" s="16">
        <v>40.68</v>
      </c>
      <c r="F166" s="77">
        <v>0</v>
      </c>
      <c r="G166" s="83">
        <f>E166*F166</f>
        <v>0</v>
      </c>
      <c r="H166" s="83">
        <v>0.37629000000000001</v>
      </c>
    </row>
    <row r="167" spans="1:8" ht="28.5" customHeight="1">
      <c r="A167" s="21"/>
      <c r="B167" s="22" t="s">
        <v>271</v>
      </c>
      <c r="C167" s="22" t="s">
        <v>533</v>
      </c>
      <c r="D167" s="22"/>
      <c r="E167" s="23"/>
      <c r="F167" s="76"/>
      <c r="G167" s="85">
        <f>SUM(G168:G177)</f>
        <v>0</v>
      </c>
      <c r="H167" s="85">
        <v>0.52204629999999996</v>
      </c>
    </row>
    <row r="168" spans="1:8" ht="24" customHeight="1">
      <c r="A168" s="24">
        <v>148</v>
      </c>
      <c r="B168" s="25" t="s">
        <v>1209</v>
      </c>
      <c r="C168" s="25" t="s">
        <v>1210</v>
      </c>
      <c r="D168" s="25" t="s">
        <v>287</v>
      </c>
      <c r="E168" s="16">
        <v>4</v>
      </c>
      <c r="F168" s="77">
        <v>0</v>
      </c>
      <c r="G168" s="83">
        <f>E168*F168</f>
        <v>0</v>
      </c>
      <c r="H168" s="83">
        <v>2E-3</v>
      </c>
    </row>
    <row r="169" spans="1:8" ht="24" customHeight="1">
      <c r="A169" s="38">
        <v>149</v>
      </c>
      <c r="B169" s="27" t="s">
        <v>1211</v>
      </c>
      <c r="C169" s="27" t="s">
        <v>1212</v>
      </c>
      <c r="D169" s="27" t="s">
        <v>312</v>
      </c>
      <c r="E169" s="28">
        <v>4.0599999999999996</v>
      </c>
      <c r="F169" s="79">
        <v>0</v>
      </c>
      <c r="G169" s="86">
        <f t="shared" ref="G169:G177" si="4">E169*F169</f>
        <v>0</v>
      </c>
      <c r="H169" s="86">
        <v>1.8676000000000002E-2</v>
      </c>
    </row>
    <row r="170" spans="1:8" ht="24" customHeight="1">
      <c r="A170" s="24">
        <v>150</v>
      </c>
      <c r="B170" s="25" t="s">
        <v>1213</v>
      </c>
      <c r="C170" s="25" t="s">
        <v>1214</v>
      </c>
      <c r="D170" s="25" t="s">
        <v>287</v>
      </c>
      <c r="E170" s="16">
        <v>72</v>
      </c>
      <c r="F170" s="77">
        <v>0</v>
      </c>
      <c r="G170" s="83">
        <f t="shared" si="4"/>
        <v>0</v>
      </c>
      <c r="H170" s="83">
        <v>0</v>
      </c>
    </row>
    <row r="171" spans="1:8" ht="24" customHeight="1">
      <c r="A171" s="24">
        <v>151</v>
      </c>
      <c r="B171" s="25" t="s">
        <v>1215</v>
      </c>
      <c r="C171" s="25" t="s">
        <v>1216</v>
      </c>
      <c r="D171" s="25" t="s">
        <v>312</v>
      </c>
      <c r="E171" s="16">
        <v>2</v>
      </c>
      <c r="F171" s="77">
        <v>0</v>
      </c>
      <c r="G171" s="83">
        <f t="shared" si="4"/>
        <v>0</v>
      </c>
      <c r="H171" s="83">
        <v>4.1599999999999998E-2</v>
      </c>
    </row>
    <row r="172" spans="1:8" ht="24" customHeight="1">
      <c r="A172" s="24">
        <v>152</v>
      </c>
      <c r="B172" s="25" t="s">
        <v>1217</v>
      </c>
      <c r="C172" s="25" t="s">
        <v>1218</v>
      </c>
      <c r="D172" s="25" t="s">
        <v>312</v>
      </c>
      <c r="E172" s="16">
        <v>2</v>
      </c>
      <c r="F172" s="77">
        <v>0</v>
      </c>
      <c r="G172" s="83">
        <f t="shared" si="4"/>
        <v>0</v>
      </c>
      <c r="H172" s="83">
        <v>0</v>
      </c>
    </row>
    <row r="173" spans="1:8" ht="24" customHeight="1">
      <c r="A173" s="38">
        <v>153</v>
      </c>
      <c r="B173" s="27" t="s">
        <v>1219</v>
      </c>
      <c r="C173" s="27" t="s">
        <v>1220</v>
      </c>
      <c r="D173" s="27" t="s">
        <v>287</v>
      </c>
      <c r="E173" s="28">
        <v>4.0599999999999996</v>
      </c>
      <c r="F173" s="79">
        <v>0</v>
      </c>
      <c r="G173" s="86">
        <f t="shared" si="4"/>
        <v>0</v>
      </c>
      <c r="H173" s="86">
        <v>5.4891200000000001E-2</v>
      </c>
    </row>
    <row r="174" spans="1:8" ht="24" customHeight="1">
      <c r="A174" s="38">
        <v>154</v>
      </c>
      <c r="B174" s="27" t="s">
        <v>1221</v>
      </c>
      <c r="C174" s="27" t="s">
        <v>1222</v>
      </c>
      <c r="D174" s="27" t="s">
        <v>312</v>
      </c>
      <c r="E174" s="28">
        <v>2.0299999999999998</v>
      </c>
      <c r="F174" s="79">
        <v>0</v>
      </c>
      <c r="G174" s="86">
        <f t="shared" si="4"/>
        <v>0</v>
      </c>
      <c r="H174" s="86">
        <v>5.6779099999999999E-2</v>
      </c>
    </row>
    <row r="175" spans="1:8" ht="24" customHeight="1">
      <c r="A175" s="38">
        <v>155</v>
      </c>
      <c r="B175" s="27" t="s">
        <v>1223</v>
      </c>
      <c r="C175" s="27" t="s">
        <v>1224</v>
      </c>
      <c r="D175" s="27" t="s">
        <v>312</v>
      </c>
      <c r="E175" s="28">
        <v>2</v>
      </c>
      <c r="F175" s="79">
        <v>0</v>
      </c>
      <c r="G175" s="86">
        <f t="shared" si="4"/>
        <v>0</v>
      </c>
      <c r="H175" s="86">
        <v>3.5000000000000001E-3</v>
      </c>
    </row>
    <row r="176" spans="1:8" ht="24" customHeight="1">
      <c r="A176" s="38">
        <v>156</v>
      </c>
      <c r="B176" s="27" t="s">
        <v>1225</v>
      </c>
      <c r="C176" s="27" t="s">
        <v>1226</v>
      </c>
      <c r="D176" s="27" t="s">
        <v>312</v>
      </c>
      <c r="E176" s="28">
        <v>2</v>
      </c>
      <c r="F176" s="79">
        <v>0</v>
      </c>
      <c r="G176" s="86">
        <f t="shared" si="4"/>
        <v>0</v>
      </c>
      <c r="H176" s="86">
        <v>0.30459999999999998</v>
      </c>
    </row>
    <row r="177" spans="1:8" ht="13.5" customHeight="1">
      <c r="A177" s="38">
        <v>157</v>
      </c>
      <c r="B177" s="27" t="s">
        <v>1227</v>
      </c>
      <c r="C177" s="27" t="s">
        <v>1228</v>
      </c>
      <c r="D177" s="27" t="s">
        <v>312</v>
      </c>
      <c r="E177" s="28">
        <v>2</v>
      </c>
      <c r="F177" s="79">
        <v>0</v>
      </c>
      <c r="G177" s="86">
        <f t="shared" si="4"/>
        <v>0</v>
      </c>
      <c r="H177" s="86">
        <v>0.04</v>
      </c>
    </row>
    <row r="178" spans="1:8" ht="28.5" customHeight="1">
      <c r="A178" s="21"/>
      <c r="B178" s="22" t="s">
        <v>281</v>
      </c>
      <c r="C178" s="22" t="s">
        <v>282</v>
      </c>
      <c r="D178" s="22"/>
      <c r="E178" s="23"/>
      <c r="F178" s="76"/>
      <c r="G178" s="85">
        <f>SUM(G179:G233)</f>
        <v>0</v>
      </c>
      <c r="H178" s="85">
        <v>193.83372335999999</v>
      </c>
    </row>
    <row r="179" spans="1:8" ht="24" customHeight="1">
      <c r="A179" s="24">
        <v>158</v>
      </c>
      <c r="B179" s="25" t="s">
        <v>1229</v>
      </c>
      <c r="C179" s="25" t="s">
        <v>1230</v>
      </c>
      <c r="D179" s="25" t="s">
        <v>287</v>
      </c>
      <c r="E179" s="16">
        <v>74.400000000000006</v>
      </c>
      <c r="F179" s="77">
        <v>0</v>
      </c>
      <c r="G179" s="83">
        <f>E179*F179</f>
        <v>0</v>
      </c>
      <c r="H179" s="83">
        <v>4.2832080000000001</v>
      </c>
    </row>
    <row r="180" spans="1:8" ht="34.5" customHeight="1">
      <c r="A180" s="38">
        <v>159</v>
      </c>
      <c r="B180" s="27" t="s">
        <v>1231</v>
      </c>
      <c r="C180" s="27" t="s">
        <v>1232</v>
      </c>
      <c r="D180" s="27" t="s">
        <v>453</v>
      </c>
      <c r="E180" s="28">
        <v>3283</v>
      </c>
      <c r="F180" s="79">
        <v>0</v>
      </c>
      <c r="G180" s="86">
        <f t="shared" ref="G180:G233" si="5">E180*F180</f>
        <v>0</v>
      </c>
      <c r="H180" s="86">
        <v>3.2829999999999999</v>
      </c>
    </row>
    <row r="181" spans="1:8" ht="24" customHeight="1">
      <c r="A181" s="24">
        <v>160</v>
      </c>
      <c r="B181" s="25" t="s">
        <v>1233</v>
      </c>
      <c r="C181" s="25" t="s">
        <v>1234</v>
      </c>
      <c r="D181" s="25" t="s">
        <v>287</v>
      </c>
      <c r="E181" s="16">
        <v>28</v>
      </c>
      <c r="F181" s="77">
        <v>0</v>
      </c>
      <c r="G181" s="83">
        <f t="shared" si="5"/>
        <v>0</v>
      </c>
      <c r="H181" s="83">
        <v>3.5453600000000001</v>
      </c>
    </row>
    <row r="182" spans="1:8" ht="13.5" customHeight="1">
      <c r="A182" s="38">
        <v>161</v>
      </c>
      <c r="B182" s="27" t="s">
        <v>1235</v>
      </c>
      <c r="C182" s="27" t="s">
        <v>1236</v>
      </c>
      <c r="D182" s="27" t="s">
        <v>312</v>
      </c>
      <c r="E182" s="28">
        <v>28.28</v>
      </c>
      <c r="F182" s="79">
        <v>0</v>
      </c>
      <c r="G182" s="86">
        <f t="shared" si="5"/>
        <v>0</v>
      </c>
      <c r="H182" s="86">
        <v>1.6968000000000001</v>
      </c>
    </row>
    <row r="183" spans="1:8" ht="24" customHeight="1">
      <c r="A183" s="24">
        <v>162</v>
      </c>
      <c r="B183" s="25" t="s">
        <v>1237</v>
      </c>
      <c r="C183" s="25" t="s">
        <v>1238</v>
      </c>
      <c r="D183" s="25" t="s">
        <v>277</v>
      </c>
      <c r="E183" s="16">
        <v>1.1200000000000001</v>
      </c>
      <c r="F183" s="77">
        <v>0</v>
      </c>
      <c r="G183" s="83">
        <f t="shared" si="5"/>
        <v>0</v>
      </c>
      <c r="H183" s="83">
        <v>2.4809456000000001</v>
      </c>
    </row>
    <row r="184" spans="1:8" ht="24" customHeight="1">
      <c r="A184" s="24">
        <v>163</v>
      </c>
      <c r="B184" s="25" t="s">
        <v>1239</v>
      </c>
      <c r="C184" s="25" t="s">
        <v>1240</v>
      </c>
      <c r="D184" s="25" t="s">
        <v>312</v>
      </c>
      <c r="E184" s="16">
        <v>1</v>
      </c>
      <c r="F184" s="77">
        <v>0</v>
      </c>
      <c r="G184" s="83">
        <f t="shared" si="5"/>
        <v>0</v>
      </c>
      <c r="H184" s="83">
        <v>2.2530000000000001E-2</v>
      </c>
    </row>
    <row r="185" spans="1:8" ht="24" customHeight="1">
      <c r="A185" s="24">
        <v>164</v>
      </c>
      <c r="B185" s="25" t="s">
        <v>1241</v>
      </c>
      <c r="C185" s="25" t="s">
        <v>1242</v>
      </c>
      <c r="D185" s="25" t="s">
        <v>287</v>
      </c>
      <c r="E185" s="16">
        <v>23.42</v>
      </c>
      <c r="F185" s="77">
        <v>0</v>
      </c>
      <c r="G185" s="83">
        <f t="shared" si="5"/>
        <v>0</v>
      </c>
      <c r="H185" s="83">
        <v>0.1672188</v>
      </c>
    </row>
    <row r="186" spans="1:8" ht="24" customHeight="1">
      <c r="A186" s="38">
        <v>165</v>
      </c>
      <c r="B186" s="27" t="s">
        <v>1243</v>
      </c>
      <c r="C186" s="27" t="s">
        <v>1244</v>
      </c>
      <c r="D186" s="27" t="s">
        <v>312</v>
      </c>
      <c r="E186" s="28">
        <v>2</v>
      </c>
      <c r="F186" s="79">
        <v>0</v>
      </c>
      <c r="G186" s="86">
        <f t="shared" si="5"/>
        <v>0</v>
      </c>
      <c r="H186" s="86">
        <v>0</v>
      </c>
    </row>
    <row r="187" spans="1:8" ht="24" customHeight="1">
      <c r="A187" s="38">
        <v>166</v>
      </c>
      <c r="B187" s="27" t="s">
        <v>1245</v>
      </c>
      <c r="C187" s="27" t="s">
        <v>1246</v>
      </c>
      <c r="D187" s="27" t="s">
        <v>312</v>
      </c>
      <c r="E187" s="28">
        <v>2</v>
      </c>
      <c r="F187" s="79">
        <v>0</v>
      </c>
      <c r="G187" s="86">
        <f t="shared" si="5"/>
        <v>0</v>
      </c>
      <c r="H187" s="86">
        <v>0</v>
      </c>
    </row>
    <row r="188" spans="1:8" ht="13.5" customHeight="1">
      <c r="A188" s="24">
        <v>167</v>
      </c>
      <c r="B188" s="25" t="s">
        <v>1247</v>
      </c>
      <c r="C188" s="25" t="s">
        <v>1248</v>
      </c>
      <c r="D188" s="25" t="s">
        <v>324</v>
      </c>
      <c r="E188" s="16">
        <v>1.5</v>
      </c>
      <c r="F188" s="77">
        <v>0</v>
      </c>
      <c r="G188" s="83">
        <f t="shared" si="5"/>
        <v>0</v>
      </c>
      <c r="H188" s="83">
        <v>9.4499999999999998E-4</v>
      </c>
    </row>
    <row r="189" spans="1:8" ht="24" customHeight="1">
      <c r="A189" s="24">
        <v>168</v>
      </c>
      <c r="B189" s="25" t="s">
        <v>1249</v>
      </c>
      <c r="C189" s="25" t="s">
        <v>1250</v>
      </c>
      <c r="D189" s="25" t="s">
        <v>324</v>
      </c>
      <c r="E189" s="16">
        <v>4.2</v>
      </c>
      <c r="F189" s="77">
        <v>0</v>
      </c>
      <c r="G189" s="83">
        <f t="shared" si="5"/>
        <v>0</v>
      </c>
      <c r="H189" s="83">
        <v>2.6459999999999999E-3</v>
      </c>
    </row>
    <row r="190" spans="1:8" ht="34.5" customHeight="1">
      <c r="A190" s="24">
        <v>169</v>
      </c>
      <c r="B190" s="25" t="s">
        <v>1251</v>
      </c>
      <c r="C190" s="25" t="s">
        <v>1252</v>
      </c>
      <c r="D190" s="25" t="s">
        <v>287</v>
      </c>
      <c r="E190" s="16">
        <v>61.58</v>
      </c>
      <c r="F190" s="77">
        <v>0</v>
      </c>
      <c r="G190" s="83">
        <f t="shared" si="5"/>
        <v>0</v>
      </c>
      <c r="H190" s="83">
        <v>2.8326799999999999E-2</v>
      </c>
    </row>
    <row r="191" spans="1:8" ht="34.5" customHeight="1">
      <c r="A191" s="24">
        <v>170</v>
      </c>
      <c r="B191" s="25" t="s">
        <v>1253</v>
      </c>
      <c r="C191" s="25" t="s">
        <v>1254</v>
      </c>
      <c r="D191" s="25" t="s">
        <v>287</v>
      </c>
      <c r="E191" s="16">
        <v>79.2</v>
      </c>
      <c r="F191" s="77">
        <v>0</v>
      </c>
      <c r="G191" s="83">
        <f t="shared" si="5"/>
        <v>0</v>
      </c>
      <c r="H191" s="83">
        <v>0.51004799999999995</v>
      </c>
    </row>
    <row r="192" spans="1:8" ht="34.5" customHeight="1">
      <c r="A192" s="24">
        <v>171</v>
      </c>
      <c r="B192" s="25" t="s">
        <v>1255</v>
      </c>
      <c r="C192" s="25" t="s">
        <v>1256</v>
      </c>
      <c r="D192" s="25" t="s">
        <v>287</v>
      </c>
      <c r="E192" s="16">
        <v>44.4</v>
      </c>
      <c r="F192" s="77">
        <v>0</v>
      </c>
      <c r="G192" s="83">
        <f t="shared" si="5"/>
        <v>0</v>
      </c>
      <c r="H192" s="83">
        <v>0.28593600000000002</v>
      </c>
    </row>
    <row r="193" spans="1:8" ht="34.5" customHeight="1">
      <c r="A193" s="24">
        <v>172</v>
      </c>
      <c r="B193" s="25" t="s">
        <v>1257</v>
      </c>
      <c r="C193" s="25" t="s">
        <v>1258</v>
      </c>
      <c r="D193" s="25" t="s">
        <v>287</v>
      </c>
      <c r="E193" s="16">
        <v>44.4</v>
      </c>
      <c r="F193" s="77">
        <v>0</v>
      </c>
      <c r="G193" s="83">
        <f t="shared" si="5"/>
        <v>0</v>
      </c>
      <c r="H193" s="83">
        <v>0.15850800000000001</v>
      </c>
    </row>
    <row r="194" spans="1:8" ht="24" customHeight="1">
      <c r="A194" s="24">
        <v>173</v>
      </c>
      <c r="B194" s="25" t="s">
        <v>1259</v>
      </c>
      <c r="C194" s="25" t="s">
        <v>1260</v>
      </c>
      <c r="D194" s="25" t="s">
        <v>312</v>
      </c>
      <c r="E194" s="16">
        <v>2</v>
      </c>
      <c r="F194" s="77">
        <v>0</v>
      </c>
      <c r="G194" s="83">
        <f t="shared" si="5"/>
        <v>0</v>
      </c>
      <c r="H194" s="83">
        <v>0</v>
      </c>
    </row>
    <row r="195" spans="1:8" ht="24" customHeight="1">
      <c r="A195" s="24">
        <v>174</v>
      </c>
      <c r="B195" s="25" t="s">
        <v>1261</v>
      </c>
      <c r="C195" s="25" t="s">
        <v>1262</v>
      </c>
      <c r="D195" s="25" t="s">
        <v>312</v>
      </c>
      <c r="E195" s="16">
        <v>2</v>
      </c>
      <c r="F195" s="77">
        <v>0</v>
      </c>
      <c r="G195" s="83">
        <f t="shared" si="5"/>
        <v>0</v>
      </c>
      <c r="H195" s="83">
        <v>0</v>
      </c>
    </row>
    <row r="196" spans="1:8" ht="24" customHeight="1">
      <c r="A196" s="24">
        <v>175</v>
      </c>
      <c r="B196" s="25" t="s">
        <v>650</v>
      </c>
      <c r="C196" s="25" t="s">
        <v>651</v>
      </c>
      <c r="D196" s="25" t="s">
        <v>287</v>
      </c>
      <c r="E196" s="16">
        <v>29</v>
      </c>
      <c r="F196" s="77">
        <v>0</v>
      </c>
      <c r="G196" s="83">
        <f t="shared" si="5"/>
        <v>0</v>
      </c>
      <c r="H196" s="83">
        <v>3.6902499999999998</v>
      </c>
    </row>
    <row r="197" spans="1:8" ht="13.5" customHeight="1">
      <c r="A197" s="38">
        <v>176</v>
      </c>
      <c r="B197" s="27" t="s">
        <v>1263</v>
      </c>
      <c r="C197" s="27" t="s">
        <v>1264</v>
      </c>
      <c r="D197" s="27" t="s">
        <v>312</v>
      </c>
      <c r="E197" s="28">
        <v>58.58</v>
      </c>
      <c r="F197" s="79">
        <v>0</v>
      </c>
      <c r="G197" s="86">
        <f t="shared" si="5"/>
        <v>0</v>
      </c>
      <c r="H197" s="86">
        <v>3.39764</v>
      </c>
    </row>
    <row r="198" spans="1:8" ht="24" customHeight="1">
      <c r="A198" s="24">
        <v>177</v>
      </c>
      <c r="B198" s="25" t="s">
        <v>1265</v>
      </c>
      <c r="C198" s="25" t="s">
        <v>1266</v>
      </c>
      <c r="D198" s="25" t="s">
        <v>324</v>
      </c>
      <c r="E198" s="16">
        <v>101.5</v>
      </c>
      <c r="F198" s="77">
        <v>0</v>
      </c>
      <c r="G198" s="83">
        <f t="shared" si="5"/>
        <v>0</v>
      </c>
      <c r="H198" s="83">
        <v>2.6542249999999998</v>
      </c>
    </row>
    <row r="199" spans="1:8" ht="34.5" customHeight="1">
      <c r="A199" s="24">
        <v>178</v>
      </c>
      <c r="B199" s="25" t="s">
        <v>1267</v>
      </c>
      <c r="C199" s="25" t="s">
        <v>1268</v>
      </c>
      <c r="D199" s="25" t="s">
        <v>312</v>
      </c>
      <c r="E199" s="16">
        <v>4</v>
      </c>
      <c r="F199" s="77">
        <v>0</v>
      </c>
      <c r="G199" s="83">
        <f t="shared" si="5"/>
        <v>0</v>
      </c>
      <c r="H199" s="83">
        <v>1.84E-2</v>
      </c>
    </row>
    <row r="200" spans="1:8" ht="24" customHeight="1">
      <c r="A200" s="24">
        <v>179</v>
      </c>
      <c r="B200" s="25" t="s">
        <v>1269</v>
      </c>
      <c r="C200" s="25" t="s">
        <v>1270</v>
      </c>
      <c r="D200" s="25" t="s">
        <v>287</v>
      </c>
      <c r="E200" s="16">
        <v>24.46</v>
      </c>
      <c r="F200" s="77">
        <v>0</v>
      </c>
      <c r="G200" s="83">
        <f t="shared" si="5"/>
        <v>0</v>
      </c>
      <c r="H200" s="83">
        <v>6.9955600000000007E-2</v>
      </c>
    </row>
    <row r="201" spans="1:8" ht="24" customHeight="1">
      <c r="A201" s="24">
        <v>180</v>
      </c>
      <c r="B201" s="25" t="s">
        <v>1271</v>
      </c>
      <c r="C201" s="25" t="s">
        <v>1272</v>
      </c>
      <c r="D201" s="25" t="s">
        <v>312</v>
      </c>
      <c r="E201" s="16">
        <v>41</v>
      </c>
      <c r="F201" s="77">
        <v>0</v>
      </c>
      <c r="G201" s="83">
        <f t="shared" si="5"/>
        <v>0</v>
      </c>
      <c r="H201" s="83">
        <v>9.4299999999999991E-3</v>
      </c>
    </row>
    <row r="202" spans="1:8" ht="24" customHeight="1">
      <c r="A202" s="38">
        <v>181</v>
      </c>
      <c r="B202" s="27" t="s">
        <v>1273</v>
      </c>
      <c r="C202" s="27" t="s">
        <v>1274</v>
      </c>
      <c r="D202" s="27" t="s">
        <v>312</v>
      </c>
      <c r="E202" s="28">
        <v>25</v>
      </c>
      <c r="F202" s="79">
        <v>0</v>
      </c>
      <c r="G202" s="86">
        <f t="shared" si="5"/>
        <v>0</v>
      </c>
      <c r="H202" s="86">
        <v>7.4999999999999997E-2</v>
      </c>
    </row>
    <row r="203" spans="1:8" ht="13.5" customHeight="1">
      <c r="A203" s="38">
        <v>182</v>
      </c>
      <c r="B203" s="27" t="s">
        <v>1275</v>
      </c>
      <c r="C203" s="27" t="s">
        <v>1276</v>
      </c>
      <c r="D203" s="27" t="s">
        <v>453</v>
      </c>
      <c r="E203" s="28">
        <v>1045</v>
      </c>
      <c r="F203" s="79">
        <v>0</v>
      </c>
      <c r="G203" s="86">
        <f t="shared" si="5"/>
        <v>0</v>
      </c>
      <c r="H203" s="86">
        <v>1.0449999999999999</v>
      </c>
    </row>
    <row r="204" spans="1:8" ht="24" customHeight="1">
      <c r="A204" s="24">
        <v>183</v>
      </c>
      <c r="B204" s="25" t="s">
        <v>1277</v>
      </c>
      <c r="C204" s="25" t="s">
        <v>1278</v>
      </c>
      <c r="D204" s="25" t="s">
        <v>312</v>
      </c>
      <c r="E204" s="16">
        <v>18</v>
      </c>
      <c r="F204" s="77">
        <v>0</v>
      </c>
      <c r="G204" s="83">
        <f t="shared" si="5"/>
        <v>0</v>
      </c>
      <c r="H204" s="83">
        <v>2.6100000000000002E-2</v>
      </c>
    </row>
    <row r="205" spans="1:8" ht="24" customHeight="1">
      <c r="A205" s="38">
        <v>184</v>
      </c>
      <c r="B205" s="27" t="s">
        <v>1279</v>
      </c>
      <c r="C205" s="27" t="s">
        <v>1280</v>
      </c>
      <c r="D205" s="27" t="s">
        <v>312</v>
      </c>
      <c r="E205" s="28">
        <v>14</v>
      </c>
      <c r="F205" s="79">
        <v>0</v>
      </c>
      <c r="G205" s="86">
        <f t="shared" si="5"/>
        <v>0</v>
      </c>
      <c r="H205" s="86">
        <v>0.42405999999999999</v>
      </c>
    </row>
    <row r="206" spans="1:8" ht="24" customHeight="1">
      <c r="A206" s="38">
        <v>185</v>
      </c>
      <c r="B206" s="27" t="s">
        <v>1281</v>
      </c>
      <c r="C206" s="27" t="s">
        <v>1282</v>
      </c>
      <c r="D206" s="27" t="s">
        <v>312</v>
      </c>
      <c r="E206" s="28">
        <v>4</v>
      </c>
      <c r="F206" s="79">
        <v>0</v>
      </c>
      <c r="G206" s="86">
        <f t="shared" si="5"/>
        <v>0</v>
      </c>
      <c r="H206" s="86">
        <v>0.11391999999999999</v>
      </c>
    </row>
    <row r="207" spans="1:8" ht="13.5" customHeight="1">
      <c r="A207" s="24">
        <v>186</v>
      </c>
      <c r="B207" s="25" t="s">
        <v>1283</v>
      </c>
      <c r="C207" s="25" t="s">
        <v>1284</v>
      </c>
      <c r="D207" s="25" t="s">
        <v>312</v>
      </c>
      <c r="E207" s="16">
        <v>1</v>
      </c>
      <c r="F207" s="77">
        <v>0</v>
      </c>
      <c r="G207" s="83">
        <f t="shared" si="5"/>
        <v>0</v>
      </c>
      <c r="H207" s="83">
        <v>1.0999999999999999E-2</v>
      </c>
    </row>
    <row r="208" spans="1:8" ht="24" customHeight="1">
      <c r="A208" s="24">
        <v>187</v>
      </c>
      <c r="B208" s="25" t="s">
        <v>1285</v>
      </c>
      <c r="C208" s="25" t="s">
        <v>1286</v>
      </c>
      <c r="D208" s="25" t="s">
        <v>287</v>
      </c>
      <c r="E208" s="16">
        <v>10</v>
      </c>
      <c r="F208" s="77">
        <v>0</v>
      </c>
      <c r="G208" s="83">
        <f t="shared" si="5"/>
        <v>0</v>
      </c>
      <c r="H208" s="83">
        <v>1.11E-2</v>
      </c>
    </row>
    <row r="209" spans="1:8" ht="45" customHeight="1">
      <c r="A209" s="24">
        <v>188</v>
      </c>
      <c r="B209" s="25" t="s">
        <v>1287</v>
      </c>
      <c r="C209" s="25" t="s">
        <v>1288</v>
      </c>
      <c r="D209" s="25" t="s">
        <v>287</v>
      </c>
      <c r="E209" s="16">
        <v>6</v>
      </c>
      <c r="F209" s="77">
        <v>0</v>
      </c>
      <c r="G209" s="83">
        <f t="shared" si="5"/>
        <v>0</v>
      </c>
      <c r="H209" s="83">
        <v>1.4999999999999999E-2</v>
      </c>
    </row>
    <row r="210" spans="1:8" ht="45" customHeight="1">
      <c r="A210" s="24">
        <v>189</v>
      </c>
      <c r="B210" s="25" t="s">
        <v>1289</v>
      </c>
      <c r="C210" s="25" t="s">
        <v>1290</v>
      </c>
      <c r="D210" s="25" t="s">
        <v>287</v>
      </c>
      <c r="E210" s="16">
        <v>66</v>
      </c>
      <c r="F210" s="77">
        <v>0</v>
      </c>
      <c r="G210" s="83">
        <f t="shared" si="5"/>
        <v>0</v>
      </c>
      <c r="H210" s="83">
        <v>0.33</v>
      </c>
    </row>
    <row r="211" spans="1:8" ht="24" customHeight="1">
      <c r="A211" s="24">
        <v>190</v>
      </c>
      <c r="B211" s="25" t="s">
        <v>1291</v>
      </c>
      <c r="C211" s="25" t="s">
        <v>1292</v>
      </c>
      <c r="D211" s="25" t="s">
        <v>312</v>
      </c>
      <c r="E211" s="16">
        <v>2</v>
      </c>
      <c r="F211" s="77">
        <v>0</v>
      </c>
      <c r="G211" s="83">
        <f t="shared" si="5"/>
        <v>0</v>
      </c>
      <c r="H211" s="83">
        <v>2.52</v>
      </c>
    </row>
    <row r="212" spans="1:8" ht="13.5" customHeight="1">
      <c r="A212" s="24">
        <v>191</v>
      </c>
      <c r="B212" s="25" t="s">
        <v>1293</v>
      </c>
      <c r="C212" s="25" t="s">
        <v>1294</v>
      </c>
      <c r="D212" s="25" t="s">
        <v>312</v>
      </c>
      <c r="E212" s="16">
        <v>28</v>
      </c>
      <c r="F212" s="77">
        <v>0</v>
      </c>
      <c r="G212" s="83">
        <f t="shared" si="5"/>
        <v>0</v>
      </c>
      <c r="H212" s="83">
        <v>8.4000000000000003E-4</v>
      </c>
    </row>
    <row r="213" spans="1:8" ht="13.5" customHeight="1">
      <c r="A213" s="24">
        <v>192</v>
      </c>
      <c r="B213" s="25" t="s">
        <v>1295</v>
      </c>
      <c r="C213" s="25" t="s">
        <v>1296</v>
      </c>
      <c r="D213" s="25" t="s">
        <v>312</v>
      </c>
      <c r="E213" s="16">
        <v>8</v>
      </c>
      <c r="F213" s="77">
        <v>0</v>
      </c>
      <c r="G213" s="83">
        <f t="shared" si="5"/>
        <v>0</v>
      </c>
      <c r="H213" s="83">
        <v>2.4000000000000001E-4</v>
      </c>
    </row>
    <row r="214" spans="1:8" ht="24" customHeight="1">
      <c r="A214" s="24">
        <v>193</v>
      </c>
      <c r="B214" s="25" t="s">
        <v>1297</v>
      </c>
      <c r="C214" s="25" t="s">
        <v>1298</v>
      </c>
      <c r="D214" s="25" t="s">
        <v>324</v>
      </c>
      <c r="E214" s="16">
        <v>67.02</v>
      </c>
      <c r="F214" s="77">
        <v>0</v>
      </c>
      <c r="G214" s="83">
        <f t="shared" si="5"/>
        <v>0</v>
      </c>
      <c r="H214" s="83">
        <v>0.41418359999999999</v>
      </c>
    </row>
    <row r="215" spans="1:8" ht="24" customHeight="1">
      <c r="A215" s="24">
        <v>194</v>
      </c>
      <c r="B215" s="25" t="s">
        <v>1299</v>
      </c>
      <c r="C215" s="25" t="s">
        <v>1300</v>
      </c>
      <c r="D215" s="25" t="s">
        <v>277</v>
      </c>
      <c r="E215" s="16">
        <v>1020</v>
      </c>
      <c r="F215" s="77">
        <v>0</v>
      </c>
      <c r="G215" s="83">
        <f t="shared" si="5"/>
        <v>0</v>
      </c>
      <c r="H215" s="83">
        <v>5.0796000000000001</v>
      </c>
    </row>
    <row r="216" spans="1:8" ht="24" customHeight="1">
      <c r="A216" s="24">
        <v>195</v>
      </c>
      <c r="B216" s="25" t="s">
        <v>1301</v>
      </c>
      <c r="C216" s="25" t="s">
        <v>1302</v>
      </c>
      <c r="D216" s="25" t="s">
        <v>277</v>
      </c>
      <c r="E216" s="16">
        <v>1020</v>
      </c>
      <c r="F216" s="77">
        <v>0</v>
      </c>
      <c r="G216" s="83">
        <f t="shared" si="5"/>
        <v>0</v>
      </c>
      <c r="H216" s="83">
        <v>0</v>
      </c>
    </row>
    <row r="217" spans="1:8" ht="24" customHeight="1">
      <c r="A217" s="24">
        <v>196</v>
      </c>
      <c r="B217" s="25" t="s">
        <v>1303</v>
      </c>
      <c r="C217" s="25" t="s">
        <v>1304</v>
      </c>
      <c r="D217" s="25" t="s">
        <v>277</v>
      </c>
      <c r="E217" s="16">
        <v>720</v>
      </c>
      <c r="F217" s="77">
        <v>0</v>
      </c>
      <c r="G217" s="83">
        <f t="shared" si="5"/>
        <v>0</v>
      </c>
      <c r="H217" s="83">
        <v>0.44640000000000002</v>
      </c>
    </row>
    <row r="218" spans="1:8" ht="13.5" customHeight="1">
      <c r="A218" s="24">
        <v>197</v>
      </c>
      <c r="B218" s="25" t="s">
        <v>1305</v>
      </c>
      <c r="C218" s="25" t="s">
        <v>1306</v>
      </c>
      <c r="D218" s="25" t="s">
        <v>280</v>
      </c>
      <c r="E218" s="16">
        <v>151.358</v>
      </c>
      <c r="F218" s="77">
        <v>0</v>
      </c>
      <c r="G218" s="83">
        <f t="shared" si="5"/>
        <v>0</v>
      </c>
      <c r="H218" s="83">
        <v>5.4609966400000003</v>
      </c>
    </row>
    <row r="219" spans="1:8" ht="24" customHeight="1">
      <c r="A219" s="38">
        <v>198</v>
      </c>
      <c r="B219" s="27" t="s">
        <v>1307</v>
      </c>
      <c r="C219" s="27" t="s">
        <v>1308</v>
      </c>
      <c r="D219" s="27" t="s">
        <v>280</v>
      </c>
      <c r="E219" s="28">
        <v>151.02000000000001</v>
      </c>
      <c r="F219" s="79">
        <v>0</v>
      </c>
      <c r="G219" s="86">
        <f t="shared" si="5"/>
        <v>0</v>
      </c>
      <c r="H219" s="86">
        <v>151.02000000000001</v>
      </c>
    </row>
    <row r="220" spans="1:8" ht="13.5" customHeight="1">
      <c r="A220" s="38">
        <v>199</v>
      </c>
      <c r="B220" s="27" t="s">
        <v>1309</v>
      </c>
      <c r="C220" s="27" t="s">
        <v>1310</v>
      </c>
      <c r="D220" s="27" t="s">
        <v>287</v>
      </c>
      <c r="E220" s="28">
        <v>65.52</v>
      </c>
      <c r="F220" s="79">
        <v>0</v>
      </c>
      <c r="G220" s="86">
        <f t="shared" si="5"/>
        <v>0</v>
      </c>
      <c r="H220" s="86">
        <v>0.1330056</v>
      </c>
    </row>
    <row r="221" spans="1:8" ht="24" customHeight="1">
      <c r="A221" s="38">
        <v>200</v>
      </c>
      <c r="B221" s="27" t="s">
        <v>1311</v>
      </c>
      <c r="C221" s="27" t="s">
        <v>1312</v>
      </c>
      <c r="D221" s="27" t="s">
        <v>287</v>
      </c>
      <c r="E221" s="28">
        <v>54.207999999999998</v>
      </c>
      <c r="F221" s="79">
        <v>0</v>
      </c>
      <c r="G221" s="86">
        <f t="shared" si="5"/>
        <v>0</v>
      </c>
      <c r="H221" s="86">
        <v>0.20544831999999999</v>
      </c>
    </row>
    <row r="222" spans="1:8" ht="13.5" customHeight="1">
      <c r="A222" s="38">
        <v>201</v>
      </c>
      <c r="B222" s="27" t="s">
        <v>1313</v>
      </c>
      <c r="C222" s="27" t="s">
        <v>1314</v>
      </c>
      <c r="D222" s="27" t="s">
        <v>1315</v>
      </c>
      <c r="E222" s="28">
        <v>0.224</v>
      </c>
      <c r="F222" s="79">
        <v>0</v>
      </c>
      <c r="G222" s="86">
        <f t="shared" si="5"/>
        <v>0</v>
      </c>
      <c r="H222" s="86">
        <v>1.4E-2</v>
      </c>
    </row>
    <row r="223" spans="1:8" ht="13.5" customHeight="1">
      <c r="A223" s="38">
        <v>202</v>
      </c>
      <c r="B223" s="27" t="s">
        <v>1316</v>
      </c>
      <c r="C223" s="27" t="s">
        <v>1317</v>
      </c>
      <c r="D223" s="27" t="s">
        <v>1315</v>
      </c>
      <c r="E223" s="28">
        <v>0.224</v>
      </c>
      <c r="F223" s="79">
        <v>0</v>
      </c>
      <c r="G223" s="86">
        <f t="shared" si="5"/>
        <v>0</v>
      </c>
      <c r="H223" s="86">
        <v>3.6736E-3</v>
      </c>
    </row>
    <row r="224" spans="1:8" ht="13.5" customHeight="1">
      <c r="A224" s="24">
        <v>203</v>
      </c>
      <c r="B224" s="25" t="s">
        <v>1318</v>
      </c>
      <c r="C224" s="25" t="s">
        <v>1319</v>
      </c>
      <c r="D224" s="25" t="s">
        <v>287</v>
      </c>
      <c r="E224" s="16">
        <v>48.92</v>
      </c>
      <c r="F224" s="77">
        <v>0</v>
      </c>
      <c r="G224" s="83">
        <f t="shared" si="5"/>
        <v>0</v>
      </c>
      <c r="H224" s="83">
        <v>2.15248E-2</v>
      </c>
    </row>
    <row r="225" spans="1:8" ht="24" customHeight="1">
      <c r="A225" s="38">
        <v>204</v>
      </c>
      <c r="B225" s="27" t="s">
        <v>1320</v>
      </c>
      <c r="C225" s="27" t="s">
        <v>1321</v>
      </c>
      <c r="D225" s="27" t="s">
        <v>453</v>
      </c>
      <c r="E225" s="28">
        <v>113.9</v>
      </c>
      <c r="F225" s="79">
        <v>0</v>
      </c>
      <c r="G225" s="86">
        <f t="shared" si="5"/>
        <v>0</v>
      </c>
      <c r="H225" s="86">
        <v>0.1139</v>
      </c>
    </row>
    <row r="226" spans="1:8" ht="34.5" customHeight="1">
      <c r="A226" s="24">
        <v>205</v>
      </c>
      <c r="B226" s="25" t="s">
        <v>1322</v>
      </c>
      <c r="C226" s="25" t="s">
        <v>1323</v>
      </c>
      <c r="D226" s="25" t="s">
        <v>312</v>
      </c>
      <c r="E226" s="16">
        <v>72</v>
      </c>
      <c r="F226" s="77">
        <v>0</v>
      </c>
      <c r="G226" s="83">
        <f t="shared" si="5"/>
        <v>0</v>
      </c>
      <c r="H226" s="83">
        <v>1.44E-2</v>
      </c>
    </row>
    <row r="227" spans="1:8" ht="24" customHeight="1">
      <c r="A227" s="24">
        <v>206</v>
      </c>
      <c r="B227" s="25" t="s">
        <v>1324</v>
      </c>
      <c r="C227" s="25" t="s">
        <v>1325</v>
      </c>
      <c r="D227" s="25" t="s">
        <v>277</v>
      </c>
      <c r="E227" s="16">
        <v>106.7</v>
      </c>
      <c r="F227" s="77">
        <v>0</v>
      </c>
      <c r="G227" s="83">
        <f t="shared" si="5"/>
        <v>0</v>
      </c>
      <c r="H227" s="83">
        <v>0</v>
      </c>
    </row>
    <row r="228" spans="1:8" ht="24" customHeight="1">
      <c r="A228" s="24">
        <v>207</v>
      </c>
      <c r="B228" s="25" t="s">
        <v>1326</v>
      </c>
      <c r="C228" s="25" t="s">
        <v>1327</v>
      </c>
      <c r="D228" s="25" t="s">
        <v>277</v>
      </c>
      <c r="E228" s="16">
        <v>16.600000000000001</v>
      </c>
      <c r="F228" s="77">
        <v>0</v>
      </c>
      <c r="G228" s="83">
        <f t="shared" si="5"/>
        <v>0</v>
      </c>
      <c r="H228" s="83">
        <v>2.8718E-2</v>
      </c>
    </row>
    <row r="229" spans="1:8" ht="13.5" customHeight="1">
      <c r="A229" s="24">
        <v>208</v>
      </c>
      <c r="B229" s="25" t="s">
        <v>1328</v>
      </c>
      <c r="C229" s="25" t="s">
        <v>1329</v>
      </c>
      <c r="D229" s="25" t="s">
        <v>312</v>
      </c>
      <c r="E229" s="16">
        <v>14</v>
      </c>
      <c r="F229" s="77">
        <v>0</v>
      </c>
      <c r="G229" s="83">
        <f t="shared" si="5"/>
        <v>0</v>
      </c>
      <c r="H229" s="83">
        <v>0</v>
      </c>
    </row>
    <row r="230" spans="1:8" ht="13.5" customHeight="1">
      <c r="A230" s="53">
        <v>209</v>
      </c>
      <c r="B230" s="54" t="s">
        <v>1330</v>
      </c>
      <c r="C230" s="54" t="s">
        <v>1331</v>
      </c>
      <c r="D230" s="54" t="s">
        <v>312</v>
      </c>
      <c r="E230" s="55">
        <v>24</v>
      </c>
      <c r="F230" s="80">
        <v>0</v>
      </c>
      <c r="G230" s="87">
        <f>E230*F230</f>
        <v>0</v>
      </c>
      <c r="H230" s="87">
        <v>2.4000000000000001E-4</v>
      </c>
    </row>
    <row r="231" spans="1:8" ht="24" customHeight="1">
      <c r="A231" s="24">
        <v>210</v>
      </c>
      <c r="B231" s="25" t="s">
        <v>666</v>
      </c>
      <c r="C231" s="25" t="s">
        <v>667</v>
      </c>
      <c r="D231" s="25" t="s">
        <v>280</v>
      </c>
      <c r="E231" s="16">
        <v>274.83199999999999</v>
      </c>
      <c r="F231" s="77">
        <v>0</v>
      </c>
      <c r="G231" s="83">
        <f t="shared" si="5"/>
        <v>0</v>
      </c>
      <c r="H231" s="83">
        <v>0</v>
      </c>
    </row>
    <row r="232" spans="1:8" ht="24" customHeight="1">
      <c r="A232" s="24">
        <v>211</v>
      </c>
      <c r="B232" s="25" t="s">
        <v>668</v>
      </c>
      <c r="C232" s="25" t="s">
        <v>669</v>
      </c>
      <c r="D232" s="25" t="s">
        <v>280</v>
      </c>
      <c r="E232" s="16">
        <v>5221.808</v>
      </c>
      <c r="F232" s="77">
        <v>0</v>
      </c>
      <c r="G232" s="83">
        <f t="shared" si="5"/>
        <v>0</v>
      </c>
      <c r="H232" s="83">
        <v>0</v>
      </c>
    </row>
    <row r="233" spans="1:8" ht="24" customHeight="1">
      <c r="A233" s="24">
        <v>212</v>
      </c>
      <c r="B233" s="25" t="s">
        <v>781</v>
      </c>
      <c r="C233" s="25" t="s">
        <v>672</v>
      </c>
      <c r="D233" s="25" t="s">
        <v>280</v>
      </c>
      <c r="E233" s="16">
        <v>274.58</v>
      </c>
      <c r="F233" s="77">
        <v>0</v>
      </c>
      <c r="G233" s="83">
        <f t="shared" si="5"/>
        <v>0</v>
      </c>
      <c r="H233" s="83">
        <v>0</v>
      </c>
    </row>
    <row r="234" spans="1:8" ht="28.5" customHeight="1">
      <c r="A234" s="21"/>
      <c r="B234" s="22" t="s">
        <v>302</v>
      </c>
      <c r="C234" s="22" t="s">
        <v>303</v>
      </c>
      <c r="D234" s="22"/>
      <c r="E234" s="23"/>
      <c r="F234" s="76"/>
      <c r="G234" s="85">
        <f>SUM(G235)</f>
        <v>0</v>
      </c>
      <c r="H234" s="85">
        <v>0</v>
      </c>
    </row>
    <row r="235" spans="1:8" ht="24" customHeight="1">
      <c r="A235" s="24">
        <v>213</v>
      </c>
      <c r="B235" s="25" t="s">
        <v>1332</v>
      </c>
      <c r="C235" s="25" t="s">
        <v>1333</v>
      </c>
      <c r="D235" s="25" t="s">
        <v>280</v>
      </c>
      <c r="E235" s="16">
        <v>5153.5110000000004</v>
      </c>
      <c r="F235" s="77">
        <v>0</v>
      </c>
      <c r="G235" s="83">
        <f>E235*F235</f>
        <v>0</v>
      </c>
      <c r="H235" s="83">
        <v>0</v>
      </c>
    </row>
    <row r="236" spans="1:8" ht="30.75" customHeight="1">
      <c r="A236" s="18"/>
      <c r="B236" s="19" t="s">
        <v>306</v>
      </c>
      <c r="C236" s="19" t="s">
        <v>307</v>
      </c>
      <c r="D236" s="19"/>
      <c r="E236" s="20"/>
      <c r="F236" s="75"/>
      <c r="G236" s="88">
        <f>G237+G253+G255+G259</f>
        <v>0</v>
      </c>
      <c r="H236" s="88">
        <v>1.5948899999999999</v>
      </c>
    </row>
    <row r="237" spans="1:8" ht="28.5" customHeight="1">
      <c r="A237" s="21"/>
      <c r="B237" s="22" t="s">
        <v>1334</v>
      </c>
      <c r="C237" s="22" t="s">
        <v>1335</v>
      </c>
      <c r="D237" s="22"/>
      <c r="E237" s="23"/>
      <c r="F237" s="76"/>
      <c r="G237" s="85">
        <f>SUM(G238:G252)</f>
        <v>0</v>
      </c>
      <c r="H237" s="85">
        <v>1.2970044000000001</v>
      </c>
    </row>
    <row r="238" spans="1:8" ht="24" customHeight="1">
      <c r="A238" s="24">
        <v>214</v>
      </c>
      <c r="B238" s="25" t="s">
        <v>1336</v>
      </c>
      <c r="C238" s="25" t="s">
        <v>1337</v>
      </c>
      <c r="D238" s="25" t="s">
        <v>324</v>
      </c>
      <c r="E238" s="16">
        <v>91.54</v>
      </c>
      <c r="F238" s="77">
        <v>0</v>
      </c>
      <c r="G238" s="83">
        <f>E238*F238</f>
        <v>0</v>
      </c>
      <c r="H238" s="83">
        <v>0</v>
      </c>
    </row>
    <row r="239" spans="1:8" ht="24" customHeight="1">
      <c r="A239" s="24">
        <v>215</v>
      </c>
      <c r="B239" s="25" t="s">
        <v>1338</v>
      </c>
      <c r="C239" s="25" t="s">
        <v>1339</v>
      </c>
      <c r="D239" s="25" t="s">
        <v>324</v>
      </c>
      <c r="E239" s="16">
        <v>183.08</v>
      </c>
      <c r="F239" s="77">
        <v>0</v>
      </c>
      <c r="G239" s="83">
        <f t="shared" ref="G239:G252" si="6">E239*F239</f>
        <v>0</v>
      </c>
      <c r="H239" s="83">
        <v>0</v>
      </c>
    </row>
    <row r="240" spans="1:8" ht="24" customHeight="1">
      <c r="A240" s="24">
        <v>216</v>
      </c>
      <c r="B240" s="25" t="s">
        <v>1340</v>
      </c>
      <c r="C240" s="25" t="s">
        <v>1341</v>
      </c>
      <c r="D240" s="25" t="s">
        <v>324</v>
      </c>
      <c r="E240" s="16">
        <v>447.52</v>
      </c>
      <c r="F240" s="77">
        <v>0</v>
      </c>
      <c r="G240" s="83">
        <f t="shared" si="6"/>
        <v>0</v>
      </c>
      <c r="H240" s="83">
        <v>0</v>
      </c>
    </row>
    <row r="241" spans="1:8" ht="13.5" customHeight="1">
      <c r="A241" s="38">
        <v>217</v>
      </c>
      <c r="B241" s="27" t="s">
        <v>1342</v>
      </c>
      <c r="C241" s="27" t="s">
        <v>1343</v>
      </c>
      <c r="D241" s="27" t="s">
        <v>280</v>
      </c>
      <c r="E241" s="28">
        <v>0.184</v>
      </c>
      <c r="F241" s="79">
        <v>0</v>
      </c>
      <c r="G241" s="86">
        <f t="shared" si="6"/>
        <v>0</v>
      </c>
      <c r="H241" s="86">
        <v>0.184</v>
      </c>
    </row>
    <row r="242" spans="1:8" ht="24" customHeight="1">
      <c r="A242" s="24">
        <v>218</v>
      </c>
      <c r="B242" s="25" t="s">
        <v>1344</v>
      </c>
      <c r="C242" s="25" t="s">
        <v>1345</v>
      </c>
      <c r="D242" s="25" t="s">
        <v>324</v>
      </c>
      <c r="E242" s="16">
        <v>895.04</v>
      </c>
      <c r="F242" s="77">
        <v>0</v>
      </c>
      <c r="G242" s="83">
        <f t="shared" si="6"/>
        <v>0</v>
      </c>
      <c r="H242" s="83">
        <v>0</v>
      </c>
    </row>
    <row r="243" spans="1:8" ht="13.5" customHeight="1">
      <c r="A243" s="38">
        <v>219</v>
      </c>
      <c r="B243" s="27" t="s">
        <v>1346</v>
      </c>
      <c r="C243" s="27" t="s">
        <v>1347</v>
      </c>
      <c r="D243" s="27" t="s">
        <v>280</v>
      </c>
      <c r="E243" s="28">
        <v>0.89800000000000002</v>
      </c>
      <c r="F243" s="79">
        <v>0</v>
      </c>
      <c r="G243" s="86">
        <f t="shared" si="6"/>
        <v>0</v>
      </c>
      <c r="H243" s="86">
        <v>0.89800000000000002</v>
      </c>
    </row>
    <row r="244" spans="1:8" ht="24" customHeight="1">
      <c r="A244" s="24">
        <v>220</v>
      </c>
      <c r="B244" s="25" t="s">
        <v>1348</v>
      </c>
      <c r="C244" s="25" t="s">
        <v>1349</v>
      </c>
      <c r="D244" s="25" t="s">
        <v>324</v>
      </c>
      <c r="E244" s="16">
        <v>83.65</v>
      </c>
      <c r="F244" s="77">
        <v>0</v>
      </c>
      <c r="G244" s="83">
        <f t="shared" si="6"/>
        <v>0</v>
      </c>
      <c r="H244" s="83">
        <v>0</v>
      </c>
    </row>
    <row r="245" spans="1:8" ht="24" customHeight="1">
      <c r="A245" s="38">
        <v>221</v>
      </c>
      <c r="B245" s="27" t="s">
        <v>1350</v>
      </c>
      <c r="C245" s="27" t="s">
        <v>1351</v>
      </c>
      <c r="D245" s="27" t="s">
        <v>324</v>
      </c>
      <c r="E245" s="28">
        <v>100.38</v>
      </c>
      <c r="F245" s="79">
        <v>0</v>
      </c>
      <c r="G245" s="86">
        <f t="shared" si="6"/>
        <v>0</v>
      </c>
      <c r="H245" s="86">
        <v>9.63648E-2</v>
      </c>
    </row>
    <row r="246" spans="1:8" ht="13.5" customHeight="1">
      <c r="A246" s="24">
        <v>222</v>
      </c>
      <c r="B246" s="25" t="s">
        <v>1352</v>
      </c>
      <c r="C246" s="25" t="s">
        <v>1353</v>
      </c>
      <c r="D246" s="25" t="s">
        <v>324</v>
      </c>
      <c r="E246" s="16">
        <v>47</v>
      </c>
      <c r="F246" s="77">
        <v>0</v>
      </c>
      <c r="G246" s="83">
        <f t="shared" si="6"/>
        <v>0</v>
      </c>
      <c r="H246" s="83">
        <v>0</v>
      </c>
    </row>
    <row r="247" spans="1:8" ht="13.5" customHeight="1">
      <c r="A247" s="38">
        <v>223</v>
      </c>
      <c r="B247" s="27" t="s">
        <v>1354</v>
      </c>
      <c r="C247" s="27" t="s">
        <v>1355</v>
      </c>
      <c r="D247" s="27" t="s">
        <v>324</v>
      </c>
      <c r="E247" s="28">
        <v>56.4</v>
      </c>
      <c r="F247" s="79">
        <v>0</v>
      </c>
      <c r="G247" s="86">
        <f t="shared" si="6"/>
        <v>0</v>
      </c>
      <c r="H247" s="86">
        <v>1.5792E-2</v>
      </c>
    </row>
    <row r="248" spans="1:8" ht="34.5" customHeight="1">
      <c r="A248" s="24">
        <v>224</v>
      </c>
      <c r="B248" s="25" t="s">
        <v>1356</v>
      </c>
      <c r="C248" s="25" t="s">
        <v>1357</v>
      </c>
      <c r="D248" s="25" t="s">
        <v>324</v>
      </c>
      <c r="E248" s="16">
        <v>319.52</v>
      </c>
      <c r="F248" s="77">
        <v>0</v>
      </c>
      <c r="G248" s="83">
        <f t="shared" si="6"/>
        <v>0</v>
      </c>
      <c r="H248" s="83">
        <v>3.1952000000000001E-2</v>
      </c>
    </row>
    <row r="249" spans="1:8" ht="34.5" customHeight="1">
      <c r="A249" s="24">
        <v>225</v>
      </c>
      <c r="B249" s="25" t="s">
        <v>1358</v>
      </c>
      <c r="C249" s="25" t="s">
        <v>1359</v>
      </c>
      <c r="D249" s="25" t="s">
        <v>324</v>
      </c>
      <c r="E249" s="16">
        <v>62.68</v>
      </c>
      <c r="F249" s="77">
        <v>0</v>
      </c>
      <c r="G249" s="83">
        <f t="shared" si="6"/>
        <v>0</v>
      </c>
      <c r="H249" s="83">
        <v>6.2680000000000001E-3</v>
      </c>
    </row>
    <row r="250" spans="1:8" ht="24" customHeight="1">
      <c r="A250" s="24">
        <v>226</v>
      </c>
      <c r="B250" s="25" t="s">
        <v>1360</v>
      </c>
      <c r="C250" s="25" t="s">
        <v>1361</v>
      </c>
      <c r="D250" s="25" t="s">
        <v>287</v>
      </c>
      <c r="E250" s="16">
        <v>2.3199999999999998</v>
      </c>
      <c r="F250" s="77">
        <v>0</v>
      </c>
      <c r="G250" s="83">
        <f t="shared" si="6"/>
        <v>0</v>
      </c>
      <c r="H250" s="83">
        <v>9.9759999999999996E-4</v>
      </c>
    </row>
    <row r="251" spans="1:8" ht="24" customHeight="1">
      <c r="A251" s="24">
        <v>227</v>
      </c>
      <c r="B251" s="25" t="s">
        <v>1362</v>
      </c>
      <c r="C251" s="25" t="s">
        <v>1363</v>
      </c>
      <c r="D251" s="25" t="s">
        <v>324</v>
      </c>
      <c r="E251" s="16">
        <v>18.18</v>
      </c>
      <c r="F251" s="77">
        <v>0</v>
      </c>
      <c r="G251" s="83">
        <f t="shared" si="6"/>
        <v>0</v>
      </c>
      <c r="H251" s="83">
        <v>6.3630000000000006E-2</v>
      </c>
    </row>
    <row r="252" spans="1:8" ht="24" customHeight="1">
      <c r="A252" s="24">
        <v>228</v>
      </c>
      <c r="B252" s="25" t="s">
        <v>1364</v>
      </c>
      <c r="C252" s="25" t="s">
        <v>1365</v>
      </c>
      <c r="D252" s="25" t="s">
        <v>1366</v>
      </c>
      <c r="E252" s="16">
        <v>475.892</v>
      </c>
      <c r="F252" s="77">
        <v>0</v>
      </c>
      <c r="G252" s="83">
        <f t="shared" si="6"/>
        <v>0</v>
      </c>
      <c r="H252" s="83">
        <v>0</v>
      </c>
    </row>
    <row r="253" spans="1:8" ht="28.5" customHeight="1">
      <c r="A253" s="21"/>
      <c r="B253" s="22" t="s">
        <v>1367</v>
      </c>
      <c r="C253" s="22" t="s">
        <v>1368</v>
      </c>
      <c r="D253" s="22"/>
      <c r="E253" s="23"/>
      <c r="F253" s="76"/>
      <c r="G253" s="85">
        <f>SUM(G254)</f>
        <v>0</v>
      </c>
      <c r="H253" s="85">
        <v>6.7754200000000001E-2</v>
      </c>
    </row>
    <row r="254" spans="1:8" ht="24" customHeight="1">
      <c r="A254" s="24">
        <v>229</v>
      </c>
      <c r="B254" s="25" t="s">
        <v>1369</v>
      </c>
      <c r="C254" s="25" t="s">
        <v>1370</v>
      </c>
      <c r="D254" s="25" t="s">
        <v>287</v>
      </c>
      <c r="E254" s="16">
        <v>24.46</v>
      </c>
      <c r="F254" s="77">
        <v>0</v>
      </c>
      <c r="G254" s="83">
        <f>E254*F254</f>
        <v>0</v>
      </c>
      <c r="H254" s="83">
        <v>6.7754200000000001E-2</v>
      </c>
    </row>
    <row r="255" spans="1:8" ht="28.5" customHeight="1">
      <c r="A255" s="21"/>
      <c r="B255" s="22" t="s">
        <v>308</v>
      </c>
      <c r="C255" s="22" t="s">
        <v>309</v>
      </c>
      <c r="D255" s="22"/>
      <c r="E255" s="23"/>
      <c r="F255" s="76"/>
      <c r="G255" s="85">
        <f>SUM(G256:G258)</f>
        <v>0</v>
      </c>
      <c r="H255" s="85">
        <v>0.2</v>
      </c>
    </row>
    <row r="256" spans="1:8" ht="13.5" customHeight="1">
      <c r="A256" s="24">
        <v>230</v>
      </c>
      <c r="B256" s="25" t="s">
        <v>1371</v>
      </c>
      <c r="C256" s="25" t="s">
        <v>1372</v>
      </c>
      <c r="D256" s="25" t="s">
        <v>324</v>
      </c>
      <c r="E256" s="16">
        <v>2</v>
      </c>
      <c r="F256" s="77">
        <v>0</v>
      </c>
      <c r="G256" s="83">
        <f>E256*F256</f>
        <v>0</v>
      </c>
      <c r="H256" s="83">
        <v>4.5999999999999999E-2</v>
      </c>
    </row>
    <row r="257" spans="1:8" ht="24" customHeight="1">
      <c r="A257" s="38">
        <v>231</v>
      </c>
      <c r="B257" s="27" t="s">
        <v>1373</v>
      </c>
      <c r="C257" s="27" t="s">
        <v>1374</v>
      </c>
      <c r="D257" s="27" t="s">
        <v>312</v>
      </c>
      <c r="E257" s="28">
        <v>2</v>
      </c>
      <c r="F257" s="79">
        <v>0</v>
      </c>
      <c r="G257" s="86">
        <f>E257*F257</f>
        <v>0</v>
      </c>
      <c r="H257" s="86">
        <v>0.154</v>
      </c>
    </row>
    <row r="258" spans="1:8" ht="24" customHeight="1">
      <c r="A258" s="24">
        <v>232</v>
      </c>
      <c r="B258" s="25" t="s">
        <v>1375</v>
      </c>
      <c r="C258" s="25" t="s">
        <v>1376</v>
      </c>
      <c r="D258" s="25" t="s">
        <v>1366</v>
      </c>
      <c r="E258" s="16">
        <v>2.89</v>
      </c>
      <c r="F258" s="77">
        <v>0</v>
      </c>
      <c r="G258" s="83">
        <f>E258*F258</f>
        <v>0</v>
      </c>
      <c r="H258" s="83">
        <v>0</v>
      </c>
    </row>
    <row r="259" spans="1:8" ht="28.5" customHeight="1">
      <c r="A259" s="21"/>
      <c r="B259" s="22" t="s">
        <v>1377</v>
      </c>
      <c r="C259" s="22" t="s">
        <v>1378</v>
      </c>
      <c r="D259" s="22"/>
      <c r="E259" s="23"/>
      <c r="F259" s="76"/>
      <c r="G259" s="85">
        <f>SUM(G260)</f>
        <v>0</v>
      </c>
      <c r="H259" s="85">
        <v>3.0131399999999999E-2</v>
      </c>
    </row>
    <row r="260" spans="1:8" ht="24" customHeight="1">
      <c r="A260" s="24">
        <v>233</v>
      </c>
      <c r="B260" s="25" t="s">
        <v>1379</v>
      </c>
      <c r="C260" s="25" t="s">
        <v>1380</v>
      </c>
      <c r="D260" s="25" t="s">
        <v>324</v>
      </c>
      <c r="E260" s="16">
        <v>77.260000000000005</v>
      </c>
      <c r="F260" s="77">
        <v>0</v>
      </c>
      <c r="G260" s="83">
        <f>E260*F260</f>
        <v>0</v>
      </c>
      <c r="H260" s="83">
        <v>3.0131399999999999E-2</v>
      </c>
    </row>
    <row r="261" spans="1:8" ht="30.75" customHeight="1">
      <c r="A261" s="18"/>
      <c r="B261" s="19" t="s">
        <v>1381</v>
      </c>
      <c r="C261" s="19" t="s">
        <v>1382</v>
      </c>
      <c r="D261" s="19"/>
      <c r="E261" s="20"/>
      <c r="F261" s="75"/>
      <c r="G261" s="88">
        <f>G262</f>
        <v>0</v>
      </c>
      <c r="H261" s="88">
        <v>5.6519999999999999E-3</v>
      </c>
    </row>
    <row r="262" spans="1:8" ht="28.5" customHeight="1">
      <c r="A262" s="21"/>
      <c r="B262" s="22" t="s">
        <v>1383</v>
      </c>
      <c r="C262" s="22" t="s">
        <v>1384</v>
      </c>
      <c r="D262" s="22"/>
      <c r="E262" s="23"/>
      <c r="F262" s="76"/>
      <c r="G262" s="85">
        <f>SUM(G263:G264)</f>
        <v>0</v>
      </c>
      <c r="H262" s="85">
        <v>5.6519999999999999E-3</v>
      </c>
    </row>
    <row r="263" spans="1:8" ht="13.5" customHeight="1">
      <c r="A263" s="24">
        <v>234</v>
      </c>
      <c r="B263" s="25" t="s">
        <v>1385</v>
      </c>
      <c r="C263" s="25" t="s">
        <v>1386</v>
      </c>
      <c r="D263" s="25" t="s">
        <v>287</v>
      </c>
      <c r="E263" s="16">
        <v>6</v>
      </c>
      <c r="F263" s="77">
        <v>0</v>
      </c>
      <c r="G263" s="83">
        <f>E263*F263</f>
        <v>0</v>
      </c>
      <c r="H263" s="83">
        <v>0</v>
      </c>
    </row>
    <row r="264" spans="1:8" ht="24" customHeight="1">
      <c r="A264" s="38">
        <v>235</v>
      </c>
      <c r="B264" s="27" t="s">
        <v>1387</v>
      </c>
      <c r="C264" s="27" t="s">
        <v>1388</v>
      </c>
      <c r="D264" s="27" t="s">
        <v>453</v>
      </c>
      <c r="E264" s="28">
        <v>5.6520000000000001</v>
      </c>
      <c r="F264" s="79">
        <v>0</v>
      </c>
      <c r="G264" s="86">
        <f>E264*F264</f>
        <v>0</v>
      </c>
      <c r="H264" s="86">
        <v>5.6519999999999999E-3</v>
      </c>
    </row>
    <row r="265" spans="1:8" ht="30.75" customHeight="1">
      <c r="A265" s="29"/>
      <c r="B265" s="30"/>
      <c r="C265" s="30" t="s">
        <v>313</v>
      </c>
      <c r="D265" s="30"/>
      <c r="E265" s="31"/>
      <c r="F265" s="81"/>
      <c r="G265" s="89">
        <f>G11+G236+G261</f>
        <v>0</v>
      </c>
      <c r="H265" s="89">
        <v>5155.1811005199997</v>
      </c>
    </row>
    <row r="266" spans="1:8" ht="12" customHeight="1">
      <c r="F266" s="97"/>
      <c r="G266" s="96"/>
      <c r="H266" s="96"/>
    </row>
    <row r="267" spans="1:8" ht="12" customHeight="1">
      <c r="F267" s="97"/>
      <c r="G267" s="96"/>
      <c r="H267" s="96"/>
    </row>
  </sheetData>
  <sheetProtection algorithmName="SHA-512" hashValue="vHHh1777lCTdZVZIiQD2Z7rjRjdMK52nDQoT5gyvmtFN2AWgBhcKfQ3uPuBtJK/dNVNH3s1eQ9IgJ1j1ELGWgw==" saltValue="VkL+RaZ9Ml/b5ACTAj0Y7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34">
    <pageSetUpPr fitToPage="1"/>
  </sheetPr>
  <dimension ref="A1:H128"/>
  <sheetViews>
    <sheetView topLeftCell="A117" workbookViewId="0">
      <selection activeCell="M15" sqref="M15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1389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1390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G12+G28+G37+G50+G55+G59+G65+G79+G97</f>
        <v>0</v>
      </c>
      <c r="H11" s="88">
        <v>4731.1754953700001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SUM(G13:G27)</f>
        <v>0</v>
      </c>
      <c r="H12" s="85">
        <v>65.032347999999999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50</v>
      </c>
      <c r="F13" s="77">
        <v>0</v>
      </c>
      <c r="G13" s="83">
        <f>E13*F13</f>
        <v>0</v>
      </c>
      <c r="H13" s="83">
        <v>0.3695</v>
      </c>
    </row>
    <row r="14" spans="1:8" ht="24" customHeight="1">
      <c r="A14" s="24">
        <v>2</v>
      </c>
      <c r="B14" s="25" t="s">
        <v>1391</v>
      </c>
      <c r="C14" s="25" t="s">
        <v>1392</v>
      </c>
      <c r="D14" s="25" t="s">
        <v>938</v>
      </c>
      <c r="E14" s="16">
        <v>2640</v>
      </c>
      <c r="F14" s="77">
        <v>0</v>
      </c>
      <c r="G14" s="83">
        <f t="shared" ref="G14:G27" si="0">E14*F14</f>
        <v>0</v>
      </c>
      <c r="H14" s="83">
        <v>0</v>
      </c>
    </row>
    <row r="15" spans="1:8" ht="24" customHeight="1">
      <c r="A15" s="24">
        <v>3</v>
      </c>
      <c r="B15" s="25" t="s">
        <v>1393</v>
      </c>
      <c r="C15" s="25" t="s">
        <v>1394</v>
      </c>
      <c r="D15" s="25" t="s">
        <v>941</v>
      </c>
      <c r="E15" s="16">
        <v>264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1395</v>
      </c>
      <c r="C16" s="25" t="s">
        <v>1396</v>
      </c>
      <c r="D16" s="25" t="s">
        <v>287</v>
      </c>
      <c r="E16" s="16">
        <v>211.2</v>
      </c>
      <c r="F16" s="77">
        <v>0</v>
      </c>
      <c r="G16" s="83">
        <f t="shared" si="0"/>
        <v>0</v>
      </c>
      <c r="H16" s="83">
        <v>12.574847999999999</v>
      </c>
    </row>
    <row r="17" spans="1:8" ht="24" customHeight="1">
      <c r="A17" s="24">
        <v>5</v>
      </c>
      <c r="B17" s="25" t="s">
        <v>1397</v>
      </c>
      <c r="C17" s="25" t="s">
        <v>1398</v>
      </c>
      <c r="D17" s="25" t="s">
        <v>277</v>
      </c>
      <c r="E17" s="16">
        <v>755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1399</v>
      </c>
      <c r="C18" s="25" t="s">
        <v>1400</v>
      </c>
      <c r="D18" s="25" t="s">
        <v>277</v>
      </c>
      <c r="E18" s="16">
        <v>377.5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1401</v>
      </c>
      <c r="C19" s="25" t="s">
        <v>1402</v>
      </c>
      <c r="D19" s="25" t="s">
        <v>277</v>
      </c>
      <c r="E19" s="16">
        <v>3789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952</v>
      </c>
      <c r="C20" s="25" t="s">
        <v>953</v>
      </c>
      <c r="D20" s="25" t="s">
        <v>277</v>
      </c>
      <c r="E20" s="16">
        <v>1894.5</v>
      </c>
      <c r="F20" s="77">
        <v>0</v>
      </c>
      <c r="G20" s="83">
        <f t="shared" si="0"/>
        <v>0</v>
      </c>
      <c r="H20" s="83">
        <v>0</v>
      </c>
    </row>
    <row r="21" spans="1:8" ht="34.5" customHeight="1">
      <c r="A21" s="57"/>
      <c r="B21" s="44">
        <v>162501142</v>
      </c>
      <c r="C21" s="44" t="s">
        <v>432</v>
      </c>
      <c r="D21" s="44" t="s">
        <v>277</v>
      </c>
      <c r="E21" s="45">
        <v>1515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57"/>
      <c r="B22" s="44">
        <v>162501143</v>
      </c>
      <c r="C22" s="44" t="s">
        <v>433</v>
      </c>
      <c r="D22" s="44" t="s">
        <v>277</v>
      </c>
      <c r="E22" s="45">
        <v>40905</v>
      </c>
      <c r="F22" s="78">
        <v>0</v>
      </c>
      <c r="G22" s="84">
        <f t="shared" si="0"/>
        <v>0</v>
      </c>
      <c r="H22" s="84">
        <v>0</v>
      </c>
    </row>
    <row r="23" spans="1:8" ht="24" customHeight="1">
      <c r="A23" s="24">
        <v>10</v>
      </c>
      <c r="B23" s="25" t="s">
        <v>1403</v>
      </c>
      <c r="C23" s="25" t="s">
        <v>1404</v>
      </c>
      <c r="D23" s="25" t="s">
        <v>277</v>
      </c>
      <c r="E23" s="16">
        <v>1515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1330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1405</v>
      </c>
      <c r="C25" s="25" t="s">
        <v>1406</v>
      </c>
      <c r="D25" s="25" t="s">
        <v>280</v>
      </c>
      <c r="E25" s="16">
        <v>1415.625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1407</v>
      </c>
      <c r="C26" s="25" t="s">
        <v>1408</v>
      </c>
      <c r="D26" s="25" t="s">
        <v>277</v>
      </c>
      <c r="E26" s="16">
        <v>3056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1409</v>
      </c>
      <c r="C27" s="27" t="s">
        <v>1410</v>
      </c>
      <c r="D27" s="27" t="s">
        <v>280</v>
      </c>
      <c r="E27" s="28">
        <v>52.088000000000001</v>
      </c>
      <c r="F27" s="79">
        <v>0</v>
      </c>
      <c r="G27" s="86">
        <f t="shared" si="0"/>
        <v>0</v>
      </c>
      <c r="H27" s="86">
        <v>52.088000000000001</v>
      </c>
    </row>
    <row r="28" spans="1:8" ht="28.5" customHeight="1">
      <c r="A28" s="21"/>
      <c r="B28" s="22" t="s">
        <v>265</v>
      </c>
      <c r="C28" s="22" t="s">
        <v>456</v>
      </c>
      <c r="D28" s="22"/>
      <c r="E28" s="23"/>
      <c r="F28" s="76"/>
      <c r="G28" s="85">
        <f>SUM(G29:G36)</f>
        <v>0</v>
      </c>
      <c r="H28" s="85">
        <v>271.43542500000001</v>
      </c>
    </row>
    <row r="29" spans="1:8" ht="24" customHeight="1">
      <c r="A29" s="24">
        <v>16</v>
      </c>
      <c r="B29" s="25" t="s">
        <v>1012</v>
      </c>
      <c r="C29" s="25" t="s">
        <v>1013</v>
      </c>
      <c r="D29" s="25" t="s">
        <v>324</v>
      </c>
      <c r="E29" s="16">
        <v>1743.5</v>
      </c>
      <c r="F29" s="77">
        <v>0</v>
      </c>
      <c r="G29" s="83">
        <f>E29*F29</f>
        <v>0</v>
      </c>
      <c r="H29" s="83">
        <v>0.26152500000000001</v>
      </c>
    </row>
    <row r="30" spans="1:8" ht="24" customHeight="1">
      <c r="A30" s="26">
        <v>17</v>
      </c>
      <c r="B30" s="27" t="s">
        <v>1411</v>
      </c>
      <c r="C30" s="27" t="s">
        <v>1412</v>
      </c>
      <c r="D30" s="27" t="s">
        <v>280</v>
      </c>
      <c r="E30" s="28">
        <v>270.24299999999999</v>
      </c>
      <c r="F30" s="79">
        <v>0</v>
      </c>
      <c r="G30" s="86">
        <f t="shared" ref="G30:G36" si="1">E30*F30</f>
        <v>0</v>
      </c>
      <c r="H30" s="86">
        <v>270.24299999999999</v>
      </c>
    </row>
    <row r="31" spans="1:8" ht="24" customHeight="1">
      <c r="A31" s="24">
        <v>18</v>
      </c>
      <c r="B31" s="25" t="s">
        <v>1016</v>
      </c>
      <c r="C31" s="25" t="s">
        <v>1017</v>
      </c>
      <c r="D31" s="25" t="s">
        <v>324</v>
      </c>
      <c r="E31" s="16">
        <v>1743.5</v>
      </c>
      <c r="F31" s="77">
        <v>0</v>
      </c>
      <c r="G31" s="83">
        <f t="shared" si="1"/>
        <v>0</v>
      </c>
      <c r="H31" s="83">
        <v>0</v>
      </c>
    </row>
    <row r="32" spans="1:8" ht="24" customHeight="1">
      <c r="A32" s="24">
        <v>19</v>
      </c>
      <c r="B32" s="25" t="s">
        <v>1018</v>
      </c>
      <c r="C32" s="25" t="s">
        <v>1019</v>
      </c>
      <c r="D32" s="25" t="s">
        <v>280</v>
      </c>
      <c r="E32" s="16">
        <v>270.24299999999999</v>
      </c>
      <c r="F32" s="77">
        <v>0</v>
      </c>
      <c r="G32" s="83">
        <f t="shared" si="1"/>
        <v>0</v>
      </c>
      <c r="H32" s="83">
        <v>0</v>
      </c>
    </row>
    <row r="33" spans="1:8" ht="24" customHeight="1">
      <c r="A33" s="24">
        <v>20</v>
      </c>
      <c r="B33" s="25" t="s">
        <v>1020</v>
      </c>
      <c r="C33" s="25" t="s">
        <v>1021</v>
      </c>
      <c r="D33" s="25" t="s">
        <v>324</v>
      </c>
      <c r="E33" s="16">
        <v>1743.5</v>
      </c>
      <c r="F33" s="77">
        <v>0</v>
      </c>
      <c r="G33" s="83">
        <f t="shared" si="1"/>
        <v>0</v>
      </c>
      <c r="H33" s="83">
        <v>0</v>
      </c>
    </row>
    <row r="34" spans="1:8" ht="24" customHeight="1">
      <c r="A34" s="24">
        <v>21</v>
      </c>
      <c r="B34" s="25" t="s">
        <v>1413</v>
      </c>
      <c r="C34" s="25" t="s">
        <v>1414</v>
      </c>
      <c r="D34" s="25" t="s">
        <v>287</v>
      </c>
      <c r="E34" s="16">
        <v>16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6">
        <v>22</v>
      </c>
      <c r="B35" s="27" t="s">
        <v>1415</v>
      </c>
      <c r="C35" s="27" t="s">
        <v>1416</v>
      </c>
      <c r="D35" s="27" t="s">
        <v>312</v>
      </c>
      <c r="E35" s="28">
        <v>16.8</v>
      </c>
      <c r="F35" s="79">
        <v>0</v>
      </c>
      <c r="G35" s="86">
        <f t="shared" si="1"/>
        <v>0</v>
      </c>
      <c r="H35" s="86">
        <v>0.93071999999999999</v>
      </c>
    </row>
    <row r="36" spans="1:8" ht="13.5" customHeight="1">
      <c r="A36" s="24">
        <v>23</v>
      </c>
      <c r="B36" s="25" t="s">
        <v>1030</v>
      </c>
      <c r="C36" s="25" t="s">
        <v>1417</v>
      </c>
      <c r="D36" s="25" t="s">
        <v>312</v>
      </c>
      <c r="E36" s="16">
        <v>6</v>
      </c>
      <c r="F36" s="77">
        <v>0</v>
      </c>
      <c r="G36" s="83">
        <f t="shared" si="1"/>
        <v>0</v>
      </c>
      <c r="H36" s="83">
        <v>1.8000000000000001E-4</v>
      </c>
    </row>
    <row r="37" spans="1:8" ht="28.5" customHeight="1">
      <c r="A37" s="21"/>
      <c r="B37" s="22" t="s">
        <v>266</v>
      </c>
      <c r="C37" s="22" t="s">
        <v>469</v>
      </c>
      <c r="D37" s="22"/>
      <c r="E37" s="23"/>
      <c r="F37" s="76"/>
      <c r="G37" s="85">
        <f>SUM(G38:G49)</f>
        <v>0</v>
      </c>
      <c r="H37" s="85">
        <v>4107.1583740300002</v>
      </c>
    </row>
    <row r="38" spans="1:8" ht="24" customHeight="1">
      <c r="A38" s="24">
        <v>24</v>
      </c>
      <c r="B38" s="25" t="s">
        <v>1418</v>
      </c>
      <c r="C38" s="25" t="s">
        <v>1419</v>
      </c>
      <c r="D38" s="25" t="s">
        <v>324</v>
      </c>
      <c r="E38" s="16">
        <v>6.9850000000000003</v>
      </c>
      <c r="F38" s="77">
        <v>0</v>
      </c>
      <c r="G38" s="83">
        <f>E38*F38</f>
        <v>0</v>
      </c>
      <c r="H38" s="83">
        <v>1.32715E-3</v>
      </c>
    </row>
    <row r="39" spans="1:8" ht="24" customHeight="1">
      <c r="A39" s="24">
        <v>25</v>
      </c>
      <c r="B39" s="25" t="s">
        <v>1420</v>
      </c>
      <c r="C39" s="25" t="s">
        <v>1421</v>
      </c>
      <c r="D39" s="25" t="s">
        <v>287</v>
      </c>
      <c r="E39" s="16">
        <v>129.30000000000001</v>
      </c>
      <c r="F39" s="77">
        <v>0</v>
      </c>
      <c r="G39" s="83">
        <f t="shared" ref="G39:G49" si="2">E39*F39</f>
        <v>0</v>
      </c>
      <c r="H39" s="83">
        <v>0.36462600000000001</v>
      </c>
    </row>
    <row r="40" spans="1:8" ht="13.5" customHeight="1">
      <c r="A40" s="26">
        <v>26</v>
      </c>
      <c r="B40" s="27" t="s">
        <v>1422</v>
      </c>
      <c r="C40" s="27" t="s">
        <v>1423</v>
      </c>
      <c r="D40" s="27" t="s">
        <v>453</v>
      </c>
      <c r="E40" s="28">
        <v>5439.27</v>
      </c>
      <c r="F40" s="79">
        <v>0</v>
      </c>
      <c r="G40" s="86">
        <f t="shared" si="2"/>
        <v>0</v>
      </c>
      <c r="H40" s="86">
        <v>0</v>
      </c>
    </row>
    <row r="41" spans="1:8" ht="24" customHeight="1">
      <c r="A41" s="24">
        <v>27</v>
      </c>
      <c r="B41" s="25" t="s">
        <v>1424</v>
      </c>
      <c r="C41" s="25" t="s">
        <v>1425</v>
      </c>
      <c r="D41" s="25" t="s">
        <v>277</v>
      </c>
      <c r="E41" s="16">
        <v>373</v>
      </c>
      <c r="F41" s="77">
        <v>0</v>
      </c>
      <c r="G41" s="83">
        <f t="shared" si="2"/>
        <v>0</v>
      </c>
      <c r="H41" s="83">
        <v>841.36491000000001</v>
      </c>
    </row>
    <row r="42" spans="1:8" ht="24" customHeight="1">
      <c r="A42" s="24">
        <v>28</v>
      </c>
      <c r="B42" s="25" t="s">
        <v>1426</v>
      </c>
      <c r="C42" s="25" t="s">
        <v>1427</v>
      </c>
      <c r="D42" s="25" t="s">
        <v>277</v>
      </c>
      <c r="E42" s="16">
        <v>32.54</v>
      </c>
      <c r="F42" s="77">
        <v>0</v>
      </c>
      <c r="G42" s="83">
        <f t="shared" si="2"/>
        <v>0</v>
      </c>
      <c r="H42" s="83">
        <v>76.747867799999995</v>
      </c>
    </row>
    <row r="43" spans="1:8" ht="24" customHeight="1">
      <c r="A43" s="24">
        <v>29</v>
      </c>
      <c r="B43" s="25" t="s">
        <v>1428</v>
      </c>
      <c r="C43" s="25" t="s">
        <v>1429</v>
      </c>
      <c r="D43" s="25" t="s">
        <v>277</v>
      </c>
      <c r="E43" s="16">
        <v>1147.52</v>
      </c>
      <c r="F43" s="77">
        <v>0</v>
      </c>
      <c r="G43" s="83">
        <f t="shared" si="2"/>
        <v>0</v>
      </c>
      <c r="H43" s="83">
        <v>2705.3472511999998</v>
      </c>
    </row>
    <row r="44" spans="1:8" ht="24" customHeight="1">
      <c r="A44" s="24">
        <v>30</v>
      </c>
      <c r="B44" s="25" t="s">
        <v>1430</v>
      </c>
      <c r="C44" s="25" t="s">
        <v>1431</v>
      </c>
      <c r="D44" s="25" t="s">
        <v>277</v>
      </c>
      <c r="E44" s="16">
        <v>112.02</v>
      </c>
      <c r="F44" s="77">
        <v>0</v>
      </c>
      <c r="G44" s="83">
        <f t="shared" si="2"/>
        <v>0</v>
      </c>
      <c r="H44" s="83">
        <v>267.39286019999997</v>
      </c>
    </row>
    <row r="45" spans="1:8" ht="24" customHeight="1">
      <c r="A45" s="24">
        <v>31</v>
      </c>
      <c r="B45" s="25" t="s">
        <v>1432</v>
      </c>
      <c r="C45" s="25" t="s">
        <v>1433</v>
      </c>
      <c r="D45" s="25" t="s">
        <v>324</v>
      </c>
      <c r="E45" s="16">
        <v>561.48800000000006</v>
      </c>
      <c r="F45" s="77">
        <v>0</v>
      </c>
      <c r="G45" s="83">
        <f t="shared" si="2"/>
        <v>0</v>
      </c>
      <c r="H45" s="83">
        <v>2.42562816</v>
      </c>
    </row>
    <row r="46" spans="1:8" ht="24" customHeight="1">
      <c r="A46" s="24">
        <v>32</v>
      </c>
      <c r="B46" s="25" t="s">
        <v>1434</v>
      </c>
      <c r="C46" s="25" t="s">
        <v>1435</v>
      </c>
      <c r="D46" s="25" t="s">
        <v>324</v>
      </c>
      <c r="E46" s="16">
        <v>561.48800000000006</v>
      </c>
      <c r="F46" s="77">
        <v>0</v>
      </c>
      <c r="G46" s="83">
        <f t="shared" si="2"/>
        <v>0</v>
      </c>
      <c r="H46" s="83">
        <v>0</v>
      </c>
    </row>
    <row r="47" spans="1:8" ht="24" customHeight="1">
      <c r="A47" s="24">
        <v>33</v>
      </c>
      <c r="B47" s="25" t="s">
        <v>1436</v>
      </c>
      <c r="C47" s="25" t="s">
        <v>1437</v>
      </c>
      <c r="D47" s="25" t="s">
        <v>324</v>
      </c>
      <c r="E47" s="16">
        <v>140.37200000000001</v>
      </c>
      <c r="F47" s="77">
        <v>0</v>
      </c>
      <c r="G47" s="83">
        <f t="shared" si="2"/>
        <v>0</v>
      </c>
      <c r="H47" s="83">
        <v>1.65358216</v>
      </c>
    </row>
    <row r="48" spans="1:8" ht="24" customHeight="1">
      <c r="A48" s="24">
        <v>34</v>
      </c>
      <c r="B48" s="25" t="s">
        <v>1438</v>
      </c>
      <c r="C48" s="25" t="s">
        <v>1439</v>
      </c>
      <c r="D48" s="25" t="s">
        <v>324</v>
      </c>
      <c r="E48" s="16">
        <v>140.37200000000001</v>
      </c>
      <c r="F48" s="77">
        <v>0</v>
      </c>
      <c r="G48" s="83">
        <f t="shared" si="2"/>
        <v>0</v>
      </c>
      <c r="H48" s="83">
        <v>0</v>
      </c>
    </row>
    <row r="49" spans="1:8" ht="24" customHeight="1">
      <c r="A49" s="24">
        <v>35</v>
      </c>
      <c r="B49" s="25" t="s">
        <v>1440</v>
      </c>
      <c r="C49" s="25" t="s">
        <v>1441</v>
      </c>
      <c r="D49" s="25" t="s">
        <v>280</v>
      </c>
      <c r="E49" s="16">
        <v>209.15799999999999</v>
      </c>
      <c r="F49" s="77">
        <v>0</v>
      </c>
      <c r="G49" s="83">
        <f t="shared" si="2"/>
        <v>0</v>
      </c>
      <c r="H49" s="83">
        <v>211.86032136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6"/>
      <c r="G50" s="85">
        <f>SUM(G51:G54)</f>
        <v>0</v>
      </c>
      <c r="H50" s="85">
        <v>2.7204307999999999</v>
      </c>
    </row>
    <row r="51" spans="1:8" ht="24" customHeight="1">
      <c r="A51" s="24">
        <v>36</v>
      </c>
      <c r="B51" s="25" t="s">
        <v>1442</v>
      </c>
      <c r="C51" s="25" t="s">
        <v>1443</v>
      </c>
      <c r="D51" s="25" t="s">
        <v>324</v>
      </c>
      <c r="E51" s="16">
        <v>2.64</v>
      </c>
      <c r="F51" s="77">
        <v>0</v>
      </c>
      <c r="G51" s="83">
        <f>E51*F51</f>
        <v>0</v>
      </c>
      <c r="H51" s="83">
        <v>5.5492800000000002E-2</v>
      </c>
    </row>
    <row r="52" spans="1:8" ht="13.5" customHeight="1">
      <c r="A52" s="24">
        <v>37</v>
      </c>
      <c r="B52" s="25" t="s">
        <v>1444</v>
      </c>
      <c r="C52" s="25" t="s">
        <v>1445</v>
      </c>
      <c r="D52" s="25" t="s">
        <v>277</v>
      </c>
      <c r="E52" s="16">
        <v>0.99</v>
      </c>
      <c r="F52" s="77">
        <v>0</v>
      </c>
      <c r="G52" s="83">
        <f>E52*F52</f>
        <v>0</v>
      </c>
      <c r="H52" s="83">
        <v>2.6259749999999999</v>
      </c>
    </row>
    <row r="53" spans="1:8" ht="24" customHeight="1">
      <c r="A53" s="24">
        <v>38</v>
      </c>
      <c r="B53" s="25" t="s">
        <v>1446</v>
      </c>
      <c r="C53" s="25" t="s">
        <v>1447</v>
      </c>
      <c r="D53" s="25" t="s">
        <v>324</v>
      </c>
      <c r="E53" s="16">
        <v>4.8</v>
      </c>
      <c r="F53" s="77">
        <v>0</v>
      </c>
      <c r="G53" s="83">
        <f>E53*F53</f>
        <v>0</v>
      </c>
      <c r="H53" s="83">
        <v>1.9008000000000001E-2</v>
      </c>
    </row>
    <row r="54" spans="1:8" ht="24" customHeight="1">
      <c r="A54" s="24">
        <v>39</v>
      </c>
      <c r="B54" s="25" t="s">
        <v>1448</v>
      </c>
      <c r="C54" s="25" t="s">
        <v>1449</v>
      </c>
      <c r="D54" s="25" t="s">
        <v>287</v>
      </c>
      <c r="E54" s="16">
        <v>39.909999999999997</v>
      </c>
      <c r="F54" s="77">
        <v>0</v>
      </c>
      <c r="G54" s="83">
        <f>E54*F54</f>
        <v>0</v>
      </c>
      <c r="H54" s="83">
        <v>1.9955000000000001E-2</v>
      </c>
    </row>
    <row r="55" spans="1:8" ht="28.5" customHeight="1">
      <c r="A55" s="21"/>
      <c r="B55" s="22" t="s">
        <v>268</v>
      </c>
      <c r="C55" s="22" t="s">
        <v>477</v>
      </c>
      <c r="D55" s="22"/>
      <c r="E55" s="23"/>
      <c r="F55" s="76"/>
      <c r="G55" s="85">
        <f>SUM(G56:G58)</f>
        <v>0</v>
      </c>
      <c r="H55" s="85">
        <v>273.75285000000002</v>
      </c>
    </row>
    <row r="56" spans="1:8" ht="24" customHeight="1">
      <c r="A56" s="24">
        <v>40</v>
      </c>
      <c r="B56" s="25" t="s">
        <v>495</v>
      </c>
      <c r="C56" s="25" t="s">
        <v>496</v>
      </c>
      <c r="D56" s="25" t="s">
        <v>324</v>
      </c>
      <c r="E56" s="16">
        <v>2403</v>
      </c>
      <c r="F56" s="77">
        <v>0</v>
      </c>
      <c r="G56" s="83">
        <f>E56*F56</f>
        <v>0</v>
      </c>
      <c r="H56" s="83">
        <v>1.46583</v>
      </c>
    </row>
    <row r="57" spans="1:8" ht="24" customHeight="1">
      <c r="A57" s="47"/>
      <c r="B57" s="44">
        <v>576131321</v>
      </c>
      <c r="C57" s="44" t="s">
        <v>497</v>
      </c>
      <c r="D57" s="44" t="s">
        <v>324</v>
      </c>
      <c r="E57" s="45">
        <v>1203</v>
      </c>
      <c r="F57" s="78">
        <v>0</v>
      </c>
      <c r="G57" s="84">
        <f>E57*F57</f>
        <v>0</v>
      </c>
      <c r="H57" s="84">
        <v>116.30604</v>
      </c>
    </row>
    <row r="58" spans="1:8" ht="24" customHeight="1">
      <c r="A58" s="47"/>
      <c r="B58" s="44" t="s">
        <v>1450</v>
      </c>
      <c r="C58" s="44" t="s">
        <v>1451</v>
      </c>
      <c r="D58" s="44" t="s">
        <v>324</v>
      </c>
      <c r="E58" s="45">
        <v>1203</v>
      </c>
      <c r="F58" s="78">
        <v>0</v>
      </c>
      <c r="G58" s="84">
        <f>E58*F58</f>
        <v>0</v>
      </c>
      <c r="H58" s="84">
        <v>155.98097999999999</v>
      </c>
    </row>
    <row r="59" spans="1:8" ht="28.5" customHeight="1">
      <c r="A59" s="21"/>
      <c r="B59" s="22" t="s">
        <v>269</v>
      </c>
      <c r="C59" s="22" t="s">
        <v>528</v>
      </c>
      <c r="D59" s="22"/>
      <c r="E59" s="23"/>
      <c r="F59" s="76"/>
      <c r="G59" s="85">
        <f>SUM(G60:G64)</f>
        <v>0</v>
      </c>
      <c r="H59" s="85">
        <v>2.7354340000000001</v>
      </c>
    </row>
    <row r="60" spans="1:8" ht="13.5" customHeight="1">
      <c r="A60" s="24">
        <v>43</v>
      </c>
      <c r="B60" s="25" t="s">
        <v>1452</v>
      </c>
      <c r="C60" s="25" t="s">
        <v>1453</v>
      </c>
      <c r="D60" s="25" t="s">
        <v>324</v>
      </c>
      <c r="E60" s="16">
        <v>269.10000000000002</v>
      </c>
      <c r="F60" s="77">
        <v>0</v>
      </c>
      <c r="G60" s="83">
        <f>E60*F60</f>
        <v>0</v>
      </c>
      <c r="H60" s="83">
        <v>5.9201999999999998E-2</v>
      </c>
    </row>
    <row r="61" spans="1:8" ht="24" customHeight="1">
      <c r="A61" s="24">
        <v>44</v>
      </c>
      <c r="B61" s="25" t="s">
        <v>1454</v>
      </c>
      <c r="C61" s="25" t="s">
        <v>1455</v>
      </c>
      <c r="D61" s="25" t="s">
        <v>287</v>
      </c>
      <c r="E61" s="16">
        <v>7.2</v>
      </c>
      <c r="F61" s="77">
        <v>0</v>
      </c>
      <c r="G61" s="83">
        <f>E61*F61</f>
        <v>0</v>
      </c>
      <c r="H61" s="83">
        <v>6.7679999999999997E-3</v>
      </c>
    </row>
    <row r="62" spans="1:8" ht="13.5" customHeight="1">
      <c r="A62" s="24">
        <v>45</v>
      </c>
      <c r="B62" s="25" t="s">
        <v>1456</v>
      </c>
      <c r="C62" s="25" t="s">
        <v>1457</v>
      </c>
      <c r="D62" s="25" t="s">
        <v>324</v>
      </c>
      <c r="E62" s="16">
        <v>12</v>
      </c>
      <c r="F62" s="77">
        <v>0</v>
      </c>
      <c r="G62" s="83">
        <f>E62*F62</f>
        <v>0</v>
      </c>
      <c r="H62" s="83">
        <v>0.10332</v>
      </c>
    </row>
    <row r="63" spans="1:8" ht="13.5" customHeight="1">
      <c r="A63" s="24">
        <v>46</v>
      </c>
      <c r="B63" s="25" t="s">
        <v>1458</v>
      </c>
      <c r="C63" s="25" t="s">
        <v>1459</v>
      </c>
      <c r="D63" s="25" t="s">
        <v>324</v>
      </c>
      <c r="E63" s="16">
        <v>12</v>
      </c>
      <c r="F63" s="77">
        <v>0</v>
      </c>
      <c r="G63" s="83">
        <f>E63*F63</f>
        <v>0</v>
      </c>
      <c r="H63" s="83">
        <v>0</v>
      </c>
    </row>
    <row r="64" spans="1:8" ht="13.5" customHeight="1">
      <c r="A64" s="24">
        <v>47</v>
      </c>
      <c r="B64" s="25" t="s">
        <v>1460</v>
      </c>
      <c r="C64" s="25" t="s">
        <v>1461</v>
      </c>
      <c r="D64" s="25" t="s">
        <v>287</v>
      </c>
      <c r="E64" s="16">
        <v>286.39999999999998</v>
      </c>
      <c r="F64" s="77">
        <v>0</v>
      </c>
      <c r="G64" s="83">
        <f>E64*F64</f>
        <v>0</v>
      </c>
      <c r="H64" s="83">
        <v>2.566144</v>
      </c>
    </row>
    <row r="65" spans="1:8" ht="28.5" customHeight="1">
      <c r="A65" s="21"/>
      <c r="B65" s="22" t="s">
        <v>271</v>
      </c>
      <c r="C65" s="22" t="s">
        <v>533</v>
      </c>
      <c r="D65" s="22"/>
      <c r="E65" s="23"/>
      <c r="F65" s="76"/>
      <c r="G65" s="85">
        <f>SUM(G66:G78)</f>
        <v>0</v>
      </c>
      <c r="H65" s="85">
        <v>1.37487374</v>
      </c>
    </row>
    <row r="66" spans="1:8" ht="24" customHeight="1">
      <c r="A66" s="24">
        <v>48</v>
      </c>
      <c r="B66" s="25" t="s">
        <v>1462</v>
      </c>
      <c r="C66" s="25" t="s">
        <v>1463</v>
      </c>
      <c r="D66" s="25" t="s">
        <v>287</v>
      </c>
      <c r="E66" s="16">
        <v>161.94999999999999</v>
      </c>
      <c r="F66" s="77">
        <v>0</v>
      </c>
      <c r="G66" s="83">
        <f>E66*F66</f>
        <v>0</v>
      </c>
      <c r="H66" s="83">
        <v>1.6195000000000001E-3</v>
      </c>
    </row>
    <row r="67" spans="1:8" ht="24" customHeight="1">
      <c r="A67" s="26">
        <v>49</v>
      </c>
      <c r="B67" s="27" t="s">
        <v>1464</v>
      </c>
      <c r="C67" s="27" t="s">
        <v>1465</v>
      </c>
      <c r="D67" s="27" t="s">
        <v>312</v>
      </c>
      <c r="E67" s="28">
        <v>66.673000000000002</v>
      </c>
      <c r="F67" s="79">
        <v>0</v>
      </c>
      <c r="G67" s="86">
        <f t="shared" ref="G67:G78" si="3">E67*F67</f>
        <v>0</v>
      </c>
      <c r="H67" s="86">
        <v>0.89875203999999997</v>
      </c>
    </row>
    <row r="68" spans="1:8" ht="13.5" customHeight="1">
      <c r="A68" s="26">
        <v>50</v>
      </c>
      <c r="B68" s="27" t="s">
        <v>1466</v>
      </c>
      <c r="C68" s="27" t="s">
        <v>1467</v>
      </c>
      <c r="D68" s="27" t="s">
        <v>312</v>
      </c>
      <c r="E68" s="28">
        <v>62.22</v>
      </c>
      <c r="F68" s="79">
        <v>0</v>
      </c>
      <c r="G68" s="86">
        <f t="shared" si="3"/>
        <v>0</v>
      </c>
      <c r="H68" s="86">
        <v>6.2220000000000005E-4</v>
      </c>
    </row>
    <row r="69" spans="1:8" ht="24" customHeight="1">
      <c r="A69" s="24">
        <v>51</v>
      </c>
      <c r="B69" s="25" t="s">
        <v>1468</v>
      </c>
      <c r="C69" s="25" t="s">
        <v>1469</v>
      </c>
      <c r="D69" s="25" t="s">
        <v>312</v>
      </c>
      <c r="E69" s="16">
        <v>2</v>
      </c>
      <c r="F69" s="77">
        <v>0</v>
      </c>
      <c r="G69" s="83">
        <f t="shared" si="3"/>
        <v>0</v>
      </c>
      <c r="H69" s="83">
        <v>4.0000000000000003E-5</v>
      </c>
    </row>
    <row r="70" spans="1:8" ht="24" customHeight="1">
      <c r="A70" s="26">
        <v>52</v>
      </c>
      <c r="B70" s="27" t="s">
        <v>1470</v>
      </c>
      <c r="C70" s="27" t="s">
        <v>1471</v>
      </c>
      <c r="D70" s="27" t="s">
        <v>312</v>
      </c>
      <c r="E70" s="28">
        <v>2</v>
      </c>
      <c r="F70" s="79">
        <v>0</v>
      </c>
      <c r="G70" s="86">
        <f t="shared" si="3"/>
        <v>0</v>
      </c>
      <c r="H70" s="86">
        <v>0.03</v>
      </c>
    </row>
    <row r="71" spans="1:8" ht="24" customHeight="1">
      <c r="A71" s="26">
        <v>53</v>
      </c>
      <c r="B71" s="27" t="s">
        <v>1472</v>
      </c>
      <c r="C71" s="27" t="s">
        <v>1473</v>
      </c>
      <c r="D71" s="27" t="s">
        <v>312</v>
      </c>
      <c r="E71" s="28">
        <v>2</v>
      </c>
      <c r="F71" s="79">
        <v>0</v>
      </c>
      <c r="G71" s="86">
        <f t="shared" si="3"/>
        <v>0</v>
      </c>
      <c r="H71" s="86">
        <v>1.44E-2</v>
      </c>
    </row>
    <row r="72" spans="1:8" ht="24" customHeight="1">
      <c r="A72" s="24">
        <v>54</v>
      </c>
      <c r="B72" s="25" t="s">
        <v>1474</v>
      </c>
      <c r="C72" s="25" t="s">
        <v>1475</v>
      </c>
      <c r="D72" s="25" t="s">
        <v>312</v>
      </c>
      <c r="E72" s="16">
        <v>2</v>
      </c>
      <c r="F72" s="77">
        <v>0</v>
      </c>
      <c r="G72" s="83">
        <f t="shared" si="3"/>
        <v>0</v>
      </c>
      <c r="H72" s="83">
        <v>1.26E-2</v>
      </c>
    </row>
    <row r="73" spans="1:8" ht="24" customHeight="1">
      <c r="A73" s="26">
        <v>55</v>
      </c>
      <c r="B73" s="27" t="s">
        <v>1476</v>
      </c>
      <c r="C73" s="27" t="s">
        <v>1477</v>
      </c>
      <c r="D73" s="27" t="s">
        <v>312</v>
      </c>
      <c r="E73" s="28">
        <v>2</v>
      </c>
      <c r="F73" s="79">
        <v>0</v>
      </c>
      <c r="G73" s="86">
        <f t="shared" si="3"/>
        <v>0</v>
      </c>
      <c r="H73" s="86">
        <v>0.29399999999999998</v>
      </c>
    </row>
    <row r="74" spans="1:8" ht="24" customHeight="1">
      <c r="A74" s="24">
        <v>56</v>
      </c>
      <c r="B74" s="25" t="s">
        <v>1478</v>
      </c>
      <c r="C74" s="25" t="s">
        <v>1479</v>
      </c>
      <c r="D74" s="25" t="s">
        <v>312</v>
      </c>
      <c r="E74" s="16">
        <v>8</v>
      </c>
      <c r="F74" s="77">
        <v>0</v>
      </c>
      <c r="G74" s="83">
        <f t="shared" si="3"/>
        <v>0</v>
      </c>
      <c r="H74" s="83">
        <v>3.3840000000000002E-2</v>
      </c>
    </row>
    <row r="75" spans="1:8" ht="24" customHeight="1">
      <c r="A75" s="26">
        <v>57</v>
      </c>
      <c r="B75" s="27" t="s">
        <v>1480</v>
      </c>
      <c r="C75" s="27" t="s">
        <v>1481</v>
      </c>
      <c r="D75" s="27" t="s">
        <v>312</v>
      </c>
      <c r="E75" s="28">
        <v>8</v>
      </c>
      <c r="F75" s="79">
        <v>0</v>
      </c>
      <c r="G75" s="86">
        <f t="shared" si="3"/>
        <v>0</v>
      </c>
      <c r="H75" s="86">
        <v>8.0000000000000004E-4</v>
      </c>
    </row>
    <row r="76" spans="1:8" ht="13.5" customHeight="1">
      <c r="A76" s="24">
        <v>58</v>
      </c>
      <c r="B76" s="25" t="s">
        <v>1482</v>
      </c>
      <c r="C76" s="25" t="s">
        <v>1483</v>
      </c>
      <c r="D76" s="25" t="s">
        <v>287</v>
      </c>
      <c r="E76" s="16">
        <v>1.2</v>
      </c>
      <c r="F76" s="77">
        <v>0</v>
      </c>
      <c r="G76" s="83">
        <f t="shared" si="3"/>
        <v>0</v>
      </c>
      <c r="H76" s="83">
        <v>5.9999999999999995E-4</v>
      </c>
    </row>
    <row r="77" spans="1:8" ht="24" customHeight="1">
      <c r="A77" s="26">
        <v>59</v>
      </c>
      <c r="B77" s="27" t="s">
        <v>1484</v>
      </c>
      <c r="C77" s="27" t="s">
        <v>1485</v>
      </c>
      <c r="D77" s="27" t="s">
        <v>312</v>
      </c>
      <c r="E77" s="28">
        <v>2</v>
      </c>
      <c r="F77" s="79">
        <v>0</v>
      </c>
      <c r="G77" s="86">
        <f t="shared" si="3"/>
        <v>0</v>
      </c>
      <c r="H77" s="86">
        <v>2.64E-2</v>
      </c>
    </row>
    <row r="78" spans="1:8" ht="24" customHeight="1">
      <c r="A78" s="24">
        <v>60</v>
      </c>
      <c r="B78" s="25" t="s">
        <v>1486</v>
      </c>
      <c r="C78" s="25" t="s">
        <v>1487</v>
      </c>
      <c r="D78" s="25" t="s">
        <v>312</v>
      </c>
      <c r="E78" s="16">
        <v>8</v>
      </c>
      <c r="F78" s="77">
        <v>0</v>
      </c>
      <c r="G78" s="83">
        <f t="shared" si="3"/>
        <v>0</v>
      </c>
      <c r="H78" s="83">
        <v>6.1199999999999997E-2</v>
      </c>
    </row>
    <row r="79" spans="1:8" ht="28.5" customHeight="1">
      <c r="A79" s="21"/>
      <c r="B79" s="22" t="s">
        <v>281</v>
      </c>
      <c r="C79" s="22" t="s">
        <v>282</v>
      </c>
      <c r="D79" s="22"/>
      <c r="E79" s="23"/>
      <c r="F79" s="76"/>
      <c r="G79" s="85">
        <f>SUM(G80:G96)</f>
        <v>0</v>
      </c>
      <c r="H79" s="85">
        <v>6.9657597999999998</v>
      </c>
    </row>
    <row r="80" spans="1:8" ht="24" customHeight="1">
      <c r="A80" s="24">
        <v>61</v>
      </c>
      <c r="B80" s="25" t="s">
        <v>1488</v>
      </c>
      <c r="C80" s="25" t="s">
        <v>1489</v>
      </c>
      <c r="D80" s="25" t="s">
        <v>324</v>
      </c>
      <c r="E80" s="16">
        <v>47.11</v>
      </c>
      <c r="F80" s="77">
        <v>0</v>
      </c>
      <c r="G80" s="83">
        <f>E80*F80</f>
        <v>0</v>
      </c>
      <c r="H80" s="83">
        <v>0.17807580000000001</v>
      </c>
    </row>
    <row r="81" spans="1:8" ht="13.5" customHeight="1">
      <c r="A81" s="24">
        <v>62</v>
      </c>
      <c r="B81" s="25" t="s">
        <v>1490</v>
      </c>
      <c r="C81" s="25" t="s">
        <v>1491</v>
      </c>
      <c r="D81" s="25" t="s">
        <v>324</v>
      </c>
      <c r="E81" s="16">
        <v>47.11</v>
      </c>
      <c r="F81" s="77">
        <v>0</v>
      </c>
      <c r="G81" s="83">
        <f t="shared" ref="G81:G96" si="4">E81*F81</f>
        <v>0</v>
      </c>
      <c r="H81" s="83">
        <v>0.150752</v>
      </c>
    </row>
    <row r="82" spans="1:8" ht="24" customHeight="1">
      <c r="A82" s="24">
        <v>63</v>
      </c>
      <c r="B82" s="25" t="s">
        <v>1492</v>
      </c>
      <c r="C82" s="25" t="s">
        <v>1493</v>
      </c>
      <c r="D82" s="25" t="s">
        <v>324</v>
      </c>
      <c r="E82" s="16">
        <v>47.11</v>
      </c>
      <c r="F82" s="77">
        <v>0</v>
      </c>
      <c r="G82" s="83">
        <f t="shared" si="4"/>
        <v>0</v>
      </c>
      <c r="H82" s="83">
        <v>0.2021019</v>
      </c>
    </row>
    <row r="83" spans="1:8" ht="24" customHeight="1">
      <c r="A83" s="24">
        <v>64</v>
      </c>
      <c r="B83" s="25" t="s">
        <v>1494</v>
      </c>
      <c r="C83" s="25" t="s">
        <v>1495</v>
      </c>
      <c r="D83" s="25" t="s">
        <v>287</v>
      </c>
      <c r="E83" s="16">
        <v>47.11</v>
      </c>
      <c r="F83" s="77">
        <v>0</v>
      </c>
      <c r="G83" s="83">
        <f t="shared" si="4"/>
        <v>0</v>
      </c>
      <c r="H83" s="83">
        <v>1.1306399999999999E-2</v>
      </c>
    </row>
    <row r="84" spans="1:8" ht="24" customHeight="1">
      <c r="A84" s="24">
        <v>65</v>
      </c>
      <c r="B84" s="25" t="s">
        <v>1496</v>
      </c>
      <c r="C84" s="25" t="s">
        <v>1497</v>
      </c>
      <c r="D84" s="25" t="s">
        <v>287</v>
      </c>
      <c r="E84" s="16">
        <v>139.69999999999999</v>
      </c>
      <c r="F84" s="77">
        <v>0</v>
      </c>
      <c r="G84" s="83">
        <f t="shared" si="4"/>
        <v>0</v>
      </c>
      <c r="H84" s="83">
        <v>2.3748999999999999E-2</v>
      </c>
    </row>
    <row r="85" spans="1:8" ht="24" customHeight="1">
      <c r="A85" s="24">
        <v>66</v>
      </c>
      <c r="B85" s="25" t="s">
        <v>1498</v>
      </c>
      <c r="C85" s="25" t="s">
        <v>1499</v>
      </c>
      <c r="D85" s="25" t="s">
        <v>287</v>
      </c>
      <c r="E85" s="16">
        <v>286.39999999999998</v>
      </c>
      <c r="F85" s="77">
        <v>0</v>
      </c>
      <c r="G85" s="83">
        <f t="shared" si="4"/>
        <v>0</v>
      </c>
      <c r="H85" s="83">
        <v>1.1455999999999999E-2</v>
      </c>
    </row>
    <row r="86" spans="1:8" ht="24" customHeight="1">
      <c r="A86" s="24">
        <v>67</v>
      </c>
      <c r="B86" s="25" t="s">
        <v>1500</v>
      </c>
      <c r="C86" s="25" t="s">
        <v>1501</v>
      </c>
      <c r="D86" s="25" t="s">
        <v>287</v>
      </c>
      <c r="E86" s="16">
        <v>39.909999999999997</v>
      </c>
      <c r="F86" s="77">
        <v>0</v>
      </c>
      <c r="G86" s="83">
        <f t="shared" si="4"/>
        <v>0</v>
      </c>
      <c r="H86" s="83">
        <v>0.1145417</v>
      </c>
    </row>
    <row r="87" spans="1:8" ht="13.5" customHeight="1">
      <c r="A87" s="24">
        <v>68</v>
      </c>
      <c r="B87" s="25" t="s">
        <v>1502</v>
      </c>
      <c r="C87" s="25" t="s">
        <v>1503</v>
      </c>
      <c r="D87" s="25" t="s">
        <v>312</v>
      </c>
      <c r="E87" s="16">
        <v>6</v>
      </c>
      <c r="F87" s="77">
        <v>0</v>
      </c>
      <c r="G87" s="83">
        <f t="shared" si="4"/>
        <v>0</v>
      </c>
      <c r="H87" s="83">
        <v>0.62604000000000004</v>
      </c>
    </row>
    <row r="88" spans="1:8" ht="13.5" customHeight="1">
      <c r="A88" s="24">
        <v>69</v>
      </c>
      <c r="B88" s="25" t="s">
        <v>1504</v>
      </c>
      <c r="C88" s="25" t="s">
        <v>1505</v>
      </c>
      <c r="D88" s="25" t="s">
        <v>312</v>
      </c>
      <c r="E88" s="16">
        <v>24</v>
      </c>
      <c r="F88" s="77">
        <v>0</v>
      </c>
      <c r="G88" s="83">
        <f t="shared" si="4"/>
        <v>0</v>
      </c>
      <c r="H88" s="83">
        <v>3.9316800000000001</v>
      </c>
    </row>
    <row r="89" spans="1:8" ht="13.5" customHeight="1">
      <c r="A89" s="26">
        <v>70</v>
      </c>
      <c r="B89" s="27" t="s">
        <v>1506</v>
      </c>
      <c r="C89" s="27" t="s">
        <v>1507</v>
      </c>
      <c r="D89" s="27"/>
      <c r="E89" s="28">
        <v>24</v>
      </c>
      <c r="F89" s="79">
        <v>0</v>
      </c>
      <c r="G89" s="86">
        <f t="shared" si="4"/>
        <v>0</v>
      </c>
      <c r="H89" s="86">
        <v>0</v>
      </c>
    </row>
    <row r="90" spans="1:8" ht="24" customHeight="1">
      <c r="A90" s="24">
        <v>71</v>
      </c>
      <c r="B90" s="25" t="s">
        <v>1508</v>
      </c>
      <c r="C90" s="25" t="s">
        <v>1509</v>
      </c>
      <c r="D90" s="25" t="s">
        <v>312</v>
      </c>
      <c r="E90" s="16">
        <v>24</v>
      </c>
      <c r="F90" s="77">
        <v>0</v>
      </c>
      <c r="G90" s="83">
        <f t="shared" si="4"/>
        <v>0</v>
      </c>
      <c r="H90" s="83">
        <v>0.31728000000000001</v>
      </c>
    </row>
    <row r="91" spans="1:8" ht="13.5" customHeight="1">
      <c r="A91" s="24">
        <v>72</v>
      </c>
      <c r="B91" s="25" t="s">
        <v>1510</v>
      </c>
      <c r="C91" s="25" t="s">
        <v>1511</v>
      </c>
      <c r="D91" s="25" t="s">
        <v>312</v>
      </c>
      <c r="E91" s="16">
        <v>16</v>
      </c>
      <c r="F91" s="77">
        <v>0</v>
      </c>
      <c r="G91" s="83">
        <f t="shared" si="4"/>
        <v>0</v>
      </c>
      <c r="H91" s="83">
        <v>5.1200000000000002E-2</v>
      </c>
    </row>
    <row r="92" spans="1:8" ht="24" customHeight="1">
      <c r="A92" s="24">
        <v>73</v>
      </c>
      <c r="B92" s="25" t="s">
        <v>1512</v>
      </c>
      <c r="C92" s="25" t="s">
        <v>1513</v>
      </c>
      <c r="D92" s="25" t="s">
        <v>1514</v>
      </c>
      <c r="E92" s="16">
        <v>2</v>
      </c>
      <c r="F92" s="77">
        <v>0</v>
      </c>
      <c r="G92" s="83">
        <f t="shared" si="4"/>
        <v>0</v>
      </c>
      <c r="H92" s="83">
        <v>0</v>
      </c>
    </row>
    <row r="93" spans="1:8" ht="24" customHeight="1">
      <c r="A93" s="24">
        <v>74</v>
      </c>
      <c r="B93" s="25" t="s">
        <v>1515</v>
      </c>
      <c r="C93" s="25" t="s">
        <v>1516</v>
      </c>
      <c r="D93" s="25" t="s">
        <v>287</v>
      </c>
      <c r="E93" s="16">
        <v>139.69999999999999</v>
      </c>
      <c r="F93" s="77">
        <v>0</v>
      </c>
      <c r="G93" s="83">
        <f t="shared" si="4"/>
        <v>0</v>
      </c>
      <c r="H93" s="83">
        <v>1.2349479999999999</v>
      </c>
    </row>
    <row r="94" spans="1:8" ht="24" customHeight="1">
      <c r="A94" s="24">
        <v>75</v>
      </c>
      <c r="B94" s="25" t="s">
        <v>1517</v>
      </c>
      <c r="C94" s="25" t="s">
        <v>1518</v>
      </c>
      <c r="D94" s="25" t="s">
        <v>324</v>
      </c>
      <c r="E94" s="16">
        <v>2803.2</v>
      </c>
      <c r="F94" s="77">
        <v>0</v>
      </c>
      <c r="G94" s="83">
        <f t="shared" si="4"/>
        <v>0</v>
      </c>
      <c r="H94" s="83">
        <v>2.8032000000000001E-2</v>
      </c>
    </row>
    <row r="95" spans="1:8" ht="34.5" customHeight="1">
      <c r="A95" s="24">
        <v>76</v>
      </c>
      <c r="B95" s="25" t="s">
        <v>1519</v>
      </c>
      <c r="C95" s="25" t="s">
        <v>1520</v>
      </c>
      <c r="D95" s="25" t="s">
        <v>312</v>
      </c>
      <c r="E95" s="16">
        <v>260</v>
      </c>
      <c r="F95" s="77">
        <v>0</v>
      </c>
      <c r="G95" s="83">
        <f t="shared" si="4"/>
        <v>0</v>
      </c>
      <c r="H95" s="83">
        <v>8.3199999999999996E-2</v>
      </c>
    </row>
    <row r="96" spans="1:8" ht="24" customHeight="1">
      <c r="A96" s="24">
        <v>77</v>
      </c>
      <c r="B96" s="25" t="s">
        <v>1521</v>
      </c>
      <c r="C96" s="25" t="s">
        <v>1522</v>
      </c>
      <c r="D96" s="25" t="s">
        <v>287</v>
      </c>
      <c r="E96" s="16">
        <v>139.69999999999999</v>
      </c>
      <c r="F96" s="77">
        <v>0</v>
      </c>
      <c r="G96" s="83">
        <f t="shared" si="4"/>
        <v>0</v>
      </c>
      <c r="H96" s="83">
        <v>1.397E-3</v>
      </c>
    </row>
    <row r="97" spans="1:8" ht="28.5" customHeight="1">
      <c r="A97" s="21"/>
      <c r="B97" s="22" t="s">
        <v>302</v>
      </c>
      <c r="C97" s="22" t="s">
        <v>303</v>
      </c>
      <c r="D97" s="22"/>
      <c r="E97" s="23"/>
      <c r="F97" s="76"/>
      <c r="G97" s="85">
        <f>SUM(G98)</f>
        <v>0</v>
      </c>
      <c r="H97" s="85">
        <v>0</v>
      </c>
    </row>
    <row r="98" spans="1:8" ht="24" customHeight="1">
      <c r="A98" s="24">
        <v>78</v>
      </c>
      <c r="B98" s="25" t="s">
        <v>1523</v>
      </c>
      <c r="C98" s="25" t="s">
        <v>1524</v>
      </c>
      <c r="D98" s="25" t="s">
        <v>280</v>
      </c>
      <c r="E98" s="16">
        <v>4732.8599999999997</v>
      </c>
      <c r="F98" s="77">
        <v>0</v>
      </c>
      <c r="G98" s="83">
        <f>E98*F98</f>
        <v>0</v>
      </c>
      <c r="H98" s="83">
        <v>0</v>
      </c>
    </row>
    <row r="99" spans="1:8" ht="30.75" customHeight="1">
      <c r="A99" s="18"/>
      <c r="B99" s="19" t="s">
        <v>306</v>
      </c>
      <c r="C99" s="19" t="s">
        <v>307</v>
      </c>
      <c r="D99" s="19"/>
      <c r="E99" s="20"/>
      <c r="F99" s="75"/>
      <c r="G99" s="88">
        <f>G100+G115</f>
        <v>0</v>
      </c>
      <c r="H99" s="88">
        <v>11.61864675</v>
      </c>
    </row>
    <row r="100" spans="1:8" ht="28.5" customHeight="1">
      <c r="A100" s="21"/>
      <c r="B100" s="22" t="s">
        <v>1334</v>
      </c>
      <c r="C100" s="22" t="s">
        <v>1335</v>
      </c>
      <c r="D100" s="22"/>
      <c r="E100" s="23"/>
      <c r="F100" s="76"/>
      <c r="G100" s="85">
        <f>SUM(G101:G114)</f>
        <v>0</v>
      </c>
      <c r="H100" s="85">
        <v>9.5362027499999993</v>
      </c>
    </row>
    <row r="101" spans="1:8" ht="24" customHeight="1">
      <c r="A101" s="24">
        <v>79</v>
      </c>
      <c r="B101" s="25" t="s">
        <v>1525</v>
      </c>
      <c r="C101" s="25" t="s">
        <v>1526</v>
      </c>
      <c r="D101" s="25" t="s">
        <v>324</v>
      </c>
      <c r="E101" s="16">
        <v>4.8</v>
      </c>
      <c r="F101" s="77">
        <v>0</v>
      </c>
      <c r="G101" s="83">
        <f>E101*F101</f>
        <v>0</v>
      </c>
      <c r="H101" s="83">
        <v>2.1312000000000001E-2</v>
      </c>
    </row>
    <row r="102" spans="1:8" ht="24" customHeight="1">
      <c r="A102" s="26">
        <v>80</v>
      </c>
      <c r="B102" s="27" t="s">
        <v>1527</v>
      </c>
      <c r="C102" s="27" t="s">
        <v>1528</v>
      </c>
      <c r="D102" s="27" t="s">
        <v>280</v>
      </c>
      <c r="E102" s="28">
        <v>0.127</v>
      </c>
      <c r="F102" s="79">
        <v>0</v>
      </c>
      <c r="G102" s="86">
        <f t="shared" ref="G102:G114" si="5">E102*F102</f>
        <v>0</v>
      </c>
      <c r="H102" s="86">
        <v>0.127</v>
      </c>
    </row>
    <row r="103" spans="1:8" ht="24" customHeight="1">
      <c r="A103" s="24">
        <v>81</v>
      </c>
      <c r="B103" s="25" t="s">
        <v>1529</v>
      </c>
      <c r="C103" s="25" t="s">
        <v>1530</v>
      </c>
      <c r="D103" s="25" t="s">
        <v>324</v>
      </c>
      <c r="E103" s="16">
        <v>1320.6</v>
      </c>
      <c r="F103" s="77">
        <v>0</v>
      </c>
      <c r="G103" s="83">
        <f t="shared" si="5"/>
        <v>0</v>
      </c>
      <c r="H103" s="83">
        <v>0</v>
      </c>
    </row>
    <row r="104" spans="1:8" ht="13.5" customHeight="1">
      <c r="A104" s="26">
        <v>82</v>
      </c>
      <c r="B104" s="27" t="s">
        <v>1342</v>
      </c>
      <c r="C104" s="27" t="s">
        <v>1531</v>
      </c>
      <c r="D104" s="27" t="s">
        <v>280</v>
      </c>
      <c r="E104" s="28">
        <v>0.46200000000000002</v>
      </c>
      <c r="F104" s="79">
        <v>0</v>
      </c>
      <c r="G104" s="86">
        <f t="shared" si="5"/>
        <v>0</v>
      </c>
      <c r="H104" s="86">
        <v>0.46200000000000002</v>
      </c>
    </row>
    <row r="105" spans="1:8" ht="24" customHeight="1">
      <c r="A105" s="24">
        <v>83</v>
      </c>
      <c r="B105" s="25" t="s">
        <v>1532</v>
      </c>
      <c r="C105" s="25" t="s">
        <v>1533</v>
      </c>
      <c r="D105" s="25" t="s">
        <v>324</v>
      </c>
      <c r="E105" s="16">
        <v>1399</v>
      </c>
      <c r="F105" s="77">
        <v>0</v>
      </c>
      <c r="G105" s="83">
        <f t="shared" si="5"/>
        <v>0</v>
      </c>
      <c r="H105" s="83">
        <v>0</v>
      </c>
    </row>
    <row r="106" spans="1:8" ht="13.5" customHeight="1">
      <c r="A106" s="26">
        <v>84</v>
      </c>
      <c r="B106" s="27" t="s">
        <v>1534</v>
      </c>
      <c r="C106" s="27" t="s">
        <v>1535</v>
      </c>
      <c r="D106" s="27" t="s">
        <v>280</v>
      </c>
      <c r="E106" s="28">
        <v>1.0489999999999999</v>
      </c>
      <c r="F106" s="79">
        <v>0</v>
      </c>
      <c r="G106" s="86">
        <f t="shared" si="5"/>
        <v>0</v>
      </c>
      <c r="H106" s="86">
        <v>1.0489999999999999</v>
      </c>
    </row>
    <row r="107" spans="1:8" ht="13.5" customHeight="1">
      <c r="A107" s="24">
        <v>85</v>
      </c>
      <c r="B107" s="25" t="s">
        <v>1536</v>
      </c>
      <c r="C107" s="25" t="s">
        <v>1537</v>
      </c>
      <c r="D107" s="25" t="s">
        <v>324</v>
      </c>
      <c r="E107" s="16">
        <v>1242.2</v>
      </c>
      <c r="F107" s="77">
        <v>0</v>
      </c>
      <c r="G107" s="83">
        <f t="shared" si="5"/>
        <v>0</v>
      </c>
      <c r="H107" s="83">
        <v>0.67078800000000005</v>
      </c>
    </row>
    <row r="108" spans="1:8" ht="13.5" customHeight="1">
      <c r="A108" s="26">
        <v>86</v>
      </c>
      <c r="B108" s="27" t="s">
        <v>1538</v>
      </c>
      <c r="C108" s="27" t="s">
        <v>1539</v>
      </c>
      <c r="D108" s="27" t="s">
        <v>324</v>
      </c>
      <c r="E108" s="28">
        <v>1490.64</v>
      </c>
      <c r="F108" s="79">
        <v>0</v>
      </c>
      <c r="G108" s="86">
        <f t="shared" si="5"/>
        <v>0</v>
      </c>
      <c r="H108" s="86">
        <v>6.3352199999999996</v>
      </c>
    </row>
    <row r="109" spans="1:8" ht="13.5" customHeight="1">
      <c r="A109" s="24">
        <v>87</v>
      </c>
      <c r="B109" s="25" t="s">
        <v>1540</v>
      </c>
      <c r="C109" s="25" t="s">
        <v>1541</v>
      </c>
      <c r="D109" s="25" t="s">
        <v>287</v>
      </c>
      <c r="E109" s="16">
        <v>300</v>
      </c>
      <c r="F109" s="77">
        <v>0</v>
      </c>
      <c r="G109" s="83">
        <f t="shared" si="5"/>
        <v>0</v>
      </c>
      <c r="H109" s="83">
        <v>7.8E-2</v>
      </c>
    </row>
    <row r="110" spans="1:8" ht="24" customHeight="1">
      <c r="A110" s="24">
        <v>88</v>
      </c>
      <c r="B110" s="25" t="s">
        <v>1542</v>
      </c>
      <c r="C110" s="25" t="s">
        <v>1543</v>
      </c>
      <c r="D110" s="25" t="s">
        <v>287</v>
      </c>
      <c r="E110" s="16">
        <v>79.819999999999993</v>
      </c>
      <c r="F110" s="77">
        <v>0</v>
      </c>
      <c r="G110" s="83">
        <f t="shared" si="5"/>
        <v>0</v>
      </c>
      <c r="H110" s="83">
        <v>0</v>
      </c>
    </row>
    <row r="111" spans="1:8" ht="13.5" customHeight="1">
      <c r="A111" s="26">
        <v>89</v>
      </c>
      <c r="B111" s="27" t="s">
        <v>1544</v>
      </c>
      <c r="C111" s="27" t="s">
        <v>1545</v>
      </c>
      <c r="D111" s="27" t="s">
        <v>280</v>
      </c>
      <c r="E111" s="28">
        <v>0.20799999999999999</v>
      </c>
      <c r="F111" s="79">
        <v>0</v>
      </c>
      <c r="G111" s="86">
        <f t="shared" si="5"/>
        <v>0</v>
      </c>
      <c r="H111" s="86">
        <v>0.20799999999999999</v>
      </c>
    </row>
    <row r="112" spans="1:8" ht="24" customHeight="1">
      <c r="A112" s="24">
        <v>90</v>
      </c>
      <c r="B112" s="25" t="s">
        <v>1546</v>
      </c>
      <c r="C112" s="25" t="s">
        <v>1547</v>
      </c>
      <c r="D112" s="25" t="s">
        <v>287</v>
      </c>
      <c r="E112" s="16">
        <v>119.73</v>
      </c>
      <c r="F112" s="77">
        <v>0</v>
      </c>
      <c r="G112" s="83">
        <f t="shared" si="5"/>
        <v>0</v>
      </c>
      <c r="H112" s="83">
        <v>6.5851499999999993E-2</v>
      </c>
    </row>
    <row r="113" spans="1:8" ht="13.5" customHeight="1">
      <c r="A113" s="26">
        <v>91</v>
      </c>
      <c r="B113" s="27" t="s">
        <v>1538</v>
      </c>
      <c r="C113" s="27" t="s">
        <v>1539</v>
      </c>
      <c r="D113" s="27" t="s">
        <v>324</v>
      </c>
      <c r="E113" s="28">
        <v>122.125</v>
      </c>
      <c r="F113" s="79">
        <v>0</v>
      </c>
      <c r="G113" s="86">
        <f t="shared" si="5"/>
        <v>0</v>
      </c>
      <c r="H113" s="86">
        <v>0.51903125000000006</v>
      </c>
    </row>
    <row r="114" spans="1:8" ht="24" customHeight="1">
      <c r="A114" s="24">
        <v>92</v>
      </c>
      <c r="B114" s="25" t="s">
        <v>1548</v>
      </c>
      <c r="C114" s="25" t="s">
        <v>1549</v>
      </c>
      <c r="D114" s="25" t="s">
        <v>1366</v>
      </c>
      <c r="E114" s="16">
        <v>134.24100000000001</v>
      </c>
      <c r="F114" s="77">
        <v>0</v>
      </c>
      <c r="G114" s="83">
        <f t="shared" si="5"/>
        <v>0</v>
      </c>
      <c r="H114" s="83">
        <v>0</v>
      </c>
    </row>
    <row r="115" spans="1:8" ht="28.5" customHeight="1">
      <c r="A115" s="21"/>
      <c r="B115" s="22" t="s">
        <v>1377</v>
      </c>
      <c r="C115" s="22" t="s">
        <v>1378</v>
      </c>
      <c r="D115" s="22"/>
      <c r="E115" s="23"/>
      <c r="F115" s="76"/>
      <c r="G115" s="85">
        <f>SUM(G116:G118)</f>
        <v>0</v>
      </c>
      <c r="H115" s="85">
        <v>2.0824440000000002</v>
      </c>
    </row>
    <row r="116" spans="1:8" ht="24" customHeight="1">
      <c r="A116" s="24">
        <v>93</v>
      </c>
      <c r="B116" s="25" t="s">
        <v>1550</v>
      </c>
      <c r="C116" s="25" t="s">
        <v>1551</v>
      </c>
      <c r="D116" s="25" t="s">
        <v>324</v>
      </c>
      <c r="E116" s="16">
        <v>1203</v>
      </c>
      <c r="F116" s="77">
        <v>0</v>
      </c>
      <c r="G116" s="83">
        <f>E116*F116</f>
        <v>0</v>
      </c>
      <c r="H116" s="83">
        <v>1.5037499999999999</v>
      </c>
    </row>
    <row r="117" spans="1:8" ht="24" customHeight="1">
      <c r="A117" s="26">
        <v>94</v>
      </c>
      <c r="B117" s="27" t="s">
        <v>1552</v>
      </c>
      <c r="C117" s="27" t="s">
        <v>1553</v>
      </c>
      <c r="D117" s="27" t="s">
        <v>453</v>
      </c>
      <c r="E117" s="28">
        <v>180.45</v>
      </c>
      <c r="F117" s="79">
        <v>0</v>
      </c>
      <c r="G117" s="86">
        <f>E117*F117</f>
        <v>0</v>
      </c>
      <c r="H117" s="86">
        <v>0.18045</v>
      </c>
    </row>
    <row r="118" spans="1:8" ht="24" customHeight="1">
      <c r="A118" s="24">
        <v>95</v>
      </c>
      <c r="B118" s="25" t="s">
        <v>1554</v>
      </c>
      <c r="C118" s="25" t="s">
        <v>1555</v>
      </c>
      <c r="D118" s="25" t="s">
        <v>324</v>
      </c>
      <c r="E118" s="16">
        <v>1137.8399999999999</v>
      </c>
      <c r="F118" s="77">
        <v>0</v>
      </c>
      <c r="G118" s="83">
        <f>E118*F118</f>
        <v>0</v>
      </c>
      <c r="H118" s="83">
        <v>0.39824399999999999</v>
      </c>
    </row>
    <row r="119" spans="1:8" ht="30.75" customHeight="1">
      <c r="A119" s="18"/>
      <c r="B119" s="19" t="s">
        <v>1381</v>
      </c>
      <c r="C119" s="19" t="s">
        <v>1382</v>
      </c>
      <c r="D119" s="19"/>
      <c r="E119" s="20"/>
      <c r="F119" s="75"/>
      <c r="G119" s="88">
        <f>G120</f>
        <v>0</v>
      </c>
      <c r="H119" s="88">
        <v>36.73321</v>
      </c>
    </row>
    <row r="120" spans="1:8" ht="28.5" customHeight="1">
      <c r="A120" s="21"/>
      <c r="B120" s="22" t="s">
        <v>1556</v>
      </c>
      <c r="C120" s="22" t="s">
        <v>1557</v>
      </c>
      <c r="D120" s="22"/>
      <c r="E120" s="23"/>
      <c r="F120" s="76"/>
      <c r="G120" s="85">
        <f>SUM(G121:G127)</f>
        <v>0</v>
      </c>
      <c r="H120" s="85">
        <v>36.73321</v>
      </c>
    </row>
    <row r="121" spans="1:8" ht="13.5" customHeight="1">
      <c r="A121" s="24">
        <v>96</v>
      </c>
      <c r="B121" s="25" t="s">
        <v>1558</v>
      </c>
      <c r="C121" s="25" t="s">
        <v>1559</v>
      </c>
      <c r="D121" s="25" t="s">
        <v>324</v>
      </c>
      <c r="E121" s="16">
        <v>284.45999999999998</v>
      </c>
      <c r="F121" s="77">
        <v>0</v>
      </c>
      <c r="G121" s="83">
        <f>E121*F121</f>
        <v>0</v>
      </c>
      <c r="H121" s="83">
        <v>0.28445999999999999</v>
      </c>
    </row>
    <row r="122" spans="1:8" ht="13.5" customHeight="1">
      <c r="A122" s="26">
        <v>97</v>
      </c>
      <c r="B122" s="27" t="s">
        <v>1560</v>
      </c>
      <c r="C122" s="27" t="s">
        <v>1561</v>
      </c>
      <c r="D122" s="27" t="s">
        <v>453</v>
      </c>
      <c r="E122" s="28">
        <v>358.75</v>
      </c>
      <c r="F122" s="79">
        <v>0</v>
      </c>
      <c r="G122" s="86">
        <f t="shared" ref="G122:G127" si="6">E122*F122</f>
        <v>0</v>
      </c>
      <c r="H122" s="86">
        <v>0.35875000000000001</v>
      </c>
    </row>
    <row r="123" spans="1:8" ht="24" customHeight="1">
      <c r="A123" s="24">
        <v>98</v>
      </c>
      <c r="B123" s="25" t="s">
        <v>1562</v>
      </c>
      <c r="C123" s="25" t="s">
        <v>1563</v>
      </c>
      <c r="D123" s="25" t="s">
        <v>324</v>
      </c>
      <c r="E123" s="16">
        <v>1203</v>
      </c>
      <c r="F123" s="77">
        <v>0</v>
      </c>
      <c r="G123" s="83">
        <f t="shared" si="6"/>
        <v>0</v>
      </c>
      <c r="H123" s="83">
        <v>0</v>
      </c>
    </row>
    <row r="124" spans="1:8" ht="13.5" customHeight="1">
      <c r="A124" s="26">
        <v>99</v>
      </c>
      <c r="B124" s="27" t="s">
        <v>1564</v>
      </c>
      <c r="C124" s="27" t="s">
        <v>1565</v>
      </c>
      <c r="D124" s="27" t="s">
        <v>453</v>
      </c>
      <c r="E124" s="28">
        <v>36090</v>
      </c>
      <c r="F124" s="79">
        <v>0</v>
      </c>
      <c r="G124" s="86">
        <f t="shared" si="6"/>
        <v>0</v>
      </c>
      <c r="H124" s="86">
        <v>36.090000000000003</v>
      </c>
    </row>
    <row r="125" spans="1:8" ht="13.5" customHeight="1">
      <c r="A125" s="24">
        <v>100</v>
      </c>
      <c r="B125" s="25" t="s">
        <v>1566</v>
      </c>
      <c r="C125" s="25" t="s">
        <v>1567</v>
      </c>
      <c r="D125" s="25" t="s">
        <v>1366</v>
      </c>
      <c r="E125" s="16">
        <v>1</v>
      </c>
      <c r="F125" s="77">
        <v>0</v>
      </c>
      <c r="G125" s="83">
        <f t="shared" si="6"/>
        <v>0</v>
      </c>
      <c r="H125" s="83">
        <v>0</v>
      </c>
    </row>
    <row r="126" spans="1:8" ht="13.5" customHeight="1">
      <c r="A126" s="24">
        <v>101</v>
      </c>
      <c r="B126" s="25" t="s">
        <v>1568</v>
      </c>
      <c r="C126" s="25" t="s">
        <v>1569</v>
      </c>
      <c r="D126" s="25" t="s">
        <v>1366</v>
      </c>
      <c r="E126" s="16">
        <v>3</v>
      </c>
      <c r="F126" s="77">
        <v>0</v>
      </c>
      <c r="G126" s="83">
        <f t="shared" si="6"/>
        <v>0</v>
      </c>
      <c r="H126" s="83">
        <v>0</v>
      </c>
    </row>
    <row r="127" spans="1:8" ht="13.5" customHeight="1">
      <c r="A127" s="24">
        <v>102</v>
      </c>
      <c r="B127" s="25" t="s">
        <v>1570</v>
      </c>
      <c r="C127" s="25" t="s">
        <v>1571</v>
      </c>
      <c r="D127" s="25" t="s">
        <v>1366</v>
      </c>
      <c r="E127" s="16">
        <v>1</v>
      </c>
      <c r="F127" s="77">
        <v>0</v>
      </c>
      <c r="G127" s="83">
        <f t="shared" si="6"/>
        <v>0</v>
      </c>
      <c r="H127" s="83">
        <v>0</v>
      </c>
    </row>
    <row r="128" spans="1:8" ht="30.75" customHeight="1">
      <c r="A128" s="29"/>
      <c r="B128" s="30"/>
      <c r="C128" s="30" t="s">
        <v>313</v>
      </c>
      <c r="D128" s="30"/>
      <c r="E128" s="31"/>
      <c r="F128" s="81"/>
      <c r="G128" s="89">
        <f>G11+G99+G119</f>
        <v>0</v>
      </c>
      <c r="H128" s="89">
        <v>4779.5273521199997</v>
      </c>
    </row>
  </sheetData>
  <sheetProtection algorithmName="SHA-512" hashValue="Mo33L0bMF70aTiSHy64CZpHaYYgpOUq1U2T4teR0ee1BOHwuWyf00mEj9r/+e291p3+w/LY25TjVb7Ac1fsxcQ==" saltValue="XkbGWZWzdtx8mOFvD7GWq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37">
    <pageSetUpPr fitToPage="1"/>
  </sheetPr>
  <dimension ref="A1:H67"/>
  <sheetViews>
    <sheetView topLeftCell="A51" workbookViewId="0">
      <selection activeCell="C77" sqref="C7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1572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G12+G18+G32</f>
        <v>0</v>
      </c>
      <c r="H11" s="88">
        <v>5.8419797999999998</v>
      </c>
    </row>
    <row r="12" spans="1:8" ht="28.5" customHeight="1">
      <c r="A12" s="21"/>
      <c r="B12" s="22" t="s">
        <v>269</v>
      </c>
      <c r="C12" s="22" t="s">
        <v>528</v>
      </c>
      <c r="D12" s="22"/>
      <c r="E12" s="23"/>
      <c r="F12" s="85"/>
      <c r="G12" s="85">
        <f>SUM(G13:G17)</f>
        <v>0</v>
      </c>
      <c r="H12" s="85">
        <v>5.8419797999999998</v>
      </c>
    </row>
    <row r="13" spans="1:8" ht="24" customHeight="1">
      <c r="A13" s="24">
        <v>1</v>
      </c>
      <c r="B13" s="25" t="s">
        <v>1574</v>
      </c>
      <c r="C13" s="25" t="s">
        <v>1575</v>
      </c>
      <c r="D13" s="25" t="s">
        <v>324</v>
      </c>
      <c r="E13" s="16">
        <v>129.41999999999999</v>
      </c>
      <c r="F13" s="77">
        <v>0</v>
      </c>
      <c r="G13" s="83">
        <f>E13*F13</f>
        <v>0</v>
      </c>
      <c r="H13" s="83">
        <v>4.6422954000000001</v>
      </c>
    </row>
    <row r="14" spans="1:8" ht="24" customHeight="1">
      <c r="A14" s="24">
        <v>2</v>
      </c>
      <c r="B14" s="54" t="s">
        <v>1576</v>
      </c>
      <c r="C14" s="54" t="s">
        <v>1577</v>
      </c>
      <c r="D14" s="54" t="s">
        <v>324</v>
      </c>
      <c r="E14" s="55">
        <v>129.41999999999999</v>
      </c>
      <c r="F14" s="80">
        <v>0</v>
      </c>
      <c r="G14" s="87">
        <f>E14*F14</f>
        <v>0</v>
      </c>
      <c r="H14" s="87">
        <v>0.1320084</v>
      </c>
    </row>
    <row r="15" spans="1:8" ht="24" customHeight="1">
      <c r="A15" s="24">
        <v>3</v>
      </c>
      <c r="B15" s="25" t="s">
        <v>1578</v>
      </c>
      <c r="C15" s="25" t="s">
        <v>1579</v>
      </c>
      <c r="D15" s="25" t="s">
        <v>287</v>
      </c>
      <c r="E15" s="16">
        <v>121.2</v>
      </c>
      <c r="F15" s="77">
        <v>0</v>
      </c>
      <c r="G15" s="83">
        <f>E15*F15</f>
        <v>0</v>
      </c>
      <c r="H15" s="83">
        <v>0.96838800000000003</v>
      </c>
    </row>
    <row r="16" spans="1:8" ht="24" customHeight="1">
      <c r="A16" s="26">
        <v>4</v>
      </c>
      <c r="B16" s="27" t="s">
        <v>1580</v>
      </c>
      <c r="C16" s="27" t="s">
        <v>1581</v>
      </c>
      <c r="D16" s="27" t="s">
        <v>287</v>
      </c>
      <c r="E16" s="28">
        <v>121.2</v>
      </c>
      <c r="F16" s="79">
        <v>0</v>
      </c>
      <c r="G16" s="86">
        <f>E16*F16</f>
        <v>0</v>
      </c>
      <c r="H16" s="86">
        <v>8.9688000000000004E-2</v>
      </c>
    </row>
    <row r="17" spans="1:8" ht="24" customHeight="1">
      <c r="A17" s="26">
        <v>5</v>
      </c>
      <c r="B17" s="27" t="s">
        <v>1582</v>
      </c>
      <c r="C17" s="27" t="s">
        <v>1583</v>
      </c>
      <c r="D17" s="27" t="s">
        <v>312</v>
      </c>
      <c r="E17" s="28">
        <v>96</v>
      </c>
      <c r="F17" s="79">
        <v>0</v>
      </c>
      <c r="G17" s="86">
        <f>E17*F17</f>
        <v>0</v>
      </c>
      <c r="H17" s="86">
        <v>9.5999999999999992E-3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6"/>
      <c r="G18" s="85">
        <f>SUM(G19:G31)</f>
        <v>0</v>
      </c>
      <c r="H18" s="85">
        <v>0</v>
      </c>
    </row>
    <row r="19" spans="1:8" ht="24" customHeight="1">
      <c r="A19" s="24">
        <v>6</v>
      </c>
      <c r="B19" s="25" t="s">
        <v>1584</v>
      </c>
      <c r="C19" s="25" t="s">
        <v>1585</v>
      </c>
      <c r="D19" s="25" t="s">
        <v>312</v>
      </c>
      <c r="E19" s="16">
        <v>77</v>
      </c>
      <c r="F19" s="77">
        <v>0</v>
      </c>
      <c r="G19" s="83">
        <f>E19*F19</f>
        <v>0</v>
      </c>
      <c r="H19" s="83">
        <v>0</v>
      </c>
    </row>
    <row r="20" spans="1:8" ht="24" customHeight="1">
      <c r="A20" s="24">
        <v>7</v>
      </c>
      <c r="B20" s="25" t="s">
        <v>1586</v>
      </c>
      <c r="C20" s="25" t="s">
        <v>1587</v>
      </c>
      <c r="D20" s="25" t="s">
        <v>312</v>
      </c>
      <c r="E20" s="16">
        <v>8</v>
      </c>
      <c r="F20" s="77">
        <v>0</v>
      </c>
      <c r="G20" s="83">
        <f t="shared" ref="G20:G31" si="0">E20*F20</f>
        <v>0</v>
      </c>
      <c r="H20" s="83">
        <v>0</v>
      </c>
    </row>
    <row r="21" spans="1:8" ht="24" customHeight="1">
      <c r="A21" s="24">
        <v>8</v>
      </c>
      <c r="B21" s="25" t="s">
        <v>1588</v>
      </c>
      <c r="C21" s="25" t="s">
        <v>1589</v>
      </c>
      <c r="D21" s="25" t="s">
        <v>324</v>
      </c>
      <c r="E21" s="16">
        <v>130.26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9</v>
      </c>
      <c r="B22" s="25" t="s">
        <v>1590</v>
      </c>
      <c r="C22" s="25" t="s">
        <v>1591</v>
      </c>
      <c r="D22" s="25" t="s">
        <v>324</v>
      </c>
      <c r="E22" s="16">
        <v>68.040000000000006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1592</v>
      </c>
      <c r="C23" s="25" t="s">
        <v>1593</v>
      </c>
      <c r="D23" s="25" t="s">
        <v>324</v>
      </c>
      <c r="E23" s="16">
        <v>18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1594</v>
      </c>
      <c r="C24" s="25" t="s">
        <v>1595</v>
      </c>
      <c r="D24" s="25" t="s">
        <v>324</v>
      </c>
      <c r="E24" s="16">
        <v>31.9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12</v>
      </c>
      <c r="B25" s="25" t="s">
        <v>1596</v>
      </c>
      <c r="C25" s="25" t="s">
        <v>1597</v>
      </c>
      <c r="D25" s="25" t="s">
        <v>280</v>
      </c>
      <c r="E25" s="16">
        <v>12.817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13</v>
      </c>
      <c r="B26" s="25" t="s">
        <v>1598</v>
      </c>
      <c r="C26" s="25" t="s">
        <v>1599</v>
      </c>
      <c r="D26" s="25" t="s">
        <v>280</v>
      </c>
      <c r="E26" s="16">
        <v>12.817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14</v>
      </c>
      <c r="B27" s="25" t="s">
        <v>288</v>
      </c>
      <c r="C27" s="25" t="s">
        <v>289</v>
      </c>
      <c r="D27" s="25" t="s">
        <v>280</v>
      </c>
      <c r="E27" s="16">
        <v>12.817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15</v>
      </c>
      <c r="B28" s="25" t="s">
        <v>290</v>
      </c>
      <c r="C28" s="25" t="s">
        <v>291</v>
      </c>
      <c r="D28" s="25" t="s">
        <v>280</v>
      </c>
      <c r="E28" s="16">
        <v>179.43799999999999</v>
      </c>
      <c r="F28" s="77">
        <v>0</v>
      </c>
      <c r="G28" s="83">
        <f t="shared" si="0"/>
        <v>0</v>
      </c>
      <c r="H28" s="83">
        <v>0</v>
      </c>
    </row>
    <row r="29" spans="1:8" ht="24" customHeight="1">
      <c r="A29" s="24">
        <v>16</v>
      </c>
      <c r="B29" s="25" t="s">
        <v>1600</v>
      </c>
      <c r="C29" s="25" t="s">
        <v>1601</v>
      </c>
      <c r="D29" s="25" t="s">
        <v>280</v>
      </c>
      <c r="E29" s="16">
        <v>12.817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17</v>
      </c>
      <c r="B30" s="25" t="s">
        <v>1602</v>
      </c>
      <c r="C30" s="25" t="s">
        <v>1603</v>
      </c>
      <c r="D30" s="25" t="s">
        <v>280</v>
      </c>
      <c r="E30" s="16">
        <v>256.33999999999997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18</v>
      </c>
      <c r="B31" s="25" t="s">
        <v>292</v>
      </c>
      <c r="C31" s="25" t="s">
        <v>293</v>
      </c>
      <c r="D31" s="25" t="s">
        <v>280</v>
      </c>
      <c r="E31" s="16">
        <v>12.817</v>
      </c>
      <c r="F31" s="77">
        <v>0</v>
      </c>
      <c r="G31" s="83">
        <f t="shared" si="0"/>
        <v>0</v>
      </c>
      <c r="H31" s="83">
        <v>0</v>
      </c>
    </row>
    <row r="32" spans="1:8" ht="28.5" customHeight="1">
      <c r="A32" s="21"/>
      <c r="B32" s="22" t="s">
        <v>302</v>
      </c>
      <c r="C32" s="22" t="s">
        <v>303</v>
      </c>
      <c r="D32" s="22"/>
      <c r="E32" s="23"/>
      <c r="F32" s="76"/>
      <c r="G32" s="85">
        <f>SUM(G33)</f>
        <v>0</v>
      </c>
      <c r="H32" s="85">
        <v>0</v>
      </c>
    </row>
    <row r="33" spans="1:8" ht="24" customHeight="1">
      <c r="A33" s="24">
        <v>19</v>
      </c>
      <c r="B33" s="25" t="s">
        <v>1604</v>
      </c>
      <c r="C33" s="25" t="s">
        <v>1605</v>
      </c>
      <c r="D33" s="25" t="s">
        <v>280</v>
      </c>
      <c r="E33" s="16">
        <v>5.8419999999999996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306</v>
      </c>
      <c r="C34" s="19" t="s">
        <v>307</v>
      </c>
      <c r="D34" s="19"/>
      <c r="E34" s="20"/>
      <c r="F34" s="75"/>
      <c r="G34" s="88">
        <f>G35+G53+G58+G61+G65</f>
        <v>0</v>
      </c>
      <c r="H34" s="88">
        <v>33.0218141</v>
      </c>
    </row>
    <row r="35" spans="1:8" ht="28.5" customHeight="1">
      <c r="A35" s="21"/>
      <c r="B35" s="22" t="s">
        <v>1606</v>
      </c>
      <c r="C35" s="22" t="s">
        <v>1607</v>
      </c>
      <c r="D35" s="22"/>
      <c r="E35" s="23"/>
      <c r="F35" s="76"/>
      <c r="G35" s="85">
        <f>SUM(G36:G52)</f>
        <v>0</v>
      </c>
      <c r="H35" s="85">
        <v>32.933050000000001</v>
      </c>
    </row>
    <row r="36" spans="1:8" ht="24" customHeight="1">
      <c r="A36" s="24">
        <v>20</v>
      </c>
      <c r="B36" s="25" t="s">
        <v>1608</v>
      </c>
      <c r="C36" s="25" t="s">
        <v>1609</v>
      </c>
      <c r="D36" s="25" t="s">
        <v>312</v>
      </c>
      <c r="E36" s="16">
        <v>8</v>
      </c>
      <c r="F36" s="77">
        <v>0</v>
      </c>
      <c r="G36" s="83">
        <f>E36*F36</f>
        <v>0</v>
      </c>
      <c r="H36" s="83">
        <v>0</v>
      </c>
    </row>
    <row r="37" spans="1:8" ht="24" customHeight="1">
      <c r="A37" s="26">
        <v>21</v>
      </c>
      <c r="B37" s="27" t="s">
        <v>1610</v>
      </c>
      <c r="C37" s="27" t="s">
        <v>1611</v>
      </c>
      <c r="D37" s="27" t="s">
        <v>312</v>
      </c>
      <c r="E37" s="28">
        <v>8</v>
      </c>
      <c r="F37" s="79">
        <v>0</v>
      </c>
      <c r="G37" s="86">
        <f t="shared" ref="G37:G52" si="1">E37*F37</f>
        <v>0</v>
      </c>
      <c r="H37" s="86">
        <v>4.3440000000000003</v>
      </c>
    </row>
    <row r="38" spans="1:8" ht="24" customHeight="1">
      <c r="A38" s="24">
        <v>22</v>
      </c>
      <c r="B38" s="25" t="s">
        <v>1612</v>
      </c>
      <c r="C38" s="25" t="s">
        <v>1613</v>
      </c>
      <c r="D38" s="25" t="s">
        <v>312</v>
      </c>
      <c r="E38" s="16">
        <v>2</v>
      </c>
      <c r="F38" s="77">
        <v>0</v>
      </c>
      <c r="G38" s="83">
        <f t="shared" si="1"/>
        <v>0</v>
      </c>
      <c r="H38" s="83">
        <v>2.0000000000000001E-4</v>
      </c>
    </row>
    <row r="39" spans="1:8" ht="24" customHeight="1">
      <c r="A39" s="26">
        <v>23</v>
      </c>
      <c r="B39" s="27" t="s">
        <v>1614</v>
      </c>
      <c r="C39" s="27" t="s">
        <v>1615</v>
      </c>
      <c r="D39" s="27" t="s">
        <v>312</v>
      </c>
      <c r="E39" s="28">
        <v>2</v>
      </c>
      <c r="F39" s="79">
        <v>0</v>
      </c>
      <c r="G39" s="86">
        <f t="shared" si="1"/>
        <v>0</v>
      </c>
      <c r="H39" s="86">
        <v>0.215</v>
      </c>
    </row>
    <row r="40" spans="1:8" ht="24" customHeight="1">
      <c r="A40" s="24">
        <v>24</v>
      </c>
      <c r="B40" s="25" t="s">
        <v>1616</v>
      </c>
      <c r="C40" s="25" t="s">
        <v>1617</v>
      </c>
      <c r="D40" s="25" t="s">
        <v>312</v>
      </c>
      <c r="E40" s="16">
        <v>34</v>
      </c>
      <c r="F40" s="77">
        <v>0</v>
      </c>
      <c r="G40" s="83">
        <f t="shared" si="1"/>
        <v>0</v>
      </c>
      <c r="H40" s="83">
        <v>4.0800000000000003E-3</v>
      </c>
    </row>
    <row r="41" spans="1:8" ht="24" customHeight="1">
      <c r="A41" s="26">
        <v>25</v>
      </c>
      <c r="B41" s="27" t="s">
        <v>1618</v>
      </c>
      <c r="C41" s="27" t="s">
        <v>1619</v>
      </c>
      <c r="D41" s="27" t="s">
        <v>312</v>
      </c>
      <c r="E41" s="28">
        <v>10</v>
      </c>
      <c r="F41" s="79">
        <v>0</v>
      </c>
      <c r="G41" s="86">
        <f t="shared" si="1"/>
        <v>0</v>
      </c>
      <c r="H41" s="86">
        <v>0.99</v>
      </c>
    </row>
    <row r="42" spans="1:8" ht="24" customHeight="1">
      <c r="A42" s="26">
        <v>26</v>
      </c>
      <c r="B42" s="27" t="s">
        <v>1620</v>
      </c>
      <c r="C42" s="27" t="s">
        <v>1621</v>
      </c>
      <c r="D42" s="27" t="s">
        <v>312</v>
      </c>
      <c r="E42" s="28">
        <v>24</v>
      </c>
      <c r="F42" s="79">
        <v>0</v>
      </c>
      <c r="G42" s="86">
        <f t="shared" si="1"/>
        <v>0</v>
      </c>
      <c r="H42" s="86">
        <v>3.4319999999999999</v>
      </c>
    </row>
    <row r="43" spans="1:8" ht="24" customHeight="1">
      <c r="A43" s="24">
        <v>27</v>
      </c>
      <c r="B43" s="25" t="s">
        <v>1622</v>
      </c>
      <c r="C43" s="25" t="s">
        <v>1623</v>
      </c>
      <c r="D43" s="25" t="s">
        <v>312</v>
      </c>
      <c r="E43" s="16">
        <v>34</v>
      </c>
      <c r="F43" s="77">
        <v>0</v>
      </c>
      <c r="G43" s="83">
        <f t="shared" si="1"/>
        <v>0</v>
      </c>
      <c r="H43" s="83">
        <v>4.0800000000000003E-3</v>
      </c>
    </row>
    <row r="44" spans="1:8" ht="34.5" customHeight="1">
      <c r="A44" s="26">
        <v>28</v>
      </c>
      <c r="B44" s="27" t="s">
        <v>1624</v>
      </c>
      <c r="C44" s="27" t="s">
        <v>1625</v>
      </c>
      <c r="D44" s="27" t="s">
        <v>324</v>
      </c>
      <c r="E44" s="28">
        <v>31.9</v>
      </c>
      <c r="F44" s="79">
        <v>0</v>
      </c>
      <c r="G44" s="86">
        <f t="shared" si="1"/>
        <v>0</v>
      </c>
      <c r="H44" s="86">
        <v>20.208649999999999</v>
      </c>
    </row>
    <row r="45" spans="1:8" ht="24" customHeight="1">
      <c r="A45" s="24">
        <v>29</v>
      </c>
      <c r="B45" s="25" t="s">
        <v>1626</v>
      </c>
      <c r="C45" s="25" t="s">
        <v>1627</v>
      </c>
      <c r="D45" s="25" t="s">
        <v>312</v>
      </c>
      <c r="E45" s="16">
        <v>42</v>
      </c>
      <c r="F45" s="77">
        <v>0</v>
      </c>
      <c r="G45" s="83">
        <f t="shared" si="1"/>
        <v>0</v>
      </c>
      <c r="H45" s="83">
        <v>7.5599999999999999E-3</v>
      </c>
    </row>
    <row r="46" spans="1:8" ht="34.5" customHeight="1">
      <c r="A46" s="26">
        <v>30</v>
      </c>
      <c r="B46" s="27" t="s">
        <v>1628</v>
      </c>
      <c r="C46" s="27" t="s">
        <v>1629</v>
      </c>
      <c r="D46" s="27" t="s">
        <v>312</v>
      </c>
      <c r="E46" s="28">
        <v>29</v>
      </c>
      <c r="F46" s="79">
        <v>0</v>
      </c>
      <c r="G46" s="86">
        <f t="shared" si="1"/>
        <v>0</v>
      </c>
      <c r="H46" s="86">
        <v>2.0880000000000001</v>
      </c>
    </row>
    <row r="47" spans="1:8" ht="34.5" customHeight="1">
      <c r="A47" s="26">
        <v>31</v>
      </c>
      <c r="B47" s="27" t="s">
        <v>1630</v>
      </c>
      <c r="C47" s="27" t="s">
        <v>1631</v>
      </c>
      <c r="D47" s="27" t="s">
        <v>312</v>
      </c>
      <c r="E47" s="28">
        <v>11</v>
      </c>
      <c r="F47" s="79">
        <v>0</v>
      </c>
      <c r="G47" s="86">
        <f t="shared" si="1"/>
        <v>0</v>
      </c>
      <c r="H47" s="86">
        <v>0.89100000000000001</v>
      </c>
    </row>
    <row r="48" spans="1:8" ht="34.5" customHeight="1">
      <c r="A48" s="60">
        <v>32</v>
      </c>
      <c r="B48" s="61" t="s">
        <v>1632</v>
      </c>
      <c r="C48" s="61" t="s">
        <v>1633</v>
      </c>
      <c r="D48" s="61" t="s">
        <v>312</v>
      </c>
      <c r="E48" s="62">
        <v>1</v>
      </c>
      <c r="F48" s="98">
        <v>0</v>
      </c>
      <c r="G48" s="99">
        <f t="shared" si="1"/>
        <v>0</v>
      </c>
      <c r="H48" s="99">
        <v>0.13200000000000001</v>
      </c>
    </row>
    <row r="49" spans="1:8" ht="24" customHeight="1">
      <c r="A49" s="24">
        <v>33</v>
      </c>
      <c r="B49" s="25" t="s">
        <v>1634</v>
      </c>
      <c r="C49" s="25" t="s">
        <v>1617</v>
      </c>
      <c r="D49" s="25" t="s">
        <v>312</v>
      </c>
      <c r="E49" s="16">
        <v>4</v>
      </c>
      <c r="F49" s="77">
        <v>0</v>
      </c>
      <c r="G49" s="83">
        <f t="shared" si="1"/>
        <v>0</v>
      </c>
      <c r="H49" s="83">
        <v>4.8000000000000001E-4</v>
      </c>
    </row>
    <row r="50" spans="1:8" ht="24" customHeight="1">
      <c r="A50" s="26">
        <v>34</v>
      </c>
      <c r="B50" s="27" t="s">
        <v>1635</v>
      </c>
      <c r="C50" s="27" t="s">
        <v>1636</v>
      </c>
      <c r="D50" s="27" t="s">
        <v>312</v>
      </c>
      <c r="E50" s="28">
        <v>4</v>
      </c>
      <c r="F50" s="79">
        <v>0</v>
      </c>
      <c r="G50" s="86">
        <f t="shared" si="1"/>
        <v>0</v>
      </c>
      <c r="H50" s="86">
        <v>0.61599999999999999</v>
      </c>
    </row>
    <row r="51" spans="1:8" ht="24" customHeight="1">
      <c r="A51" s="24">
        <v>35</v>
      </c>
      <c r="B51" s="25" t="s">
        <v>1637</v>
      </c>
      <c r="C51" s="25" t="s">
        <v>1638</v>
      </c>
      <c r="D51" s="25" t="s">
        <v>312</v>
      </c>
      <c r="E51" s="16">
        <v>2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36</v>
      </c>
      <c r="B52" s="25" t="s">
        <v>1639</v>
      </c>
      <c r="C52" s="25" t="s">
        <v>1640</v>
      </c>
      <c r="D52" s="25" t="s">
        <v>1366</v>
      </c>
      <c r="E52" s="16">
        <v>988.16200000000003</v>
      </c>
      <c r="F52" s="77">
        <v>0</v>
      </c>
      <c r="G52" s="83">
        <f t="shared" si="1"/>
        <v>0</v>
      </c>
      <c r="H52" s="83">
        <v>0</v>
      </c>
    </row>
    <row r="53" spans="1:8" ht="28.5" customHeight="1">
      <c r="A53" s="21"/>
      <c r="B53" s="22" t="s">
        <v>1367</v>
      </c>
      <c r="C53" s="22" t="s">
        <v>1368</v>
      </c>
      <c r="D53" s="22"/>
      <c r="E53" s="23"/>
      <c r="F53" s="76"/>
      <c r="G53" s="85">
        <f>SUM(G54:G57)</f>
        <v>0</v>
      </c>
      <c r="H53" s="85">
        <v>6.5468499999999999E-2</v>
      </c>
    </row>
    <row r="54" spans="1:8" ht="24" customHeight="1">
      <c r="A54" s="24">
        <v>37</v>
      </c>
      <c r="B54" s="25" t="s">
        <v>1641</v>
      </c>
      <c r="C54" s="25" t="s">
        <v>1642</v>
      </c>
      <c r="D54" s="25" t="s">
        <v>287</v>
      </c>
      <c r="E54" s="16">
        <v>121.3</v>
      </c>
      <c r="F54" s="77">
        <v>0</v>
      </c>
      <c r="G54" s="83">
        <f>E54*F54</f>
        <v>0</v>
      </c>
      <c r="H54" s="83">
        <v>6.3075999999999993E-2</v>
      </c>
    </row>
    <row r="55" spans="1:8" ht="24" customHeight="1">
      <c r="A55" s="24">
        <v>38</v>
      </c>
      <c r="B55" s="25" t="s">
        <v>1643</v>
      </c>
      <c r="C55" s="25" t="s">
        <v>1644</v>
      </c>
      <c r="D55" s="25" t="s">
        <v>287</v>
      </c>
      <c r="E55" s="16">
        <v>121.3</v>
      </c>
      <c r="F55" s="77">
        <v>0</v>
      </c>
      <c r="G55" s="83">
        <f>E55*F55</f>
        <v>0</v>
      </c>
      <c r="H55" s="83">
        <v>0</v>
      </c>
    </row>
    <row r="56" spans="1:8" ht="24" customHeight="1">
      <c r="A56" s="24">
        <v>39</v>
      </c>
      <c r="B56" s="25" t="s">
        <v>1645</v>
      </c>
      <c r="C56" s="25" t="s">
        <v>1646</v>
      </c>
      <c r="D56" s="25" t="s">
        <v>324</v>
      </c>
      <c r="E56" s="16">
        <v>9.57</v>
      </c>
      <c r="F56" s="77">
        <v>0</v>
      </c>
      <c r="G56" s="83">
        <f>E56*F56</f>
        <v>0</v>
      </c>
      <c r="H56" s="83">
        <v>2.3925000000000001E-3</v>
      </c>
    </row>
    <row r="57" spans="1:8" ht="24" customHeight="1">
      <c r="A57" s="24">
        <v>40</v>
      </c>
      <c r="B57" s="25" t="s">
        <v>1647</v>
      </c>
      <c r="C57" s="25" t="s">
        <v>1648</v>
      </c>
      <c r="D57" s="25" t="s">
        <v>1366</v>
      </c>
      <c r="E57" s="16">
        <v>14.079000000000001</v>
      </c>
      <c r="F57" s="77">
        <v>0</v>
      </c>
      <c r="G57" s="83">
        <f>E57*F57</f>
        <v>0</v>
      </c>
      <c r="H57" s="83">
        <v>0</v>
      </c>
    </row>
    <row r="58" spans="1:8" ht="28.5" customHeight="1">
      <c r="A58" s="21"/>
      <c r="B58" s="22" t="s">
        <v>1649</v>
      </c>
      <c r="C58" s="22" t="s">
        <v>1650</v>
      </c>
      <c r="D58" s="22"/>
      <c r="E58" s="23"/>
      <c r="F58" s="76"/>
      <c r="G58" s="85">
        <f>SUM(G59:G60)</f>
        <v>0</v>
      </c>
      <c r="H58" s="85">
        <v>0</v>
      </c>
    </row>
    <row r="59" spans="1:8" ht="24" customHeight="1">
      <c r="A59" s="24">
        <v>41</v>
      </c>
      <c r="B59" s="25" t="s">
        <v>1651</v>
      </c>
      <c r="C59" s="25" t="s">
        <v>1652</v>
      </c>
      <c r="D59" s="25" t="s">
        <v>312</v>
      </c>
      <c r="E59" s="16">
        <v>14</v>
      </c>
      <c r="F59" s="77">
        <v>0</v>
      </c>
      <c r="G59" s="83">
        <f>E59*F59</f>
        <v>0</v>
      </c>
      <c r="H59" s="83">
        <v>0</v>
      </c>
    </row>
    <row r="60" spans="1:8" ht="24" customHeight="1">
      <c r="A60" s="24">
        <v>42</v>
      </c>
      <c r="B60" s="25" t="s">
        <v>1653</v>
      </c>
      <c r="C60" s="25" t="s">
        <v>1654</v>
      </c>
      <c r="D60" s="25" t="s">
        <v>312</v>
      </c>
      <c r="E60" s="16">
        <v>32</v>
      </c>
      <c r="F60" s="77">
        <v>0</v>
      </c>
      <c r="G60" s="83">
        <f>E60*F60</f>
        <v>0</v>
      </c>
      <c r="H60" s="83">
        <v>0</v>
      </c>
    </row>
    <row r="61" spans="1:8" ht="28.5" customHeight="1">
      <c r="A61" s="21"/>
      <c r="B61" s="22" t="s">
        <v>308</v>
      </c>
      <c r="C61" s="22" t="s">
        <v>309</v>
      </c>
      <c r="D61" s="22"/>
      <c r="E61" s="23"/>
      <c r="F61" s="76"/>
      <c r="G61" s="85">
        <f>SUM(G62:G64)</f>
        <v>0</v>
      </c>
      <c r="H61" s="85">
        <v>0</v>
      </c>
    </row>
    <row r="62" spans="1:8" ht="24" customHeight="1">
      <c r="A62" s="53">
        <v>43</v>
      </c>
      <c r="B62" s="54" t="s">
        <v>1655</v>
      </c>
      <c r="C62" s="54" t="s">
        <v>1656</v>
      </c>
      <c r="D62" s="54" t="s">
        <v>324</v>
      </c>
      <c r="E62" s="55">
        <v>68.040000000000006</v>
      </c>
      <c r="F62" s="80">
        <v>0</v>
      </c>
      <c r="G62" s="87">
        <f>E62*F62</f>
        <v>0</v>
      </c>
      <c r="H62" s="87">
        <v>0</v>
      </c>
    </row>
    <row r="63" spans="1:8" ht="24" customHeight="1">
      <c r="A63" s="60">
        <v>44</v>
      </c>
      <c r="B63" s="61" t="s">
        <v>1657</v>
      </c>
      <c r="C63" s="61" t="s">
        <v>1658</v>
      </c>
      <c r="D63" s="61" t="s">
        <v>324</v>
      </c>
      <c r="E63" s="62">
        <v>68.040000000000006</v>
      </c>
      <c r="F63" s="98">
        <v>0</v>
      </c>
      <c r="G63" s="99">
        <f>E63*F63</f>
        <v>0</v>
      </c>
      <c r="H63" s="99">
        <v>0</v>
      </c>
    </row>
    <row r="64" spans="1:8" ht="24" customHeight="1">
      <c r="A64" s="24">
        <v>45</v>
      </c>
      <c r="B64" s="25" t="s">
        <v>1659</v>
      </c>
      <c r="C64" s="25" t="s">
        <v>1660</v>
      </c>
      <c r="D64" s="25" t="s">
        <v>1366</v>
      </c>
      <c r="E64" s="16">
        <v>0.46200000000000002</v>
      </c>
      <c r="F64" s="77">
        <v>0</v>
      </c>
      <c r="G64" s="83">
        <f>E64*F64</f>
        <v>0</v>
      </c>
      <c r="H64" s="83">
        <v>0</v>
      </c>
    </row>
    <row r="65" spans="1:8" ht="28.5" customHeight="1">
      <c r="A65" s="21"/>
      <c r="B65" s="22" t="s">
        <v>1661</v>
      </c>
      <c r="C65" s="22" t="s">
        <v>1662</v>
      </c>
      <c r="D65" s="22"/>
      <c r="E65" s="23"/>
      <c r="F65" s="76"/>
      <c r="G65" s="85">
        <f>SUM(G66)</f>
        <v>0</v>
      </c>
      <c r="H65" s="85">
        <v>2.32956E-2</v>
      </c>
    </row>
    <row r="66" spans="1:8" ht="34.5" customHeight="1">
      <c r="A66" s="24">
        <v>46</v>
      </c>
      <c r="B66" s="25" t="s">
        <v>1663</v>
      </c>
      <c r="C66" s="25" t="s">
        <v>1664</v>
      </c>
      <c r="D66" s="25" t="s">
        <v>324</v>
      </c>
      <c r="E66" s="16">
        <v>129.41999999999999</v>
      </c>
      <c r="F66" s="77">
        <v>0</v>
      </c>
      <c r="G66" s="83">
        <f>E66*F66</f>
        <v>0</v>
      </c>
      <c r="H66" s="83">
        <v>2.32956E-2</v>
      </c>
    </row>
    <row r="67" spans="1:8" ht="30.75" customHeight="1">
      <c r="A67" s="29"/>
      <c r="B67" s="30"/>
      <c r="C67" s="30" t="s">
        <v>313</v>
      </c>
      <c r="D67" s="30"/>
      <c r="E67" s="31"/>
      <c r="F67" s="81"/>
      <c r="G67" s="89">
        <f>G11+G34</f>
        <v>0</v>
      </c>
      <c r="H67" s="89">
        <v>38.863793899999997</v>
      </c>
    </row>
  </sheetData>
  <sheetProtection algorithmName="SHA-512" hashValue="FBIp9prO8hVitqkUOt8zdrPHLNIJU4JDGp4ezNusTPy8/Kq31/Tvmal1RN8VscTKPa2SD1lfP1PrC+/r6Pwslw==" saltValue="kzDekG3eEqhMEYwRO3vZw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40">
    <pageSetUpPr fitToPage="1"/>
  </sheetPr>
  <dimension ref="A1:H64"/>
  <sheetViews>
    <sheetView topLeftCell="A46" workbookViewId="0">
      <selection activeCell="G64" sqref="G64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1665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321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G12+G19+G28+G33+G38+G40+G47</f>
        <v>0</v>
      </c>
      <c r="H11" s="88">
        <v>26.86571515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SUM(G13:G18)</f>
        <v>0</v>
      </c>
      <c r="H12" s="85">
        <v>0</v>
      </c>
    </row>
    <row r="13" spans="1:8" ht="13.5" customHeight="1">
      <c r="A13" s="24">
        <v>1</v>
      </c>
      <c r="B13" s="25" t="s">
        <v>716</v>
      </c>
      <c r="C13" s="25" t="s">
        <v>717</v>
      </c>
      <c r="D13" s="25" t="s">
        <v>277</v>
      </c>
      <c r="E13" s="16">
        <v>0.97499999999999998</v>
      </c>
      <c r="F13" s="77">
        <v>0</v>
      </c>
      <c r="G13" s="83">
        <f t="shared" ref="G13:G18" si="0">E13*F13</f>
        <v>0</v>
      </c>
      <c r="H13" s="83">
        <v>0</v>
      </c>
    </row>
    <row r="14" spans="1:8" ht="13.5" customHeight="1">
      <c r="A14" s="24">
        <v>2</v>
      </c>
      <c r="B14" s="25" t="s">
        <v>424</v>
      </c>
      <c r="C14" s="25" t="s">
        <v>425</v>
      </c>
      <c r="D14" s="25" t="s">
        <v>277</v>
      </c>
      <c r="E14" s="16">
        <v>3.298</v>
      </c>
      <c r="F14" s="77">
        <v>0</v>
      </c>
      <c r="G14" s="83">
        <f t="shared" si="0"/>
        <v>0</v>
      </c>
      <c r="H14" s="83">
        <v>0</v>
      </c>
    </row>
    <row r="15" spans="1:8" ht="24" customHeight="1">
      <c r="A15" s="24">
        <v>3</v>
      </c>
      <c r="B15" s="25" t="s">
        <v>426</v>
      </c>
      <c r="C15" s="25" t="s">
        <v>427</v>
      </c>
      <c r="D15" s="25" t="s">
        <v>277</v>
      </c>
      <c r="E15" s="16">
        <v>1.649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1666</v>
      </c>
      <c r="C16" s="25" t="s">
        <v>1667</v>
      </c>
      <c r="D16" s="25" t="s">
        <v>277</v>
      </c>
      <c r="E16" s="16">
        <v>4.2729999999999997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275</v>
      </c>
      <c r="C17" s="25" t="s">
        <v>276</v>
      </c>
      <c r="D17" s="25" t="s">
        <v>277</v>
      </c>
      <c r="E17" s="16">
        <v>1.75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443</v>
      </c>
      <c r="C18" s="25" t="s">
        <v>444</v>
      </c>
      <c r="D18" s="25" t="s">
        <v>324</v>
      </c>
      <c r="E18" s="16">
        <v>75.25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265</v>
      </c>
      <c r="C19" s="22" t="s">
        <v>456</v>
      </c>
      <c r="D19" s="22"/>
      <c r="E19" s="23"/>
      <c r="F19" s="76"/>
      <c r="G19" s="85">
        <f>SUM(G20:G27)</f>
        <v>0</v>
      </c>
      <c r="H19" s="85">
        <v>19.58527561</v>
      </c>
    </row>
    <row r="20" spans="1:8" ht="13.5" customHeight="1">
      <c r="A20" s="24">
        <v>7</v>
      </c>
      <c r="B20" s="25" t="s">
        <v>1668</v>
      </c>
      <c r="C20" s="25" t="s">
        <v>1669</v>
      </c>
      <c r="D20" s="25" t="s">
        <v>277</v>
      </c>
      <c r="E20" s="16">
        <v>0.92500000000000004</v>
      </c>
      <c r="F20" s="77">
        <v>0</v>
      </c>
      <c r="G20" s="83">
        <f>E20*F20</f>
        <v>0</v>
      </c>
      <c r="H20" s="83">
        <v>1.9114199999999999</v>
      </c>
    </row>
    <row r="21" spans="1:8" ht="24" customHeight="1">
      <c r="A21" s="24">
        <v>8</v>
      </c>
      <c r="B21" s="25" t="s">
        <v>1670</v>
      </c>
      <c r="C21" s="25" t="s">
        <v>1671</v>
      </c>
      <c r="D21" s="25" t="s">
        <v>277</v>
      </c>
      <c r="E21" s="16">
        <v>0.78</v>
      </c>
      <c r="F21" s="77">
        <v>0</v>
      </c>
      <c r="G21" s="83">
        <f t="shared" ref="G21:G27" si="1">E21*F21</f>
        <v>0</v>
      </c>
      <c r="H21" s="83">
        <v>1.8842616000000001</v>
      </c>
    </row>
    <row r="22" spans="1:8" ht="13.5" customHeight="1">
      <c r="A22" s="24">
        <v>9</v>
      </c>
      <c r="B22" s="25" t="s">
        <v>1672</v>
      </c>
      <c r="C22" s="25" t="s">
        <v>1673</v>
      </c>
      <c r="D22" s="25" t="s">
        <v>324</v>
      </c>
      <c r="E22" s="16">
        <v>1.9530000000000001</v>
      </c>
      <c r="F22" s="77">
        <v>0</v>
      </c>
      <c r="G22" s="83">
        <f t="shared" si="1"/>
        <v>0</v>
      </c>
      <c r="H22" s="83">
        <v>7.9487099999999995E-3</v>
      </c>
    </row>
    <row r="23" spans="1:8" ht="13.5" customHeight="1">
      <c r="A23" s="24">
        <v>10</v>
      </c>
      <c r="B23" s="25" t="s">
        <v>1674</v>
      </c>
      <c r="C23" s="25" t="s">
        <v>1675</v>
      </c>
      <c r="D23" s="25" t="s">
        <v>324</v>
      </c>
      <c r="E23" s="16">
        <v>1.9530000000000001</v>
      </c>
      <c r="F23" s="77">
        <v>0</v>
      </c>
      <c r="G23" s="83">
        <f t="shared" si="1"/>
        <v>0</v>
      </c>
      <c r="H23" s="83">
        <v>0</v>
      </c>
    </row>
    <row r="24" spans="1:8" ht="13.5" customHeight="1">
      <c r="A24" s="24">
        <v>11</v>
      </c>
      <c r="B24" s="25" t="s">
        <v>810</v>
      </c>
      <c r="C24" s="25" t="s">
        <v>1676</v>
      </c>
      <c r="D24" s="25" t="s">
        <v>277</v>
      </c>
      <c r="E24" s="16">
        <v>2.93</v>
      </c>
      <c r="F24" s="77">
        <v>0</v>
      </c>
      <c r="G24" s="83">
        <f t="shared" si="1"/>
        <v>0</v>
      </c>
      <c r="H24" s="83">
        <v>6.5200703999999998</v>
      </c>
    </row>
    <row r="25" spans="1:8" ht="13.5" customHeight="1">
      <c r="A25" s="24">
        <v>12</v>
      </c>
      <c r="B25" s="25" t="s">
        <v>1677</v>
      </c>
      <c r="C25" s="25" t="s">
        <v>1678</v>
      </c>
      <c r="D25" s="25" t="s">
        <v>277</v>
      </c>
      <c r="E25" s="16">
        <v>2.93</v>
      </c>
      <c r="F25" s="77">
        <v>0</v>
      </c>
      <c r="G25" s="83">
        <f t="shared" si="1"/>
        <v>0</v>
      </c>
      <c r="H25" s="83">
        <v>6.4903309</v>
      </c>
    </row>
    <row r="26" spans="1:8" ht="13.5" customHeight="1">
      <c r="A26" s="24">
        <v>13</v>
      </c>
      <c r="B26" s="25" t="s">
        <v>1679</v>
      </c>
      <c r="C26" s="25" t="s">
        <v>1680</v>
      </c>
      <c r="D26" s="25" t="s">
        <v>277</v>
      </c>
      <c r="E26" s="16">
        <v>1.125</v>
      </c>
      <c r="F26" s="77">
        <v>0</v>
      </c>
      <c r="G26" s="83">
        <f t="shared" si="1"/>
        <v>0</v>
      </c>
      <c r="H26" s="83">
        <v>2.7176849999999999</v>
      </c>
    </row>
    <row r="27" spans="1:8" ht="24" customHeight="1">
      <c r="A27" s="24">
        <v>14</v>
      </c>
      <c r="B27" s="25" t="s">
        <v>1681</v>
      </c>
      <c r="C27" s="25" t="s">
        <v>1682</v>
      </c>
      <c r="D27" s="25" t="s">
        <v>324</v>
      </c>
      <c r="E27" s="16">
        <v>9.9</v>
      </c>
      <c r="F27" s="77">
        <v>0</v>
      </c>
      <c r="G27" s="83">
        <f t="shared" si="1"/>
        <v>0</v>
      </c>
      <c r="H27" s="83">
        <v>5.3559000000000002E-2</v>
      </c>
    </row>
    <row r="28" spans="1:8" ht="28.5" customHeight="1">
      <c r="A28" s="21"/>
      <c r="B28" s="22" t="s">
        <v>266</v>
      </c>
      <c r="C28" s="22" t="s">
        <v>469</v>
      </c>
      <c r="D28" s="22"/>
      <c r="E28" s="23"/>
      <c r="F28" s="76"/>
      <c r="G28" s="85">
        <f>SUM(G29:G32)</f>
        <v>0</v>
      </c>
      <c r="H28" s="85">
        <v>4.4367999999999999</v>
      </c>
    </row>
    <row r="29" spans="1:8" ht="24" customHeight="1">
      <c r="A29" s="24">
        <v>15</v>
      </c>
      <c r="B29" s="25" t="s">
        <v>1683</v>
      </c>
      <c r="C29" s="25" t="s">
        <v>1684</v>
      </c>
      <c r="D29" s="25" t="s">
        <v>312</v>
      </c>
      <c r="E29" s="16">
        <v>40</v>
      </c>
      <c r="F29" s="77">
        <v>0</v>
      </c>
      <c r="G29" s="83">
        <f>E29*F29</f>
        <v>0</v>
      </c>
      <c r="H29" s="83">
        <v>4.4367999999999999</v>
      </c>
    </row>
    <row r="30" spans="1:8" ht="13.5" customHeight="1">
      <c r="A30" s="26">
        <v>16</v>
      </c>
      <c r="B30" s="27" t="s">
        <v>1685</v>
      </c>
      <c r="C30" s="27" t="s">
        <v>1686</v>
      </c>
      <c r="D30" s="27" t="s">
        <v>312</v>
      </c>
      <c r="E30" s="28">
        <v>30</v>
      </c>
      <c r="F30" s="79">
        <v>0</v>
      </c>
      <c r="G30" s="86">
        <f>E30*F30</f>
        <v>0</v>
      </c>
      <c r="H30" s="86">
        <v>0</v>
      </c>
    </row>
    <row r="31" spans="1:8" ht="13.5" customHeight="1">
      <c r="A31" s="26">
        <v>17</v>
      </c>
      <c r="B31" s="27" t="s">
        <v>1687</v>
      </c>
      <c r="C31" s="27" t="s">
        <v>1688</v>
      </c>
      <c r="D31" s="27" t="s">
        <v>312</v>
      </c>
      <c r="E31" s="28">
        <v>10</v>
      </c>
      <c r="F31" s="79">
        <v>0</v>
      </c>
      <c r="G31" s="86">
        <f>E31*F31</f>
        <v>0</v>
      </c>
      <c r="H31" s="86">
        <v>0</v>
      </c>
    </row>
    <row r="32" spans="1:8" ht="13.5" customHeight="1">
      <c r="A32" s="24">
        <v>18</v>
      </c>
      <c r="B32" s="25" t="s">
        <v>1689</v>
      </c>
      <c r="C32" s="25" t="s">
        <v>1690</v>
      </c>
      <c r="D32" s="25" t="s">
        <v>312</v>
      </c>
      <c r="E32" s="16">
        <v>40</v>
      </c>
      <c r="F32" s="77">
        <v>0</v>
      </c>
      <c r="G32" s="83">
        <f>E32*F32</f>
        <v>0</v>
      </c>
      <c r="H32" s="83">
        <v>0</v>
      </c>
    </row>
    <row r="33" spans="1:8" ht="28.5" customHeight="1">
      <c r="A33" s="21"/>
      <c r="B33" s="22" t="s">
        <v>267</v>
      </c>
      <c r="C33" s="22" t="s">
        <v>474</v>
      </c>
      <c r="D33" s="22"/>
      <c r="E33" s="23"/>
      <c r="F33" s="76"/>
      <c r="G33" s="85">
        <f>SUM(G34:G37)</f>
        <v>0</v>
      </c>
      <c r="H33" s="85">
        <v>2.83853138</v>
      </c>
    </row>
    <row r="34" spans="1:8" ht="13.5" customHeight="1">
      <c r="A34" s="24">
        <v>19</v>
      </c>
      <c r="B34" s="25" t="s">
        <v>1691</v>
      </c>
      <c r="C34" s="25" t="s">
        <v>1692</v>
      </c>
      <c r="D34" s="25" t="s">
        <v>277</v>
      </c>
      <c r="E34" s="16">
        <v>0.81</v>
      </c>
      <c r="F34" s="77">
        <v>0</v>
      </c>
      <c r="G34" s="83">
        <f>E34*F34</f>
        <v>0</v>
      </c>
      <c r="H34" s="83">
        <v>1.956798</v>
      </c>
    </row>
    <row r="35" spans="1:8" ht="24" customHeight="1">
      <c r="A35" s="24">
        <v>20</v>
      </c>
      <c r="B35" s="25" t="s">
        <v>1693</v>
      </c>
      <c r="C35" s="25" t="s">
        <v>1694</v>
      </c>
      <c r="D35" s="25" t="s">
        <v>280</v>
      </c>
      <c r="E35" s="16">
        <v>4.2999999999999997E-2</v>
      </c>
      <c r="F35" s="77">
        <v>0</v>
      </c>
      <c r="G35" s="83">
        <f>E35*F35</f>
        <v>0</v>
      </c>
      <c r="H35" s="83">
        <v>4.5281580000000002E-2</v>
      </c>
    </row>
    <row r="36" spans="1:8" ht="24" customHeight="1">
      <c r="A36" s="24">
        <v>21</v>
      </c>
      <c r="B36" s="25" t="s">
        <v>1695</v>
      </c>
      <c r="C36" s="25" t="s">
        <v>1696</v>
      </c>
      <c r="D36" s="25" t="s">
        <v>287</v>
      </c>
      <c r="E36" s="16">
        <v>7.5</v>
      </c>
      <c r="F36" s="77">
        <v>0</v>
      </c>
      <c r="G36" s="83">
        <f>E36*F36</f>
        <v>0</v>
      </c>
      <c r="H36" s="83">
        <v>0.81584999999999996</v>
      </c>
    </row>
    <row r="37" spans="1:8" ht="24" customHeight="1">
      <c r="A37" s="24">
        <v>22</v>
      </c>
      <c r="B37" s="25" t="s">
        <v>1175</v>
      </c>
      <c r="C37" s="25" t="s">
        <v>1176</v>
      </c>
      <c r="D37" s="25" t="s">
        <v>324</v>
      </c>
      <c r="E37" s="16">
        <v>4.78</v>
      </c>
      <c r="F37" s="77">
        <v>0</v>
      </c>
      <c r="G37" s="83">
        <f>E37*F37</f>
        <v>0</v>
      </c>
      <c r="H37" s="83">
        <v>2.06018E-2</v>
      </c>
    </row>
    <row r="38" spans="1:8" ht="28.5" customHeight="1">
      <c r="A38" s="21"/>
      <c r="B38" s="22" t="s">
        <v>269</v>
      </c>
      <c r="C38" s="22" t="s">
        <v>528</v>
      </c>
      <c r="D38" s="22"/>
      <c r="E38" s="23"/>
      <c r="F38" s="76"/>
      <c r="G38" s="85">
        <f>SUM(G39)</f>
        <v>0</v>
      </c>
      <c r="H38" s="85">
        <v>2.2281599999999999E-3</v>
      </c>
    </row>
    <row r="39" spans="1:8" ht="13.5" customHeight="1">
      <c r="A39" s="24">
        <v>23</v>
      </c>
      <c r="B39" s="25" t="s">
        <v>1697</v>
      </c>
      <c r="C39" s="25" t="s">
        <v>1698</v>
      </c>
      <c r="D39" s="25" t="s">
        <v>324</v>
      </c>
      <c r="E39" s="16">
        <v>10.128</v>
      </c>
      <c r="F39" s="77">
        <v>0</v>
      </c>
      <c r="G39" s="83">
        <f>E39*F39</f>
        <v>0</v>
      </c>
      <c r="H39" s="83">
        <v>2.2281599999999999E-3</v>
      </c>
    </row>
    <row r="40" spans="1:8" ht="28.5" customHeight="1">
      <c r="A40" s="21"/>
      <c r="B40" s="22" t="s">
        <v>281</v>
      </c>
      <c r="C40" s="22" t="s">
        <v>282</v>
      </c>
      <c r="D40" s="22"/>
      <c r="E40" s="23"/>
      <c r="F40" s="76"/>
      <c r="G40" s="85">
        <f>SUM(G41:G46)</f>
        <v>0</v>
      </c>
      <c r="H40" s="85">
        <v>2.8800000000000002E-3</v>
      </c>
    </row>
    <row r="41" spans="1:8" ht="34.5" customHeight="1">
      <c r="A41" s="24">
        <v>24</v>
      </c>
      <c r="B41" s="25" t="s">
        <v>1699</v>
      </c>
      <c r="C41" s="25" t="s">
        <v>1700</v>
      </c>
      <c r="D41" s="25" t="s">
        <v>312</v>
      </c>
      <c r="E41" s="16">
        <v>24</v>
      </c>
      <c r="F41" s="77">
        <v>0</v>
      </c>
      <c r="G41" s="83">
        <f t="shared" ref="G41:G46" si="2">E41*F41</f>
        <v>0</v>
      </c>
      <c r="H41" s="83">
        <v>2.8800000000000002E-3</v>
      </c>
    </row>
    <row r="42" spans="1:8" ht="13.5" customHeight="1">
      <c r="A42" s="24">
        <v>25</v>
      </c>
      <c r="B42" s="25" t="s">
        <v>1701</v>
      </c>
      <c r="C42" s="25" t="s">
        <v>1702</v>
      </c>
      <c r="D42" s="25" t="s">
        <v>312</v>
      </c>
      <c r="E42" s="16">
        <v>10</v>
      </c>
      <c r="F42" s="77">
        <v>0</v>
      </c>
      <c r="G42" s="83">
        <f t="shared" si="2"/>
        <v>0</v>
      </c>
      <c r="H42" s="83">
        <v>0</v>
      </c>
    </row>
    <row r="43" spans="1:8" ht="24" customHeight="1">
      <c r="A43" s="24">
        <v>26</v>
      </c>
      <c r="B43" s="25" t="s">
        <v>285</v>
      </c>
      <c r="C43" s="25" t="s">
        <v>286</v>
      </c>
      <c r="D43" s="25" t="s">
        <v>287</v>
      </c>
      <c r="E43" s="16">
        <v>25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288</v>
      </c>
      <c r="C44" s="25" t="s">
        <v>289</v>
      </c>
      <c r="D44" s="25" t="s">
        <v>280</v>
      </c>
      <c r="E44" s="16">
        <v>0.6</v>
      </c>
      <c r="F44" s="77">
        <v>0</v>
      </c>
      <c r="G44" s="83">
        <f t="shared" si="2"/>
        <v>0</v>
      </c>
      <c r="H44" s="83">
        <v>0</v>
      </c>
    </row>
    <row r="45" spans="1:8" ht="24" customHeight="1">
      <c r="A45" s="24">
        <v>28</v>
      </c>
      <c r="B45" s="25" t="s">
        <v>290</v>
      </c>
      <c r="C45" s="25" t="s">
        <v>291</v>
      </c>
      <c r="D45" s="25" t="s">
        <v>280</v>
      </c>
      <c r="E45" s="16">
        <v>19.399999999999999</v>
      </c>
      <c r="F45" s="77">
        <v>0</v>
      </c>
      <c r="G45" s="83">
        <f t="shared" si="2"/>
        <v>0</v>
      </c>
      <c r="H45" s="83">
        <v>0</v>
      </c>
    </row>
    <row r="46" spans="1:8" ht="24" customHeight="1">
      <c r="A46" s="24">
        <v>29</v>
      </c>
      <c r="B46" s="25" t="s">
        <v>781</v>
      </c>
      <c r="C46" s="25" t="s">
        <v>672</v>
      </c>
      <c r="D46" s="25" t="s">
        <v>280</v>
      </c>
      <c r="E46" s="16">
        <v>0.6</v>
      </c>
      <c r="F46" s="77">
        <v>0</v>
      </c>
      <c r="G46" s="83">
        <f t="shared" si="2"/>
        <v>0</v>
      </c>
      <c r="H46" s="83">
        <v>0</v>
      </c>
    </row>
    <row r="47" spans="1:8" ht="28.5" customHeight="1">
      <c r="A47" s="21"/>
      <c r="B47" s="22" t="s">
        <v>302</v>
      </c>
      <c r="C47" s="22" t="s">
        <v>303</v>
      </c>
      <c r="D47" s="22"/>
      <c r="E47" s="23"/>
      <c r="F47" s="76"/>
      <c r="G47" s="85">
        <f>SUM(G48)</f>
        <v>0</v>
      </c>
      <c r="H47" s="85">
        <v>0</v>
      </c>
    </row>
    <row r="48" spans="1:8" ht="24" customHeight="1">
      <c r="A48" s="24">
        <v>30</v>
      </c>
      <c r="B48" s="25" t="s">
        <v>1703</v>
      </c>
      <c r="C48" s="25" t="s">
        <v>1704</v>
      </c>
      <c r="D48" s="25" t="s">
        <v>280</v>
      </c>
      <c r="E48" s="16">
        <v>26.866</v>
      </c>
      <c r="F48" s="77">
        <v>0</v>
      </c>
      <c r="G48" s="83">
        <f>E48*F48</f>
        <v>0</v>
      </c>
      <c r="H48" s="83">
        <v>0</v>
      </c>
    </row>
    <row r="49" spans="1:8" ht="30.75" customHeight="1">
      <c r="A49" s="18"/>
      <c r="B49" s="19" t="s">
        <v>306</v>
      </c>
      <c r="C49" s="19" t="s">
        <v>307</v>
      </c>
      <c r="D49" s="19"/>
      <c r="E49" s="20"/>
      <c r="F49" s="75"/>
      <c r="G49" s="88">
        <f>G50+G61</f>
        <v>0</v>
      </c>
      <c r="H49" s="88">
        <v>119.245194</v>
      </c>
    </row>
    <row r="50" spans="1:8" ht="28.5" customHeight="1">
      <c r="A50" s="21"/>
      <c r="B50" s="22" t="s">
        <v>308</v>
      </c>
      <c r="C50" s="22" t="s">
        <v>309</v>
      </c>
      <c r="D50" s="22"/>
      <c r="E50" s="23"/>
      <c r="F50" s="76"/>
      <c r="G50" s="85">
        <f>SUM(G51:G60)</f>
        <v>0</v>
      </c>
      <c r="H50" s="85">
        <v>119.241794</v>
      </c>
    </row>
    <row r="51" spans="1:8" ht="24" customHeight="1">
      <c r="A51" s="24">
        <v>31</v>
      </c>
      <c r="B51" s="25" t="s">
        <v>1705</v>
      </c>
      <c r="C51" s="25" t="s">
        <v>1706</v>
      </c>
      <c r="D51" s="25" t="s">
        <v>287</v>
      </c>
      <c r="E51" s="16">
        <v>5</v>
      </c>
      <c r="F51" s="77">
        <v>0</v>
      </c>
      <c r="G51" s="83">
        <f>E51*F51</f>
        <v>0</v>
      </c>
      <c r="H51" s="83">
        <v>2.9999999999999997E-4</v>
      </c>
    </row>
    <row r="52" spans="1:8" ht="13.5" customHeight="1">
      <c r="A52" s="26">
        <v>32</v>
      </c>
      <c r="B52" s="27" t="s">
        <v>1707</v>
      </c>
      <c r="C52" s="27" t="s">
        <v>1708</v>
      </c>
      <c r="D52" s="27" t="s">
        <v>453</v>
      </c>
      <c r="E52" s="28">
        <v>119</v>
      </c>
      <c r="F52" s="79">
        <v>0</v>
      </c>
      <c r="G52" s="86">
        <f t="shared" ref="G52:G60" si="3">E52*F52</f>
        <v>0</v>
      </c>
      <c r="H52" s="86">
        <v>119</v>
      </c>
    </row>
    <row r="53" spans="1:8" ht="24" customHeight="1">
      <c r="A53" s="24">
        <v>33</v>
      </c>
      <c r="B53" s="25" t="s">
        <v>1709</v>
      </c>
      <c r="C53" s="25" t="s">
        <v>1710</v>
      </c>
      <c r="D53" s="25" t="s">
        <v>287</v>
      </c>
      <c r="E53" s="16">
        <v>66</v>
      </c>
      <c r="F53" s="77">
        <v>0</v>
      </c>
      <c r="G53" s="83">
        <f t="shared" si="3"/>
        <v>0</v>
      </c>
      <c r="H53" s="83">
        <v>0</v>
      </c>
    </row>
    <row r="54" spans="1:8" ht="13.5" customHeight="1">
      <c r="A54" s="26">
        <v>34</v>
      </c>
      <c r="B54" s="27" t="s">
        <v>1711</v>
      </c>
      <c r="C54" s="27" t="s">
        <v>1712</v>
      </c>
      <c r="D54" s="27" t="s">
        <v>324</v>
      </c>
      <c r="E54" s="28">
        <v>85.8</v>
      </c>
      <c r="F54" s="79">
        <v>0</v>
      </c>
      <c r="G54" s="86">
        <f t="shared" si="3"/>
        <v>0</v>
      </c>
      <c r="H54" s="86">
        <v>0</v>
      </c>
    </row>
    <row r="55" spans="1:8" ht="13.5" customHeight="1">
      <c r="A55" s="26">
        <v>35</v>
      </c>
      <c r="B55" s="27" t="s">
        <v>1713</v>
      </c>
      <c r="C55" s="27" t="s">
        <v>1714</v>
      </c>
      <c r="D55" s="27" t="s">
        <v>312</v>
      </c>
      <c r="E55" s="28">
        <v>3</v>
      </c>
      <c r="F55" s="79">
        <v>0</v>
      </c>
      <c r="G55" s="86">
        <f t="shared" si="3"/>
        <v>0</v>
      </c>
      <c r="H55" s="86">
        <v>2.01E-2</v>
      </c>
    </row>
    <row r="56" spans="1:8" ht="13.5" customHeight="1">
      <c r="A56" s="24">
        <v>36</v>
      </c>
      <c r="B56" s="25" t="s">
        <v>1715</v>
      </c>
      <c r="C56" s="25" t="s">
        <v>1716</v>
      </c>
      <c r="D56" s="25" t="s">
        <v>287</v>
      </c>
      <c r="E56" s="16">
        <v>198</v>
      </c>
      <c r="F56" s="77">
        <v>0</v>
      </c>
      <c r="G56" s="83">
        <f t="shared" si="3"/>
        <v>0</v>
      </c>
      <c r="H56" s="83">
        <v>0</v>
      </c>
    </row>
    <row r="57" spans="1:8" ht="13.5" customHeight="1">
      <c r="A57" s="26">
        <v>37</v>
      </c>
      <c r="B57" s="27" t="s">
        <v>1717</v>
      </c>
      <c r="C57" s="27" t="s">
        <v>1718</v>
      </c>
      <c r="D57" s="27" t="s">
        <v>287</v>
      </c>
      <c r="E57" s="28">
        <v>203.94</v>
      </c>
      <c r="F57" s="79">
        <v>0</v>
      </c>
      <c r="G57" s="86">
        <f t="shared" si="3"/>
        <v>0</v>
      </c>
      <c r="H57" s="86">
        <v>2.0393999999999999E-2</v>
      </c>
    </row>
    <row r="58" spans="1:8" ht="24" customHeight="1">
      <c r="A58" s="24">
        <v>38</v>
      </c>
      <c r="B58" s="25" t="s">
        <v>1719</v>
      </c>
      <c r="C58" s="25" t="s">
        <v>1720</v>
      </c>
      <c r="D58" s="25" t="s">
        <v>312</v>
      </c>
      <c r="E58" s="16">
        <v>1</v>
      </c>
      <c r="F58" s="77">
        <v>0</v>
      </c>
      <c r="G58" s="83">
        <f t="shared" si="3"/>
        <v>0</v>
      </c>
      <c r="H58" s="83">
        <v>0</v>
      </c>
    </row>
    <row r="59" spans="1:8" ht="24" customHeight="1">
      <c r="A59" s="26">
        <v>40</v>
      </c>
      <c r="B59" s="27" t="s">
        <v>1721</v>
      </c>
      <c r="C59" s="27" t="s">
        <v>1722</v>
      </c>
      <c r="D59" s="27" t="s">
        <v>312</v>
      </c>
      <c r="E59" s="28">
        <v>1</v>
      </c>
      <c r="F59" s="79">
        <v>0</v>
      </c>
      <c r="G59" s="86">
        <f t="shared" si="3"/>
        <v>0</v>
      </c>
      <c r="H59" s="86">
        <v>8.3000000000000004E-2</v>
      </c>
    </row>
    <row r="60" spans="1:8" ht="24" customHeight="1">
      <c r="A60" s="24">
        <v>41</v>
      </c>
      <c r="B60" s="25" t="s">
        <v>1723</v>
      </c>
      <c r="C60" s="25" t="s">
        <v>1376</v>
      </c>
      <c r="D60" s="25" t="s">
        <v>280</v>
      </c>
      <c r="E60" s="16">
        <v>119.242</v>
      </c>
      <c r="F60" s="77">
        <v>0</v>
      </c>
      <c r="G60" s="83">
        <f t="shared" si="3"/>
        <v>0</v>
      </c>
      <c r="H60" s="83">
        <v>0</v>
      </c>
    </row>
    <row r="61" spans="1:8" ht="28.5" customHeight="1">
      <c r="A61" s="21"/>
      <c r="B61" s="22" t="s">
        <v>1377</v>
      </c>
      <c r="C61" s="22" t="s">
        <v>1378</v>
      </c>
      <c r="D61" s="22"/>
      <c r="E61" s="23"/>
      <c r="F61" s="76"/>
      <c r="G61" s="85">
        <f>SUM(G62:G63)</f>
        <v>0</v>
      </c>
      <c r="H61" s="85">
        <v>3.3999999999999998E-3</v>
      </c>
    </row>
    <row r="62" spans="1:8" ht="24" customHeight="1">
      <c r="A62" s="24">
        <v>42</v>
      </c>
      <c r="B62" s="25" t="s">
        <v>1724</v>
      </c>
      <c r="C62" s="25" t="s">
        <v>1725</v>
      </c>
      <c r="D62" s="25" t="s">
        <v>324</v>
      </c>
      <c r="E62" s="16">
        <v>8.5</v>
      </c>
      <c r="F62" s="77">
        <v>0</v>
      </c>
      <c r="G62" s="83">
        <f>E62*F62</f>
        <v>0</v>
      </c>
      <c r="H62" s="83">
        <v>1.3600000000000001E-3</v>
      </c>
    </row>
    <row r="63" spans="1:8" ht="24" customHeight="1">
      <c r="A63" s="24">
        <v>43</v>
      </c>
      <c r="B63" s="25" t="s">
        <v>1726</v>
      </c>
      <c r="C63" s="25" t="s">
        <v>1727</v>
      </c>
      <c r="D63" s="25" t="s">
        <v>324</v>
      </c>
      <c r="E63" s="16">
        <v>8.5</v>
      </c>
      <c r="F63" s="77">
        <v>0</v>
      </c>
      <c r="G63" s="83">
        <f>E63*F63</f>
        <v>0</v>
      </c>
      <c r="H63" s="83">
        <v>2.0400000000000001E-3</v>
      </c>
    </row>
    <row r="64" spans="1:8" ht="30.75" customHeight="1">
      <c r="A64" s="29"/>
      <c r="B64" s="30"/>
      <c r="C64" s="30" t="s">
        <v>313</v>
      </c>
      <c r="D64" s="30"/>
      <c r="E64" s="31"/>
      <c r="F64" s="81"/>
      <c r="G64" s="89">
        <f>G11+G49</f>
        <v>0</v>
      </c>
      <c r="H64" s="89">
        <v>146.11090915</v>
      </c>
    </row>
  </sheetData>
  <sheetProtection algorithmName="SHA-512" hashValue="dV9cEXBhdkuBi4UOMExY4LZChgrsz3LsERG78bMsC4SIUUycA9jgH5MNokThMUAdK7dU/hP/N+uqKy2ve7UegQ==" saltValue="o4shdnGbzpMrmeJq670Oc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43">
    <pageSetUpPr fitToPage="1"/>
  </sheetPr>
  <dimension ref="A1:H76"/>
  <sheetViews>
    <sheetView topLeftCell="A56" workbookViewId="0">
      <selection activeCell="F13" sqref="F13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1728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G12+G21+G63+G71</f>
        <v>0</v>
      </c>
      <c r="H11" s="88">
        <v>3019.85374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SUM(G13:G20)</f>
        <v>0</v>
      </c>
      <c r="H12" s="85">
        <v>0</v>
      </c>
    </row>
    <row r="13" spans="1:8" ht="24" customHeight="1">
      <c r="A13" s="24">
        <v>1</v>
      </c>
      <c r="B13" s="25" t="s">
        <v>1729</v>
      </c>
      <c r="C13" s="25" t="s">
        <v>1730</v>
      </c>
      <c r="D13" s="25" t="s">
        <v>277</v>
      </c>
      <c r="E13" s="16">
        <v>1277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1399</v>
      </c>
      <c r="C14" s="25" t="s">
        <v>1400</v>
      </c>
      <c r="D14" s="25" t="s">
        <v>277</v>
      </c>
      <c r="E14" s="16">
        <v>638.5</v>
      </c>
      <c r="F14" s="77">
        <v>0</v>
      </c>
      <c r="G14" s="83">
        <f t="shared" ref="G14:G20" si="0">E14*F14</f>
        <v>0</v>
      </c>
      <c r="H14" s="83">
        <v>0</v>
      </c>
    </row>
    <row r="15" spans="1:8" ht="34.5" customHeight="1">
      <c r="A15" s="57"/>
      <c r="B15" s="44">
        <v>162501142</v>
      </c>
      <c r="C15" s="44" t="s">
        <v>432</v>
      </c>
      <c r="D15" s="44" t="s">
        <v>277</v>
      </c>
      <c r="E15" s="45">
        <v>1277</v>
      </c>
      <c r="F15" s="78">
        <v>0</v>
      </c>
      <c r="G15" s="84">
        <f t="shared" si="0"/>
        <v>0</v>
      </c>
      <c r="H15" s="84">
        <v>0</v>
      </c>
    </row>
    <row r="16" spans="1:8" ht="34.5" customHeight="1">
      <c r="A16" s="57"/>
      <c r="B16" s="44">
        <v>162501143</v>
      </c>
      <c r="C16" s="44" t="s">
        <v>433</v>
      </c>
      <c r="D16" s="44" t="s">
        <v>277</v>
      </c>
      <c r="E16" s="45">
        <v>34479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24">
        <v>4</v>
      </c>
      <c r="B17" s="25" t="s">
        <v>1403</v>
      </c>
      <c r="C17" s="25" t="s">
        <v>1404</v>
      </c>
      <c r="D17" s="25" t="s">
        <v>277</v>
      </c>
      <c r="E17" s="16">
        <v>1277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1731</v>
      </c>
      <c r="C18" s="25" t="s">
        <v>1732</v>
      </c>
      <c r="D18" s="25" t="s">
        <v>280</v>
      </c>
      <c r="E18" s="16">
        <v>388.125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437</v>
      </c>
      <c r="C19" s="25" t="s">
        <v>438</v>
      </c>
      <c r="D19" s="25" t="s">
        <v>280</v>
      </c>
      <c r="E19" s="16">
        <v>2170.9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1733</v>
      </c>
      <c r="C20" s="25" t="s">
        <v>1734</v>
      </c>
      <c r="D20" s="25" t="s">
        <v>324</v>
      </c>
      <c r="E20" s="16">
        <v>1326</v>
      </c>
      <c r="F20" s="77">
        <v>0</v>
      </c>
      <c r="G20" s="83">
        <f t="shared" si="0"/>
        <v>0</v>
      </c>
      <c r="H20" s="83">
        <v>0</v>
      </c>
    </row>
    <row r="21" spans="1:8" ht="28.5" customHeight="1">
      <c r="A21" s="21"/>
      <c r="B21" s="22" t="s">
        <v>268</v>
      </c>
      <c r="C21" s="22" t="s">
        <v>477</v>
      </c>
      <c r="D21" s="22"/>
      <c r="E21" s="23"/>
      <c r="F21" s="76"/>
      <c r="G21" s="85">
        <f>SUM(G22:G62)</f>
        <v>0</v>
      </c>
      <c r="H21" s="85">
        <v>3018.5911000000001</v>
      </c>
    </row>
    <row r="22" spans="1:8" ht="13.5" customHeight="1">
      <c r="A22" s="24">
        <v>9</v>
      </c>
      <c r="B22" s="25" t="s">
        <v>1735</v>
      </c>
      <c r="C22" s="25" t="s">
        <v>1736</v>
      </c>
      <c r="D22" s="25" t="s">
        <v>277</v>
      </c>
      <c r="E22" s="16">
        <v>1380</v>
      </c>
      <c r="F22" s="77">
        <v>0</v>
      </c>
      <c r="G22" s="83">
        <f>E22*F22</f>
        <v>0</v>
      </c>
      <c r="H22" s="83">
        <v>2808.0929999999998</v>
      </c>
    </row>
    <row r="23" spans="1:8" ht="24" customHeight="1">
      <c r="A23" s="24">
        <v>10</v>
      </c>
      <c r="B23" s="25" t="s">
        <v>1737</v>
      </c>
      <c r="C23" s="25" t="s">
        <v>1738</v>
      </c>
      <c r="D23" s="25" t="s">
        <v>277</v>
      </c>
      <c r="E23" s="16">
        <v>1380</v>
      </c>
      <c r="F23" s="77">
        <v>0</v>
      </c>
      <c r="G23" s="83">
        <f t="shared" ref="G23:G62" si="1">E23*F23</f>
        <v>0</v>
      </c>
      <c r="H23" s="83">
        <v>0</v>
      </c>
    </row>
    <row r="24" spans="1:8" ht="24" customHeight="1">
      <c r="A24" s="24">
        <v>11</v>
      </c>
      <c r="B24" s="25" t="s">
        <v>1739</v>
      </c>
      <c r="C24" s="25" t="s">
        <v>1740</v>
      </c>
      <c r="D24" s="25" t="s">
        <v>277</v>
      </c>
      <c r="E24" s="16">
        <v>1380</v>
      </c>
      <c r="F24" s="77">
        <v>0</v>
      </c>
      <c r="G24" s="83">
        <f t="shared" si="1"/>
        <v>0</v>
      </c>
      <c r="H24" s="83">
        <v>0</v>
      </c>
    </row>
    <row r="25" spans="1:8" ht="24" customHeight="1">
      <c r="A25" s="24">
        <v>12</v>
      </c>
      <c r="B25" s="25" t="s">
        <v>1741</v>
      </c>
      <c r="C25" s="25" t="s">
        <v>1742</v>
      </c>
      <c r="D25" s="25" t="s">
        <v>277</v>
      </c>
      <c r="E25" s="16">
        <v>615</v>
      </c>
      <c r="F25" s="77">
        <v>0</v>
      </c>
      <c r="G25" s="83">
        <f t="shared" si="1"/>
        <v>0</v>
      </c>
      <c r="H25" s="83">
        <v>0</v>
      </c>
    </row>
    <row r="26" spans="1:8" ht="24" customHeight="1">
      <c r="A26" s="24">
        <v>13</v>
      </c>
      <c r="B26" s="25" t="s">
        <v>1743</v>
      </c>
      <c r="C26" s="25" t="s">
        <v>1744</v>
      </c>
      <c r="D26" s="25" t="s">
        <v>277</v>
      </c>
      <c r="E26" s="16">
        <v>615</v>
      </c>
      <c r="F26" s="77">
        <v>0</v>
      </c>
      <c r="G26" s="83">
        <f t="shared" si="1"/>
        <v>0</v>
      </c>
      <c r="H26" s="83">
        <v>0</v>
      </c>
    </row>
    <row r="27" spans="1:8" ht="24" customHeight="1">
      <c r="A27" s="24">
        <v>14</v>
      </c>
      <c r="B27" s="25" t="s">
        <v>1745</v>
      </c>
      <c r="C27" s="25" t="s">
        <v>1746</v>
      </c>
      <c r="D27" s="25" t="s">
        <v>277</v>
      </c>
      <c r="E27" s="16">
        <v>615</v>
      </c>
      <c r="F27" s="77">
        <v>0</v>
      </c>
      <c r="G27" s="83">
        <f t="shared" si="1"/>
        <v>0</v>
      </c>
      <c r="H27" s="83">
        <v>0</v>
      </c>
    </row>
    <row r="28" spans="1:8" ht="24" customHeight="1">
      <c r="A28" s="24">
        <v>15</v>
      </c>
      <c r="B28" s="25" t="s">
        <v>1747</v>
      </c>
      <c r="C28" s="25" t="s">
        <v>1748</v>
      </c>
      <c r="D28" s="25" t="s">
        <v>277</v>
      </c>
      <c r="E28" s="16">
        <v>1035</v>
      </c>
      <c r="F28" s="77">
        <v>0</v>
      </c>
      <c r="G28" s="83">
        <f t="shared" si="1"/>
        <v>0</v>
      </c>
      <c r="H28" s="83">
        <v>0</v>
      </c>
    </row>
    <row r="29" spans="1:8" ht="34.5" customHeight="1">
      <c r="A29" s="24">
        <v>16</v>
      </c>
      <c r="B29" s="25" t="s">
        <v>1749</v>
      </c>
      <c r="C29" s="25" t="s">
        <v>1750</v>
      </c>
      <c r="D29" s="25" t="s">
        <v>277</v>
      </c>
      <c r="E29" s="16">
        <v>1035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1751</v>
      </c>
      <c r="C30" s="25" t="s">
        <v>1752</v>
      </c>
      <c r="D30" s="25" t="s">
        <v>277</v>
      </c>
      <c r="E30" s="16">
        <v>1035</v>
      </c>
      <c r="F30" s="77">
        <v>0</v>
      </c>
      <c r="G30" s="83">
        <f t="shared" si="1"/>
        <v>0</v>
      </c>
      <c r="H30" s="83">
        <v>0</v>
      </c>
    </row>
    <row r="31" spans="1:8" ht="34.5" customHeight="1">
      <c r="A31" s="24">
        <v>18</v>
      </c>
      <c r="B31" s="25" t="s">
        <v>1753</v>
      </c>
      <c r="C31" s="25" t="s">
        <v>1754</v>
      </c>
      <c r="D31" s="25" t="s">
        <v>287</v>
      </c>
      <c r="E31" s="16">
        <v>270</v>
      </c>
      <c r="F31" s="77">
        <v>0</v>
      </c>
      <c r="G31" s="83">
        <f t="shared" si="1"/>
        <v>0</v>
      </c>
      <c r="H31" s="83">
        <v>0.65339999999999998</v>
      </c>
    </row>
    <row r="32" spans="1:8" ht="13.5" customHeight="1">
      <c r="A32" s="26">
        <v>19</v>
      </c>
      <c r="B32" s="27" t="s">
        <v>1755</v>
      </c>
      <c r="C32" s="27" t="s">
        <v>1756</v>
      </c>
      <c r="D32" s="27" t="s">
        <v>280</v>
      </c>
      <c r="E32" s="28">
        <v>32.67</v>
      </c>
      <c r="F32" s="79">
        <v>0</v>
      </c>
      <c r="G32" s="86">
        <f t="shared" si="1"/>
        <v>0</v>
      </c>
      <c r="H32" s="86">
        <v>32.67</v>
      </c>
    </row>
    <row r="33" spans="1:8" ht="24" customHeight="1">
      <c r="A33" s="43"/>
      <c r="B33" s="58" t="s">
        <v>1757</v>
      </c>
      <c r="C33" s="58" t="s">
        <v>1758</v>
      </c>
      <c r="D33" s="58" t="s">
        <v>312</v>
      </c>
      <c r="E33" s="59">
        <v>458.19</v>
      </c>
      <c r="F33" s="94">
        <v>0</v>
      </c>
      <c r="G33" s="95">
        <f>E33*F33</f>
        <v>0</v>
      </c>
      <c r="H33" s="95">
        <v>115.46388</v>
      </c>
    </row>
    <row r="34" spans="1:8" ht="24" customHeight="1">
      <c r="A34" s="43"/>
      <c r="B34" s="44" t="s">
        <v>1759</v>
      </c>
      <c r="C34" s="44" t="s">
        <v>1760</v>
      </c>
      <c r="D34" s="44" t="s">
        <v>287</v>
      </c>
      <c r="E34" s="45">
        <v>270</v>
      </c>
      <c r="F34" s="78">
        <v>0</v>
      </c>
      <c r="G34" s="84">
        <f t="shared" si="1"/>
        <v>0</v>
      </c>
      <c r="H34" s="84"/>
    </row>
    <row r="35" spans="1:8" ht="24" customHeight="1">
      <c r="A35" s="24">
        <v>21</v>
      </c>
      <c r="B35" s="25" t="s">
        <v>1761</v>
      </c>
      <c r="C35" s="25" t="s">
        <v>1762</v>
      </c>
      <c r="D35" s="25" t="s">
        <v>287</v>
      </c>
      <c r="E35" s="16">
        <v>40</v>
      </c>
      <c r="F35" s="77">
        <v>0</v>
      </c>
      <c r="G35" s="83">
        <f t="shared" si="1"/>
        <v>0</v>
      </c>
      <c r="H35" s="83">
        <v>2.0503999999999998</v>
      </c>
    </row>
    <row r="36" spans="1:8" ht="13.5" customHeight="1">
      <c r="A36" s="26">
        <v>22</v>
      </c>
      <c r="B36" s="27" t="s">
        <v>1763</v>
      </c>
      <c r="C36" s="27" t="s">
        <v>1764</v>
      </c>
      <c r="D36" s="27" t="s">
        <v>280</v>
      </c>
      <c r="E36" s="28">
        <v>4.5990000000000002</v>
      </c>
      <c r="F36" s="79">
        <v>0</v>
      </c>
      <c r="G36" s="86">
        <f t="shared" si="1"/>
        <v>0</v>
      </c>
      <c r="H36" s="86">
        <v>4.5990000000000002</v>
      </c>
    </row>
    <row r="37" spans="1:8" ht="24" customHeight="1">
      <c r="A37" s="43"/>
      <c r="B37" s="58" t="s">
        <v>1765</v>
      </c>
      <c r="C37" s="58" t="s">
        <v>1766</v>
      </c>
      <c r="D37" s="58" t="s">
        <v>312</v>
      </c>
      <c r="E37" s="59">
        <v>67.872</v>
      </c>
      <c r="F37" s="94">
        <v>0</v>
      </c>
      <c r="G37" s="95">
        <f>E37*F37</f>
        <v>0</v>
      </c>
      <c r="H37" s="95">
        <v>17.103743999999999</v>
      </c>
    </row>
    <row r="38" spans="1:8" ht="24" customHeight="1">
      <c r="A38" s="24">
        <v>24</v>
      </c>
      <c r="B38" s="25" t="s">
        <v>1767</v>
      </c>
      <c r="C38" s="25" t="s">
        <v>1768</v>
      </c>
      <c r="D38" s="25" t="s">
        <v>287</v>
      </c>
      <c r="E38" s="16">
        <v>60</v>
      </c>
      <c r="F38" s="77">
        <v>0</v>
      </c>
      <c r="G38" s="83">
        <f t="shared" si="1"/>
        <v>0</v>
      </c>
      <c r="H38" s="83">
        <v>3.2544</v>
      </c>
    </row>
    <row r="39" spans="1:8" ht="13.5" customHeight="1">
      <c r="A39" s="26">
        <v>25</v>
      </c>
      <c r="B39" s="27" t="s">
        <v>1769</v>
      </c>
      <c r="C39" s="27" t="s">
        <v>1770</v>
      </c>
      <c r="D39" s="27" t="s">
        <v>280</v>
      </c>
      <c r="E39" s="28">
        <v>7.5570000000000004</v>
      </c>
      <c r="F39" s="79">
        <v>0</v>
      </c>
      <c r="G39" s="86">
        <f t="shared" si="1"/>
        <v>0</v>
      </c>
      <c r="H39" s="86">
        <v>7.5570000000000004</v>
      </c>
    </row>
    <row r="40" spans="1:8" ht="34.5" customHeight="1">
      <c r="A40" s="43"/>
      <c r="B40" s="58" t="s">
        <v>1757</v>
      </c>
      <c r="C40" s="58" t="s">
        <v>1771</v>
      </c>
      <c r="D40" s="58" t="s">
        <v>312</v>
      </c>
      <c r="E40" s="59">
        <v>101.80800000000001</v>
      </c>
      <c r="F40" s="94">
        <v>0</v>
      </c>
      <c r="G40" s="95">
        <f>E40*F40</f>
        <v>0</v>
      </c>
      <c r="H40" s="95">
        <v>25.655615999999998</v>
      </c>
    </row>
    <row r="41" spans="1:8" ht="24" customHeight="1">
      <c r="A41" s="24">
        <v>27</v>
      </c>
      <c r="B41" s="25" t="s">
        <v>1772</v>
      </c>
      <c r="C41" s="25" t="s">
        <v>1773</v>
      </c>
      <c r="D41" s="25" t="s">
        <v>287</v>
      </c>
      <c r="E41" s="16">
        <v>343.5</v>
      </c>
      <c r="F41" s="77">
        <v>0</v>
      </c>
      <c r="G41" s="83">
        <f t="shared" si="1"/>
        <v>0</v>
      </c>
      <c r="H41" s="83">
        <v>0</v>
      </c>
    </row>
    <row r="42" spans="1:8" ht="24" customHeight="1">
      <c r="A42" s="24">
        <v>28</v>
      </c>
      <c r="B42" s="25" t="s">
        <v>1774</v>
      </c>
      <c r="C42" s="25" t="s">
        <v>1775</v>
      </c>
      <c r="D42" s="25" t="s">
        <v>287</v>
      </c>
      <c r="E42" s="16">
        <v>343.5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29</v>
      </c>
      <c r="B43" s="25" t="s">
        <v>1776</v>
      </c>
      <c r="C43" s="25" t="s">
        <v>1777</v>
      </c>
      <c r="D43" s="25" t="s">
        <v>287</v>
      </c>
      <c r="E43" s="16">
        <v>343.5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30</v>
      </c>
      <c r="B44" s="25" t="s">
        <v>1778</v>
      </c>
      <c r="C44" s="25" t="s">
        <v>1779</v>
      </c>
      <c r="D44" s="25" t="s">
        <v>287</v>
      </c>
      <c r="E44" s="16">
        <v>343.5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31</v>
      </c>
      <c r="B45" s="25" t="s">
        <v>1780</v>
      </c>
      <c r="C45" s="25" t="s">
        <v>1781</v>
      </c>
      <c r="D45" s="25" t="s">
        <v>287</v>
      </c>
      <c r="E45" s="16">
        <v>520</v>
      </c>
      <c r="F45" s="77">
        <v>0</v>
      </c>
      <c r="G45" s="83">
        <f t="shared" si="1"/>
        <v>0</v>
      </c>
      <c r="H45" s="83">
        <v>0</v>
      </c>
    </row>
    <row r="46" spans="1:8" ht="34.5" customHeight="1">
      <c r="A46" s="24">
        <v>32</v>
      </c>
      <c r="B46" s="25" t="s">
        <v>1782</v>
      </c>
      <c r="C46" s="25" t="s">
        <v>1783</v>
      </c>
      <c r="D46" s="25" t="s">
        <v>287</v>
      </c>
      <c r="E46" s="16">
        <v>520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33</v>
      </c>
      <c r="B47" s="25" t="s">
        <v>1784</v>
      </c>
      <c r="C47" s="25" t="s">
        <v>1785</v>
      </c>
      <c r="D47" s="25" t="s">
        <v>280</v>
      </c>
      <c r="E47" s="16">
        <v>207.47399999999999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34</v>
      </c>
      <c r="B48" s="25" t="s">
        <v>1786</v>
      </c>
      <c r="C48" s="25" t="s">
        <v>1787</v>
      </c>
      <c r="D48" s="25" t="s">
        <v>280</v>
      </c>
      <c r="E48" s="16">
        <v>207.47399999999999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35</v>
      </c>
      <c r="B49" s="25" t="s">
        <v>1788</v>
      </c>
      <c r="C49" s="25" t="s">
        <v>1789</v>
      </c>
      <c r="D49" s="25" t="s">
        <v>287</v>
      </c>
      <c r="E49" s="16">
        <v>2074</v>
      </c>
      <c r="F49" s="77">
        <v>0</v>
      </c>
      <c r="G49" s="83">
        <f t="shared" si="1"/>
        <v>0</v>
      </c>
      <c r="H49" s="83">
        <v>0</v>
      </c>
    </row>
    <row r="50" spans="1:8" ht="34.5" customHeight="1">
      <c r="A50" s="24">
        <v>36</v>
      </c>
      <c r="B50" s="25" t="s">
        <v>1790</v>
      </c>
      <c r="C50" s="25" t="s">
        <v>1791</v>
      </c>
      <c r="D50" s="25" t="s">
        <v>287</v>
      </c>
      <c r="E50" s="16">
        <v>2074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37</v>
      </c>
      <c r="B51" s="25" t="s">
        <v>1792</v>
      </c>
      <c r="C51" s="25" t="s">
        <v>1793</v>
      </c>
      <c r="D51" s="25" t="s">
        <v>287</v>
      </c>
      <c r="E51" s="16">
        <v>330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38</v>
      </c>
      <c r="B52" s="25" t="s">
        <v>1794</v>
      </c>
      <c r="C52" s="25" t="s">
        <v>1795</v>
      </c>
      <c r="D52" s="25" t="s">
        <v>287</v>
      </c>
      <c r="E52" s="16">
        <v>330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39</v>
      </c>
      <c r="B53" s="25" t="s">
        <v>1796</v>
      </c>
      <c r="C53" s="25" t="s">
        <v>1797</v>
      </c>
      <c r="D53" s="25" t="s">
        <v>287</v>
      </c>
      <c r="E53" s="16">
        <v>180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40</v>
      </c>
      <c r="B54" s="25" t="s">
        <v>1798</v>
      </c>
      <c r="C54" s="25" t="s">
        <v>1799</v>
      </c>
      <c r="D54" s="25" t="s">
        <v>287</v>
      </c>
      <c r="E54" s="16">
        <v>180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41</v>
      </c>
      <c r="B55" s="25" t="s">
        <v>1800</v>
      </c>
      <c r="C55" s="25" t="s">
        <v>1801</v>
      </c>
      <c r="D55" s="25" t="s">
        <v>312</v>
      </c>
      <c r="E55" s="16">
        <v>1</v>
      </c>
      <c r="F55" s="77">
        <v>0</v>
      </c>
      <c r="G55" s="83">
        <f t="shared" si="1"/>
        <v>0</v>
      </c>
      <c r="H55" s="83">
        <v>0.29458000000000001</v>
      </c>
    </row>
    <row r="56" spans="1:8" ht="13.5" customHeight="1">
      <c r="A56" s="24">
        <v>42</v>
      </c>
      <c r="B56" s="25" t="s">
        <v>1802</v>
      </c>
      <c r="C56" s="25" t="s">
        <v>1803</v>
      </c>
      <c r="D56" s="25" t="s">
        <v>312</v>
      </c>
      <c r="E56" s="16">
        <v>8</v>
      </c>
      <c r="F56" s="77">
        <v>0</v>
      </c>
      <c r="G56" s="83">
        <f t="shared" si="1"/>
        <v>0</v>
      </c>
      <c r="H56" s="83">
        <v>0.45247999999999999</v>
      </c>
    </row>
    <row r="57" spans="1:8" ht="13.5" customHeight="1">
      <c r="A57" s="47"/>
      <c r="B57" s="44" t="s">
        <v>1804</v>
      </c>
      <c r="C57" s="44" t="s">
        <v>1805</v>
      </c>
      <c r="D57" s="44" t="s">
        <v>287</v>
      </c>
      <c r="E57" s="45">
        <v>320</v>
      </c>
      <c r="F57" s="78">
        <v>0</v>
      </c>
      <c r="G57" s="84">
        <f t="shared" si="1"/>
        <v>0</v>
      </c>
      <c r="H57" s="84"/>
    </row>
    <row r="58" spans="1:8" ht="13.5" customHeight="1">
      <c r="A58" s="47"/>
      <c r="B58" s="44" t="s">
        <v>1806</v>
      </c>
      <c r="C58" s="44" t="s">
        <v>1807</v>
      </c>
      <c r="D58" s="44" t="s">
        <v>287</v>
      </c>
      <c r="E58" s="45">
        <v>320</v>
      </c>
      <c r="F58" s="78">
        <v>0</v>
      </c>
      <c r="G58" s="84">
        <f>E58*F58</f>
        <v>0</v>
      </c>
      <c r="H58" s="84"/>
    </row>
    <row r="59" spans="1:8" ht="24" customHeight="1">
      <c r="A59" s="24">
        <v>43</v>
      </c>
      <c r="B59" s="25" t="s">
        <v>1808</v>
      </c>
      <c r="C59" s="25" t="s">
        <v>1809</v>
      </c>
      <c r="D59" s="25" t="s">
        <v>312</v>
      </c>
      <c r="E59" s="16">
        <v>20</v>
      </c>
      <c r="F59" s="77">
        <v>0</v>
      </c>
      <c r="G59" s="83">
        <f t="shared" si="1"/>
        <v>0</v>
      </c>
      <c r="H59" s="83">
        <v>0.69059999999999999</v>
      </c>
    </row>
    <row r="60" spans="1:8" ht="13.5" customHeight="1">
      <c r="A60" s="24">
        <v>44</v>
      </c>
      <c r="B60" s="25" t="s">
        <v>1810</v>
      </c>
      <c r="C60" s="25" t="s">
        <v>1811</v>
      </c>
      <c r="D60" s="25" t="s">
        <v>312</v>
      </c>
      <c r="E60" s="16">
        <v>28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4">
        <v>45</v>
      </c>
      <c r="B61" s="25" t="s">
        <v>1812</v>
      </c>
      <c r="C61" s="25" t="s">
        <v>1813</v>
      </c>
      <c r="D61" s="25" t="s">
        <v>312</v>
      </c>
      <c r="E61" s="16">
        <v>64</v>
      </c>
      <c r="F61" s="77">
        <v>0</v>
      </c>
      <c r="G61" s="83">
        <f t="shared" si="1"/>
        <v>0</v>
      </c>
      <c r="H61" s="83">
        <v>0</v>
      </c>
    </row>
    <row r="62" spans="1:8" ht="13.5" customHeight="1">
      <c r="A62" s="24">
        <v>46</v>
      </c>
      <c r="B62" s="25" t="s">
        <v>1814</v>
      </c>
      <c r="C62" s="25" t="s">
        <v>1815</v>
      </c>
      <c r="D62" s="25" t="s">
        <v>312</v>
      </c>
      <c r="E62" s="16">
        <v>100</v>
      </c>
      <c r="F62" s="77">
        <v>0</v>
      </c>
      <c r="G62" s="83">
        <f t="shared" si="1"/>
        <v>0</v>
      </c>
      <c r="H62" s="83">
        <v>5.2999999999999999E-2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6"/>
      <c r="G63" s="85">
        <f>SUM(G64:G70)</f>
        <v>0</v>
      </c>
      <c r="H63" s="85">
        <v>1.26264</v>
      </c>
    </row>
    <row r="64" spans="1:8" ht="13.5" customHeight="1">
      <c r="A64" s="24">
        <v>47</v>
      </c>
      <c r="B64" s="25" t="s">
        <v>1816</v>
      </c>
      <c r="C64" s="25" t="s">
        <v>1817</v>
      </c>
      <c r="D64" s="25" t="s">
        <v>312</v>
      </c>
      <c r="E64" s="16">
        <v>8</v>
      </c>
      <c r="F64" s="77">
        <v>0</v>
      </c>
      <c r="G64" s="83">
        <f>E64*F64</f>
        <v>0</v>
      </c>
      <c r="H64" s="83">
        <v>1.25976</v>
      </c>
    </row>
    <row r="65" spans="1:8" ht="13.5" customHeight="1">
      <c r="A65" s="24">
        <v>48</v>
      </c>
      <c r="B65" s="25" t="s">
        <v>1818</v>
      </c>
      <c r="C65" s="25" t="s">
        <v>1819</v>
      </c>
      <c r="D65" s="25" t="s">
        <v>324</v>
      </c>
      <c r="E65" s="16">
        <v>2631</v>
      </c>
      <c r="F65" s="77">
        <v>0</v>
      </c>
      <c r="G65" s="83">
        <f t="shared" ref="G65:G70" si="2">E65*F65</f>
        <v>0</v>
      </c>
      <c r="H65" s="83">
        <v>0</v>
      </c>
    </row>
    <row r="66" spans="1:8" ht="13.5" customHeight="1">
      <c r="A66" s="24">
        <v>49</v>
      </c>
      <c r="B66" s="25" t="s">
        <v>1820</v>
      </c>
      <c r="C66" s="25" t="s">
        <v>1821</v>
      </c>
      <c r="D66" s="25" t="s">
        <v>312</v>
      </c>
      <c r="E66" s="16">
        <v>12</v>
      </c>
      <c r="F66" s="77">
        <v>0</v>
      </c>
      <c r="G66" s="83">
        <f t="shared" si="2"/>
        <v>0</v>
      </c>
      <c r="H66" s="83">
        <v>2.8800000000000002E-3</v>
      </c>
    </row>
    <row r="67" spans="1:8" ht="24" customHeight="1">
      <c r="A67" s="24">
        <v>50</v>
      </c>
      <c r="B67" s="25" t="s">
        <v>1822</v>
      </c>
      <c r="C67" s="25" t="s">
        <v>1823</v>
      </c>
      <c r="D67" s="25" t="s">
        <v>280</v>
      </c>
      <c r="E67" s="16">
        <v>1500.0450000000001</v>
      </c>
      <c r="F67" s="77">
        <v>0</v>
      </c>
      <c r="G67" s="83">
        <f t="shared" si="2"/>
        <v>0</v>
      </c>
      <c r="H67" s="83">
        <v>0</v>
      </c>
    </row>
    <row r="68" spans="1:8" ht="24" customHeight="1">
      <c r="A68" s="24">
        <v>51</v>
      </c>
      <c r="B68" s="25" t="s">
        <v>1824</v>
      </c>
      <c r="C68" s="25" t="s">
        <v>1825</v>
      </c>
      <c r="D68" s="25" t="s">
        <v>280</v>
      </c>
      <c r="E68" s="16">
        <v>34501.035000000003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52</v>
      </c>
      <c r="B69" s="25" t="s">
        <v>1826</v>
      </c>
      <c r="C69" s="25" t="s">
        <v>1827</v>
      </c>
      <c r="D69" s="25" t="s">
        <v>280</v>
      </c>
      <c r="E69" s="16">
        <v>1500.0450000000001</v>
      </c>
      <c r="F69" s="77">
        <v>0</v>
      </c>
      <c r="G69" s="83">
        <f t="shared" si="2"/>
        <v>0</v>
      </c>
      <c r="H69" s="83">
        <v>0</v>
      </c>
    </row>
    <row r="70" spans="1:8" ht="13.5" customHeight="1">
      <c r="A70" s="24">
        <v>53</v>
      </c>
      <c r="B70" s="25" t="s">
        <v>1828</v>
      </c>
      <c r="C70" s="25" t="s">
        <v>1829</v>
      </c>
      <c r="D70" s="25" t="s">
        <v>280</v>
      </c>
      <c r="E70" s="16">
        <v>1500.0450000000001</v>
      </c>
      <c r="F70" s="77">
        <v>0</v>
      </c>
      <c r="G70" s="83">
        <f t="shared" si="2"/>
        <v>0</v>
      </c>
      <c r="H70" s="83">
        <v>0</v>
      </c>
    </row>
    <row r="71" spans="1:8" ht="28.5" customHeight="1">
      <c r="A71" s="21"/>
      <c r="B71" s="22" t="s">
        <v>302</v>
      </c>
      <c r="C71" s="22" t="s">
        <v>303</v>
      </c>
      <c r="D71" s="22"/>
      <c r="E71" s="23"/>
      <c r="F71" s="76"/>
      <c r="G71" s="85">
        <f>SUM(G72)</f>
        <v>0</v>
      </c>
      <c r="H71" s="85">
        <v>0</v>
      </c>
    </row>
    <row r="72" spans="1:8" ht="24" customHeight="1">
      <c r="A72" s="24">
        <v>54</v>
      </c>
      <c r="B72" s="25" t="s">
        <v>1830</v>
      </c>
      <c r="C72" s="25" t="s">
        <v>1831</v>
      </c>
      <c r="D72" s="25" t="s">
        <v>280</v>
      </c>
      <c r="E72" s="16">
        <v>3019.8539999999998</v>
      </c>
      <c r="F72" s="77">
        <v>0</v>
      </c>
      <c r="G72" s="83">
        <f>E72*F72</f>
        <v>0</v>
      </c>
      <c r="H72" s="83">
        <v>0</v>
      </c>
    </row>
    <row r="73" spans="1:8" ht="30.75" customHeight="1">
      <c r="A73" s="18"/>
      <c r="B73" s="19" t="s">
        <v>1381</v>
      </c>
      <c r="C73" s="19" t="s">
        <v>1382</v>
      </c>
      <c r="D73" s="19"/>
      <c r="E73" s="20"/>
      <c r="F73" s="75"/>
      <c r="G73" s="88">
        <f>G74</f>
        <v>0</v>
      </c>
      <c r="H73" s="88">
        <v>0</v>
      </c>
    </row>
    <row r="74" spans="1:8" ht="28.5" customHeight="1">
      <c r="A74" s="21"/>
      <c r="B74" s="22" t="s">
        <v>1383</v>
      </c>
      <c r="C74" s="22" t="s">
        <v>1384</v>
      </c>
      <c r="D74" s="22"/>
      <c r="E74" s="23"/>
      <c r="F74" s="76"/>
      <c r="G74" s="85">
        <f>SUM(G75)</f>
        <v>0</v>
      </c>
      <c r="H74" s="85">
        <v>0</v>
      </c>
    </row>
    <row r="75" spans="1:8" ht="13.5" customHeight="1">
      <c r="A75" s="24">
        <v>55</v>
      </c>
      <c r="B75" s="25" t="s">
        <v>1832</v>
      </c>
      <c r="C75" s="25" t="s">
        <v>1833</v>
      </c>
      <c r="D75" s="25" t="s">
        <v>312</v>
      </c>
      <c r="E75" s="16">
        <v>16</v>
      </c>
      <c r="F75" s="77">
        <v>0</v>
      </c>
      <c r="G75" s="83">
        <f>E75*F75</f>
        <v>0</v>
      </c>
      <c r="H75" s="83">
        <v>0</v>
      </c>
    </row>
    <row r="76" spans="1:8" ht="30.75" customHeight="1">
      <c r="A76" s="29"/>
      <c r="B76" s="30"/>
      <c r="C76" s="30" t="s">
        <v>313</v>
      </c>
      <c r="D76" s="30"/>
      <c r="E76" s="31"/>
      <c r="F76" s="81"/>
      <c r="G76" s="89">
        <f>G11+G73</f>
        <v>0</v>
      </c>
      <c r="H76" s="89">
        <v>3019.85374</v>
      </c>
    </row>
  </sheetData>
  <sheetProtection algorithmName="SHA-512" hashValue="4c1VHwyDxvMIz37vejNPV+w5mleBpo1Qh2+ESGwVm3YZ63s3zUUqU6Cnm/JGqUrr/xMj2T9mHL7qoZtV0Ik90A==" saltValue="jC+ojvzXfYY6hA9n5rA4b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46">
    <pageSetUpPr fitToPage="1"/>
  </sheetPr>
  <dimension ref="A1:H90"/>
  <sheetViews>
    <sheetView topLeftCell="A73" workbookViewId="0">
      <selection activeCell="E88" sqref="E88"/>
    </sheetView>
  </sheetViews>
  <sheetFormatPr defaultColWidth="10.5" defaultRowHeight="12" customHeight="1"/>
  <cols>
    <col min="1" max="1" width="6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1834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G14+G20+G23+G12</f>
        <v>0</v>
      </c>
      <c r="H11" s="88">
        <v>192.2736056</v>
      </c>
    </row>
    <row r="12" spans="1:8" ht="30.75" customHeight="1">
      <c r="A12" s="18"/>
      <c r="B12" s="22">
        <v>1</v>
      </c>
      <c r="C12" s="22" t="s">
        <v>1835</v>
      </c>
      <c r="D12" s="19"/>
      <c r="E12" s="20"/>
      <c r="F12" s="88"/>
      <c r="G12" s="85">
        <f>G13</f>
        <v>0</v>
      </c>
      <c r="H12" s="85">
        <v>0</v>
      </c>
    </row>
    <row r="13" spans="1:8" ht="30.75" customHeight="1">
      <c r="A13" s="50"/>
      <c r="B13" s="44" t="s">
        <v>1836</v>
      </c>
      <c r="C13" s="44" t="s">
        <v>975</v>
      </c>
      <c r="D13" s="44" t="s">
        <v>280</v>
      </c>
      <c r="E13" s="45">
        <v>124.8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SUM(G15:G19)</f>
        <v>0</v>
      </c>
      <c r="H14" s="85">
        <v>192.2736056</v>
      </c>
    </row>
    <row r="15" spans="1:8" ht="13.5" customHeight="1">
      <c r="A15" s="24">
        <v>1</v>
      </c>
      <c r="B15" s="25" t="s">
        <v>1837</v>
      </c>
      <c r="C15" s="25" t="s">
        <v>1838</v>
      </c>
      <c r="D15" s="25" t="s">
        <v>280</v>
      </c>
      <c r="E15" s="16">
        <v>1.4</v>
      </c>
      <c r="F15" s="77">
        <v>0</v>
      </c>
      <c r="G15" s="83">
        <f>E15*F15</f>
        <v>0</v>
      </c>
      <c r="H15" s="83">
        <v>1.5676639999999999</v>
      </c>
    </row>
    <row r="16" spans="1:8" ht="13.5" customHeight="1">
      <c r="A16" s="24">
        <v>2</v>
      </c>
      <c r="B16" s="25" t="s">
        <v>1839</v>
      </c>
      <c r="C16" s="25" t="s">
        <v>1840</v>
      </c>
      <c r="D16" s="25" t="s">
        <v>277</v>
      </c>
      <c r="E16" s="16">
        <v>76.760000000000005</v>
      </c>
      <c r="F16" s="77">
        <v>0</v>
      </c>
      <c r="G16" s="83">
        <f>E16*F16</f>
        <v>0</v>
      </c>
      <c r="H16" s="83">
        <v>188.09730959999999</v>
      </c>
    </row>
    <row r="17" spans="1:8" ht="13.5" customHeight="1">
      <c r="A17" s="24">
        <v>3</v>
      </c>
      <c r="B17" s="25" t="s">
        <v>1841</v>
      </c>
      <c r="C17" s="25" t="s">
        <v>1842</v>
      </c>
      <c r="D17" s="25" t="s">
        <v>324</v>
      </c>
      <c r="E17" s="16">
        <v>84</v>
      </c>
      <c r="F17" s="77">
        <v>0</v>
      </c>
      <c r="G17" s="83">
        <f>E17*F17</f>
        <v>0</v>
      </c>
      <c r="H17" s="83">
        <v>1.1650799999999999</v>
      </c>
    </row>
    <row r="18" spans="1:8" ht="13.5" customHeight="1">
      <c r="A18" s="24">
        <v>4</v>
      </c>
      <c r="B18" s="25" t="s">
        <v>1843</v>
      </c>
      <c r="C18" s="25" t="s">
        <v>1844</v>
      </c>
      <c r="D18" s="25" t="s">
        <v>324</v>
      </c>
      <c r="E18" s="16">
        <v>84</v>
      </c>
      <c r="F18" s="77">
        <v>0</v>
      </c>
      <c r="G18" s="83">
        <f>E18*F18</f>
        <v>0</v>
      </c>
      <c r="H18" s="83">
        <v>0</v>
      </c>
    </row>
    <row r="19" spans="1:8" ht="13.5" customHeight="1">
      <c r="A19" s="24">
        <v>5</v>
      </c>
      <c r="B19" s="25" t="s">
        <v>1845</v>
      </c>
      <c r="C19" s="25" t="s">
        <v>1846</v>
      </c>
      <c r="D19" s="25" t="s">
        <v>280</v>
      </c>
      <c r="E19" s="16">
        <v>1.2</v>
      </c>
      <c r="F19" s="77">
        <v>0</v>
      </c>
      <c r="G19" s="83">
        <f>E19*F19</f>
        <v>0</v>
      </c>
      <c r="H19" s="83">
        <v>1.4435519999999999</v>
      </c>
    </row>
    <row r="20" spans="1:8" ht="28.5" customHeight="1">
      <c r="A20" s="21"/>
      <c r="B20" s="22" t="s">
        <v>281</v>
      </c>
      <c r="C20" s="22" t="s">
        <v>282</v>
      </c>
      <c r="D20" s="22"/>
      <c r="E20" s="23"/>
      <c r="F20" s="76"/>
      <c r="G20" s="85">
        <f>SUM(G21:G22)</f>
        <v>0</v>
      </c>
      <c r="H20" s="85">
        <v>0</v>
      </c>
    </row>
    <row r="21" spans="1:8" ht="13.5" customHeight="1">
      <c r="A21" s="24">
        <v>6</v>
      </c>
      <c r="B21" s="25" t="s">
        <v>288</v>
      </c>
      <c r="C21" s="25" t="s">
        <v>289</v>
      </c>
      <c r="D21" s="25" t="s">
        <v>280</v>
      </c>
      <c r="E21" s="16">
        <v>9.1999999999999993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7</v>
      </c>
      <c r="B22" s="25" t="s">
        <v>290</v>
      </c>
      <c r="C22" s="25" t="s">
        <v>291</v>
      </c>
      <c r="D22" s="25" t="s">
        <v>280</v>
      </c>
      <c r="E22" s="16">
        <v>184</v>
      </c>
      <c r="F22" s="77">
        <v>0</v>
      </c>
      <c r="G22" s="83">
        <f>E22*F22</f>
        <v>0</v>
      </c>
      <c r="H22" s="83">
        <v>0</v>
      </c>
    </row>
    <row r="23" spans="1:8" ht="28.5" customHeight="1">
      <c r="A23" s="21"/>
      <c r="B23" s="22" t="s">
        <v>302</v>
      </c>
      <c r="C23" s="22" t="s">
        <v>303</v>
      </c>
      <c r="D23" s="22"/>
      <c r="E23" s="23"/>
      <c r="F23" s="76"/>
      <c r="G23" s="85">
        <f>SUM(G24)</f>
        <v>0</v>
      </c>
      <c r="H23" s="85">
        <v>0</v>
      </c>
    </row>
    <row r="24" spans="1:8" ht="24" customHeight="1">
      <c r="A24" s="24">
        <v>8</v>
      </c>
      <c r="B24" s="25" t="s">
        <v>1847</v>
      </c>
      <c r="C24" s="25" t="s">
        <v>1848</v>
      </c>
      <c r="D24" s="25" t="s">
        <v>280</v>
      </c>
      <c r="E24" s="16">
        <v>192.274</v>
      </c>
      <c r="F24" s="77">
        <v>0</v>
      </c>
      <c r="G24" s="83">
        <f>E24*F24</f>
        <v>0</v>
      </c>
      <c r="H24" s="83">
        <v>0</v>
      </c>
    </row>
    <row r="25" spans="1:8" ht="30.75" customHeight="1">
      <c r="A25" s="18"/>
      <c r="B25" s="19" t="s">
        <v>1381</v>
      </c>
      <c r="C25" s="19" t="s">
        <v>1382</v>
      </c>
      <c r="D25" s="19"/>
      <c r="E25" s="20"/>
      <c r="F25" s="75"/>
      <c r="G25" s="88">
        <f>G26+G85</f>
        <v>0</v>
      </c>
      <c r="H25" s="88">
        <v>0</v>
      </c>
    </row>
    <row r="26" spans="1:8" ht="28.5" customHeight="1">
      <c r="A26" s="21"/>
      <c r="B26" s="22" t="s">
        <v>1383</v>
      </c>
      <c r="C26" s="22" t="s">
        <v>1384</v>
      </c>
      <c r="D26" s="22"/>
      <c r="E26" s="23"/>
      <c r="F26" s="76"/>
      <c r="G26" s="85">
        <f>SUM(G27:G84)</f>
        <v>0</v>
      </c>
      <c r="H26" s="85">
        <v>0</v>
      </c>
    </row>
    <row r="27" spans="1:8" ht="13.5" customHeight="1">
      <c r="A27" s="24">
        <v>9</v>
      </c>
      <c r="B27" s="25" t="s">
        <v>1849</v>
      </c>
      <c r="C27" s="25" t="s">
        <v>1850</v>
      </c>
      <c r="D27" s="25" t="s">
        <v>312</v>
      </c>
      <c r="E27" s="16">
        <v>8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6">
        <v>10</v>
      </c>
      <c r="B28" s="27" t="s">
        <v>1851</v>
      </c>
      <c r="C28" s="27" t="s">
        <v>1852</v>
      </c>
      <c r="D28" s="27" t="s">
        <v>312</v>
      </c>
      <c r="E28" s="28">
        <v>2</v>
      </c>
      <c r="F28" s="79">
        <v>0</v>
      </c>
      <c r="G28" s="86">
        <f t="shared" ref="G28:G84" si="0">E28*F28</f>
        <v>0</v>
      </c>
      <c r="H28" s="86">
        <v>0</v>
      </c>
    </row>
    <row r="29" spans="1:8" ht="24" customHeight="1">
      <c r="A29" s="26">
        <v>11</v>
      </c>
      <c r="B29" s="27" t="s">
        <v>1853</v>
      </c>
      <c r="C29" s="27" t="s">
        <v>1854</v>
      </c>
      <c r="D29" s="27" t="s">
        <v>312</v>
      </c>
      <c r="E29" s="28">
        <v>8</v>
      </c>
      <c r="F29" s="79">
        <v>0</v>
      </c>
      <c r="G29" s="86">
        <f t="shared" si="0"/>
        <v>0</v>
      </c>
      <c r="H29" s="86">
        <v>0</v>
      </c>
    </row>
    <row r="30" spans="1:8" ht="13.5" customHeight="1">
      <c r="A30" s="26">
        <v>12</v>
      </c>
      <c r="B30" s="27" t="s">
        <v>1855</v>
      </c>
      <c r="C30" s="27" t="s">
        <v>1856</v>
      </c>
      <c r="D30" s="27" t="s">
        <v>312</v>
      </c>
      <c r="E30" s="28">
        <v>9</v>
      </c>
      <c r="F30" s="79">
        <v>0</v>
      </c>
      <c r="G30" s="86">
        <f t="shared" si="0"/>
        <v>0</v>
      </c>
      <c r="H30" s="86">
        <v>0</v>
      </c>
    </row>
    <row r="31" spans="1:8" ht="24" customHeight="1">
      <c r="A31" s="26">
        <v>13</v>
      </c>
      <c r="B31" s="27" t="s">
        <v>1857</v>
      </c>
      <c r="C31" s="27" t="s">
        <v>1858</v>
      </c>
      <c r="D31" s="27" t="s">
        <v>312</v>
      </c>
      <c r="E31" s="28">
        <v>2</v>
      </c>
      <c r="F31" s="79">
        <v>0</v>
      </c>
      <c r="G31" s="86">
        <f t="shared" si="0"/>
        <v>0</v>
      </c>
      <c r="H31" s="86">
        <v>0</v>
      </c>
    </row>
    <row r="32" spans="1:8" ht="13.5" customHeight="1">
      <c r="A32" s="26">
        <v>14</v>
      </c>
      <c r="B32" s="27" t="s">
        <v>1859</v>
      </c>
      <c r="C32" s="27" t="s">
        <v>1860</v>
      </c>
      <c r="D32" s="27" t="s">
        <v>312</v>
      </c>
      <c r="E32" s="28">
        <v>2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15</v>
      </c>
      <c r="B33" s="25" t="s">
        <v>1861</v>
      </c>
      <c r="C33" s="25" t="s">
        <v>1862</v>
      </c>
      <c r="D33" s="25" t="s">
        <v>312</v>
      </c>
      <c r="E33" s="16">
        <v>2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16</v>
      </c>
      <c r="B34" s="25" t="s">
        <v>1863</v>
      </c>
      <c r="C34" s="25" t="s">
        <v>1864</v>
      </c>
      <c r="D34" s="25" t="s">
        <v>312</v>
      </c>
      <c r="E34" s="16">
        <v>2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17</v>
      </c>
      <c r="B35" s="25" t="s">
        <v>1865</v>
      </c>
      <c r="C35" s="25" t="s">
        <v>1866</v>
      </c>
      <c r="D35" s="25" t="s">
        <v>312</v>
      </c>
      <c r="E35" s="16">
        <v>17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4">
        <v>18</v>
      </c>
      <c r="B36" s="25" t="s">
        <v>1867</v>
      </c>
      <c r="C36" s="25" t="s">
        <v>1868</v>
      </c>
      <c r="D36" s="25" t="s">
        <v>312</v>
      </c>
      <c r="E36" s="16">
        <v>6</v>
      </c>
      <c r="F36" s="77">
        <v>0</v>
      </c>
      <c r="G36" s="83">
        <f t="shared" si="0"/>
        <v>0</v>
      </c>
      <c r="H36" s="83">
        <v>0</v>
      </c>
    </row>
    <row r="37" spans="1:8" ht="24" customHeight="1">
      <c r="A37" s="24">
        <v>19</v>
      </c>
      <c r="B37" s="25" t="s">
        <v>1869</v>
      </c>
      <c r="C37" s="25" t="s">
        <v>1870</v>
      </c>
      <c r="D37" s="25" t="s">
        <v>312</v>
      </c>
      <c r="E37" s="16">
        <v>153</v>
      </c>
      <c r="F37" s="77">
        <v>0</v>
      </c>
      <c r="G37" s="83">
        <f t="shared" si="0"/>
        <v>0</v>
      </c>
      <c r="H37" s="83">
        <v>0</v>
      </c>
    </row>
    <row r="38" spans="1:8" ht="24" customHeight="1">
      <c r="A38" s="24">
        <v>20</v>
      </c>
      <c r="B38" s="25" t="s">
        <v>1871</v>
      </c>
      <c r="C38" s="25" t="s">
        <v>1872</v>
      </c>
      <c r="D38" s="25" t="s">
        <v>312</v>
      </c>
      <c r="E38" s="16">
        <v>8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21</v>
      </c>
      <c r="B39" s="25" t="s">
        <v>1873</v>
      </c>
      <c r="C39" s="25" t="s">
        <v>1874</v>
      </c>
      <c r="D39" s="25" t="s">
        <v>312</v>
      </c>
      <c r="E39" s="16">
        <v>1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22</v>
      </c>
      <c r="B40" s="25" t="s">
        <v>1875</v>
      </c>
      <c r="C40" s="25" t="s">
        <v>1876</v>
      </c>
      <c r="D40" s="25" t="s">
        <v>312</v>
      </c>
      <c r="E40" s="16">
        <v>2</v>
      </c>
      <c r="F40" s="77">
        <v>0</v>
      </c>
      <c r="G40" s="83">
        <f t="shared" si="0"/>
        <v>0</v>
      </c>
      <c r="H40" s="83">
        <v>0</v>
      </c>
    </row>
    <row r="41" spans="1:8" ht="24" customHeight="1">
      <c r="A41" s="24">
        <v>23</v>
      </c>
      <c r="B41" s="25" t="s">
        <v>1877</v>
      </c>
      <c r="C41" s="25" t="s">
        <v>1878</v>
      </c>
      <c r="D41" s="25" t="s">
        <v>287</v>
      </c>
      <c r="E41" s="16">
        <v>127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24</v>
      </c>
      <c r="B42" s="25" t="s">
        <v>1879</v>
      </c>
      <c r="C42" s="25" t="s">
        <v>1880</v>
      </c>
      <c r="D42" s="25" t="s">
        <v>312</v>
      </c>
      <c r="E42" s="16">
        <v>6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4">
        <v>25</v>
      </c>
      <c r="B43" s="25" t="s">
        <v>1881</v>
      </c>
      <c r="C43" s="25" t="s">
        <v>1882</v>
      </c>
      <c r="D43" s="25" t="s">
        <v>287</v>
      </c>
      <c r="E43" s="16">
        <v>2542</v>
      </c>
      <c r="F43" s="77">
        <v>0</v>
      </c>
      <c r="G43" s="83">
        <f t="shared" si="0"/>
        <v>0</v>
      </c>
      <c r="H43" s="83">
        <v>0</v>
      </c>
    </row>
    <row r="44" spans="1:8" ht="13.5" customHeight="1">
      <c r="A44" s="24">
        <v>26</v>
      </c>
      <c r="B44" s="25" t="s">
        <v>1883</v>
      </c>
      <c r="C44" s="25" t="s">
        <v>1884</v>
      </c>
      <c r="D44" s="25" t="s">
        <v>287</v>
      </c>
      <c r="E44" s="16">
        <v>1706</v>
      </c>
      <c r="F44" s="77">
        <v>0</v>
      </c>
      <c r="G44" s="83">
        <f t="shared" si="0"/>
        <v>0</v>
      </c>
      <c r="H44" s="83">
        <v>0</v>
      </c>
    </row>
    <row r="45" spans="1:8" ht="24" customHeight="1">
      <c r="A45" s="26">
        <v>27</v>
      </c>
      <c r="B45" s="27" t="s">
        <v>1885</v>
      </c>
      <c r="C45" s="27" t="s">
        <v>1886</v>
      </c>
      <c r="D45" s="27" t="s">
        <v>312</v>
      </c>
      <c r="E45" s="28">
        <v>6</v>
      </c>
      <c r="F45" s="79">
        <v>0</v>
      </c>
      <c r="G45" s="86">
        <f t="shared" si="0"/>
        <v>0</v>
      </c>
      <c r="H45" s="86">
        <v>0</v>
      </c>
    </row>
    <row r="46" spans="1:8" ht="24" customHeight="1">
      <c r="A46" s="24">
        <v>28</v>
      </c>
      <c r="B46" s="25" t="s">
        <v>1887</v>
      </c>
      <c r="C46" s="25" t="s">
        <v>1888</v>
      </c>
      <c r="D46" s="25" t="s">
        <v>287</v>
      </c>
      <c r="E46" s="16">
        <v>3026</v>
      </c>
      <c r="F46" s="77">
        <v>0</v>
      </c>
      <c r="G46" s="83">
        <f t="shared" si="0"/>
        <v>0</v>
      </c>
      <c r="H46" s="83">
        <v>0</v>
      </c>
    </row>
    <row r="47" spans="1:8" ht="24" customHeight="1">
      <c r="A47" s="24">
        <v>29</v>
      </c>
      <c r="B47" s="25" t="s">
        <v>1889</v>
      </c>
      <c r="C47" s="25" t="s">
        <v>1890</v>
      </c>
      <c r="D47" s="25" t="s">
        <v>312</v>
      </c>
      <c r="E47" s="16">
        <v>6</v>
      </c>
      <c r="F47" s="77">
        <v>0</v>
      </c>
      <c r="G47" s="83">
        <f t="shared" si="0"/>
        <v>0</v>
      </c>
      <c r="H47" s="83">
        <v>0</v>
      </c>
    </row>
    <row r="48" spans="1:8" ht="24" customHeight="1">
      <c r="A48" s="24">
        <v>30</v>
      </c>
      <c r="B48" s="25" t="s">
        <v>1891</v>
      </c>
      <c r="C48" s="25" t="s">
        <v>1892</v>
      </c>
      <c r="D48" s="25" t="s">
        <v>312</v>
      </c>
      <c r="E48" s="16">
        <v>6</v>
      </c>
      <c r="F48" s="77">
        <v>0</v>
      </c>
      <c r="G48" s="83">
        <f t="shared" si="0"/>
        <v>0</v>
      </c>
      <c r="H48" s="83">
        <v>0</v>
      </c>
    </row>
    <row r="49" spans="1:8" ht="24" customHeight="1">
      <c r="A49" s="24">
        <v>31</v>
      </c>
      <c r="B49" s="25" t="s">
        <v>1893</v>
      </c>
      <c r="C49" s="25" t="s">
        <v>1894</v>
      </c>
      <c r="D49" s="25" t="s">
        <v>312</v>
      </c>
      <c r="E49" s="16">
        <v>6</v>
      </c>
      <c r="F49" s="77">
        <v>0</v>
      </c>
      <c r="G49" s="83">
        <f t="shared" si="0"/>
        <v>0</v>
      </c>
      <c r="H49" s="83">
        <v>0</v>
      </c>
    </row>
    <row r="50" spans="1:8" ht="24" customHeight="1">
      <c r="A50" s="24">
        <v>32</v>
      </c>
      <c r="B50" s="25" t="s">
        <v>1895</v>
      </c>
      <c r="C50" s="25" t="s">
        <v>1896</v>
      </c>
      <c r="D50" s="25" t="s">
        <v>1897</v>
      </c>
      <c r="E50" s="16">
        <v>1.3</v>
      </c>
      <c r="F50" s="77">
        <v>0</v>
      </c>
      <c r="G50" s="83">
        <f t="shared" si="0"/>
        <v>0</v>
      </c>
      <c r="H50" s="83">
        <v>0</v>
      </c>
    </row>
    <row r="51" spans="1:8" ht="24" customHeight="1">
      <c r="A51" s="24">
        <v>33</v>
      </c>
      <c r="B51" s="25" t="s">
        <v>1898</v>
      </c>
      <c r="C51" s="25" t="s">
        <v>1899</v>
      </c>
      <c r="D51" s="25" t="s">
        <v>1897</v>
      </c>
      <c r="E51" s="16">
        <v>1.3</v>
      </c>
      <c r="F51" s="77">
        <v>0</v>
      </c>
      <c r="G51" s="83">
        <f t="shared" si="0"/>
        <v>0</v>
      </c>
      <c r="H51" s="83">
        <v>0</v>
      </c>
    </row>
    <row r="52" spans="1:8" ht="24" customHeight="1">
      <c r="A52" s="24">
        <v>34</v>
      </c>
      <c r="B52" s="25" t="s">
        <v>1900</v>
      </c>
      <c r="C52" s="25" t="s">
        <v>1901</v>
      </c>
      <c r="D52" s="25" t="s">
        <v>312</v>
      </c>
      <c r="E52" s="16">
        <v>4</v>
      </c>
      <c r="F52" s="77">
        <v>0</v>
      </c>
      <c r="G52" s="83">
        <f t="shared" si="0"/>
        <v>0</v>
      </c>
      <c r="H52" s="83">
        <v>0</v>
      </c>
    </row>
    <row r="53" spans="1:8" ht="24" customHeight="1">
      <c r="A53" s="24">
        <v>35</v>
      </c>
      <c r="B53" s="25" t="s">
        <v>1902</v>
      </c>
      <c r="C53" s="25" t="s">
        <v>1903</v>
      </c>
      <c r="D53" s="25" t="s">
        <v>312</v>
      </c>
      <c r="E53" s="16">
        <v>4</v>
      </c>
      <c r="F53" s="77">
        <v>0</v>
      </c>
      <c r="G53" s="83">
        <f t="shared" si="0"/>
        <v>0</v>
      </c>
      <c r="H53" s="83">
        <v>0</v>
      </c>
    </row>
    <row r="54" spans="1:8" ht="24" customHeight="1">
      <c r="A54" s="24">
        <v>36</v>
      </c>
      <c r="B54" s="25" t="s">
        <v>1904</v>
      </c>
      <c r="C54" s="25" t="s">
        <v>1905</v>
      </c>
      <c r="D54" s="25" t="s">
        <v>312</v>
      </c>
      <c r="E54" s="16">
        <v>17</v>
      </c>
      <c r="F54" s="77">
        <v>0</v>
      </c>
      <c r="G54" s="83">
        <f t="shared" si="0"/>
        <v>0</v>
      </c>
      <c r="H54" s="83">
        <v>0</v>
      </c>
    </row>
    <row r="55" spans="1:8" ht="24" customHeight="1">
      <c r="A55" s="24">
        <v>37</v>
      </c>
      <c r="B55" s="25" t="s">
        <v>1906</v>
      </c>
      <c r="C55" s="25" t="s">
        <v>1907</v>
      </c>
      <c r="D55" s="25" t="s">
        <v>312</v>
      </c>
      <c r="E55" s="16">
        <v>13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26">
        <v>38</v>
      </c>
      <c r="B56" s="27" t="s">
        <v>1908</v>
      </c>
      <c r="C56" s="27" t="s">
        <v>1909</v>
      </c>
      <c r="D56" s="27" t="s">
        <v>287</v>
      </c>
      <c r="E56" s="28">
        <v>65</v>
      </c>
      <c r="F56" s="79">
        <v>0</v>
      </c>
      <c r="G56" s="86">
        <f t="shared" si="0"/>
        <v>0</v>
      </c>
      <c r="H56" s="86">
        <v>0</v>
      </c>
    </row>
    <row r="57" spans="1:8" ht="34.5" customHeight="1">
      <c r="A57" s="24">
        <v>39</v>
      </c>
      <c r="B57" s="25" t="s">
        <v>1910</v>
      </c>
      <c r="C57" s="25" t="s">
        <v>1911</v>
      </c>
      <c r="D57" s="25" t="s">
        <v>312</v>
      </c>
      <c r="E57" s="16">
        <v>10</v>
      </c>
      <c r="F57" s="77">
        <v>0</v>
      </c>
      <c r="G57" s="83">
        <f t="shared" si="0"/>
        <v>0</v>
      </c>
      <c r="H57" s="83">
        <v>0</v>
      </c>
    </row>
    <row r="58" spans="1:8" ht="34.5" customHeight="1">
      <c r="A58" s="24">
        <v>40</v>
      </c>
      <c r="B58" s="25" t="s">
        <v>1912</v>
      </c>
      <c r="C58" s="25" t="s">
        <v>1913</v>
      </c>
      <c r="D58" s="25" t="s">
        <v>1914</v>
      </c>
      <c r="E58" s="16">
        <v>10</v>
      </c>
      <c r="F58" s="77">
        <v>0</v>
      </c>
      <c r="G58" s="83">
        <f t="shared" si="0"/>
        <v>0</v>
      </c>
      <c r="H58" s="83">
        <v>0</v>
      </c>
    </row>
    <row r="59" spans="1:8" ht="34.5" customHeight="1">
      <c r="A59" s="24">
        <v>41</v>
      </c>
      <c r="B59" s="25" t="s">
        <v>1915</v>
      </c>
      <c r="C59" s="25" t="s">
        <v>1916</v>
      </c>
      <c r="D59" s="25" t="s">
        <v>312</v>
      </c>
      <c r="E59" s="16">
        <v>10</v>
      </c>
      <c r="F59" s="77">
        <v>0</v>
      </c>
      <c r="G59" s="83">
        <f t="shared" si="0"/>
        <v>0</v>
      </c>
      <c r="H59" s="83">
        <v>0</v>
      </c>
    </row>
    <row r="60" spans="1:8" ht="34.5" customHeight="1">
      <c r="A60" s="24">
        <v>42</v>
      </c>
      <c r="B60" s="25" t="s">
        <v>1917</v>
      </c>
      <c r="C60" s="25" t="s">
        <v>1918</v>
      </c>
      <c r="D60" s="25" t="s">
        <v>312</v>
      </c>
      <c r="E60" s="16">
        <v>26</v>
      </c>
      <c r="F60" s="77">
        <v>0</v>
      </c>
      <c r="G60" s="83">
        <f t="shared" si="0"/>
        <v>0</v>
      </c>
      <c r="H60" s="83">
        <v>0</v>
      </c>
    </row>
    <row r="61" spans="1:8" ht="24" customHeight="1">
      <c r="A61" s="24">
        <v>43</v>
      </c>
      <c r="B61" s="25" t="s">
        <v>1919</v>
      </c>
      <c r="C61" s="25" t="s">
        <v>1920</v>
      </c>
      <c r="D61" s="25" t="s">
        <v>280</v>
      </c>
      <c r="E61" s="16">
        <v>9.1999999999999993</v>
      </c>
      <c r="F61" s="77">
        <v>0</v>
      </c>
      <c r="G61" s="83">
        <f t="shared" si="0"/>
        <v>0</v>
      </c>
      <c r="H61" s="83">
        <v>0</v>
      </c>
    </row>
    <row r="62" spans="1:8" ht="24" customHeight="1">
      <c r="A62" s="24">
        <v>44</v>
      </c>
      <c r="B62" s="25" t="s">
        <v>1921</v>
      </c>
      <c r="C62" s="25" t="s">
        <v>1922</v>
      </c>
      <c r="D62" s="25" t="s">
        <v>312</v>
      </c>
      <c r="E62" s="16">
        <v>2</v>
      </c>
      <c r="F62" s="77">
        <v>0</v>
      </c>
      <c r="G62" s="83">
        <f t="shared" si="0"/>
        <v>0</v>
      </c>
      <c r="H62" s="83">
        <v>0</v>
      </c>
    </row>
    <row r="63" spans="1:8" ht="24" customHeight="1">
      <c r="A63" s="24">
        <v>45</v>
      </c>
      <c r="B63" s="25" t="s">
        <v>1923</v>
      </c>
      <c r="C63" s="25" t="s">
        <v>1924</v>
      </c>
      <c r="D63" s="25" t="s">
        <v>312</v>
      </c>
      <c r="E63" s="16">
        <v>1</v>
      </c>
      <c r="F63" s="77">
        <v>0</v>
      </c>
      <c r="G63" s="83">
        <f t="shared" si="0"/>
        <v>0</v>
      </c>
      <c r="H63" s="83">
        <v>0</v>
      </c>
    </row>
    <row r="64" spans="1:8" ht="13.5" customHeight="1">
      <c r="A64" s="24">
        <v>46</v>
      </c>
      <c r="B64" s="25" t="s">
        <v>1925</v>
      </c>
      <c r="C64" s="25" t="s">
        <v>1926</v>
      </c>
      <c r="D64" s="25" t="s">
        <v>312</v>
      </c>
      <c r="E64" s="16">
        <v>17</v>
      </c>
      <c r="F64" s="77">
        <v>0</v>
      </c>
      <c r="G64" s="83">
        <f t="shared" si="0"/>
        <v>0</v>
      </c>
      <c r="H64" s="83">
        <v>0</v>
      </c>
    </row>
    <row r="65" spans="1:8" ht="24" customHeight="1">
      <c r="A65" s="24">
        <v>47</v>
      </c>
      <c r="B65" s="25" t="s">
        <v>1927</v>
      </c>
      <c r="C65" s="25" t="s">
        <v>1928</v>
      </c>
      <c r="D65" s="25" t="s">
        <v>312</v>
      </c>
      <c r="E65" s="16">
        <v>153</v>
      </c>
      <c r="F65" s="77">
        <v>0</v>
      </c>
      <c r="G65" s="83">
        <f t="shared" si="0"/>
        <v>0</v>
      </c>
      <c r="H65" s="83">
        <v>0</v>
      </c>
    </row>
    <row r="66" spans="1:8" ht="24" customHeight="1">
      <c r="A66" s="24">
        <v>48</v>
      </c>
      <c r="B66" s="25" t="s">
        <v>1832</v>
      </c>
      <c r="C66" s="25" t="s">
        <v>1929</v>
      </c>
      <c r="D66" s="25" t="s">
        <v>312</v>
      </c>
      <c r="E66" s="16">
        <v>4</v>
      </c>
      <c r="F66" s="77">
        <v>0</v>
      </c>
      <c r="G66" s="83">
        <f t="shared" si="0"/>
        <v>0</v>
      </c>
      <c r="H66" s="83">
        <v>0</v>
      </c>
    </row>
    <row r="67" spans="1:8" ht="24" customHeight="1">
      <c r="A67" s="24">
        <v>49</v>
      </c>
      <c r="B67" s="25" t="s">
        <v>1930</v>
      </c>
      <c r="C67" s="25" t="s">
        <v>1931</v>
      </c>
      <c r="D67" s="25" t="s">
        <v>312</v>
      </c>
      <c r="E67" s="16">
        <v>4</v>
      </c>
      <c r="F67" s="77">
        <v>0</v>
      </c>
      <c r="G67" s="83">
        <f t="shared" si="0"/>
        <v>0</v>
      </c>
      <c r="H67" s="83">
        <v>0</v>
      </c>
    </row>
    <row r="68" spans="1:8" ht="24" customHeight="1">
      <c r="A68" s="24">
        <v>50</v>
      </c>
      <c r="B68" s="25" t="s">
        <v>1932</v>
      </c>
      <c r="C68" s="25" t="s">
        <v>1933</v>
      </c>
      <c r="D68" s="25" t="s">
        <v>312</v>
      </c>
      <c r="E68" s="16">
        <v>6</v>
      </c>
      <c r="F68" s="77">
        <v>0</v>
      </c>
      <c r="G68" s="83">
        <f t="shared" si="0"/>
        <v>0</v>
      </c>
      <c r="H68" s="83">
        <v>0</v>
      </c>
    </row>
    <row r="69" spans="1:8" ht="24" customHeight="1">
      <c r="A69" s="24">
        <v>51</v>
      </c>
      <c r="B69" s="25" t="s">
        <v>1934</v>
      </c>
      <c r="C69" s="25" t="s">
        <v>1935</v>
      </c>
      <c r="D69" s="25" t="s">
        <v>312</v>
      </c>
      <c r="E69" s="16">
        <v>1</v>
      </c>
      <c r="F69" s="77">
        <v>0</v>
      </c>
      <c r="G69" s="83">
        <f t="shared" si="0"/>
        <v>0</v>
      </c>
      <c r="H69" s="83">
        <v>0</v>
      </c>
    </row>
    <row r="70" spans="1:8" ht="24" customHeight="1">
      <c r="A70" s="24">
        <v>52</v>
      </c>
      <c r="B70" s="25" t="s">
        <v>1936</v>
      </c>
      <c r="C70" s="25" t="s">
        <v>1937</v>
      </c>
      <c r="D70" s="25" t="s">
        <v>287</v>
      </c>
      <c r="E70" s="16">
        <v>1998</v>
      </c>
      <c r="F70" s="77">
        <v>0</v>
      </c>
      <c r="G70" s="83">
        <f t="shared" si="0"/>
        <v>0</v>
      </c>
      <c r="H70" s="83">
        <v>0</v>
      </c>
    </row>
    <row r="71" spans="1:8" ht="24" customHeight="1">
      <c r="A71" s="24">
        <v>53</v>
      </c>
      <c r="B71" s="25" t="s">
        <v>1938</v>
      </c>
      <c r="C71" s="25" t="s">
        <v>1939</v>
      </c>
      <c r="D71" s="25" t="s">
        <v>287</v>
      </c>
      <c r="E71" s="16">
        <v>1998</v>
      </c>
      <c r="F71" s="77">
        <v>0</v>
      </c>
      <c r="G71" s="83">
        <f t="shared" si="0"/>
        <v>0</v>
      </c>
      <c r="H71" s="83">
        <v>0</v>
      </c>
    </row>
    <row r="72" spans="1:8" ht="24" customHeight="1">
      <c r="A72" s="24">
        <v>54</v>
      </c>
      <c r="B72" s="25" t="s">
        <v>1940</v>
      </c>
      <c r="C72" s="25" t="s">
        <v>1941</v>
      </c>
      <c r="D72" s="25" t="s">
        <v>312</v>
      </c>
      <c r="E72" s="16">
        <v>6</v>
      </c>
      <c r="F72" s="77">
        <v>0</v>
      </c>
      <c r="G72" s="83">
        <f t="shared" si="0"/>
        <v>0</v>
      </c>
      <c r="H72" s="83">
        <v>0</v>
      </c>
    </row>
    <row r="73" spans="1:8" ht="24" customHeight="1">
      <c r="A73" s="24">
        <v>55</v>
      </c>
      <c r="B73" s="25" t="s">
        <v>1942</v>
      </c>
      <c r="C73" s="25" t="s">
        <v>1943</v>
      </c>
      <c r="D73" s="25" t="s">
        <v>312</v>
      </c>
      <c r="E73" s="16">
        <v>13</v>
      </c>
      <c r="F73" s="77">
        <v>0</v>
      </c>
      <c r="G73" s="83">
        <f t="shared" si="0"/>
        <v>0</v>
      </c>
      <c r="H73" s="83">
        <v>0</v>
      </c>
    </row>
    <row r="74" spans="1:8" ht="34.5" customHeight="1">
      <c r="A74" s="24">
        <v>56</v>
      </c>
      <c r="B74" s="25" t="s">
        <v>1944</v>
      </c>
      <c r="C74" s="25" t="s">
        <v>1945</v>
      </c>
      <c r="D74" s="25" t="s">
        <v>941</v>
      </c>
      <c r="E74" s="16">
        <v>1</v>
      </c>
      <c r="F74" s="77">
        <v>0</v>
      </c>
      <c r="G74" s="83">
        <f t="shared" si="0"/>
        <v>0</v>
      </c>
      <c r="H74" s="83">
        <v>0</v>
      </c>
    </row>
    <row r="75" spans="1:8" ht="24" customHeight="1">
      <c r="A75" s="24">
        <v>57</v>
      </c>
      <c r="B75" s="25" t="s">
        <v>1946</v>
      </c>
      <c r="C75" s="25" t="s">
        <v>1947</v>
      </c>
      <c r="D75" s="25" t="s">
        <v>938</v>
      </c>
      <c r="E75" s="16">
        <v>16</v>
      </c>
      <c r="F75" s="77">
        <v>0</v>
      </c>
      <c r="G75" s="83">
        <f t="shared" si="0"/>
        <v>0</v>
      </c>
      <c r="H75" s="83">
        <v>0</v>
      </c>
    </row>
    <row r="76" spans="1:8" ht="34.5" customHeight="1">
      <c r="A76" s="24">
        <v>58</v>
      </c>
      <c r="B76" s="25" t="s">
        <v>1948</v>
      </c>
      <c r="C76" s="25" t="s">
        <v>1949</v>
      </c>
      <c r="D76" s="25" t="s">
        <v>938</v>
      </c>
      <c r="E76" s="16">
        <v>8</v>
      </c>
      <c r="F76" s="77">
        <v>0</v>
      </c>
      <c r="G76" s="83">
        <f t="shared" si="0"/>
        <v>0</v>
      </c>
      <c r="H76" s="83">
        <v>0</v>
      </c>
    </row>
    <row r="77" spans="1:8" ht="24" customHeight="1">
      <c r="A77" s="24">
        <v>59</v>
      </c>
      <c r="B77" s="25" t="s">
        <v>1950</v>
      </c>
      <c r="C77" s="25" t="s">
        <v>1951</v>
      </c>
      <c r="D77" s="25" t="s">
        <v>938</v>
      </c>
      <c r="E77" s="16">
        <v>8</v>
      </c>
      <c r="F77" s="77">
        <v>0</v>
      </c>
      <c r="G77" s="83">
        <f t="shared" si="0"/>
        <v>0</v>
      </c>
      <c r="H77" s="83">
        <v>0</v>
      </c>
    </row>
    <row r="78" spans="1:8" ht="34.5" customHeight="1">
      <c r="A78" s="24">
        <v>60</v>
      </c>
      <c r="B78" s="25" t="s">
        <v>1952</v>
      </c>
      <c r="C78" s="25" t="s">
        <v>1953</v>
      </c>
      <c r="D78" s="25" t="s">
        <v>312</v>
      </c>
      <c r="E78" s="16">
        <v>10</v>
      </c>
      <c r="F78" s="77">
        <v>0</v>
      </c>
      <c r="G78" s="83">
        <f t="shared" si="0"/>
        <v>0</v>
      </c>
      <c r="H78" s="83">
        <v>0</v>
      </c>
    </row>
    <row r="79" spans="1:8" ht="24" customHeight="1">
      <c r="A79" s="24">
        <v>61</v>
      </c>
      <c r="B79" s="25" t="s">
        <v>1954</v>
      </c>
      <c r="C79" s="25" t="s">
        <v>1955</v>
      </c>
      <c r="D79" s="25" t="s">
        <v>938</v>
      </c>
      <c r="E79" s="16">
        <v>8</v>
      </c>
      <c r="F79" s="77">
        <v>0</v>
      </c>
      <c r="G79" s="83">
        <f t="shared" si="0"/>
        <v>0</v>
      </c>
      <c r="H79" s="83">
        <v>0</v>
      </c>
    </row>
    <row r="80" spans="1:8" ht="34.5" customHeight="1">
      <c r="A80" s="24">
        <v>62</v>
      </c>
      <c r="B80" s="25" t="s">
        <v>1956</v>
      </c>
      <c r="C80" s="25" t="s">
        <v>1957</v>
      </c>
      <c r="D80" s="25" t="s">
        <v>938</v>
      </c>
      <c r="E80" s="16">
        <v>8</v>
      </c>
      <c r="F80" s="77">
        <v>0</v>
      </c>
      <c r="G80" s="83">
        <f t="shared" si="0"/>
        <v>0</v>
      </c>
      <c r="H80" s="83">
        <v>0</v>
      </c>
    </row>
    <row r="81" spans="1:8" ht="34.5" customHeight="1">
      <c r="A81" s="24">
        <v>63</v>
      </c>
      <c r="B81" s="25" t="s">
        <v>1958</v>
      </c>
      <c r="C81" s="25" t="s">
        <v>1959</v>
      </c>
      <c r="D81" s="25" t="s">
        <v>938</v>
      </c>
      <c r="E81" s="16">
        <v>20</v>
      </c>
      <c r="F81" s="77">
        <v>0</v>
      </c>
      <c r="G81" s="83">
        <f t="shared" si="0"/>
        <v>0</v>
      </c>
      <c r="H81" s="83">
        <v>0</v>
      </c>
    </row>
    <row r="82" spans="1:8" ht="13.5" customHeight="1">
      <c r="A82" s="53">
        <v>64</v>
      </c>
      <c r="B82" s="54" t="s">
        <v>1566</v>
      </c>
      <c r="C82" s="54" t="s">
        <v>1567</v>
      </c>
      <c r="D82" s="54" t="s">
        <v>1366</v>
      </c>
      <c r="E82" s="55">
        <v>1</v>
      </c>
      <c r="F82" s="80">
        <v>0</v>
      </c>
      <c r="G82" s="87">
        <f t="shared" si="0"/>
        <v>0</v>
      </c>
      <c r="H82" s="87">
        <v>0</v>
      </c>
    </row>
    <row r="83" spans="1:8" ht="13.5" customHeight="1">
      <c r="A83" s="53">
        <v>65</v>
      </c>
      <c r="B83" s="54" t="s">
        <v>1568</v>
      </c>
      <c r="C83" s="54" t="s">
        <v>1569</v>
      </c>
      <c r="D83" s="54" t="s">
        <v>1366</v>
      </c>
      <c r="E83" s="55">
        <v>3</v>
      </c>
      <c r="F83" s="80">
        <v>0</v>
      </c>
      <c r="G83" s="87">
        <f t="shared" si="0"/>
        <v>0</v>
      </c>
      <c r="H83" s="87">
        <v>0</v>
      </c>
    </row>
    <row r="84" spans="1:8" ht="13.5" customHeight="1">
      <c r="A84" s="53">
        <v>66</v>
      </c>
      <c r="B84" s="54" t="s">
        <v>1570</v>
      </c>
      <c r="C84" s="54" t="s">
        <v>1571</v>
      </c>
      <c r="D84" s="54" t="s">
        <v>1366</v>
      </c>
      <c r="E84" s="55">
        <v>1</v>
      </c>
      <c r="F84" s="80">
        <v>0</v>
      </c>
      <c r="G84" s="87">
        <f t="shared" si="0"/>
        <v>0</v>
      </c>
      <c r="H84" s="87">
        <v>0</v>
      </c>
    </row>
    <row r="85" spans="1:8" ht="28.5" customHeight="1">
      <c r="A85" s="21"/>
      <c r="B85" s="22" t="s">
        <v>1960</v>
      </c>
      <c r="C85" s="22" t="s">
        <v>1961</v>
      </c>
      <c r="D85" s="22"/>
      <c r="E85" s="23"/>
      <c r="F85" s="76"/>
      <c r="G85" s="85">
        <f>SUM(G86:G89)</f>
        <v>0</v>
      </c>
      <c r="H85" s="85">
        <v>0</v>
      </c>
    </row>
    <row r="86" spans="1:8" ht="24" customHeight="1">
      <c r="A86" s="24">
        <v>67</v>
      </c>
      <c r="B86" s="25" t="s">
        <v>1962</v>
      </c>
      <c r="C86" s="25" t="s">
        <v>1963</v>
      </c>
      <c r="D86" s="25" t="s">
        <v>277</v>
      </c>
      <c r="E86" s="16">
        <v>72</v>
      </c>
      <c r="F86" s="77">
        <v>0</v>
      </c>
      <c r="G86" s="83">
        <f>E86*F86</f>
        <v>0</v>
      </c>
      <c r="H86" s="83">
        <v>0</v>
      </c>
    </row>
    <row r="87" spans="1:8" ht="24" customHeight="1">
      <c r="A87" s="24">
        <v>68</v>
      </c>
      <c r="B87" s="25" t="s">
        <v>1964</v>
      </c>
      <c r="C87" s="25" t="s">
        <v>1965</v>
      </c>
      <c r="D87" s="25" t="s">
        <v>277</v>
      </c>
      <c r="E87" s="16">
        <v>64</v>
      </c>
      <c r="F87" s="77">
        <v>0</v>
      </c>
      <c r="G87" s="83">
        <f>E87*F87</f>
        <v>0</v>
      </c>
      <c r="H87" s="83">
        <v>0</v>
      </c>
    </row>
    <row r="88" spans="1:8" ht="13.5" customHeight="1">
      <c r="A88" s="24">
        <v>69</v>
      </c>
      <c r="B88" s="25" t="s">
        <v>1966</v>
      </c>
      <c r="C88" s="25" t="s">
        <v>1967</v>
      </c>
      <c r="D88" s="25" t="s">
        <v>277</v>
      </c>
      <c r="E88" s="16">
        <v>1280</v>
      </c>
      <c r="F88" s="77">
        <v>0</v>
      </c>
      <c r="G88" s="83">
        <f>E88*F88</f>
        <v>0</v>
      </c>
      <c r="H88" s="83">
        <v>0</v>
      </c>
    </row>
    <row r="89" spans="1:8" ht="13.5" customHeight="1">
      <c r="A89" s="53">
        <v>70</v>
      </c>
      <c r="B89" s="54" t="s">
        <v>1570</v>
      </c>
      <c r="C89" s="54" t="s">
        <v>1571</v>
      </c>
      <c r="D89" s="54" t="s">
        <v>1366</v>
      </c>
      <c r="E89" s="55">
        <v>1</v>
      </c>
      <c r="F89" s="80">
        <v>0</v>
      </c>
      <c r="G89" s="87">
        <f>E89*F89</f>
        <v>0</v>
      </c>
      <c r="H89" s="87">
        <v>0</v>
      </c>
    </row>
    <row r="90" spans="1:8" ht="30.75" customHeight="1">
      <c r="A90" s="29"/>
      <c r="B90" s="30"/>
      <c r="C90" s="30" t="s">
        <v>313</v>
      </c>
      <c r="D90" s="30"/>
      <c r="E90" s="31"/>
      <c r="F90" s="81"/>
      <c r="G90" s="89">
        <f>G11+G25</f>
        <v>0</v>
      </c>
      <c r="H90" s="89">
        <v>192.2736056</v>
      </c>
    </row>
  </sheetData>
  <sheetProtection algorithmName="SHA-512" hashValue="CbZjIVTSis5+U+JssOQXoTIFFNsYTqzc70YX612DypDJKyq7xvUDr5U0dr8tz7KIPbpOpU1y34MNr6IqV3RhRQ==" saltValue="g9Hwx9EzWumxRWYYPuorF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49">
    <pageSetUpPr fitToPage="1"/>
  </sheetPr>
  <dimension ref="A1:H23"/>
  <sheetViews>
    <sheetView workbookViewId="0">
      <selection activeCell="E22" sqref="E22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1968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1390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1969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G12+G19+G21</f>
        <v>0</v>
      </c>
      <c r="H11" s="88">
        <v>0.41762500000000002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SUM(G13:G18)</f>
        <v>0</v>
      </c>
      <c r="H12" s="85">
        <v>0</v>
      </c>
    </row>
    <row r="13" spans="1:8" ht="13.5" customHeight="1">
      <c r="A13" s="24">
        <v>13</v>
      </c>
      <c r="B13" s="25" t="s">
        <v>1970</v>
      </c>
      <c r="C13" s="25" t="s">
        <v>1971</v>
      </c>
      <c r="D13" s="25" t="s">
        <v>277</v>
      </c>
      <c r="E13" s="16">
        <v>720</v>
      </c>
      <c r="F13" s="77">
        <v>0</v>
      </c>
      <c r="G13" s="83">
        <f t="shared" ref="G13:G18" si="0">E13*F13</f>
        <v>0</v>
      </c>
      <c r="H13" s="83">
        <v>0</v>
      </c>
    </row>
    <row r="14" spans="1:8" ht="34.5" customHeight="1">
      <c r="A14" s="24">
        <v>14</v>
      </c>
      <c r="B14" s="25" t="s">
        <v>1972</v>
      </c>
      <c r="C14" s="25" t="s">
        <v>1973</v>
      </c>
      <c r="D14" s="25" t="s">
        <v>277</v>
      </c>
      <c r="E14" s="16">
        <v>360</v>
      </c>
      <c r="F14" s="77">
        <v>0</v>
      </c>
      <c r="G14" s="83">
        <f t="shared" si="0"/>
        <v>0</v>
      </c>
      <c r="H14" s="83">
        <v>0</v>
      </c>
    </row>
    <row r="15" spans="1:8" ht="34.5" customHeight="1">
      <c r="A15" s="47"/>
      <c r="B15" s="44">
        <v>162501122</v>
      </c>
      <c r="C15" s="44" t="s">
        <v>680</v>
      </c>
      <c r="D15" s="44" t="s">
        <v>277</v>
      </c>
      <c r="E15" s="45">
        <v>507.6</v>
      </c>
      <c r="F15" s="78">
        <v>0</v>
      </c>
      <c r="G15" s="84">
        <f t="shared" si="0"/>
        <v>0</v>
      </c>
      <c r="H15" s="84">
        <v>0</v>
      </c>
    </row>
    <row r="16" spans="1:8" ht="34.5" customHeight="1">
      <c r="A16" s="47"/>
      <c r="B16" s="44">
        <v>162501123</v>
      </c>
      <c r="C16" s="44" t="s">
        <v>681</v>
      </c>
      <c r="D16" s="44" t="s">
        <v>277</v>
      </c>
      <c r="E16" s="45">
        <v>13705.2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24">
        <v>19</v>
      </c>
      <c r="B17" s="25" t="s">
        <v>437</v>
      </c>
      <c r="C17" s="25" t="s">
        <v>438</v>
      </c>
      <c r="D17" s="25" t="s">
        <v>280</v>
      </c>
      <c r="E17" s="16">
        <v>886.72500000000002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16</v>
      </c>
      <c r="B18" s="25" t="s">
        <v>978</v>
      </c>
      <c r="C18" s="25" t="s">
        <v>979</v>
      </c>
      <c r="D18" s="25" t="s">
        <v>277</v>
      </c>
      <c r="E18" s="16">
        <v>212.4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266</v>
      </c>
      <c r="C19" s="22" t="s">
        <v>469</v>
      </c>
      <c r="D19" s="22"/>
      <c r="E19" s="23"/>
      <c r="F19" s="76"/>
      <c r="G19" s="85">
        <f>SUM(G20)</f>
        <v>0</v>
      </c>
      <c r="H19" s="85">
        <v>0.41762500000000002</v>
      </c>
    </row>
    <row r="20" spans="1:8" ht="24" customHeight="1">
      <c r="A20" s="24">
        <v>11</v>
      </c>
      <c r="B20" s="25" t="s">
        <v>1974</v>
      </c>
      <c r="C20" s="25" t="s">
        <v>1975</v>
      </c>
      <c r="D20" s="25" t="s">
        <v>287</v>
      </c>
      <c r="E20" s="16">
        <v>321.25</v>
      </c>
      <c r="F20" s="77">
        <v>0</v>
      </c>
      <c r="G20" s="83">
        <f>E20*F20</f>
        <v>0</v>
      </c>
      <c r="H20" s="83">
        <v>0.41762500000000002</v>
      </c>
    </row>
    <row r="21" spans="1:8" ht="28.5" customHeight="1">
      <c r="A21" s="21"/>
      <c r="B21" s="22" t="s">
        <v>302</v>
      </c>
      <c r="C21" s="22" t="s">
        <v>303</v>
      </c>
      <c r="D21" s="22"/>
      <c r="E21" s="23"/>
      <c r="F21" s="76"/>
      <c r="G21" s="85">
        <f>SUM(G22)</f>
        <v>0</v>
      </c>
      <c r="H21" s="85">
        <v>0</v>
      </c>
    </row>
    <row r="22" spans="1:8" ht="24" customHeight="1">
      <c r="A22" s="24">
        <v>12</v>
      </c>
      <c r="B22" s="25" t="s">
        <v>1847</v>
      </c>
      <c r="C22" s="25" t="s">
        <v>1848</v>
      </c>
      <c r="D22" s="25" t="s">
        <v>280</v>
      </c>
      <c r="E22" s="16">
        <v>0.41799999999999998</v>
      </c>
      <c r="F22" s="77">
        <v>0</v>
      </c>
      <c r="G22" s="83">
        <f>E22*F22</f>
        <v>0</v>
      </c>
      <c r="H22" s="83">
        <v>0</v>
      </c>
    </row>
    <row r="23" spans="1:8" ht="30.75" customHeight="1">
      <c r="A23" s="29"/>
      <c r="B23" s="30"/>
      <c r="C23" s="30" t="s">
        <v>313</v>
      </c>
      <c r="D23" s="30"/>
      <c r="E23" s="31"/>
      <c r="F23" s="89"/>
      <c r="G23" s="89">
        <f>G11</f>
        <v>0</v>
      </c>
      <c r="H23" s="89">
        <v>0.41762500000000002</v>
      </c>
    </row>
  </sheetData>
  <sheetProtection algorithmName="SHA-512" hashValue="ESYXUJNia4e9BPOWbUkr97DA4PbR+rK38M69HERE/WQF6O5++ji7kX13nUIpZVfp05lGVc26kSHOUyTjyQf/Dw==" saltValue="+OEtsTAZP1kmED3/brBN2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E4" sqref="E4"/>
    </sheetView>
  </sheetViews>
  <sheetFormatPr defaultRowHeight="10.5"/>
  <cols>
    <col min="1" max="1" width="14.5" style="105" customWidth="1"/>
    <col min="2" max="2" width="83.5" style="105" bestFit="1" customWidth="1"/>
    <col min="3" max="3" width="12.33203125" style="105" customWidth="1"/>
    <col min="4" max="4" width="12" style="105" customWidth="1"/>
    <col min="5" max="5" width="15.83203125" style="105" customWidth="1"/>
    <col min="6" max="6" width="17.33203125" style="105" customWidth="1"/>
    <col min="7" max="16384" width="9.33203125" style="105"/>
  </cols>
  <sheetData>
    <row r="1" spans="1:6" ht="18">
      <c r="A1" s="176" t="s">
        <v>113</v>
      </c>
      <c r="B1" s="176"/>
      <c r="C1" s="127"/>
      <c r="D1" s="127"/>
      <c r="E1" s="127"/>
      <c r="F1" s="127"/>
    </row>
    <row r="2" spans="1:6" ht="15.75" thickBot="1">
      <c r="A2" s="128"/>
      <c r="B2" s="128"/>
      <c r="C2" s="128"/>
      <c r="D2" s="128"/>
      <c r="E2" s="128"/>
      <c r="F2" s="128"/>
    </row>
    <row r="3" spans="1:6" ht="30.75" thickBot="1">
      <c r="A3" s="129" t="s">
        <v>114</v>
      </c>
      <c r="B3" s="130" t="s">
        <v>115</v>
      </c>
      <c r="C3" s="131" t="s">
        <v>116</v>
      </c>
      <c r="D3" s="131" t="s">
        <v>117</v>
      </c>
      <c r="E3" s="132" t="s">
        <v>118</v>
      </c>
      <c r="F3" s="133" t="s">
        <v>119</v>
      </c>
    </row>
    <row r="4" spans="1:6" ht="21" customHeight="1">
      <c r="A4" s="134">
        <v>1</v>
      </c>
      <c r="B4" s="135" t="s">
        <v>120</v>
      </c>
      <c r="C4" s="136" t="s">
        <v>121</v>
      </c>
      <c r="D4" s="137" t="s">
        <v>122</v>
      </c>
      <c r="E4" s="63"/>
      <c r="F4" s="138">
        <f>E4</f>
        <v>0</v>
      </c>
    </row>
    <row r="5" spans="1:6" ht="21" customHeight="1">
      <c r="A5" s="134">
        <v>2</v>
      </c>
      <c r="B5" s="135" t="s">
        <v>123</v>
      </c>
      <c r="C5" s="136" t="s">
        <v>121</v>
      </c>
      <c r="D5" s="139">
        <v>1</v>
      </c>
      <c r="E5" s="63"/>
      <c r="F5" s="140">
        <f>D5*E5</f>
        <v>0</v>
      </c>
    </row>
    <row r="6" spans="1:6" ht="21" customHeight="1">
      <c r="A6" s="134">
        <v>3</v>
      </c>
      <c r="B6" s="135" t="s">
        <v>124</v>
      </c>
      <c r="C6" s="136" t="s">
        <v>125</v>
      </c>
      <c r="D6" s="139">
        <v>14</v>
      </c>
      <c r="E6" s="63"/>
      <c r="F6" s="140">
        <f>D6*E6</f>
        <v>0</v>
      </c>
    </row>
    <row r="7" spans="1:6" ht="21" customHeight="1">
      <c r="A7" s="134">
        <v>4</v>
      </c>
      <c r="B7" s="135" t="s">
        <v>126</v>
      </c>
      <c r="C7" s="136" t="s">
        <v>121</v>
      </c>
      <c r="D7" s="139">
        <v>1</v>
      </c>
      <c r="E7" s="63"/>
      <c r="F7" s="140">
        <f>D7*E7</f>
        <v>0</v>
      </c>
    </row>
    <row r="8" spans="1:6" ht="21" customHeight="1">
      <c r="A8" s="134">
        <v>5</v>
      </c>
      <c r="B8" s="141" t="s">
        <v>127</v>
      </c>
      <c r="C8" s="142" t="s">
        <v>121</v>
      </c>
      <c r="D8" s="143" t="s">
        <v>122</v>
      </c>
      <c r="E8" s="64"/>
      <c r="F8" s="140">
        <f>E8</f>
        <v>0</v>
      </c>
    </row>
    <row r="9" spans="1:6" ht="21" customHeight="1">
      <c r="A9" s="134">
        <v>6</v>
      </c>
      <c r="B9" s="141" t="s">
        <v>128</v>
      </c>
      <c r="C9" s="144" t="s">
        <v>121</v>
      </c>
      <c r="D9" s="145">
        <v>2</v>
      </c>
      <c r="E9" s="64"/>
      <c r="F9" s="140">
        <v>0</v>
      </c>
    </row>
    <row r="10" spans="1:6" ht="21" customHeight="1">
      <c r="A10" s="134">
        <v>7</v>
      </c>
      <c r="B10" s="141" t="s">
        <v>129</v>
      </c>
      <c r="C10" s="144" t="s">
        <v>121</v>
      </c>
      <c r="D10" s="145" t="s">
        <v>122</v>
      </c>
      <c r="E10" s="64"/>
      <c r="F10" s="140">
        <v>0</v>
      </c>
    </row>
    <row r="11" spans="1:6" ht="21" customHeight="1">
      <c r="A11" s="134">
        <v>8</v>
      </c>
      <c r="B11" s="141" t="s">
        <v>130</v>
      </c>
      <c r="C11" s="144" t="s">
        <v>121</v>
      </c>
      <c r="D11" s="145" t="s">
        <v>122</v>
      </c>
      <c r="E11" s="64"/>
      <c r="F11" s="140">
        <f>E11</f>
        <v>0</v>
      </c>
    </row>
    <row r="12" spans="1:6" ht="21" customHeight="1">
      <c r="A12" s="134">
        <v>9</v>
      </c>
      <c r="B12" s="146" t="s">
        <v>131</v>
      </c>
      <c r="C12" s="147" t="s">
        <v>121</v>
      </c>
      <c r="D12" s="148" t="s">
        <v>122</v>
      </c>
      <c r="E12" s="65"/>
      <c r="F12" s="149">
        <f>E12</f>
        <v>0</v>
      </c>
    </row>
    <row r="13" spans="1:6" ht="21" customHeight="1" thickBot="1">
      <c r="A13" s="134">
        <v>10</v>
      </c>
      <c r="B13" s="150" t="s">
        <v>132</v>
      </c>
      <c r="C13" s="151" t="s">
        <v>121</v>
      </c>
      <c r="D13" s="152" t="s">
        <v>122</v>
      </c>
      <c r="E13" s="66"/>
      <c r="F13" s="149">
        <f>E13</f>
        <v>0</v>
      </c>
    </row>
    <row r="14" spans="1:6" ht="21" customHeight="1" thickBot="1">
      <c r="A14" s="153"/>
      <c r="B14" s="154" t="s">
        <v>133</v>
      </c>
      <c r="C14" s="155"/>
      <c r="D14" s="155"/>
      <c r="E14" s="156"/>
      <c r="F14" s="157">
        <f>SUM(F4:F13)</f>
        <v>0</v>
      </c>
    </row>
    <row r="15" spans="1:6" ht="15">
      <c r="A15" s="158"/>
      <c r="B15" s="127"/>
      <c r="C15" s="127"/>
      <c r="D15" s="127"/>
      <c r="E15" s="127"/>
      <c r="F15" s="127"/>
    </row>
    <row r="16" spans="1:6" ht="16.5">
      <c r="A16" s="159" t="s">
        <v>134</v>
      </c>
      <c r="B16" s="121"/>
      <c r="C16" s="121"/>
      <c r="D16" s="122"/>
      <c r="E16" s="122"/>
      <c r="F16" s="122"/>
    </row>
    <row r="17" spans="1:6" ht="16.5">
      <c r="A17" s="121" t="s">
        <v>121</v>
      </c>
      <c r="B17" s="121" t="s">
        <v>135</v>
      </c>
      <c r="C17" s="121"/>
      <c r="D17" s="122"/>
      <c r="E17" s="122"/>
      <c r="F17" s="122"/>
    </row>
    <row r="18" spans="1:6" ht="16.5">
      <c r="A18" s="121" t="s">
        <v>122</v>
      </c>
      <c r="B18" s="123" t="s">
        <v>136</v>
      </c>
      <c r="C18" s="123"/>
      <c r="D18" s="123"/>
      <c r="E18" s="123"/>
      <c r="F18" s="123"/>
    </row>
    <row r="19" spans="1:6" ht="16.5">
      <c r="A19" s="121" t="s">
        <v>137</v>
      </c>
      <c r="B19" s="123" t="s">
        <v>138</v>
      </c>
      <c r="C19" s="123"/>
      <c r="D19" s="123"/>
      <c r="E19" s="123"/>
      <c r="F19" s="123"/>
    </row>
    <row r="21" spans="1:6" ht="16.5">
      <c r="A21" s="159" t="s">
        <v>139</v>
      </c>
      <c r="B21" s="121" t="s">
        <v>140</v>
      </c>
    </row>
    <row r="22" spans="1:6" ht="16.5">
      <c r="B22" s="121" t="s">
        <v>141</v>
      </c>
    </row>
  </sheetData>
  <sheetProtection algorithmName="SHA-512" hashValue="JWhfFh1etaaozjo3W6LwhWX0vPne3A2CaAkxUx/J9KNUnCUNoHwszcOOIwdI9K3gZrTxc7Z/n9wcisuDrPoOOg==" saltValue="WKQxZr22eo4/HzsA6UiiIA==" spinCount="100000" sheet="1"/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52">
    <pageSetUpPr fitToPage="1"/>
  </sheetPr>
  <dimension ref="A1:H38"/>
  <sheetViews>
    <sheetView topLeftCell="A14" workbookViewId="0">
      <selection activeCell="F14" sqref="F14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1976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1977</v>
      </c>
      <c r="D11" s="19"/>
      <c r="E11" s="20"/>
      <c r="F11" s="88"/>
      <c r="G11" s="88">
        <f>G12+G27</f>
        <v>0</v>
      </c>
      <c r="H11" s="88">
        <v>0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SUM(G13:G26)</f>
        <v>0</v>
      </c>
      <c r="H12" s="85">
        <v>0</v>
      </c>
    </row>
    <row r="13" spans="1:8" ht="13.5" customHeight="1">
      <c r="A13" s="24">
        <v>1</v>
      </c>
      <c r="B13" s="25" t="s">
        <v>1978</v>
      </c>
      <c r="C13" s="25" t="s">
        <v>1979</v>
      </c>
      <c r="D13" s="25" t="s">
        <v>1980</v>
      </c>
      <c r="E13" s="16">
        <v>15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1981</v>
      </c>
      <c r="C14" s="25" t="s">
        <v>1982</v>
      </c>
      <c r="D14" s="25" t="s">
        <v>1980</v>
      </c>
      <c r="E14" s="16">
        <v>5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6">
        <v>3</v>
      </c>
      <c r="B15" s="27" t="s">
        <v>1983</v>
      </c>
      <c r="C15" s="27" t="s">
        <v>1984</v>
      </c>
      <c r="D15" s="27" t="s">
        <v>1985</v>
      </c>
      <c r="E15" s="28">
        <v>5</v>
      </c>
      <c r="F15" s="79">
        <v>0</v>
      </c>
      <c r="G15" s="86">
        <f t="shared" si="0"/>
        <v>0</v>
      </c>
      <c r="H15" s="86">
        <v>0</v>
      </c>
    </row>
    <row r="16" spans="1:8" ht="24" customHeight="1">
      <c r="A16" s="24">
        <v>4</v>
      </c>
      <c r="B16" s="25" t="s">
        <v>1986</v>
      </c>
      <c r="C16" s="25" t="s">
        <v>1987</v>
      </c>
      <c r="D16" s="25" t="s">
        <v>1980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6">
        <v>5</v>
      </c>
      <c r="B17" s="27" t="s">
        <v>1988</v>
      </c>
      <c r="C17" s="27" t="s">
        <v>1989</v>
      </c>
      <c r="D17" s="27" t="s">
        <v>1985</v>
      </c>
      <c r="E17" s="28">
        <v>2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4">
        <v>6</v>
      </c>
      <c r="B18" s="25" t="s">
        <v>1990</v>
      </c>
      <c r="C18" s="25" t="s">
        <v>1991</v>
      </c>
      <c r="D18" s="25" t="s">
        <v>287</v>
      </c>
      <c r="E18" s="16">
        <v>905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6">
        <v>7</v>
      </c>
      <c r="B19" s="27" t="s">
        <v>1992</v>
      </c>
      <c r="C19" s="27" t="s">
        <v>1993</v>
      </c>
      <c r="D19" s="27" t="s">
        <v>287</v>
      </c>
      <c r="E19" s="28">
        <v>905</v>
      </c>
      <c r="F19" s="79">
        <v>0</v>
      </c>
      <c r="G19" s="86">
        <f t="shared" si="0"/>
        <v>0</v>
      </c>
      <c r="H19" s="86">
        <v>0</v>
      </c>
    </row>
    <row r="20" spans="1:8" ht="13.5" customHeight="1">
      <c r="A20" s="24">
        <v>8</v>
      </c>
      <c r="B20" s="25" t="s">
        <v>1994</v>
      </c>
      <c r="C20" s="25" t="s">
        <v>1995</v>
      </c>
      <c r="D20" s="25" t="s">
        <v>938</v>
      </c>
      <c r="E20" s="16">
        <v>4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1996</v>
      </c>
      <c r="C21" s="25" t="s">
        <v>1997</v>
      </c>
      <c r="D21" s="25" t="s">
        <v>938</v>
      </c>
      <c r="E21" s="16">
        <v>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4">
        <v>10</v>
      </c>
      <c r="B22" s="25" t="s">
        <v>1998</v>
      </c>
      <c r="C22" s="25" t="s">
        <v>1999</v>
      </c>
      <c r="D22" s="25" t="s">
        <v>938</v>
      </c>
      <c r="E22" s="16">
        <v>16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2000</v>
      </c>
      <c r="C23" s="25" t="s">
        <v>2001</v>
      </c>
      <c r="D23" s="25" t="s">
        <v>938</v>
      </c>
      <c r="E23" s="16">
        <v>8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53">
        <v>12</v>
      </c>
      <c r="B24" s="54" t="s">
        <v>1566</v>
      </c>
      <c r="C24" s="54" t="s">
        <v>1567</v>
      </c>
      <c r="D24" s="54" t="s">
        <v>1366</v>
      </c>
      <c r="E24" s="55">
        <v>1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53">
        <v>13</v>
      </c>
      <c r="B25" s="54" t="s">
        <v>1568</v>
      </c>
      <c r="C25" s="54" t="s">
        <v>1569</v>
      </c>
      <c r="D25" s="54" t="s">
        <v>1366</v>
      </c>
      <c r="E25" s="55">
        <v>3</v>
      </c>
      <c r="F25" s="80">
        <v>0</v>
      </c>
      <c r="G25" s="87">
        <f t="shared" si="0"/>
        <v>0</v>
      </c>
      <c r="H25" s="87">
        <v>0</v>
      </c>
    </row>
    <row r="26" spans="1:8" ht="13.5" customHeight="1">
      <c r="A26" s="53">
        <v>14</v>
      </c>
      <c r="B26" s="54" t="s">
        <v>1570</v>
      </c>
      <c r="C26" s="54" t="s">
        <v>1571</v>
      </c>
      <c r="D26" s="54" t="s">
        <v>1366</v>
      </c>
      <c r="E26" s="55">
        <v>1</v>
      </c>
      <c r="F26" s="80">
        <v>0</v>
      </c>
      <c r="G26" s="87">
        <f t="shared" si="0"/>
        <v>0</v>
      </c>
      <c r="H26" s="87">
        <v>0</v>
      </c>
    </row>
    <row r="27" spans="1:8" ht="28.5" customHeight="1">
      <c r="A27" s="21"/>
      <c r="B27" s="22" t="s">
        <v>1960</v>
      </c>
      <c r="C27" s="22" t="s">
        <v>1961</v>
      </c>
      <c r="D27" s="22"/>
      <c r="E27" s="23"/>
      <c r="F27" s="76"/>
      <c r="G27" s="85">
        <f>SUM(G28:G37)</f>
        <v>0</v>
      </c>
      <c r="H27" s="85">
        <v>0</v>
      </c>
    </row>
    <row r="28" spans="1:8" ht="13.5" customHeight="1">
      <c r="A28" s="24">
        <v>15</v>
      </c>
      <c r="B28" s="25" t="s">
        <v>2002</v>
      </c>
      <c r="C28" s="25" t="s">
        <v>2003</v>
      </c>
      <c r="D28" s="25" t="s">
        <v>1897</v>
      </c>
      <c r="E28" s="16">
        <v>0.9</v>
      </c>
      <c r="F28" s="77">
        <v>0</v>
      </c>
      <c r="G28" s="83">
        <f>E28*F28</f>
        <v>0</v>
      </c>
      <c r="H28" s="83">
        <v>0</v>
      </c>
    </row>
    <row r="29" spans="1:8" ht="13.5" customHeight="1">
      <c r="A29" s="24">
        <v>16</v>
      </c>
      <c r="B29" s="25" t="s">
        <v>2004</v>
      </c>
      <c r="C29" s="25" t="s">
        <v>2005</v>
      </c>
      <c r="D29" s="25" t="s">
        <v>287</v>
      </c>
      <c r="E29" s="16">
        <v>753</v>
      </c>
      <c r="F29" s="77">
        <v>0</v>
      </c>
      <c r="G29" s="83">
        <f t="shared" ref="G29:G37" si="1">E29*F29</f>
        <v>0</v>
      </c>
      <c r="H29" s="83">
        <v>0</v>
      </c>
    </row>
    <row r="30" spans="1:8" ht="13.5" customHeight="1">
      <c r="A30" s="24">
        <v>17</v>
      </c>
      <c r="B30" s="25" t="s">
        <v>2006</v>
      </c>
      <c r="C30" s="25" t="s">
        <v>2007</v>
      </c>
      <c r="D30" s="25" t="s">
        <v>1980</v>
      </c>
      <c r="E30" s="16">
        <v>2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24">
        <v>18</v>
      </c>
      <c r="B31" s="25" t="s">
        <v>2008</v>
      </c>
      <c r="C31" s="25" t="s">
        <v>2009</v>
      </c>
      <c r="D31" s="25" t="s">
        <v>287</v>
      </c>
      <c r="E31" s="16">
        <v>753</v>
      </c>
      <c r="F31" s="77">
        <v>0</v>
      </c>
      <c r="G31" s="83">
        <f t="shared" si="1"/>
        <v>0</v>
      </c>
      <c r="H31" s="83">
        <v>0</v>
      </c>
    </row>
    <row r="32" spans="1:8" ht="13.5" customHeight="1">
      <c r="A32" s="24">
        <v>19</v>
      </c>
      <c r="B32" s="25" t="s">
        <v>2010</v>
      </c>
      <c r="C32" s="25" t="s">
        <v>2011</v>
      </c>
      <c r="D32" s="25" t="s">
        <v>1980</v>
      </c>
      <c r="E32" s="16">
        <v>2</v>
      </c>
      <c r="F32" s="77">
        <v>0</v>
      </c>
      <c r="G32" s="83">
        <f t="shared" si="1"/>
        <v>0</v>
      </c>
      <c r="H32" s="83">
        <v>0</v>
      </c>
    </row>
    <row r="33" spans="1:8" ht="13.5" customHeight="1">
      <c r="A33" s="24">
        <v>20</v>
      </c>
      <c r="B33" s="25" t="s">
        <v>2012</v>
      </c>
      <c r="C33" s="25" t="s">
        <v>2013</v>
      </c>
      <c r="D33" s="25" t="s">
        <v>287</v>
      </c>
      <c r="E33" s="16">
        <v>753</v>
      </c>
      <c r="F33" s="77">
        <v>0</v>
      </c>
      <c r="G33" s="83">
        <f t="shared" si="1"/>
        <v>0</v>
      </c>
      <c r="H33" s="83">
        <v>0</v>
      </c>
    </row>
    <row r="34" spans="1:8" ht="13.5" customHeight="1">
      <c r="A34" s="24">
        <v>21</v>
      </c>
      <c r="B34" s="25" t="s">
        <v>2014</v>
      </c>
      <c r="C34" s="25" t="s">
        <v>2015</v>
      </c>
      <c r="D34" s="25" t="s">
        <v>287</v>
      </c>
      <c r="E34" s="16">
        <v>753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4">
        <v>22</v>
      </c>
      <c r="B35" s="25" t="s">
        <v>2016</v>
      </c>
      <c r="C35" s="25" t="s">
        <v>2017</v>
      </c>
      <c r="D35" s="25" t="s">
        <v>324</v>
      </c>
      <c r="E35" s="16">
        <v>263.55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53">
        <v>23</v>
      </c>
      <c r="B36" s="54" t="s">
        <v>1566</v>
      </c>
      <c r="C36" s="54" t="s">
        <v>1567</v>
      </c>
      <c r="D36" s="54" t="s">
        <v>1366</v>
      </c>
      <c r="E36" s="55">
        <v>1</v>
      </c>
      <c r="F36" s="80">
        <v>0</v>
      </c>
      <c r="G36" s="87">
        <f t="shared" si="1"/>
        <v>0</v>
      </c>
      <c r="H36" s="87">
        <v>0</v>
      </c>
    </row>
    <row r="37" spans="1:8" ht="13.5" customHeight="1">
      <c r="A37" s="53">
        <v>24</v>
      </c>
      <c r="B37" s="54" t="s">
        <v>1570</v>
      </c>
      <c r="C37" s="54" t="s">
        <v>1571</v>
      </c>
      <c r="D37" s="54" t="s">
        <v>1366</v>
      </c>
      <c r="E37" s="55">
        <v>1</v>
      </c>
      <c r="F37" s="80">
        <v>0</v>
      </c>
      <c r="G37" s="87">
        <f t="shared" si="1"/>
        <v>0</v>
      </c>
      <c r="H37" s="87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</f>
        <v>0</v>
      </c>
      <c r="H38" s="89">
        <v>0</v>
      </c>
    </row>
  </sheetData>
  <sheetProtection algorithmName="SHA-512" hashValue="VsEYUfAEWcrIF1v2EVb5hdrDvH56qrqpX/rEcp1rm6CEB32pkfK4ofCkFyQbxXKbSUM94MmHYDtDX/WnEpqf5Q==" saltValue="1wnNWo2Ol/SRl6rgvETQa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55">
    <pageSetUpPr fitToPage="1"/>
  </sheetPr>
  <dimension ref="A1:H71"/>
  <sheetViews>
    <sheetView workbookViewId="0">
      <selection activeCell="F13" sqref="F13:F65536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2018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2019</v>
      </c>
      <c r="F5" s="4"/>
      <c r="G5" s="4"/>
      <c r="H5" s="4"/>
    </row>
    <row r="6" spans="1:8" ht="13.5" customHeight="1">
      <c r="A6" s="187" t="s">
        <v>2020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G12+G19+G26+G30</f>
        <v>0</v>
      </c>
      <c r="H11" s="88">
        <v>3.9262800000000002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5"/>
      <c r="G12" s="85">
        <f>SUM(G13:G18)</f>
        <v>0</v>
      </c>
      <c r="H12" s="85">
        <v>3.8402799999999999</v>
      </c>
    </row>
    <row r="13" spans="1:8" ht="24" customHeight="1">
      <c r="A13" s="24">
        <v>1</v>
      </c>
      <c r="B13" s="25" t="s">
        <v>2021</v>
      </c>
      <c r="C13" s="25" t="s">
        <v>2022</v>
      </c>
      <c r="D13" s="25" t="s">
        <v>287</v>
      </c>
      <c r="E13" s="16">
        <v>1000</v>
      </c>
      <c r="F13" s="77">
        <v>0</v>
      </c>
      <c r="G13" s="83">
        <f t="shared" ref="G13:G18" si="0">E13*F13</f>
        <v>0</v>
      </c>
      <c r="H13" s="83">
        <v>0</v>
      </c>
    </row>
    <row r="14" spans="1:8" ht="13.5" customHeight="1">
      <c r="A14" s="26">
        <v>2</v>
      </c>
      <c r="B14" s="27" t="s">
        <v>2023</v>
      </c>
      <c r="C14" s="27" t="s">
        <v>2024</v>
      </c>
      <c r="D14" s="27" t="s">
        <v>287</v>
      </c>
      <c r="E14" s="28">
        <v>1000</v>
      </c>
      <c r="F14" s="79">
        <v>0</v>
      </c>
      <c r="G14" s="86">
        <f t="shared" si="0"/>
        <v>0</v>
      </c>
      <c r="H14" s="86">
        <v>3.84</v>
      </c>
    </row>
    <row r="15" spans="1:8" ht="13.5" customHeight="1">
      <c r="A15" s="26">
        <v>3</v>
      </c>
      <c r="B15" s="27" t="s">
        <v>2025</v>
      </c>
      <c r="C15" s="27" t="s">
        <v>2026</v>
      </c>
      <c r="D15" s="27" t="s">
        <v>312</v>
      </c>
      <c r="E15" s="28">
        <v>14</v>
      </c>
      <c r="F15" s="79">
        <v>0</v>
      </c>
      <c r="G15" s="86">
        <f t="shared" si="0"/>
        <v>0</v>
      </c>
      <c r="H15" s="86">
        <v>1.3999999999999999E-4</v>
      </c>
    </row>
    <row r="16" spans="1:8" ht="13.5" customHeight="1">
      <c r="A16" s="26">
        <v>4</v>
      </c>
      <c r="B16" s="27" t="s">
        <v>2027</v>
      </c>
      <c r="C16" s="27" t="s">
        <v>2028</v>
      </c>
      <c r="D16" s="27" t="s">
        <v>312</v>
      </c>
      <c r="E16" s="28">
        <v>14</v>
      </c>
      <c r="F16" s="79">
        <v>0</v>
      </c>
      <c r="G16" s="86">
        <f t="shared" si="0"/>
        <v>0</v>
      </c>
      <c r="H16" s="86">
        <v>1.3999999999999999E-4</v>
      </c>
    </row>
    <row r="17" spans="1:8" ht="24" customHeight="1">
      <c r="A17" s="24">
        <v>5</v>
      </c>
      <c r="B17" s="25" t="s">
        <v>2029</v>
      </c>
      <c r="C17" s="25" t="s">
        <v>2030</v>
      </c>
      <c r="D17" s="25" t="s">
        <v>287</v>
      </c>
      <c r="E17" s="16">
        <v>100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2031</v>
      </c>
      <c r="C18" s="25" t="s">
        <v>2032</v>
      </c>
      <c r="D18" s="25" t="s">
        <v>287</v>
      </c>
      <c r="E18" s="16">
        <v>13048</v>
      </c>
      <c r="F18" s="77">
        <v>0</v>
      </c>
      <c r="G18" s="83">
        <f t="shared" si="0"/>
        <v>0</v>
      </c>
      <c r="H18" s="83">
        <v>0</v>
      </c>
    </row>
    <row r="19" spans="1:8" ht="28.5" customHeight="1">
      <c r="A19" s="21"/>
      <c r="B19" s="22" t="s">
        <v>271</v>
      </c>
      <c r="C19" s="22" t="s">
        <v>533</v>
      </c>
      <c r="D19" s="22"/>
      <c r="E19" s="23"/>
      <c r="F19" s="76"/>
      <c r="G19" s="85">
        <f>SUM(G20:G25)</f>
        <v>0</v>
      </c>
      <c r="H19" s="85">
        <v>8.5999999999999993E-2</v>
      </c>
    </row>
    <row r="20" spans="1:8" ht="24" customHeight="1">
      <c r="A20" s="24">
        <v>7</v>
      </c>
      <c r="B20" s="25" t="s">
        <v>2033</v>
      </c>
      <c r="C20" s="25" t="s">
        <v>2034</v>
      </c>
      <c r="D20" s="25" t="s">
        <v>312</v>
      </c>
      <c r="E20" s="16">
        <v>1</v>
      </c>
      <c r="F20" s="77">
        <v>0</v>
      </c>
      <c r="G20" s="83">
        <f t="shared" ref="G20:G25" si="1">E20*F20</f>
        <v>0</v>
      </c>
      <c r="H20" s="83">
        <v>0</v>
      </c>
    </row>
    <row r="21" spans="1:8" ht="13.5" customHeight="1">
      <c r="A21" s="26">
        <v>8</v>
      </c>
      <c r="B21" s="27" t="s">
        <v>2035</v>
      </c>
      <c r="C21" s="27" t="s">
        <v>2036</v>
      </c>
      <c r="D21" s="27" t="s">
        <v>312</v>
      </c>
      <c r="E21" s="28">
        <v>1</v>
      </c>
      <c r="F21" s="79">
        <v>0</v>
      </c>
      <c r="G21" s="86">
        <f t="shared" si="1"/>
        <v>0</v>
      </c>
      <c r="H21" s="86">
        <v>0</v>
      </c>
    </row>
    <row r="22" spans="1:8" ht="13.5" customHeight="1">
      <c r="A22" s="26">
        <v>9</v>
      </c>
      <c r="B22" s="27" t="s">
        <v>2037</v>
      </c>
      <c r="C22" s="27" t="s">
        <v>2038</v>
      </c>
      <c r="D22" s="27" t="s">
        <v>312</v>
      </c>
      <c r="E22" s="28">
        <v>1</v>
      </c>
      <c r="F22" s="79">
        <v>0</v>
      </c>
      <c r="G22" s="86">
        <f t="shared" si="1"/>
        <v>0</v>
      </c>
      <c r="H22" s="86">
        <v>0</v>
      </c>
    </row>
    <row r="23" spans="1:8" ht="13.5" customHeight="1">
      <c r="A23" s="26">
        <v>10</v>
      </c>
      <c r="B23" s="27" t="s">
        <v>2039</v>
      </c>
      <c r="C23" s="27" t="s">
        <v>2040</v>
      </c>
      <c r="D23" s="27" t="s">
        <v>312</v>
      </c>
      <c r="E23" s="28">
        <v>4</v>
      </c>
      <c r="F23" s="79">
        <v>0</v>
      </c>
      <c r="G23" s="86">
        <f t="shared" si="1"/>
        <v>0</v>
      </c>
      <c r="H23" s="86">
        <v>0</v>
      </c>
    </row>
    <row r="24" spans="1:8" ht="13.5" customHeight="1">
      <c r="A24" s="26">
        <v>11</v>
      </c>
      <c r="B24" s="27" t="s">
        <v>2041</v>
      </c>
      <c r="C24" s="27" t="s">
        <v>2042</v>
      </c>
      <c r="D24" s="27" t="s">
        <v>312</v>
      </c>
      <c r="E24" s="28">
        <v>4</v>
      </c>
      <c r="F24" s="79">
        <v>0</v>
      </c>
      <c r="G24" s="86">
        <f t="shared" si="1"/>
        <v>0</v>
      </c>
      <c r="H24" s="86">
        <v>0</v>
      </c>
    </row>
    <row r="25" spans="1:8" ht="24" customHeight="1">
      <c r="A25" s="24">
        <v>12</v>
      </c>
      <c r="B25" s="25" t="s">
        <v>2043</v>
      </c>
      <c r="C25" s="25" t="s">
        <v>2044</v>
      </c>
      <c r="D25" s="25" t="s">
        <v>312</v>
      </c>
      <c r="E25" s="16">
        <v>1</v>
      </c>
      <c r="F25" s="77">
        <v>0</v>
      </c>
      <c r="G25" s="83">
        <f t="shared" si="1"/>
        <v>0</v>
      </c>
      <c r="H25" s="83">
        <v>8.5999999999999993E-2</v>
      </c>
    </row>
    <row r="26" spans="1:8" ht="28.5" customHeight="1">
      <c r="A26" s="21"/>
      <c r="B26" s="22" t="s">
        <v>281</v>
      </c>
      <c r="C26" s="22" t="s">
        <v>282</v>
      </c>
      <c r="D26" s="22"/>
      <c r="E26" s="23"/>
      <c r="F26" s="76"/>
      <c r="G26" s="85">
        <f>SUM(G27:G29)</f>
        <v>0</v>
      </c>
      <c r="H26" s="85">
        <v>0</v>
      </c>
    </row>
    <row r="27" spans="1:8" ht="24" customHeight="1">
      <c r="A27" s="24">
        <v>13</v>
      </c>
      <c r="B27" s="25" t="s">
        <v>2045</v>
      </c>
      <c r="C27" s="25" t="s">
        <v>2046</v>
      </c>
      <c r="D27" s="25" t="s">
        <v>280</v>
      </c>
      <c r="E27" s="16">
        <v>6.5000000000000002E-2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14</v>
      </c>
      <c r="B28" s="25" t="s">
        <v>2047</v>
      </c>
      <c r="C28" s="25" t="s">
        <v>2048</v>
      </c>
      <c r="D28" s="25" t="s">
        <v>280</v>
      </c>
      <c r="E28" s="16">
        <v>1.43</v>
      </c>
      <c r="F28" s="77">
        <v>0</v>
      </c>
      <c r="G28" s="83">
        <f>E28*F28</f>
        <v>0</v>
      </c>
      <c r="H28" s="83">
        <v>0</v>
      </c>
    </row>
    <row r="29" spans="1:8" ht="24" customHeight="1">
      <c r="A29" s="24">
        <v>15</v>
      </c>
      <c r="B29" s="25" t="s">
        <v>673</v>
      </c>
      <c r="C29" s="25" t="s">
        <v>674</v>
      </c>
      <c r="D29" s="25" t="s">
        <v>280</v>
      </c>
      <c r="E29" s="16">
        <v>6.5000000000000002E-2</v>
      </c>
      <c r="F29" s="77">
        <v>0</v>
      </c>
      <c r="G29" s="83">
        <f>E29*F29</f>
        <v>0</v>
      </c>
      <c r="H29" s="83">
        <v>0</v>
      </c>
    </row>
    <row r="30" spans="1:8" ht="28.5" customHeight="1">
      <c r="A30" s="21"/>
      <c r="B30" s="22" t="s">
        <v>302</v>
      </c>
      <c r="C30" s="22" t="s">
        <v>303</v>
      </c>
      <c r="D30" s="22"/>
      <c r="E30" s="23"/>
      <c r="F30" s="76"/>
      <c r="G30" s="85">
        <f>SUM(G31)</f>
        <v>0</v>
      </c>
      <c r="H30" s="85">
        <v>0</v>
      </c>
    </row>
    <row r="31" spans="1:8" ht="24" customHeight="1">
      <c r="A31" s="24">
        <v>16</v>
      </c>
      <c r="B31" s="25" t="s">
        <v>1847</v>
      </c>
      <c r="C31" s="25" t="s">
        <v>1848</v>
      </c>
      <c r="D31" s="25" t="s">
        <v>280</v>
      </c>
      <c r="E31" s="16">
        <v>3.9260000000000002</v>
      </c>
      <c r="F31" s="77">
        <v>0</v>
      </c>
      <c r="G31" s="83">
        <f>E31*F31</f>
        <v>0</v>
      </c>
      <c r="H31" s="83">
        <v>0</v>
      </c>
    </row>
    <row r="32" spans="1:8" ht="30.75" customHeight="1">
      <c r="A32" s="18"/>
      <c r="B32" s="19" t="s">
        <v>1381</v>
      </c>
      <c r="C32" s="19" t="s">
        <v>1382</v>
      </c>
      <c r="D32" s="19"/>
      <c r="E32" s="20"/>
      <c r="F32" s="75"/>
      <c r="G32" s="88">
        <f>G33+G53</f>
        <v>0</v>
      </c>
      <c r="H32" s="88">
        <v>193.73599999999999</v>
      </c>
    </row>
    <row r="33" spans="1:8" ht="28.5" customHeight="1">
      <c r="A33" s="21"/>
      <c r="B33" s="22" t="s">
        <v>2049</v>
      </c>
      <c r="C33" s="22" t="s">
        <v>2050</v>
      </c>
      <c r="D33" s="22"/>
      <c r="E33" s="23"/>
      <c r="F33" s="76"/>
      <c r="G33" s="85">
        <f>SUM(G34:G52)</f>
        <v>0</v>
      </c>
      <c r="H33" s="85">
        <v>193.44319999999999</v>
      </c>
    </row>
    <row r="34" spans="1:8" ht="24" customHeight="1">
      <c r="A34" s="24">
        <v>17</v>
      </c>
      <c r="B34" s="25" t="s">
        <v>2051</v>
      </c>
      <c r="C34" s="25" t="s">
        <v>2052</v>
      </c>
      <c r="D34" s="25" t="s">
        <v>287</v>
      </c>
      <c r="E34" s="16">
        <v>805</v>
      </c>
      <c r="F34" s="77">
        <v>0</v>
      </c>
      <c r="G34" s="83">
        <f>E34*F34</f>
        <v>0</v>
      </c>
      <c r="H34" s="83">
        <v>0</v>
      </c>
    </row>
    <row r="35" spans="1:8" ht="22.5">
      <c r="A35" s="24">
        <v>18</v>
      </c>
      <c r="B35" s="25" t="s">
        <v>2053</v>
      </c>
      <c r="C35" s="25" t="s">
        <v>2054</v>
      </c>
      <c r="D35" s="25" t="s">
        <v>287</v>
      </c>
      <c r="E35" s="16">
        <v>805</v>
      </c>
      <c r="F35" s="77">
        <v>0</v>
      </c>
      <c r="G35" s="83">
        <f t="shared" ref="G35:G52" si="2">E35*F35</f>
        <v>0</v>
      </c>
      <c r="H35" s="83">
        <v>0</v>
      </c>
    </row>
    <row r="36" spans="1:8" ht="24" customHeight="1">
      <c r="A36" s="24">
        <v>19</v>
      </c>
      <c r="B36" s="25" t="s">
        <v>2051</v>
      </c>
      <c r="C36" s="25" t="s">
        <v>2052</v>
      </c>
      <c r="D36" s="25" t="s">
        <v>287</v>
      </c>
      <c r="E36" s="16">
        <v>2976</v>
      </c>
      <c r="F36" s="77">
        <v>0</v>
      </c>
      <c r="G36" s="83">
        <f t="shared" si="2"/>
        <v>0</v>
      </c>
      <c r="H36" s="83">
        <v>0</v>
      </c>
    </row>
    <row r="37" spans="1:8" ht="13.5" customHeight="1">
      <c r="A37" s="24">
        <v>20</v>
      </c>
      <c r="B37" s="25" t="s">
        <v>2055</v>
      </c>
      <c r="C37" s="25" t="s">
        <v>2056</v>
      </c>
      <c r="D37" s="25" t="s">
        <v>287</v>
      </c>
      <c r="E37" s="16">
        <v>2976</v>
      </c>
      <c r="F37" s="77">
        <v>0</v>
      </c>
      <c r="G37" s="83">
        <f t="shared" si="2"/>
        <v>0</v>
      </c>
      <c r="H37" s="83">
        <v>0</v>
      </c>
    </row>
    <row r="38" spans="1:8" ht="13.5" customHeight="1">
      <c r="A38" s="26">
        <v>21</v>
      </c>
      <c r="B38" s="27" t="s">
        <v>2057</v>
      </c>
      <c r="C38" s="27" t="s">
        <v>2058</v>
      </c>
      <c r="D38" s="27" t="s">
        <v>287</v>
      </c>
      <c r="E38" s="28">
        <v>2976</v>
      </c>
      <c r="F38" s="79">
        <v>0</v>
      </c>
      <c r="G38" s="86">
        <f t="shared" si="2"/>
        <v>0</v>
      </c>
      <c r="H38" s="86">
        <v>193.44</v>
      </c>
    </row>
    <row r="39" spans="1:8" ht="13.5" customHeight="1">
      <c r="A39" s="24">
        <v>22</v>
      </c>
      <c r="B39" s="25" t="s">
        <v>2059</v>
      </c>
      <c r="C39" s="25" t="s">
        <v>2060</v>
      </c>
      <c r="D39" s="25" t="s">
        <v>312</v>
      </c>
      <c r="E39" s="16">
        <v>5</v>
      </c>
      <c r="F39" s="77">
        <v>0</v>
      </c>
      <c r="G39" s="83">
        <f t="shared" si="2"/>
        <v>0</v>
      </c>
      <c r="H39" s="83">
        <v>0</v>
      </c>
    </row>
    <row r="40" spans="1:8" ht="13.5" customHeight="1">
      <c r="A40" s="24">
        <v>23</v>
      </c>
      <c r="B40" s="25" t="s">
        <v>2061</v>
      </c>
      <c r="C40" s="25" t="s">
        <v>2062</v>
      </c>
      <c r="D40" s="25" t="s">
        <v>312</v>
      </c>
      <c r="E40" s="16">
        <v>144</v>
      </c>
      <c r="F40" s="77">
        <v>0</v>
      </c>
      <c r="G40" s="83">
        <f t="shared" si="2"/>
        <v>0</v>
      </c>
      <c r="H40" s="83">
        <v>0</v>
      </c>
    </row>
    <row r="41" spans="1:8" ht="24" customHeight="1">
      <c r="A41" s="24">
        <v>24</v>
      </c>
      <c r="B41" s="25" t="s">
        <v>2063</v>
      </c>
      <c r="C41" s="25" t="s">
        <v>2064</v>
      </c>
      <c r="D41" s="25" t="s">
        <v>312</v>
      </c>
      <c r="E41" s="16">
        <v>3</v>
      </c>
      <c r="F41" s="77">
        <v>0</v>
      </c>
      <c r="G41" s="83">
        <f t="shared" si="2"/>
        <v>0</v>
      </c>
      <c r="H41" s="83">
        <v>0</v>
      </c>
    </row>
    <row r="42" spans="1:8" ht="24" customHeight="1">
      <c r="A42" s="26">
        <v>25</v>
      </c>
      <c r="B42" s="27" t="s">
        <v>2065</v>
      </c>
      <c r="C42" s="27" t="s">
        <v>2066</v>
      </c>
      <c r="D42" s="27" t="s">
        <v>312</v>
      </c>
      <c r="E42" s="28">
        <v>3</v>
      </c>
      <c r="F42" s="79">
        <v>0</v>
      </c>
      <c r="G42" s="86">
        <f t="shared" si="2"/>
        <v>0</v>
      </c>
      <c r="H42" s="86">
        <v>0</v>
      </c>
    </row>
    <row r="43" spans="1:8" ht="24" customHeight="1">
      <c r="A43" s="24">
        <v>26</v>
      </c>
      <c r="B43" s="25" t="s">
        <v>2067</v>
      </c>
      <c r="C43" s="25" t="s">
        <v>2068</v>
      </c>
      <c r="D43" s="25" t="s">
        <v>312</v>
      </c>
      <c r="E43" s="16">
        <v>3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2069</v>
      </c>
      <c r="C44" s="25" t="s">
        <v>2070</v>
      </c>
      <c r="D44" s="25" t="s">
        <v>2071</v>
      </c>
      <c r="E44" s="16">
        <v>96</v>
      </c>
      <c r="F44" s="77">
        <v>0</v>
      </c>
      <c r="G44" s="83">
        <f t="shared" si="2"/>
        <v>0</v>
      </c>
      <c r="H44" s="83">
        <v>0</v>
      </c>
    </row>
    <row r="45" spans="1:8" ht="13.5" customHeight="1">
      <c r="A45" s="24">
        <v>28</v>
      </c>
      <c r="B45" s="25" t="s">
        <v>2072</v>
      </c>
      <c r="C45" s="25" t="s">
        <v>2073</v>
      </c>
      <c r="D45" s="25" t="s">
        <v>2071</v>
      </c>
      <c r="E45" s="16">
        <v>192</v>
      </c>
      <c r="F45" s="77">
        <v>0</v>
      </c>
      <c r="G45" s="83">
        <f t="shared" si="2"/>
        <v>0</v>
      </c>
      <c r="H45" s="83">
        <v>0</v>
      </c>
    </row>
    <row r="46" spans="1:8" ht="24" customHeight="1">
      <c r="A46" s="24">
        <v>29</v>
      </c>
      <c r="B46" s="25" t="s">
        <v>2074</v>
      </c>
      <c r="C46" s="25" t="s">
        <v>2075</v>
      </c>
      <c r="D46" s="25" t="s">
        <v>2071</v>
      </c>
      <c r="E46" s="16">
        <v>192</v>
      </c>
      <c r="F46" s="77">
        <v>0</v>
      </c>
      <c r="G46" s="83">
        <f t="shared" si="2"/>
        <v>0</v>
      </c>
      <c r="H46" s="83">
        <v>0</v>
      </c>
    </row>
    <row r="47" spans="1:8" ht="24" customHeight="1">
      <c r="A47" s="24">
        <v>30</v>
      </c>
      <c r="B47" s="25" t="s">
        <v>2076</v>
      </c>
      <c r="C47" s="25" t="s">
        <v>2077</v>
      </c>
      <c r="D47" s="25" t="s">
        <v>312</v>
      </c>
      <c r="E47" s="16">
        <v>3</v>
      </c>
      <c r="F47" s="77">
        <v>0</v>
      </c>
      <c r="G47" s="83">
        <f t="shared" si="2"/>
        <v>0</v>
      </c>
      <c r="H47" s="83">
        <v>0</v>
      </c>
    </row>
    <row r="48" spans="1:8" ht="13.5" customHeight="1">
      <c r="A48" s="24">
        <v>31</v>
      </c>
      <c r="B48" s="25" t="s">
        <v>2078</v>
      </c>
      <c r="C48" s="25" t="s">
        <v>2079</v>
      </c>
      <c r="D48" s="25" t="s">
        <v>312</v>
      </c>
      <c r="E48" s="16">
        <v>8</v>
      </c>
      <c r="F48" s="77">
        <v>0</v>
      </c>
      <c r="G48" s="83">
        <f t="shared" si="2"/>
        <v>0</v>
      </c>
      <c r="H48" s="83">
        <v>0</v>
      </c>
    </row>
    <row r="49" spans="1:8" ht="13.5" customHeight="1">
      <c r="A49" s="26">
        <v>32</v>
      </c>
      <c r="B49" s="27" t="s">
        <v>2080</v>
      </c>
      <c r="C49" s="27" t="s">
        <v>2081</v>
      </c>
      <c r="D49" s="27" t="s">
        <v>312</v>
      </c>
      <c r="E49" s="28">
        <v>8</v>
      </c>
      <c r="F49" s="79">
        <v>0</v>
      </c>
      <c r="G49" s="86">
        <f t="shared" si="2"/>
        <v>0</v>
      </c>
      <c r="H49" s="86">
        <v>3.2000000000000002E-3</v>
      </c>
    </row>
    <row r="50" spans="1:8" ht="13.5" customHeight="1">
      <c r="A50" s="53">
        <v>33</v>
      </c>
      <c r="B50" s="54" t="s">
        <v>1566</v>
      </c>
      <c r="C50" s="54" t="s">
        <v>1567</v>
      </c>
      <c r="D50" s="54" t="s">
        <v>1366</v>
      </c>
      <c r="E50" s="55">
        <v>1</v>
      </c>
      <c r="F50" s="80">
        <v>0</v>
      </c>
      <c r="G50" s="87">
        <f t="shared" si="2"/>
        <v>0</v>
      </c>
      <c r="H50" s="87">
        <v>0</v>
      </c>
    </row>
    <row r="51" spans="1:8" ht="13.5" customHeight="1">
      <c r="A51" s="53">
        <v>34</v>
      </c>
      <c r="B51" s="54" t="s">
        <v>1568</v>
      </c>
      <c r="C51" s="54" t="s">
        <v>1569</v>
      </c>
      <c r="D51" s="54" t="s">
        <v>1366</v>
      </c>
      <c r="E51" s="55">
        <v>3</v>
      </c>
      <c r="F51" s="80">
        <v>0</v>
      </c>
      <c r="G51" s="87">
        <f t="shared" si="2"/>
        <v>0</v>
      </c>
      <c r="H51" s="87">
        <v>0</v>
      </c>
    </row>
    <row r="52" spans="1:8" ht="13.5" customHeight="1">
      <c r="A52" s="53">
        <v>35</v>
      </c>
      <c r="B52" s="54" t="s">
        <v>1570</v>
      </c>
      <c r="C52" s="54" t="s">
        <v>1571</v>
      </c>
      <c r="D52" s="54" t="s">
        <v>1366</v>
      </c>
      <c r="E52" s="55">
        <v>1</v>
      </c>
      <c r="F52" s="80">
        <v>0</v>
      </c>
      <c r="G52" s="87">
        <f t="shared" si="2"/>
        <v>0</v>
      </c>
      <c r="H52" s="87">
        <v>0</v>
      </c>
    </row>
    <row r="53" spans="1:8" ht="28.5" customHeight="1">
      <c r="A53" s="21"/>
      <c r="B53" s="22" t="s">
        <v>1960</v>
      </c>
      <c r="C53" s="22" t="s">
        <v>1961</v>
      </c>
      <c r="D53" s="22"/>
      <c r="E53" s="23"/>
      <c r="F53" s="76"/>
      <c r="G53" s="85">
        <f>SUM(G54:G65)</f>
        <v>0</v>
      </c>
      <c r="H53" s="85">
        <v>0.2928</v>
      </c>
    </row>
    <row r="54" spans="1:8" ht="13.5" customHeight="1">
      <c r="A54" s="24">
        <v>36</v>
      </c>
      <c r="B54" s="25" t="s">
        <v>2082</v>
      </c>
      <c r="C54" s="25" t="s">
        <v>2083</v>
      </c>
      <c r="D54" s="25" t="s">
        <v>1897</v>
      </c>
      <c r="E54" s="16">
        <v>0.1</v>
      </c>
      <c r="F54" s="77">
        <v>0</v>
      </c>
      <c r="G54" s="83">
        <f>E54*F54</f>
        <v>0</v>
      </c>
      <c r="H54" s="83">
        <v>0</v>
      </c>
    </row>
    <row r="55" spans="1:8" ht="24" customHeight="1">
      <c r="A55" s="24">
        <v>37</v>
      </c>
      <c r="B55" s="25" t="s">
        <v>2084</v>
      </c>
      <c r="C55" s="25" t="s">
        <v>2085</v>
      </c>
      <c r="D55" s="25" t="s">
        <v>312</v>
      </c>
      <c r="E55" s="16">
        <v>2</v>
      </c>
      <c r="F55" s="77">
        <v>0</v>
      </c>
      <c r="G55" s="83">
        <f t="shared" ref="G55:G65" si="3">E55*F55</f>
        <v>0</v>
      </c>
      <c r="H55" s="83">
        <v>0</v>
      </c>
    </row>
    <row r="56" spans="1:8" ht="24" customHeight="1">
      <c r="A56" s="24">
        <v>38</v>
      </c>
      <c r="B56" s="25" t="s">
        <v>2086</v>
      </c>
      <c r="C56" s="25" t="s">
        <v>2087</v>
      </c>
      <c r="D56" s="25" t="s">
        <v>287</v>
      </c>
      <c r="E56" s="16">
        <v>20</v>
      </c>
      <c r="F56" s="77">
        <v>0</v>
      </c>
      <c r="G56" s="83">
        <f t="shared" si="3"/>
        <v>0</v>
      </c>
      <c r="H56" s="83">
        <v>0</v>
      </c>
    </row>
    <row r="57" spans="1:8" ht="24" customHeight="1">
      <c r="A57" s="24">
        <v>39</v>
      </c>
      <c r="B57" s="25" t="s">
        <v>2088</v>
      </c>
      <c r="C57" s="25" t="s">
        <v>2089</v>
      </c>
      <c r="D57" s="25" t="s">
        <v>287</v>
      </c>
      <c r="E57" s="16">
        <v>60</v>
      </c>
      <c r="F57" s="77">
        <v>0</v>
      </c>
      <c r="G57" s="83">
        <f t="shared" si="3"/>
        <v>0</v>
      </c>
      <c r="H57" s="83">
        <v>0</v>
      </c>
    </row>
    <row r="58" spans="1:8" ht="24" customHeight="1">
      <c r="A58" s="24">
        <v>40</v>
      </c>
      <c r="B58" s="25" t="s">
        <v>2090</v>
      </c>
      <c r="C58" s="25" t="s">
        <v>2091</v>
      </c>
      <c r="D58" s="25" t="s">
        <v>287</v>
      </c>
      <c r="E58" s="16">
        <v>80</v>
      </c>
      <c r="F58" s="77">
        <v>0</v>
      </c>
      <c r="G58" s="83">
        <f t="shared" si="3"/>
        <v>0</v>
      </c>
      <c r="H58" s="83">
        <v>0</v>
      </c>
    </row>
    <row r="59" spans="1:8" ht="13.5" customHeight="1">
      <c r="A59" s="26">
        <v>41</v>
      </c>
      <c r="B59" s="27" t="s">
        <v>2092</v>
      </c>
      <c r="C59" s="27" t="s">
        <v>2093</v>
      </c>
      <c r="D59" s="27" t="s">
        <v>287</v>
      </c>
      <c r="E59" s="28">
        <v>80</v>
      </c>
      <c r="F59" s="79">
        <v>0</v>
      </c>
      <c r="G59" s="86">
        <f t="shared" si="3"/>
        <v>0</v>
      </c>
      <c r="H59" s="86">
        <v>1.6799999999999999E-2</v>
      </c>
    </row>
    <row r="60" spans="1:8" ht="24" customHeight="1">
      <c r="A60" s="24">
        <v>42</v>
      </c>
      <c r="B60" s="25" t="s">
        <v>2094</v>
      </c>
      <c r="C60" s="25" t="s">
        <v>2095</v>
      </c>
      <c r="D60" s="25" t="s">
        <v>287</v>
      </c>
      <c r="E60" s="16">
        <v>20</v>
      </c>
      <c r="F60" s="77">
        <v>0</v>
      </c>
      <c r="G60" s="83">
        <f t="shared" si="3"/>
        <v>0</v>
      </c>
      <c r="H60" s="83">
        <v>0</v>
      </c>
    </row>
    <row r="61" spans="1:8" ht="24" customHeight="1">
      <c r="A61" s="24">
        <v>43</v>
      </c>
      <c r="B61" s="25" t="s">
        <v>2096</v>
      </c>
      <c r="C61" s="25" t="s">
        <v>2097</v>
      </c>
      <c r="D61" s="25" t="s">
        <v>287</v>
      </c>
      <c r="E61" s="16">
        <v>60</v>
      </c>
      <c r="F61" s="77">
        <v>0</v>
      </c>
      <c r="G61" s="83">
        <f t="shared" si="3"/>
        <v>0</v>
      </c>
      <c r="H61" s="83">
        <v>0</v>
      </c>
    </row>
    <row r="62" spans="1:8" ht="24" customHeight="1">
      <c r="A62" s="24">
        <v>44</v>
      </c>
      <c r="B62" s="25" t="s">
        <v>2098</v>
      </c>
      <c r="C62" s="25" t="s">
        <v>2099</v>
      </c>
      <c r="D62" s="25" t="s">
        <v>312</v>
      </c>
      <c r="E62" s="16">
        <v>4</v>
      </c>
      <c r="F62" s="77">
        <v>0</v>
      </c>
      <c r="G62" s="83">
        <f t="shared" si="3"/>
        <v>0</v>
      </c>
      <c r="H62" s="83">
        <v>0</v>
      </c>
    </row>
    <row r="63" spans="1:8" ht="13.5" customHeight="1">
      <c r="A63" s="26">
        <v>45</v>
      </c>
      <c r="B63" s="27" t="s">
        <v>2100</v>
      </c>
      <c r="C63" s="27" t="s">
        <v>2101</v>
      </c>
      <c r="D63" s="27" t="s">
        <v>312</v>
      </c>
      <c r="E63" s="28">
        <v>4</v>
      </c>
      <c r="F63" s="79">
        <v>0</v>
      </c>
      <c r="G63" s="86">
        <f t="shared" si="3"/>
        <v>0</v>
      </c>
      <c r="H63" s="86">
        <v>0.27600000000000002</v>
      </c>
    </row>
    <row r="64" spans="1:8" ht="24" customHeight="1">
      <c r="A64" s="24">
        <v>46</v>
      </c>
      <c r="B64" s="25" t="s">
        <v>2102</v>
      </c>
      <c r="C64" s="25" t="s">
        <v>2103</v>
      </c>
      <c r="D64" s="25" t="s">
        <v>1985</v>
      </c>
      <c r="E64" s="16">
        <v>1</v>
      </c>
      <c r="F64" s="77">
        <v>0</v>
      </c>
      <c r="G64" s="83">
        <f t="shared" si="3"/>
        <v>0</v>
      </c>
      <c r="H64" s="83">
        <v>0</v>
      </c>
    </row>
    <row r="65" spans="1:8" ht="13.5" customHeight="1">
      <c r="A65" s="53">
        <v>47</v>
      </c>
      <c r="B65" s="54" t="s">
        <v>1570</v>
      </c>
      <c r="C65" s="54" t="s">
        <v>1571</v>
      </c>
      <c r="D65" s="54" t="s">
        <v>1366</v>
      </c>
      <c r="E65" s="55">
        <v>1</v>
      </c>
      <c r="F65" s="80">
        <v>0</v>
      </c>
      <c r="G65" s="87">
        <f t="shared" si="3"/>
        <v>0</v>
      </c>
      <c r="H65" s="87">
        <v>0</v>
      </c>
    </row>
    <row r="66" spans="1:8" ht="30.75" customHeight="1">
      <c r="A66" s="18"/>
      <c r="B66" s="19" t="s">
        <v>2104</v>
      </c>
      <c r="C66" s="19" t="s">
        <v>2105</v>
      </c>
      <c r="D66" s="19"/>
      <c r="E66" s="20"/>
      <c r="F66" s="75"/>
      <c r="G66" s="88">
        <f>SUM(G67:G70)</f>
        <v>0</v>
      </c>
      <c r="H66" s="88">
        <v>0</v>
      </c>
    </row>
    <row r="67" spans="1:8" ht="13.5" customHeight="1">
      <c r="A67" s="24">
        <v>48</v>
      </c>
      <c r="B67" s="25" t="s">
        <v>2106</v>
      </c>
      <c r="C67" s="25" t="s">
        <v>2107</v>
      </c>
      <c r="D67" s="25" t="s">
        <v>1897</v>
      </c>
      <c r="E67" s="16">
        <v>0.1</v>
      </c>
      <c r="F67" s="77">
        <v>0</v>
      </c>
      <c r="G67" s="83">
        <f>E67*F67</f>
        <v>0</v>
      </c>
      <c r="H67" s="83">
        <v>0</v>
      </c>
    </row>
    <row r="68" spans="1:8" ht="13.5" customHeight="1">
      <c r="A68" s="24">
        <v>49</v>
      </c>
      <c r="B68" s="25" t="s">
        <v>2108</v>
      </c>
      <c r="C68" s="25" t="s">
        <v>2109</v>
      </c>
      <c r="D68" s="25" t="s">
        <v>1897</v>
      </c>
      <c r="E68" s="16">
        <v>0.1</v>
      </c>
      <c r="F68" s="77">
        <v>0</v>
      </c>
      <c r="G68" s="83">
        <f>E68*F68</f>
        <v>0</v>
      </c>
      <c r="H68" s="83">
        <v>0</v>
      </c>
    </row>
    <row r="69" spans="1:8" ht="13.5" customHeight="1">
      <c r="A69" s="24">
        <v>50</v>
      </c>
      <c r="B69" s="25" t="s">
        <v>2110</v>
      </c>
      <c r="C69" s="25" t="s">
        <v>2111</v>
      </c>
      <c r="D69" s="25" t="s">
        <v>938</v>
      </c>
      <c r="E69" s="16">
        <v>24</v>
      </c>
      <c r="F69" s="77">
        <v>0</v>
      </c>
      <c r="G69" s="83">
        <f>E69*F69</f>
        <v>0</v>
      </c>
      <c r="H69" s="83">
        <v>0</v>
      </c>
    </row>
    <row r="70" spans="1:8" ht="24" customHeight="1">
      <c r="A70" s="24">
        <v>51</v>
      </c>
      <c r="B70" s="25" t="s">
        <v>2112</v>
      </c>
      <c r="C70" s="25" t="s">
        <v>2113</v>
      </c>
      <c r="D70" s="25" t="s">
        <v>312</v>
      </c>
      <c r="E70" s="16">
        <v>1</v>
      </c>
      <c r="F70" s="77">
        <v>0</v>
      </c>
      <c r="G70" s="83">
        <f>E70*F70</f>
        <v>0</v>
      </c>
      <c r="H70" s="83">
        <v>0</v>
      </c>
    </row>
    <row r="71" spans="1:8" ht="30.75" customHeight="1">
      <c r="A71" s="29"/>
      <c r="B71" s="30"/>
      <c r="C71" s="30" t="s">
        <v>313</v>
      </c>
      <c r="D71" s="30"/>
      <c r="E71" s="31"/>
      <c r="F71" s="81"/>
      <c r="G71" s="89">
        <f>G11+G32+G66</f>
        <v>0</v>
      </c>
      <c r="H71" s="89">
        <v>197.66228000000001</v>
      </c>
    </row>
  </sheetData>
  <sheetProtection algorithmName="SHA-512" hashValue="uF9Q3WFKZnOlNhG/oYDQ3J623qbaetva+M9dsxRt5LL4731ndGcNK+zksUqQdN+wDMimpAsayGVZFi42h2uhVQ==" saltValue="ibC6gQ5a30EWM8p1U3zfd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58">
    <pageSetUpPr fitToPage="1"/>
  </sheetPr>
  <dimension ref="A1:H88"/>
  <sheetViews>
    <sheetView topLeftCell="A75" workbookViewId="0">
      <selection activeCell="E13" sqref="E13:F1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2114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2019</v>
      </c>
      <c r="F5" s="4"/>
      <c r="G5" s="4"/>
      <c r="H5" s="4"/>
    </row>
    <row r="6" spans="1:8" ht="13.5" customHeight="1">
      <c r="A6" s="187" t="s">
        <v>2020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0</v>
      </c>
    </row>
    <row r="12" spans="1:8" ht="28.5" customHeight="1">
      <c r="A12" s="21"/>
      <c r="B12" s="22" t="s">
        <v>281</v>
      </c>
      <c r="C12" s="22" t="s">
        <v>282</v>
      </c>
      <c r="D12" s="22"/>
      <c r="E12" s="23"/>
      <c r="F12" s="85"/>
      <c r="G12" s="85">
        <f>SUM(G13:G15)</f>
        <v>0</v>
      </c>
      <c r="H12" s="85">
        <v>0</v>
      </c>
    </row>
    <row r="13" spans="1:8" ht="24" customHeight="1">
      <c r="A13" s="24">
        <v>1</v>
      </c>
      <c r="B13" s="25" t="s">
        <v>2045</v>
      </c>
      <c r="C13" s="25" t="s">
        <v>2046</v>
      </c>
      <c r="D13" s="25" t="s">
        <v>280</v>
      </c>
      <c r="E13" s="16">
        <v>1.32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2047</v>
      </c>
      <c r="C14" s="25" t="s">
        <v>2048</v>
      </c>
      <c r="D14" s="25" t="s">
        <v>280</v>
      </c>
      <c r="E14" s="16">
        <v>29.04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3</v>
      </c>
      <c r="B15" s="25" t="s">
        <v>673</v>
      </c>
      <c r="C15" s="25" t="s">
        <v>674</v>
      </c>
      <c r="D15" s="25" t="s">
        <v>280</v>
      </c>
      <c r="E15" s="16">
        <v>1.32</v>
      </c>
      <c r="F15" s="77">
        <v>0</v>
      </c>
      <c r="G15" s="83">
        <f>E15*F15</f>
        <v>0</v>
      </c>
      <c r="H15" s="83">
        <v>0</v>
      </c>
    </row>
    <row r="16" spans="1:8" ht="30.75" customHeight="1">
      <c r="A16" s="18"/>
      <c r="B16" s="19" t="s">
        <v>1381</v>
      </c>
      <c r="C16" s="19" t="s">
        <v>1382</v>
      </c>
      <c r="D16" s="19"/>
      <c r="E16" s="20"/>
      <c r="F16" s="75"/>
      <c r="G16" s="88">
        <f>G17+G24+G57</f>
        <v>0</v>
      </c>
      <c r="H16" s="88">
        <v>9.9102899999999998</v>
      </c>
    </row>
    <row r="17" spans="1:8" ht="28.5" customHeight="1">
      <c r="A17" s="21"/>
      <c r="B17" s="22" t="s">
        <v>1383</v>
      </c>
      <c r="C17" s="22" t="s">
        <v>1384</v>
      </c>
      <c r="D17" s="22"/>
      <c r="E17" s="23"/>
      <c r="F17" s="76"/>
      <c r="G17" s="85">
        <f>SUM(G18:G23)</f>
        <v>0</v>
      </c>
      <c r="H17" s="85">
        <v>1.5E-3</v>
      </c>
    </row>
    <row r="18" spans="1:8" ht="13.5" customHeight="1">
      <c r="A18" s="24">
        <v>4</v>
      </c>
      <c r="B18" s="25" t="s">
        <v>2115</v>
      </c>
      <c r="C18" s="25" t="s">
        <v>2116</v>
      </c>
      <c r="D18" s="25" t="s">
        <v>312</v>
      </c>
      <c r="E18" s="16">
        <v>1</v>
      </c>
      <c r="F18" s="77">
        <v>0</v>
      </c>
      <c r="G18" s="83">
        <f t="shared" ref="G18:G23" si="0">E18*F18</f>
        <v>0</v>
      </c>
      <c r="H18" s="83">
        <v>0</v>
      </c>
    </row>
    <row r="19" spans="1:8" ht="22.5">
      <c r="A19" s="26">
        <v>5</v>
      </c>
      <c r="B19" s="27" t="s">
        <v>2117</v>
      </c>
      <c r="C19" s="27" t="s">
        <v>2118</v>
      </c>
      <c r="D19" s="27" t="s">
        <v>312</v>
      </c>
      <c r="E19" s="28">
        <v>1</v>
      </c>
      <c r="F19" s="79">
        <v>0</v>
      </c>
      <c r="G19" s="86">
        <f t="shared" si="0"/>
        <v>0</v>
      </c>
      <c r="H19" s="86">
        <v>1.5E-3</v>
      </c>
    </row>
    <row r="20" spans="1:8" ht="24" customHeight="1">
      <c r="A20" s="24">
        <v>6</v>
      </c>
      <c r="B20" s="25" t="s">
        <v>2119</v>
      </c>
      <c r="C20" s="25" t="s">
        <v>2120</v>
      </c>
      <c r="D20" s="25" t="s">
        <v>312</v>
      </c>
      <c r="E20" s="16">
        <v>1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53">
        <v>7</v>
      </c>
      <c r="B21" s="54" t="s">
        <v>1566</v>
      </c>
      <c r="C21" s="54" t="s">
        <v>1567</v>
      </c>
      <c r="D21" s="54" t="s">
        <v>1366</v>
      </c>
      <c r="E21" s="55">
        <v>1</v>
      </c>
      <c r="F21" s="80">
        <v>0</v>
      </c>
      <c r="G21" s="87">
        <f t="shared" si="0"/>
        <v>0</v>
      </c>
      <c r="H21" s="87">
        <v>0</v>
      </c>
    </row>
    <row r="22" spans="1:8" ht="13.5" customHeight="1">
      <c r="A22" s="53">
        <v>8</v>
      </c>
      <c r="B22" s="54" t="s">
        <v>1568</v>
      </c>
      <c r="C22" s="54" t="s">
        <v>1569</v>
      </c>
      <c r="D22" s="54" t="s">
        <v>1366</v>
      </c>
      <c r="E22" s="55">
        <v>3</v>
      </c>
      <c r="F22" s="80">
        <v>0</v>
      </c>
      <c r="G22" s="87">
        <f t="shared" si="0"/>
        <v>0</v>
      </c>
      <c r="H22" s="87">
        <v>0</v>
      </c>
    </row>
    <row r="23" spans="1:8" ht="13.5" customHeight="1">
      <c r="A23" s="53">
        <v>9</v>
      </c>
      <c r="B23" s="54" t="s">
        <v>1570</v>
      </c>
      <c r="C23" s="54" t="s">
        <v>1571</v>
      </c>
      <c r="D23" s="54" t="s">
        <v>1366</v>
      </c>
      <c r="E23" s="55">
        <v>1</v>
      </c>
      <c r="F23" s="80">
        <v>0</v>
      </c>
      <c r="G23" s="87">
        <f t="shared" si="0"/>
        <v>0</v>
      </c>
      <c r="H23" s="87">
        <v>0</v>
      </c>
    </row>
    <row r="24" spans="1:8" ht="28.5" customHeight="1">
      <c r="A24" s="21"/>
      <c r="B24" s="22" t="s">
        <v>2049</v>
      </c>
      <c r="C24" s="22" t="s">
        <v>2050</v>
      </c>
      <c r="D24" s="22"/>
      <c r="E24" s="23"/>
      <c r="F24" s="76"/>
      <c r="G24" s="85">
        <f>SUM(G25:G56)</f>
        <v>0</v>
      </c>
      <c r="H24" s="85">
        <v>9.9250000000000005E-2</v>
      </c>
    </row>
    <row r="25" spans="1:8" ht="24" customHeight="1">
      <c r="A25" s="24">
        <v>10</v>
      </c>
      <c r="B25" s="25" t="s">
        <v>2121</v>
      </c>
      <c r="C25" s="25" t="s">
        <v>2122</v>
      </c>
      <c r="D25" s="25" t="s">
        <v>287</v>
      </c>
      <c r="E25" s="16">
        <v>50</v>
      </c>
      <c r="F25" s="77">
        <v>0</v>
      </c>
      <c r="G25" s="83">
        <f>E25*F25</f>
        <v>0</v>
      </c>
      <c r="H25" s="83">
        <v>0</v>
      </c>
    </row>
    <row r="26" spans="1:8" ht="24" customHeight="1">
      <c r="A26" s="24">
        <v>11</v>
      </c>
      <c r="B26" s="25" t="s">
        <v>2123</v>
      </c>
      <c r="C26" s="25" t="s">
        <v>2124</v>
      </c>
      <c r="D26" s="25" t="s">
        <v>287</v>
      </c>
      <c r="E26" s="16">
        <v>165</v>
      </c>
      <c r="F26" s="77">
        <v>0</v>
      </c>
      <c r="G26" s="83">
        <f t="shared" ref="G26:G56" si="1">E26*F26</f>
        <v>0</v>
      </c>
      <c r="H26" s="83">
        <v>0</v>
      </c>
    </row>
    <row r="27" spans="1:8" ht="24" customHeight="1">
      <c r="A27" s="24">
        <v>12</v>
      </c>
      <c r="B27" s="25" t="s">
        <v>2125</v>
      </c>
      <c r="C27" s="25" t="s">
        <v>2126</v>
      </c>
      <c r="D27" s="25" t="s">
        <v>287</v>
      </c>
      <c r="E27" s="16">
        <v>370</v>
      </c>
      <c r="F27" s="77">
        <v>0</v>
      </c>
      <c r="G27" s="83">
        <f t="shared" si="1"/>
        <v>0</v>
      </c>
      <c r="H27" s="83">
        <v>0</v>
      </c>
    </row>
    <row r="28" spans="1:8" ht="24" customHeight="1">
      <c r="A28" s="26">
        <v>13</v>
      </c>
      <c r="B28" s="27" t="s">
        <v>2127</v>
      </c>
      <c r="C28" s="27" t="s">
        <v>2128</v>
      </c>
      <c r="D28" s="27" t="s">
        <v>287</v>
      </c>
      <c r="E28" s="28">
        <v>370</v>
      </c>
      <c r="F28" s="79">
        <v>0</v>
      </c>
      <c r="G28" s="86">
        <f t="shared" si="1"/>
        <v>0</v>
      </c>
      <c r="H28" s="86">
        <v>6.6600000000000006E-2</v>
      </c>
    </row>
    <row r="29" spans="1:8" ht="24" customHeight="1">
      <c r="A29" s="24">
        <v>14</v>
      </c>
      <c r="B29" s="25" t="s">
        <v>2129</v>
      </c>
      <c r="C29" s="25" t="s">
        <v>2130</v>
      </c>
      <c r="D29" s="25" t="s">
        <v>287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6">
        <v>15</v>
      </c>
      <c r="B30" s="27" t="s">
        <v>2131</v>
      </c>
      <c r="C30" s="27" t="s">
        <v>2132</v>
      </c>
      <c r="D30" s="27" t="s">
        <v>287</v>
      </c>
      <c r="E30" s="28">
        <v>15</v>
      </c>
      <c r="F30" s="79">
        <v>0</v>
      </c>
      <c r="G30" s="86">
        <f t="shared" si="1"/>
        <v>0</v>
      </c>
      <c r="H30" s="86">
        <v>1.9499999999999999E-3</v>
      </c>
    </row>
    <row r="31" spans="1:8" ht="24" customHeight="1">
      <c r="A31" s="24">
        <v>16</v>
      </c>
      <c r="B31" s="25" t="s">
        <v>2133</v>
      </c>
      <c r="C31" s="25" t="s">
        <v>2134</v>
      </c>
      <c r="D31" s="25" t="s">
        <v>312</v>
      </c>
      <c r="E31" s="16">
        <v>6</v>
      </c>
      <c r="F31" s="77">
        <v>0</v>
      </c>
      <c r="G31" s="83">
        <f t="shared" si="1"/>
        <v>0</v>
      </c>
      <c r="H31" s="83">
        <v>0</v>
      </c>
    </row>
    <row r="32" spans="1:8" ht="22.5">
      <c r="A32" s="26">
        <v>17</v>
      </c>
      <c r="B32" s="27" t="s">
        <v>2135</v>
      </c>
      <c r="C32" s="27" t="s">
        <v>2136</v>
      </c>
      <c r="D32" s="27" t="s">
        <v>312</v>
      </c>
      <c r="E32" s="28">
        <v>6</v>
      </c>
      <c r="F32" s="79">
        <v>0</v>
      </c>
      <c r="G32" s="86">
        <f t="shared" si="1"/>
        <v>0</v>
      </c>
      <c r="H32" s="86">
        <v>1.0800000000000001E-2</v>
      </c>
    </row>
    <row r="33" spans="1:8" ht="13.5" customHeight="1">
      <c r="A33" s="24">
        <v>18</v>
      </c>
      <c r="B33" s="25" t="s">
        <v>2137</v>
      </c>
      <c r="C33" s="25" t="s">
        <v>2138</v>
      </c>
      <c r="D33" s="25" t="s">
        <v>312</v>
      </c>
      <c r="E33" s="16">
        <v>6</v>
      </c>
      <c r="F33" s="77">
        <v>0</v>
      </c>
      <c r="G33" s="83">
        <f t="shared" si="1"/>
        <v>0</v>
      </c>
      <c r="H33" s="83">
        <v>0</v>
      </c>
    </row>
    <row r="34" spans="1:8" ht="22.5">
      <c r="A34" s="26">
        <v>19</v>
      </c>
      <c r="B34" s="27" t="s">
        <v>2139</v>
      </c>
      <c r="C34" s="27" t="s">
        <v>2140</v>
      </c>
      <c r="D34" s="27" t="s">
        <v>312</v>
      </c>
      <c r="E34" s="28">
        <v>6</v>
      </c>
      <c r="F34" s="79">
        <v>0</v>
      </c>
      <c r="G34" s="86">
        <f t="shared" si="1"/>
        <v>0</v>
      </c>
      <c r="H34" s="86">
        <v>1.0800000000000001E-2</v>
      </c>
    </row>
    <row r="35" spans="1:8" ht="24" customHeight="1">
      <c r="A35" s="24">
        <v>20</v>
      </c>
      <c r="B35" s="25" t="s">
        <v>2141</v>
      </c>
      <c r="C35" s="25" t="s">
        <v>2142</v>
      </c>
      <c r="D35" s="25" t="s">
        <v>312</v>
      </c>
      <c r="E35" s="16">
        <v>1</v>
      </c>
      <c r="F35" s="77">
        <v>0</v>
      </c>
      <c r="G35" s="83">
        <f t="shared" si="1"/>
        <v>0</v>
      </c>
      <c r="H35" s="83">
        <v>0</v>
      </c>
    </row>
    <row r="36" spans="1:8" ht="24" customHeight="1">
      <c r="A36" s="26">
        <v>21</v>
      </c>
      <c r="B36" s="27" t="s">
        <v>2143</v>
      </c>
      <c r="C36" s="27" t="s">
        <v>2144</v>
      </c>
      <c r="D36" s="27" t="s">
        <v>312</v>
      </c>
      <c r="E36" s="28">
        <v>1</v>
      </c>
      <c r="F36" s="79">
        <v>0</v>
      </c>
      <c r="G36" s="86">
        <f t="shared" si="1"/>
        <v>0</v>
      </c>
      <c r="H36" s="86">
        <v>1.8E-3</v>
      </c>
    </row>
    <row r="37" spans="1:8" ht="24" customHeight="1">
      <c r="A37" s="24">
        <v>22</v>
      </c>
      <c r="B37" s="25" t="s">
        <v>2145</v>
      </c>
      <c r="C37" s="25" t="s">
        <v>2146</v>
      </c>
      <c r="D37" s="25" t="s">
        <v>312</v>
      </c>
      <c r="E37" s="16">
        <v>1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4">
        <v>23</v>
      </c>
      <c r="B38" s="25" t="s">
        <v>2147</v>
      </c>
      <c r="C38" s="25" t="s">
        <v>2148</v>
      </c>
      <c r="D38" s="25" t="s">
        <v>312</v>
      </c>
      <c r="E38" s="16">
        <v>1</v>
      </c>
      <c r="F38" s="77">
        <v>0</v>
      </c>
      <c r="G38" s="83">
        <f t="shared" si="1"/>
        <v>0</v>
      </c>
      <c r="H38" s="83">
        <v>0</v>
      </c>
    </row>
    <row r="39" spans="1:8" ht="22.5">
      <c r="A39" s="26">
        <v>24</v>
      </c>
      <c r="B39" s="27" t="s">
        <v>2135</v>
      </c>
      <c r="C39" s="27" t="s">
        <v>2136</v>
      </c>
      <c r="D39" s="27" t="s">
        <v>312</v>
      </c>
      <c r="E39" s="28">
        <v>1</v>
      </c>
      <c r="F39" s="79">
        <v>0</v>
      </c>
      <c r="G39" s="86">
        <f t="shared" si="1"/>
        <v>0</v>
      </c>
      <c r="H39" s="86">
        <v>1.8E-3</v>
      </c>
    </row>
    <row r="40" spans="1:8" ht="13.5" customHeight="1">
      <c r="A40" s="26">
        <v>25</v>
      </c>
      <c r="B40" s="27" t="s">
        <v>2149</v>
      </c>
      <c r="C40" s="27" t="s">
        <v>2150</v>
      </c>
      <c r="D40" s="27" t="s">
        <v>312</v>
      </c>
      <c r="E40" s="28">
        <v>1</v>
      </c>
      <c r="F40" s="79">
        <v>0</v>
      </c>
      <c r="G40" s="86">
        <f t="shared" si="1"/>
        <v>0</v>
      </c>
      <c r="H40" s="86">
        <v>5.0000000000000001E-4</v>
      </c>
    </row>
    <row r="41" spans="1:8" ht="13.5" customHeight="1">
      <c r="A41" s="24">
        <v>26</v>
      </c>
      <c r="B41" s="25" t="s">
        <v>2137</v>
      </c>
      <c r="C41" s="25" t="s">
        <v>2138</v>
      </c>
      <c r="D41" s="25" t="s">
        <v>312</v>
      </c>
      <c r="E41" s="16">
        <v>1</v>
      </c>
      <c r="F41" s="77">
        <v>0</v>
      </c>
      <c r="G41" s="83">
        <f t="shared" si="1"/>
        <v>0</v>
      </c>
      <c r="H41" s="83">
        <v>0</v>
      </c>
    </row>
    <row r="42" spans="1:8" ht="22.5">
      <c r="A42" s="26">
        <v>27</v>
      </c>
      <c r="B42" s="27" t="s">
        <v>2139</v>
      </c>
      <c r="C42" s="27" t="s">
        <v>2140</v>
      </c>
      <c r="D42" s="27" t="s">
        <v>312</v>
      </c>
      <c r="E42" s="28">
        <v>1</v>
      </c>
      <c r="F42" s="79">
        <v>0</v>
      </c>
      <c r="G42" s="86">
        <f t="shared" si="1"/>
        <v>0</v>
      </c>
      <c r="H42" s="86">
        <v>1.8E-3</v>
      </c>
    </row>
    <row r="43" spans="1:8" ht="34.5" customHeight="1">
      <c r="A43" s="24">
        <v>28</v>
      </c>
      <c r="B43" s="25" t="s">
        <v>2151</v>
      </c>
      <c r="C43" s="25" t="s">
        <v>2152</v>
      </c>
      <c r="D43" s="25" t="s">
        <v>312</v>
      </c>
      <c r="E43" s="16">
        <v>12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29</v>
      </c>
      <c r="B44" s="25" t="s">
        <v>2153</v>
      </c>
      <c r="C44" s="25" t="s">
        <v>2154</v>
      </c>
      <c r="D44" s="25" t="s">
        <v>312</v>
      </c>
      <c r="E44" s="16">
        <v>1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30</v>
      </c>
      <c r="B45" s="25" t="s">
        <v>2155</v>
      </c>
      <c r="C45" s="25" t="s">
        <v>2156</v>
      </c>
      <c r="D45" s="25" t="s">
        <v>312</v>
      </c>
      <c r="E45" s="16">
        <v>1</v>
      </c>
      <c r="F45" s="77">
        <v>0</v>
      </c>
      <c r="G45" s="83">
        <f t="shared" si="1"/>
        <v>0</v>
      </c>
      <c r="H45" s="83">
        <v>0</v>
      </c>
    </row>
    <row r="46" spans="1:8" ht="24" customHeight="1">
      <c r="A46" s="24">
        <v>31</v>
      </c>
      <c r="B46" s="25" t="s">
        <v>2157</v>
      </c>
      <c r="C46" s="25" t="s">
        <v>2158</v>
      </c>
      <c r="D46" s="25" t="s">
        <v>312</v>
      </c>
      <c r="E46" s="16">
        <v>1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32</v>
      </c>
      <c r="B47" s="25" t="s">
        <v>2159</v>
      </c>
      <c r="C47" s="25" t="s">
        <v>2160</v>
      </c>
      <c r="D47" s="25" t="s">
        <v>312</v>
      </c>
      <c r="E47" s="16">
        <v>1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33</v>
      </c>
      <c r="B48" s="25" t="s">
        <v>2161</v>
      </c>
      <c r="C48" s="25" t="s">
        <v>2162</v>
      </c>
      <c r="D48" s="25" t="s">
        <v>312</v>
      </c>
      <c r="E48" s="16">
        <v>1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34</v>
      </c>
      <c r="B49" s="25" t="s">
        <v>2163</v>
      </c>
      <c r="C49" s="25" t="s">
        <v>2164</v>
      </c>
      <c r="D49" s="25" t="s">
        <v>312</v>
      </c>
      <c r="E49" s="16">
        <v>1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4">
        <v>35</v>
      </c>
      <c r="B50" s="25" t="s">
        <v>2078</v>
      </c>
      <c r="C50" s="25" t="s">
        <v>2079</v>
      </c>
      <c r="D50" s="25" t="s">
        <v>312</v>
      </c>
      <c r="E50" s="16">
        <v>8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26">
        <v>36</v>
      </c>
      <c r="B51" s="27" t="s">
        <v>2080</v>
      </c>
      <c r="C51" s="27" t="s">
        <v>2081</v>
      </c>
      <c r="D51" s="27" t="s">
        <v>312</v>
      </c>
      <c r="E51" s="28">
        <v>8</v>
      </c>
      <c r="F51" s="79">
        <v>0</v>
      </c>
      <c r="G51" s="86">
        <f t="shared" si="1"/>
        <v>0</v>
      </c>
      <c r="H51" s="86">
        <v>3.2000000000000002E-3</v>
      </c>
    </row>
    <row r="52" spans="1:8" ht="24" customHeight="1">
      <c r="A52" s="24">
        <v>37</v>
      </c>
      <c r="B52" s="25" t="s">
        <v>2165</v>
      </c>
      <c r="C52" s="25" t="s">
        <v>2166</v>
      </c>
      <c r="D52" s="25" t="s">
        <v>312</v>
      </c>
      <c r="E52" s="16">
        <v>4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38</v>
      </c>
      <c r="B53" s="25" t="s">
        <v>2167</v>
      </c>
      <c r="C53" s="25" t="s">
        <v>2168</v>
      </c>
      <c r="D53" s="25" t="s">
        <v>312</v>
      </c>
      <c r="E53" s="16">
        <v>4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39</v>
      </c>
      <c r="B54" s="54" t="s">
        <v>1566</v>
      </c>
      <c r="C54" s="54" t="s">
        <v>1567</v>
      </c>
      <c r="D54" s="54" t="s">
        <v>1366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13.5" customHeight="1">
      <c r="A55" s="53">
        <v>40</v>
      </c>
      <c r="B55" s="54" t="s">
        <v>1568</v>
      </c>
      <c r="C55" s="54" t="s">
        <v>1569</v>
      </c>
      <c r="D55" s="54" t="s">
        <v>1366</v>
      </c>
      <c r="E55" s="55">
        <v>3</v>
      </c>
      <c r="F55" s="80">
        <v>0</v>
      </c>
      <c r="G55" s="87">
        <f t="shared" si="1"/>
        <v>0</v>
      </c>
      <c r="H55" s="87">
        <v>0</v>
      </c>
    </row>
    <row r="56" spans="1:8" ht="13.5" customHeight="1">
      <c r="A56" s="53">
        <v>41</v>
      </c>
      <c r="B56" s="54" t="s">
        <v>1570</v>
      </c>
      <c r="C56" s="54" t="s">
        <v>1571</v>
      </c>
      <c r="D56" s="54" t="s">
        <v>1366</v>
      </c>
      <c r="E56" s="55">
        <v>1</v>
      </c>
      <c r="F56" s="80">
        <v>0</v>
      </c>
      <c r="G56" s="87">
        <f t="shared" si="1"/>
        <v>0</v>
      </c>
      <c r="H56" s="87">
        <v>0</v>
      </c>
    </row>
    <row r="57" spans="1:8" ht="28.5" customHeight="1">
      <c r="A57" s="21"/>
      <c r="B57" s="22" t="s">
        <v>1960</v>
      </c>
      <c r="C57" s="22" t="s">
        <v>1961</v>
      </c>
      <c r="D57" s="22"/>
      <c r="E57" s="23"/>
      <c r="F57" s="76"/>
      <c r="G57" s="85">
        <f>SUM(G58:G82)</f>
        <v>0</v>
      </c>
      <c r="H57" s="85">
        <v>9.8095400000000001</v>
      </c>
    </row>
    <row r="58" spans="1:8" ht="24" customHeight="1">
      <c r="A58" s="24">
        <v>42</v>
      </c>
      <c r="B58" s="25" t="s">
        <v>2086</v>
      </c>
      <c r="C58" s="25" t="s">
        <v>2087</v>
      </c>
      <c r="D58" s="25" t="s">
        <v>287</v>
      </c>
      <c r="E58" s="16">
        <v>55</v>
      </c>
      <c r="F58" s="77">
        <v>0</v>
      </c>
      <c r="G58" s="83">
        <f>E58*F58</f>
        <v>0</v>
      </c>
      <c r="H58" s="83">
        <v>0</v>
      </c>
    </row>
    <row r="59" spans="1:8" ht="24" customHeight="1">
      <c r="A59" s="24">
        <v>43</v>
      </c>
      <c r="B59" s="25" t="s">
        <v>2088</v>
      </c>
      <c r="C59" s="25" t="s">
        <v>2089</v>
      </c>
      <c r="D59" s="25" t="s">
        <v>287</v>
      </c>
      <c r="E59" s="16">
        <v>221</v>
      </c>
      <c r="F59" s="77">
        <v>0</v>
      </c>
      <c r="G59" s="83">
        <f t="shared" ref="G59:G82" si="2">E59*F59</f>
        <v>0</v>
      </c>
      <c r="H59" s="83">
        <v>0</v>
      </c>
    </row>
    <row r="60" spans="1:8" ht="24" customHeight="1">
      <c r="A60" s="24">
        <v>44</v>
      </c>
      <c r="B60" s="25" t="s">
        <v>2169</v>
      </c>
      <c r="C60" s="25" t="s">
        <v>2170</v>
      </c>
      <c r="D60" s="25" t="s">
        <v>287</v>
      </c>
      <c r="E60" s="16">
        <v>41</v>
      </c>
      <c r="F60" s="77">
        <v>0</v>
      </c>
      <c r="G60" s="83">
        <f t="shared" si="2"/>
        <v>0</v>
      </c>
      <c r="H60" s="83">
        <v>0</v>
      </c>
    </row>
    <row r="61" spans="1:8" ht="24" customHeight="1">
      <c r="A61" s="24">
        <v>45</v>
      </c>
      <c r="B61" s="25" t="s">
        <v>2171</v>
      </c>
      <c r="C61" s="25" t="s">
        <v>2172</v>
      </c>
      <c r="D61" s="25" t="s">
        <v>312</v>
      </c>
      <c r="E61" s="16">
        <v>8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4">
        <v>46</v>
      </c>
      <c r="B62" s="25" t="s">
        <v>2173</v>
      </c>
      <c r="C62" s="25" t="s">
        <v>2174</v>
      </c>
      <c r="D62" s="25" t="s">
        <v>287</v>
      </c>
      <c r="E62" s="16">
        <v>93</v>
      </c>
      <c r="F62" s="77">
        <v>0</v>
      </c>
      <c r="G62" s="83">
        <f t="shared" si="2"/>
        <v>0</v>
      </c>
      <c r="H62" s="83">
        <v>0</v>
      </c>
    </row>
    <row r="63" spans="1:8" ht="13.5" customHeight="1">
      <c r="A63" s="26">
        <v>47</v>
      </c>
      <c r="B63" s="27" t="s">
        <v>2175</v>
      </c>
      <c r="C63" s="27" t="s">
        <v>2176</v>
      </c>
      <c r="D63" s="27" t="s">
        <v>280</v>
      </c>
      <c r="E63" s="28">
        <v>1.2</v>
      </c>
      <c r="F63" s="79">
        <v>0</v>
      </c>
      <c r="G63" s="86">
        <f t="shared" si="2"/>
        <v>0</v>
      </c>
      <c r="H63" s="86">
        <v>1.2</v>
      </c>
    </row>
    <row r="64" spans="1:8" ht="24" customHeight="1">
      <c r="A64" s="24">
        <v>48</v>
      </c>
      <c r="B64" s="25" t="s">
        <v>2090</v>
      </c>
      <c r="C64" s="25" t="s">
        <v>2091</v>
      </c>
      <c r="D64" s="25" t="s">
        <v>287</v>
      </c>
      <c r="E64" s="16">
        <v>317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26">
        <v>49</v>
      </c>
      <c r="B65" s="27" t="s">
        <v>2092</v>
      </c>
      <c r="C65" s="27" t="s">
        <v>2093</v>
      </c>
      <c r="D65" s="27" t="s">
        <v>287</v>
      </c>
      <c r="E65" s="28">
        <v>317</v>
      </c>
      <c r="F65" s="79">
        <v>0</v>
      </c>
      <c r="G65" s="86">
        <f t="shared" si="2"/>
        <v>0</v>
      </c>
      <c r="H65" s="86">
        <v>6.6570000000000004E-2</v>
      </c>
    </row>
    <row r="66" spans="1:8" ht="24" customHeight="1">
      <c r="A66" s="24">
        <v>50</v>
      </c>
      <c r="B66" s="25" t="s">
        <v>2177</v>
      </c>
      <c r="C66" s="25" t="s">
        <v>2178</v>
      </c>
      <c r="D66" s="25" t="s">
        <v>287</v>
      </c>
      <c r="E66" s="16">
        <v>68</v>
      </c>
      <c r="F66" s="77">
        <v>0</v>
      </c>
      <c r="G66" s="83">
        <f t="shared" si="2"/>
        <v>0</v>
      </c>
      <c r="H66" s="83">
        <v>0</v>
      </c>
    </row>
    <row r="67" spans="1:8" ht="24" customHeight="1">
      <c r="A67" s="26">
        <v>51</v>
      </c>
      <c r="B67" s="27" t="s">
        <v>2179</v>
      </c>
      <c r="C67" s="27" t="s">
        <v>2180</v>
      </c>
      <c r="D67" s="27" t="s">
        <v>312</v>
      </c>
      <c r="E67" s="28">
        <v>68</v>
      </c>
      <c r="F67" s="79">
        <v>0</v>
      </c>
      <c r="G67" s="86">
        <f t="shared" si="2"/>
        <v>0</v>
      </c>
      <c r="H67" s="86">
        <v>4.76</v>
      </c>
    </row>
    <row r="68" spans="1:8" ht="24" customHeight="1">
      <c r="A68" s="24">
        <v>52</v>
      </c>
      <c r="B68" s="25" t="s">
        <v>2181</v>
      </c>
      <c r="C68" s="25" t="s">
        <v>2182</v>
      </c>
      <c r="D68" s="25" t="s">
        <v>287</v>
      </c>
      <c r="E68" s="16">
        <v>41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6">
        <v>53</v>
      </c>
      <c r="B69" s="27" t="s">
        <v>2183</v>
      </c>
      <c r="C69" s="27" t="s">
        <v>2184</v>
      </c>
      <c r="D69" s="27" t="s">
        <v>312</v>
      </c>
      <c r="E69" s="28">
        <v>41</v>
      </c>
      <c r="F69" s="79">
        <v>0</v>
      </c>
      <c r="G69" s="86">
        <f t="shared" si="2"/>
        <v>0</v>
      </c>
      <c r="H69" s="86">
        <v>3.28</v>
      </c>
    </row>
    <row r="70" spans="1:8" ht="13.5" customHeight="1">
      <c r="A70" s="24">
        <v>54</v>
      </c>
      <c r="B70" s="25" t="s">
        <v>2185</v>
      </c>
      <c r="C70" s="25" t="s">
        <v>2186</v>
      </c>
      <c r="D70" s="25" t="s">
        <v>287</v>
      </c>
      <c r="E70" s="16">
        <v>41</v>
      </c>
      <c r="F70" s="77">
        <v>0</v>
      </c>
      <c r="G70" s="83">
        <f t="shared" si="2"/>
        <v>0</v>
      </c>
      <c r="H70" s="83">
        <v>0</v>
      </c>
    </row>
    <row r="71" spans="1:8" ht="13.5" customHeight="1">
      <c r="A71" s="26">
        <v>55</v>
      </c>
      <c r="B71" s="27" t="s">
        <v>2187</v>
      </c>
      <c r="C71" s="27" t="s">
        <v>2188</v>
      </c>
      <c r="D71" s="27" t="s">
        <v>287</v>
      </c>
      <c r="E71" s="28">
        <v>41</v>
      </c>
      <c r="F71" s="79">
        <v>0</v>
      </c>
      <c r="G71" s="86">
        <f t="shared" si="2"/>
        <v>0</v>
      </c>
      <c r="H71" s="86">
        <v>6.9699999999999996E-3</v>
      </c>
    </row>
    <row r="72" spans="1:8" ht="13.5" customHeight="1">
      <c r="A72" s="24">
        <v>56</v>
      </c>
      <c r="B72" s="25" t="s">
        <v>2189</v>
      </c>
      <c r="C72" s="25" t="s">
        <v>2190</v>
      </c>
      <c r="D72" s="25" t="s">
        <v>287</v>
      </c>
      <c r="E72" s="16">
        <v>55</v>
      </c>
      <c r="F72" s="77">
        <v>0</v>
      </c>
      <c r="G72" s="83">
        <f t="shared" si="2"/>
        <v>0</v>
      </c>
      <c r="H72" s="83">
        <v>0</v>
      </c>
    </row>
    <row r="73" spans="1:8" ht="13.5" customHeight="1">
      <c r="A73" s="26">
        <v>57</v>
      </c>
      <c r="B73" s="27" t="s">
        <v>2191</v>
      </c>
      <c r="C73" s="27" t="s">
        <v>2192</v>
      </c>
      <c r="D73" s="27" t="s">
        <v>287</v>
      </c>
      <c r="E73" s="28">
        <v>55</v>
      </c>
      <c r="F73" s="79">
        <v>0</v>
      </c>
      <c r="G73" s="86">
        <f t="shared" si="2"/>
        <v>0</v>
      </c>
      <c r="H73" s="86">
        <v>0.20349999999999999</v>
      </c>
    </row>
    <row r="74" spans="1:8" ht="13.5" customHeight="1">
      <c r="A74" s="26">
        <v>58</v>
      </c>
      <c r="B74" s="27" t="s">
        <v>2193</v>
      </c>
      <c r="C74" s="27" t="s">
        <v>2194</v>
      </c>
      <c r="D74" s="27" t="s">
        <v>312</v>
      </c>
      <c r="E74" s="28">
        <v>55</v>
      </c>
      <c r="F74" s="79">
        <v>0</v>
      </c>
      <c r="G74" s="86">
        <f t="shared" si="2"/>
        <v>0</v>
      </c>
      <c r="H74" s="86">
        <v>1.6500000000000001E-2</v>
      </c>
    </row>
    <row r="75" spans="1:8" ht="24" customHeight="1">
      <c r="A75" s="24">
        <v>59</v>
      </c>
      <c r="B75" s="25" t="s">
        <v>2195</v>
      </c>
      <c r="C75" s="25" t="s">
        <v>2196</v>
      </c>
      <c r="D75" s="25" t="s">
        <v>287</v>
      </c>
      <c r="E75" s="16">
        <v>55</v>
      </c>
      <c r="F75" s="77">
        <v>0</v>
      </c>
      <c r="G75" s="83">
        <f t="shared" si="2"/>
        <v>0</v>
      </c>
      <c r="H75" s="83">
        <v>0</v>
      </c>
    </row>
    <row r="76" spans="1:8" ht="24" customHeight="1">
      <c r="A76" s="24">
        <v>60</v>
      </c>
      <c r="B76" s="25" t="s">
        <v>2094</v>
      </c>
      <c r="C76" s="25" t="s">
        <v>2095</v>
      </c>
      <c r="D76" s="25" t="s">
        <v>287</v>
      </c>
      <c r="E76" s="16">
        <v>55</v>
      </c>
      <c r="F76" s="77">
        <v>0</v>
      </c>
      <c r="G76" s="83">
        <f t="shared" si="2"/>
        <v>0</v>
      </c>
      <c r="H76" s="83">
        <v>0</v>
      </c>
    </row>
    <row r="77" spans="1:8" ht="24" customHeight="1">
      <c r="A77" s="24">
        <v>61</v>
      </c>
      <c r="B77" s="25" t="s">
        <v>2096</v>
      </c>
      <c r="C77" s="25" t="s">
        <v>2097</v>
      </c>
      <c r="D77" s="25" t="s">
        <v>287</v>
      </c>
      <c r="E77" s="16">
        <v>221</v>
      </c>
      <c r="F77" s="77">
        <v>0</v>
      </c>
      <c r="G77" s="83">
        <f t="shared" si="2"/>
        <v>0</v>
      </c>
      <c r="H77" s="83">
        <v>0</v>
      </c>
    </row>
    <row r="78" spans="1:8" ht="24" customHeight="1">
      <c r="A78" s="24">
        <v>62</v>
      </c>
      <c r="B78" s="25" t="s">
        <v>2197</v>
      </c>
      <c r="C78" s="25" t="s">
        <v>2198</v>
      </c>
      <c r="D78" s="25" t="s">
        <v>287</v>
      </c>
      <c r="E78" s="16">
        <v>41</v>
      </c>
      <c r="F78" s="77">
        <v>0</v>
      </c>
      <c r="G78" s="83">
        <f t="shared" si="2"/>
        <v>0</v>
      </c>
      <c r="H78" s="83">
        <v>0</v>
      </c>
    </row>
    <row r="79" spans="1:8" ht="24" customHeight="1">
      <c r="A79" s="24">
        <v>63</v>
      </c>
      <c r="B79" s="25" t="s">
        <v>2098</v>
      </c>
      <c r="C79" s="25" t="s">
        <v>2099</v>
      </c>
      <c r="D79" s="25" t="s">
        <v>312</v>
      </c>
      <c r="E79" s="16">
        <v>4</v>
      </c>
      <c r="F79" s="77">
        <v>0</v>
      </c>
      <c r="G79" s="83">
        <f t="shared" si="2"/>
        <v>0</v>
      </c>
      <c r="H79" s="83">
        <v>0</v>
      </c>
    </row>
    <row r="80" spans="1:8" ht="13.5" customHeight="1">
      <c r="A80" s="26">
        <v>64</v>
      </c>
      <c r="B80" s="27" t="s">
        <v>2100</v>
      </c>
      <c r="C80" s="27" t="s">
        <v>2101</v>
      </c>
      <c r="D80" s="27" t="s">
        <v>312</v>
      </c>
      <c r="E80" s="28">
        <v>4</v>
      </c>
      <c r="F80" s="79">
        <v>0</v>
      </c>
      <c r="G80" s="86">
        <f t="shared" si="2"/>
        <v>0</v>
      </c>
      <c r="H80" s="86">
        <v>0.27600000000000002</v>
      </c>
    </row>
    <row r="81" spans="1:8" ht="24" customHeight="1">
      <c r="A81" s="24">
        <v>65</v>
      </c>
      <c r="B81" s="25" t="s">
        <v>2102</v>
      </c>
      <c r="C81" s="25" t="s">
        <v>2103</v>
      </c>
      <c r="D81" s="25" t="s">
        <v>1985</v>
      </c>
      <c r="E81" s="16">
        <v>1</v>
      </c>
      <c r="F81" s="77">
        <v>0</v>
      </c>
      <c r="G81" s="83">
        <f t="shared" si="2"/>
        <v>0</v>
      </c>
      <c r="H81" s="83">
        <v>0</v>
      </c>
    </row>
    <row r="82" spans="1:8" ht="13.5" customHeight="1">
      <c r="A82" s="53">
        <v>66</v>
      </c>
      <c r="B82" s="54" t="s">
        <v>1570</v>
      </c>
      <c r="C82" s="54" t="s">
        <v>1571</v>
      </c>
      <c r="D82" s="54" t="s">
        <v>1366</v>
      </c>
      <c r="E82" s="55">
        <v>1</v>
      </c>
      <c r="F82" s="80">
        <v>0</v>
      </c>
      <c r="G82" s="87">
        <f t="shared" si="2"/>
        <v>0</v>
      </c>
      <c r="H82" s="87">
        <v>0</v>
      </c>
    </row>
    <row r="83" spans="1:8" ht="30.75" customHeight="1">
      <c r="A83" s="18"/>
      <c r="B83" s="19" t="s">
        <v>2104</v>
      </c>
      <c r="C83" s="19" t="s">
        <v>2105</v>
      </c>
      <c r="D83" s="19"/>
      <c r="E83" s="20"/>
      <c r="F83" s="75"/>
      <c r="G83" s="88">
        <f>SUM(G84:G87)</f>
        <v>0</v>
      </c>
      <c r="H83" s="88">
        <v>0</v>
      </c>
    </row>
    <row r="84" spans="1:8" ht="13.5" customHeight="1">
      <c r="A84" s="24">
        <v>67</v>
      </c>
      <c r="B84" s="25" t="s">
        <v>2106</v>
      </c>
      <c r="C84" s="25" t="s">
        <v>2107</v>
      </c>
      <c r="D84" s="25" t="s">
        <v>1897</v>
      </c>
      <c r="E84" s="16">
        <v>0.255</v>
      </c>
      <c r="F84" s="77">
        <v>0</v>
      </c>
      <c r="G84" s="83">
        <f>E84*F84</f>
        <v>0</v>
      </c>
      <c r="H84" s="83">
        <v>0</v>
      </c>
    </row>
    <row r="85" spans="1:8" ht="13.5" customHeight="1">
      <c r="A85" s="24">
        <v>68</v>
      </c>
      <c r="B85" s="25" t="s">
        <v>2108</v>
      </c>
      <c r="C85" s="25" t="s">
        <v>2109</v>
      </c>
      <c r="D85" s="25" t="s">
        <v>1897</v>
      </c>
      <c r="E85" s="16">
        <v>0.255</v>
      </c>
      <c r="F85" s="77">
        <v>0</v>
      </c>
      <c r="G85" s="83">
        <f>E85*F85</f>
        <v>0</v>
      </c>
      <c r="H85" s="83">
        <v>0</v>
      </c>
    </row>
    <row r="86" spans="1:8" ht="13.5" customHeight="1">
      <c r="A86" s="24">
        <v>69</v>
      </c>
      <c r="B86" s="25" t="s">
        <v>2110</v>
      </c>
      <c r="C86" s="25" t="s">
        <v>2111</v>
      </c>
      <c r="D86" s="25" t="s">
        <v>938</v>
      </c>
      <c r="E86" s="16">
        <v>24</v>
      </c>
      <c r="F86" s="77">
        <v>0</v>
      </c>
      <c r="G86" s="83">
        <f>E86*F86</f>
        <v>0</v>
      </c>
      <c r="H86" s="83">
        <v>0</v>
      </c>
    </row>
    <row r="87" spans="1:8" ht="24" customHeight="1">
      <c r="A87" s="24">
        <v>70</v>
      </c>
      <c r="B87" s="25" t="s">
        <v>2199</v>
      </c>
      <c r="C87" s="25" t="s">
        <v>2200</v>
      </c>
      <c r="D87" s="25" t="s">
        <v>312</v>
      </c>
      <c r="E87" s="16">
        <v>1</v>
      </c>
      <c r="F87" s="77">
        <v>0</v>
      </c>
      <c r="G87" s="83">
        <f>E87*F87</f>
        <v>0</v>
      </c>
      <c r="H87" s="83">
        <v>0</v>
      </c>
    </row>
    <row r="88" spans="1:8" ht="30.75" customHeight="1">
      <c r="A88" s="29"/>
      <c r="B88" s="30"/>
      <c r="C88" s="30" t="s">
        <v>313</v>
      </c>
      <c r="D88" s="30"/>
      <c r="E88" s="31"/>
      <c r="F88" s="81"/>
      <c r="G88" s="89">
        <f>G11+G16+G83</f>
        <v>0</v>
      </c>
      <c r="H88" s="89">
        <v>9.9102899999999998</v>
      </c>
    </row>
  </sheetData>
  <sheetProtection algorithmName="SHA-512" hashValue="U27GaV5bEv/t4FVGADGBPa2SaSLiUrtSf04NPOkvhx4RkOdPkxCUx6IroYv9Ztt88GLdH1uD10F/80jhrH5Rjw==" saltValue="041Sm2Wdm+bNr6S1sFmIA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62">
    <pageSetUpPr fitToPage="1"/>
  </sheetPr>
  <dimension ref="A1:H54"/>
  <sheetViews>
    <sheetView topLeftCell="A35" workbookViewId="0">
      <selection activeCell="L18" sqref="L18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2201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2202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7" t="s">
        <v>320</v>
      </c>
      <c r="B7" s="188"/>
      <c r="C7" s="188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G13+G18+G20</f>
        <v>0</v>
      </c>
      <c r="H12" s="88">
        <v>0.88038720000000004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5"/>
      <c r="G13" s="85">
        <f>SUM(G14:G17)</f>
        <v>0</v>
      </c>
      <c r="H13" s="85">
        <v>0</v>
      </c>
    </row>
    <row r="14" spans="1:8" ht="13.5" customHeight="1">
      <c r="A14" s="24">
        <v>1</v>
      </c>
      <c r="B14" s="25" t="s">
        <v>2203</v>
      </c>
      <c r="C14" s="25" t="s">
        <v>2204</v>
      </c>
      <c r="D14" s="25" t="s">
        <v>277</v>
      </c>
      <c r="E14" s="16">
        <v>1.875</v>
      </c>
      <c r="F14" s="77">
        <v>0</v>
      </c>
      <c r="G14" s="83">
        <f>E14*F14</f>
        <v>0</v>
      </c>
      <c r="H14" s="83">
        <v>0</v>
      </c>
    </row>
    <row r="15" spans="1:8" ht="13.5" customHeight="1">
      <c r="A15" s="24">
        <v>2</v>
      </c>
      <c r="B15" s="25" t="s">
        <v>2205</v>
      </c>
      <c r="C15" s="25" t="s">
        <v>2206</v>
      </c>
      <c r="D15" s="25" t="s">
        <v>277</v>
      </c>
      <c r="E15" s="16">
        <v>1.875</v>
      </c>
      <c r="F15" s="77">
        <v>0</v>
      </c>
      <c r="G15" s="83">
        <f>E15*F15</f>
        <v>0</v>
      </c>
      <c r="H15" s="83">
        <v>0</v>
      </c>
    </row>
    <row r="16" spans="1:8" ht="13.5" customHeight="1">
      <c r="A16" s="24">
        <v>3</v>
      </c>
      <c r="B16" s="25" t="s">
        <v>2207</v>
      </c>
      <c r="C16" s="25" t="s">
        <v>2208</v>
      </c>
      <c r="D16" s="25" t="s">
        <v>277</v>
      </c>
      <c r="E16" s="16">
        <v>1.875</v>
      </c>
      <c r="F16" s="77">
        <v>0</v>
      </c>
      <c r="G16" s="83">
        <f>E16*F16</f>
        <v>0</v>
      </c>
      <c r="H16" s="83">
        <v>0</v>
      </c>
    </row>
    <row r="17" spans="1:8" ht="13.5" customHeight="1">
      <c r="A17" s="24">
        <v>4</v>
      </c>
      <c r="B17" s="25" t="s">
        <v>2209</v>
      </c>
      <c r="C17" s="25" t="s">
        <v>2210</v>
      </c>
      <c r="D17" s="25" t="s">
        <v>277</v>
      </c>
      <c r="E17" s="16">
        <v>1.875</v>
      </c>
      <c r="F17" s="77">
        <v>0</v>
      </c>
      <c r="G17" s="83">
        <f>E17*F17</f>
        <v>0</v>
      </c>
      <c r="H17" s="83">
        <v>0</v>
      </c>
    </row>
    <row r="18" spans="1:8" ht="28.5" customHeight="1">
      <c r="A18" s="21"/>
      <c r="B18" s="22" t="s">
        <v>268</v>
      </c>
      <c r="C18" s="22" t="s">
        <v>477</v>
      </c>
      <c r="D18" s="22"/>
      <c r="E18" s="23"/>
      <c r="F18" s="76"/>
      <c r="G18" s="85">
        <f>SUM(G19)</f>
        <v>0</v>
      </c>
      <c r="H18" s="85">
        <v>0.88038720000000004</v>
      </c>
    </row>
    <row r="19" spans="1:8" ht="13.5" customHeight="1">
      <c r="A19" s="24">
        <v>5</v>
      </c>
      <c r="B19" s="25" t="s">
        <v>2211</v>
      </c>
      <c r="C19" s="25" t="s">
        <v>2212</v>
      </c>
      <c r="D19" s="25" t="s">
        <v>324</v>
      </c>
      <c r="E19" s="16">
        <v>1.68</v>
      </c>
      <c r="F19" s="77">
        <v>0</v>
      </c>
      <c r="G19" s="83">
        <f>E19*F19</f>
        <v>0</v>
      </c>
      <c r="H19" s="83">
        <v>0.88038720000000004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6"/>
      <c r="G20" s="85">
        <f>SUM(G21)</f>
        <v>0</v>
      </c>
      <c r="H20" s="85">
        <v>0</v>
      </c>
    </row>
    <row r="21" spans="1:8" ht="24" customHeight="1">
      <c r="A21" s="24">
        <v>6</v>
      </c>
      <c r="B21" s="25" t="s">
        <v>2213</v>
      </c>
      <c r="C21" s="25" t="s">
        <v>2214</v>
      </c>
      <c r="D21" s="25" t="s">
        <v>280</v>
      </c>
      <c r="E21" s="16">
        <v>0.88</v>
      </c>
      <c r="F21" s="77">
        <v>0</v>
      </c>
      <c r="G21" s="83">
        <f>E21*F21</f>
        <v>0</v>
      </c>
      <c r="H21" s="83">
        <v>0</v>
      </c>
    </row>
    <row r="22" spans="1:8" ht="30.75" customHeight="1">
      <c r="A22" s="18"/>
      <c r="B22" s="19" t="s">
        <v>1381</v>
      </c>
      <c r="C22" s="19" t="s">
        <v>1382</v>
      </c>
      <c r="D22" s="19"/>
      <c r="E22" s="20"/>
      <c r="F22" s="75"/>
      <c r="G22" s="88">
        <f>G23+G48</f>
        <v>0</v>
      </c>
      <c r="H22" s="88">
        <v>4.7379999999999999E-2</v>
      </c>
    </row>
    <row r="23" spans="1:8" ht="28.5" customHeight="1">
      <c r="A23" s="21"/>
      <c r="B23" s="22" t="s">
        <v>1383</v>
      </c>
      <c r="C23" s="22" t="s">
        <v>1384</v>
      </c>
      <c r="D23" s="22"/>
      <c r="E23" s="23"/>
      <c r="F23" s="76"/>
      <c r="G23" s="85">
        <f>SUM(G24:G47)</f>
        <v>0</v>
      </c>
      <c r="H23" s="85">
        <v>4.7379999999999999E-2</v>
      </c>
    </row>
    <row r="24" spans="1:8" ht="24" customHeight="1">
      <c r="A24" s="24">
        <v>7</v>
      </c>
      <c r="B24" s="25" t="s">
        <v>2215</v>
      </c>
      <c r="C24" s="25" t="s">
        <v>2216</v>
      </c>
      <c r="D24" s="25" t="s">
        <v>1980</v>
      </c>
      <c r="E24" s="16">
        <v>1</v>
      </c>
      <c r="F24" s="77">
        <v>0</v>
      </c>
      <c r="G24" s="83">
        <f>E24*F24</f>
        <v>0</v>
      </c>
      <c r="H24" s="83">
        <v>0</v>
      </c>
    </row>
    <row r="25" spans="1:8" ht="13.5" customHeight="1">
      <c r="A25" s="24">
        <v>9</v>
      </c>
      <c r="B25" s="25" t="s">
        <v>2217</v>
      </c>
      <c r="C25" s="25" t="s">
        <v>2218</v>
      </c>
      <c r="D25" s="25" t="s">
        <v>1980</v>
      </c>
      <c r="E25" s="16">
        <v>1</v>
      </c>
      <c r="F25" s="77">
        <v>0</v>
      </c>
      <c r="G25" s="83">
        <f t="shared" ref="G25:G47" si="0">E25*F25</f>
        <v>0</v>
      </c>
      <c r="H25" s="83">
        <v>0</v>
      </c>
    </row>
    <row r="26" spans="1:8" ht="13.5" customHeight="1">
      <c r="A26" s="24">
        <v>10</v>
      </c>
      <c r="B26" s="25" t="s">
        <v>2219</v>
      </c>
      <c r="C26" s="25" t="s">
        <v>2220</v>
      </c>
      <c r="D26" s="25" t="s">
        <v>287</v>
      </c>
      <c r="E26" s="16">
        <v>40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11</v>
      </c>
      <c r="B27" s="27" t="s">
        <v>2221</v>
      </c>
      <c r="C27" s="27" t="s">
        <v>2222</v>
      </c>
      <c r="D27" s="27" t="s">
        <v>453</v>
      </c>
      <c r="E27" s="28">
        <v>32</v>
      </c>
      <c r="F27" s="79">
        <v>0</v>
      </c>
      <c r="G27" s="86">
        <f t="shared" si="0"/>
        <v>0</v>
      </c>
      <c r="H27" s="86">
        <v>0</v>
      </c>
    </row>
    <row r="28" spans="1:8" ht="24" customHeight="1">
      <c r="A28" s="24">
        <v>12</v>
      </c>
      <c r="B28" s="25" t="s">
        <v>2223</v>
      </c>
      <c r="C28" s="25" t="s">
        <v>2224</v>
      </c>
      <c r="D28" s="25" t="s">
        <v>287</v>
      </c>
      <c r="E28" s="16">
        <v>8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13</v>
      </c>
      <c r="B29" s="27" t="s">
        <v>2225</v>
      </c>
      <c r="C29" s="27" t="s">
        <v>2226</v>
      </c>
      <c r="D29" s="27" t="s">
        <v>453</v>
      </c>
      <c r="E29" s="28">
        <v>4</v>
      </c>
      <c r="F29" s="79">
        <v>0</v>
      </c>
      <c r="G29" s="86">
        <f t="shared" si="0"/>
        <v>0</v>
      </c>
      <c r="H29" s="86">
        <v>4.0000000000000001E-3</v>
      </c>
    </row>
    <row r="30" spans="1:8" ht="13.5" customHeight="1">
      <c r="A30" s="26">
        <v>14</v>
      </c>
      <c r="B30" s="27" t="s">
        <v>2227</v>
      </c>
      <c r="C30" s="27" t="s">
        <v>2228</v>
      </c>
      <c r="D30" s="27" t="s">
        <v>1980</v>
      </c>
      <c r="E30" s="28">
        <v>4</v>
      </c>
      <c r="F30" s="79">
        <v>0</v>
      </c>
      <c r="G30" s="86">
        <f t="shared" si="0"/>
        <v>0</v>
      </c>
      <c r="H30" s="86">
        <v>6.8000000000000005E-4</v>
      </c>
    </row>
    <row r="31" spans="1:8" ht="13.5" customHeight="1">
      <c r="A31" s="26">
        <v>15</v>
      </c>
      <c r="B31" s="27" t="s">
        <v>2229</v>
      </c>
      <c r="C31" s="27" t="s">
        <v>2230</v>
      </c>
      <c r="D31" s="27" t="s">
        <v>1980</v>
      </c>
      <c r="E31" s="28">
        <v>2</v>
      </c>
      <c r="F31" s="79">
        <v>0</v>
      </c>
      <c r="G31" s="86">
        <f t="shared" si="0"/>
        <v>0</v>
      </c>
      <c r="H31" s="86">
        <v>1E-3</v>
      </c>
    </row>
    <row r="32" spans="1:8" ht="24" customHeight="1">
      <c r="A32" s="24">
        <v>16</v>
      </c>
      <c r="B32" s="25" t="s">
        <v>2231</v>
      </c>
      <c r="C32" s="25" t="s">
        <v>2232</v>
      </c>
      <c r="D32" s="25" t="s">
        <v>1980</v>
      </c>
      <c r="E32" s="16">
        <v>42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17</v>
      </c>
      <c r="B33" s="27" t="s">
        <v>2233</v>
      </c>
      <c r="C33" s="27" t="s">
        <v>2234</v>
      </c>
      <c r="D33" s="27" t="s">
        <v>1980</v>
      </c>
      <c r="E33" s="28">
        <v>8</v>
      </c>
      <c r="F33" s="79">
        <v>0</v>
      </c>
      <c r="G33" s="86">
        <f t="shared" si="0"/>
        <v>0</v>
      </c>
      <c r="H33" s="86">
        <v>3.7599999999999999E-3</v>
      </c>
    </row>
    <row r="34" spans="1:8" ht="13.5" customHeight="1">
      <c r="A34" s="26">
        <v>18</v>
      </c>
      <c r="B34" s="27" t="s">
        <v>2235</v>
      </c>
      <c r="C34" s="27" t="s">
        <v>2236</v>
      </c>
      <c r="D34" s="27" t="s">
        <v>1980</v>
      </c>
      <c r="E34" s="28">
        <v>3</v>
      </c>
      <c r="F34" s="79">
        <v>0</v>
      </c>
      <c r="G34" s="86">
        <f t="shared" si="0"/>
        <v>0</v>
      </c>
      <c r="H34" s="86">
        <v>5.4000000000000001E-4</v>
      </c>
    </row>
    <row r="35" spans="1:8" ht="24" customHeight="1">
      <c r="A35" s="26">
        <v>19</v>
      </c>
      <c r="B35" s="27" t="s">
        <v>2237</v>
      </c>
      <c r="C35" s="27" t="s">
        <v>2238</v>
      </c>
      <c r="D35" s="27" t="s">
        <v>1980</v>
      </c>
      <c r="E35" s="28">
        <v>31</v>
      </c>
      <c r="F35" s="79">
        <v>0</v>
      </c>
      <c r="G35" s="86">
        <f t="shared" si="0"/>
        <v>0</v>
      </c>
      <c r="H35" s="86">
        <v>0</v>
      </c>
    </row>
    <row r="36" spans="1:8" ht="24" customHeight="1">
      <c r="A36" s="24">
        <v>20</v>
      </c>
      <c r="B36" s="25" t="s">
        <v>2239</v>
      </c>
      <c r="C36" s="25" t="s">
        <v>2240</v>
      </c>
      <c r="D36" s="25" t="s">
        <v>1980</v>
      </c>
      <c r="E36" s="16">
        <v>4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6">
        <v>21</v>
      </c>
      <c r="B37" s="27" t="s">
        <v>2241</v>
      </c>
      <c r="C37" s="27" t="s">
        <v>2242</v>
      </c>
      <c r="D37" s="27" t="s">
        <v>1980</v>
      </c>
      <c r="E37" s="28">
        <v>4</v>
      </c>
      <c r="F37" s="79">
        <v>0</v>
      </c>
      <c r="G37" s="86">
        <f t="shared" si="0"/>
        <v>0</v>
      </c>
      <c r="H37" s="86">
        <v>3.2800000000000003E-2</v>
      </c>
    </row>
    <row r="38" spans="1:8" ht="24" customHeight="1">
      <c r="A38" s="24">
        <v>22</v>
      </c>
      <c r="B38" s="25" t="s">
        <v>2243</v>
      </c>
      <c r="C38" s="25" t="s">
        <v>2244</v>
      </c>
      <c r="D38" s="25" t="s">
        <v>1980</v>
      </c>
      <c r="E38" s="16">
        <v>2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23</v>
      </c>
      <c r="B39" s="27" t="s">
        <v>2245</v>
      </c>
      <c r="C39" s="27" t="s">
        <v>2246</v>
      </c>
      <c r="D39" s="27" t="s">
        <v>1980</v>
      </c>
      <c r="E39" s="28">
        <v>2</v>
      </c>
      <c r="F39" s="79">
        <v>0</v>
      </c>
      <c r="G39" s="86">
        <f t="shared" si="0"/>
        <v>0</v>
      </c>
      <c r="H39" s="86">
        <v>3.3999999999999998E-3</v>
      </c>
    </row>
    <row r="40" spans="1:8" ht="24" customHeight="1">
      <c r="A40" s="26">
        <v>24</v>
      </c>
      <c r="B40" s="27" t="s">
        <v>2247</v>
      </c>
      <c r="C40" s="27" t="s">
        <v>2248</v>
      </c>
      <c r="D40" s="27" t="s">
        <v>1980</v>
      </c>
      <c r="E40" s="28">
        <v>4</v>
      </c>
      <c r="F40" s="79">
        <v>0</v>
      </c>
      <c r="G40" s="86">
        <f t="shared" si="0"/>
        <v>0</v>
      </c>
      <c r="H40" s="86">
        <v>1.1999999999999999E-3</v>
      </c>
    </row>
    <row r="41" spans="1:8" ht="13.5" customHeight="1">
      <c r="A41" s="24">
        <v>25</v>
      </c>
      <c r="B41" s="25" t="s">
        <v>1994</v>
      </c>
      <c r="C41" s="25" t="s">
        <v>1995</v>
      </c>
      <c r="D41" s="25" t="s">
        <v>938</v>
      </c>
      <c r="E41" s="16">
        <v>4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4">
        <v>26</v>
      </c>
      <c r="B42" s="25" t="s">
        <v>1996</v>
      </c>
      <c r="C42" s="25" t="s">
        <v>1997</v>
      </c>
      <c r="D42" s="25" t="s">
        <v>938</v>
      </c>
      <c r="E42" s="16">
        <v>16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4">
        <v>27</v>
      </c>
      <c r="B43" s="25" t="s">
        <v>2000</v>
      </c>
      <c r="C43" s="25" t="s">
        <v>2001</v>
      </c>
      <c r="D43" s="25" t="s">
        <v>938</v>
      </c>
      <c r="E43" s="16">
        <v>8</v>
      </c>
      <c r="F43" s="77">
        <v>0</v>
      </c>
      <c r="G43" s="83">
        <f t="shared" si="0"/>
        <v>0</v>
      </c>
      <c r="H43" s="83">
        <v>0</v>
      </c>
    </row>
    <row r="44" spans="1:8" ht="24" customHeight="1">
      <c r="A44" s="24">
        <v>35</v>
      </c>
      <c r="B44" s="25" t="s">
        <v>2249</v>
      </c>
      <c r="C44" s="25" t="s">
        <v>2250</v>
      </c>
      <c r="D44" s="25" t="s">
        <v>2251</v>
      </c>
      <c r="E44" s="16">
        <v>1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53">
        <v>28</v>
      </c>
      <c r="B45" s="54" t="s">
        <v>1566</v>
      </c>
      <c r="C45" s="54" t="s">
        <v>1567</v>
      </c>
      <c r="D45" s="54" t="s">
        <v>1366</v>
      </c>
      <c r="E45" s="55">
        <v>1</v>
      </c>
      <c r="F45" s="80">
        <v>0</v>
      </c>
      <c r="G45" s="87">
        <f t="shared" si="0"/>
        <v>0</v>
      </c>
      <c r="H45" s="87">
        <v>0</v>
      </c>
    </row>
    <row r="46" spans="1:8" ht="13.5" customHeight="1">
      <c r="A46" s="53">
        <v>29</v>
      </c>
      <c r="B46" s="54" t="s">
        <v>1568</v>
      </c>
      <c r="C46" s="54" t="s">
        <v>1569</v>
      </c>
      <c r="D46" s="54" t="s">
        <v>1366</v>
      </c>
      <c r="E46" s="55">
        <v>3</v>
      </c>
      <c r="F46" s="80">
        <v>0</v>
      </c>
      <c r="G46" s="87">
        <f t="shared" si="0"/>
        <v>0</v>
      </c>
      <c r="H46" s="87">
        <v>0</v>
      </c>
    </row>
    <row r="47" spans="1:8" ht="13.5" customHeight="1">
      <c r="A47" s="53">
        <v>30</v>
      </c>
      <c r="B47" s="54" t="s">
        <v>1570</v>
      </c>
      <c r="C47" s="54" t="s">
        <v>1571</v>
      </c>
      <c r="D47" s="54" t="s">
        <v>1366</v>
      </c>
      <c r="E47" s="55">
        <v>1</v>
      </c>
      <c r="F47" s="80">
        <v>0</v>
      </c>
      <c r="G47" s="87">
        <f t="shared" si="0"/>
        <v>0</v>
      </c>
      <c r="H47" s="87">
        <v>0</v>
      </c>
    </row>
    <row r="48" spans="1:8" ht="28.5" customHeight="1">
      <c r="A48" s="21"/>
      <c r="B48" s="22" t="s">
        <v>1960</v>
      </c>
      <c r="C48" s="22" t="s">
        <v>1961</v>
      </c>
      <c r="D48" s="22"/>
      <c r="E48" s="23"/>
      <c r="F48" s="76"/>
      <c r="G48" s="85">
        <f>SUM(G49:G52)</f>
        <v>0</v>
      </c>
      <c r="H48" s="85">
        <v>0</v>
      </c>
    </row>
    <row r="49" spans="1:8" ht="13.5" customHeight="1">
      <c r="A49" s="24">
        <v>31</v>
      </c>
      <c r="B49" s="25" t="s">
        <v>2252</v>
      </c>
      <c r="C49" s="25" t="s">
        <v>2253</v>
      </c>
      <c r="D49" s="25" t="s">
        <v>287</v>
      </c>
      <c r="E49" s="16">
        <v>40</v>
      </c>
      <c r="F49" s="77">
        <v>0</v>
      </c>
      <c r="G49" s="83">
        <f>E49*F49</f>
        <v>0</v>
      </c>
      <c r="H49" s="83">
        <v>0</v>
      </c>
    </row>
    <row r="50" spans="1:8" ht="13.5" customHeight="1">
      <c r="A50" s="24">
        <v>32</v>
      </c>
      <c r="B50" s="25" t="s">
        <v>2016</v>
      </c>
      <c r="C50" s="25" t="s">
        <v>2254</v>
      </c>
      <c r="D50" s="25" t="s">
        <v>324</v>
      </c>
      <c r="E50" s="16">
        <v>14</v>
      </c>
      <c r="F50" s="77">
        <v>0</v>
      </c>
      <c r="G50" s="83">
        <f>E50*F50</f>
        <v>0</v>
      </c>
      <c r="H50" s="83">
        <v>0</v>
      </c>
    </row>
    <row r="51" spans="1:8" ht="13.5" customHeight="1">
      <c r="A51" s="24">
        <v>33</v>
      </c>
      <c r="B51" s="25" t="s">
        <v>2255</v>
      </c>
      <c r="C51" s="25" t="s">
        <v>2256</v>
      </c>
      <c r="D51" s="25" t="s">
        <v>287</v>
      </c>
      <c r="E51" s="16">
        <v>40</v>
      </c>
      <c r="F51" s="77">
        <v>0</v>
      </c>
      <c r="G51" s="83">
        <f>E51*F51</f>
        <v>0</v>
      </c>
      <c r="H51" s="83">
        <v>0</v>
      </c>
    </row>
    <row r="52" spans="1:8" ht="13.5" customHeight="1">
      <c r="A52" s="53">
        <v>34</v>
      </c>
      <c r="B52" s="54" t="s">
        <v>1570</v>
      </c>
      <c r="C52" s="54" t="s">
        <v>1571</v>
      </c>
      <c r="D52" s="54" t="s">
        <v>1366</v>
      </c>
      <c r="E52" s="55">
        <v>1</v>
      </c>
      <c r="F52" s="80">
        <v>0</v>
      </c>
      <c r="G52" s="87">
        <f>E52*F52</f>
        <v>0</v>
      </c>
      <c r="H52" s="87">
        <v>0</v>
      </c>
    </row>
    <row r="53" spans="1:8" ht="30.75" customHeight="1">
      <c r="A53" s="29"/>
      <c r="B53" s="30"/>
      <c r="C53" s="30" t="s">
        <v>313</v>
      </c>
      <c r="D53" s="30"/>
      <c r="E53" s="31"/>
      <c r="F53" s="81"/>
      <c r="G53" s="89">
        <f>G12+G22</f>
        <v>0</v>
      </c>
      <c r="H53" s="89">
        <v>0.92776720000000001</v>
      </c>
    </row>
    <row r="54" spans="1:8" ht="12" customHeight="1">
      <c r="F54" s="97"/>
      <c r="G54" s="96"/>
      <c r="H54" s="96"/>
    </row>
  </sheetData>
  <sheetProtection algorithmName="SHA-512" hashValue="iA5OEYa8RHqYlyXooPaW+ktxS2rs2EI04JSOOBBQKeamnQPvlH3pogGKD57qpiqPNuFDtZFVJFfkCZgVyOLMnQ==" saltValue="OAnGrdzQvf6P7DsSFRk11Q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64">
    <pageSetUpPr fitToPage="1"/>
  </sheetPr>
  <dimension ref="A1:H22"/>
  <sheetViews>
    <sheetView workbookViewId="0">
      <selection activeCell="C15" sqref="C15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2201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2257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254</v>
      </c>
      <c r="F6" s="4"/>
      <c r="G6" s="4"/>
      <c r="H6" s="4"/>
    </row>
    <row r="7" spans="1:8" ht="13.5" customHeight="1">
      <c r="A7" s="187" t="s">
        <v>320</v>
      </c>
      <c r="B7" s="188"/>
      <c r="C7" s="188"/>
      <c r="D7" s="7"/>
      <c r="E7" s="4" t="s">
        <v>867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1381</v>
      </c>
      <c r="C12" s="19" t="s">
        <v>1382</v>
      </c>
      <c r="D12" s="19"/>
      <c r="E12" s="20"/>
      <c r="F12" s="20"/>
      <c r="G12" s="88">
        <f>G13</f>
        <v>0</v>
      </c>
      <c r="H12" s="88">
        <v>0</v>
      </c>
    </row>
    <row r="13" spans="1:8" ht="28.5" customHeight="1">
      <c r="A13" s="21"/>
      <c r="B13" s="22" t="s">
        <v>1383</v>
      </c>
      <c r="C13" s="22" t="s">
        <v>1384</v>
      </c>
      <c r="D13" s="22"/>
      <c r="E13" s="23"/>
      <c r="F13" s="23"/>
      <c r="G13" s="85">
        <f>SUM(G14:G21)</f>
        <v>0</v>
      </c>
      <c r="H13" s="85">
        <v>0</v>
      </c>
    </row>
    <row r="14" spans="1:8" ht="13.5" customHeight="1">
      <c r="A14" s="26"/>
      <c r="B14" s="27" t="s">
        <v>2258</v>
      </c>
      <c r="C14" s="27" t="s">
        <v>2259</v>
      </c>
      <c r="D14" s="27" t="s">
        <v>312</v>
      </c>
      <c r="E14" s="28">
        <v>1</v>
      </c>
      <c r="F14" s="36">
        <v>0</v>
      </c>
      <c r="G14" s="86">
        <f>E14*F14</f>
        <v>0</v>
      </c>
      <c r="H14" s="86">
        <v>0</v>
      </c>
    </row>
    <row r="15" spans="1:8" ht="24" customHeight="1">
      <c r="A15" s="24"/>
      <c r="B15" s="25"/>
      <c r="C15" s="25" t="s">
        <v>2260</v>
      </c>
      <c r="D15" s="25" t="s">
        <v>312</v>
      </c>
      <c r="E15" s="16">
        <v>1</v>
      </c>
      <c r="F15" s="35">
        <v>0</v>
      </c>
      <c r="G15" s="83">
        <f t="shared" ref="G15:G21" si="0">E15*F15</f>
        <v>0</v>
      </c>
      <c r="H15" s="83">
        <v>0</v>
      </c>
    </row>
    <row r="16" spans="1:8" ht="13.5" customHeight="1">
      <c r="A16" s="24"/>
      <c r="B16" s="25"/>
      <c r="C16" s="25" t="s">
        <v>2261</v>
      </c>
      <c r="D16" s="25" t="s">
        <v>312</v>
      </c>
      <c r="E16" s="16">
        <v>1</v>
      </c>
      <c r="F16" s="35">
        <v>0</v>
      </c>
      <c r="G16" s="83">
        <f t="shared" si="0"/>
        <v>0</v>
      </c>
      <c r="H16" s="83">
        <v>0</v>
      </c>
    </row>
    <row r="17" spans="1:8" ht="13.5" customHeight="1">
      <c r="A17" s="26"/>
      <c r="B17" s="27"/>
      <c r="C17" s="27" t="s">
        <v>2262</v>
      </c>
      <c r="D17" s="27" t="s">
        <v>312</v>
      </c>
      <c r="E17" s="28">
        <v>2</v>
      </c>
      <c r="F17" s="36">
        <v>0</v>
      </c>
      <c r="G17" s="86">
        <f t="shared" si="0"/>
        <v>0</v>
      </c>
      <c r="H17" s="86">
        <v>0</v>
      </c>
    </row>
    <row r="18" spans="1:8" ht="13.5" customHeight="1">
      <c r="A18" s="24"/>
      <c r="B18" s="25"/>
      <c r="C18" s="25" t="s">
        <v>2263</v>
      </c>
      <c r="D18" s="25" t="s">
        <v>312</v>
      </c>
      <c r="E18" s="16">
        <v>2</v>
      </c>
      <c r="F18" s="35">
        <v>0</v>
      </c>
      <c r="G18" s="83">
        <f t="shared" si="0"/>
        <v>0</v>
      </c>
      <c r="H18" s="83">
        <v>0</v>
      </c>
    </row>
    <row r="19" spans="1:8" ht="13.5" customHeight="1">
      <c r="A19" s="24"/>
      <c r="B19" s="25"/>
      <c r="C19" s="25" t="s">
        <v>2264</v>
      </c>
      <c r="D19" s="25" t="s">
        <v>312</v>
      </c>
      <c r="E19" s="16">
        <v>1</v>
      </c>
      <c r="F19" s="35">
        <v>0</v>
      </c>
      <c r="G19" s="83">
        <f t="shared" si="0"/>
        <v>0</v>
      </c>
      <c r="H19" s="83">
        <v>0</v>
      </c>
    </row>
    <row r="20" spans="1:8" ht="13.5" customHeight="1">
      <c r="A20" s="24"/>
      <c r="B20" s="25"/>
      <c r="C20" s="25" t="s">
        <v>2265</v>
      </c>
      <c r="D20" s="25" t="s">
        <v>312</v>
      </c>
      <c r="E20" s="16">
        <v>1</v>
      </c>
      <c r="F20" s="35">
        <v>0</v>
      </c>
      <c r="G20" s="83">
        <f t="shared" si="0"/>
        <v>0</v>
      </c>
      <c r="H20" s="83">
        <v>0</v>
      </c>
    </row>
    <row r="21" spans="1:8" ht="13.5" customHeight="1">
      <c r="A21" s="24"/>
      <c r="B21" s="25" t="s">
        <v>2266</v>
      </c>
      <c r="C21" s="25" t="s">
        <v>2267</v>
      </c>
      <c r="D21" s="25" t="s">
        <v>1366</v>
      </c>
      <c r="E21" s="16">
        <v>3.6</v>
      </c>
      <c r="F21" s="35">
        <v>0</v>
      </c>
      <c r="G21" s="83">
        <f t="shared" si="0"/>
        <v>0</v>
      </c>
      <c r="H21" s="83">
        <v>0</v>
      </c>
    </row>
    <row r="22" spans="1:8" ht="30.75" customHeight="1">
      <c r="A22" s="29"/>
      <c r="B22" s="30"/>
      <c r="C22" s="30" t="s">
        <v>313</v>
      </c>
      <c r="D22" s="30"/>
      <c r="E22" s="31"/>
      <c r="F22" s="31"/>
      <c r="G22" s="89">
        <f>G12</f>
        <v>0</v>
      </c>
      <c r="H22" s="89">
        <v>0</v>
      </c>
    </row>
  </sheetData>
  <sheetProtection algorithmName="SHA-512" hashValue="paeh1caj2NuCdzvGXdfrT/0LIjisat20inzz2LK6PrBTRP6utW8kSqpg+bmHBZLO8C7PMja8OBbxGnciBeiG1g==" saltValue="bDJoR0Z6vfQpm2uLgVJEh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67">
    <pageSetUpPr fitToPage="1"/>
  </sheetPr>
  <dimension ref="A1:H191"/>
  <sheetViews>
    <sheetView topLeftCell="A177" workbookViewId="0">
      <selection activeCell="F190" sqref="F13:F190"/>
    </sheetView>
  </sheetViews>
  <sheetFormatPr defaultColWidth="10.5" defaultRowHeight="12" customHeight="1"/>
  <cols>
    <col min="1" max="1" width="7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2268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2269</v>
      </c>
      <c r="F5" s="4"/>
      <c r="G5" s="4"/>
      <c r="H5" s="4"/>
    </row>
    <row r="6" spans="1:8" ht="13.5" customHeight="1">
      <c r="A6" s="187" t="s">
        <v>2270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G12+G39+G169+G189</f>
        <v>0</v>
      </c>
      <c r="H11" s="88">
        <v>0.109817122</v>
      </c>
    </row>
    <row r="12" spans="1:8" ht="28.5" customHeight="1">
      <c r="A12" s="21"/>
      <c r="B12" s="22" t="s">
        <v>1383</v>
      </c>
      <c r="C12" s="22" t="s">
        <v>2271</v>
      </c>
      <c r="D12" s="22"/>
      <c r="E12" s="23"/>
      <c r="F12" s="85"/>
      <c r="G12" s="85">
        <f>SUM(G13:G38)</f>
        <v>0</v>
      </c>
      <c r="H12" s="85">
        <v>0.107230122</v>
      </c>
    </row>
    <row r="13" spans="1:8" ht="13.5" customHeight="1">
      <c r="A13" s="24">
        <v>1</v>
      </c>
      <c r="B13" s="25" t="s">
        <v>2272</v>
      </c>
      <c r="C13" s="25" t="s">
        <v>2273</v>
      </c>
      <c r="D13" s="25" t="s">
        <v>312</v>
      </c>
      <c r="E13" s="16">
        <v>8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4">
        <v>2</v>
      </c>
      <c r="B14" s="25" t="s">
        <v>2274</v>
      </c>
      <c r="C14" s="25" t="s">
        <v>2275</v>
      </c>
      <c r="D14" s="25" t="s">
        <v>312</v>
      </c>
      <c r="E14" s="16">
        <v>6</v>
      </c>
      <c r="F14" s="77">
        <v>0</v>
      </c>
      <c r="G14" s="83">
        <f t="shared" ref="G14:G38" si="0">E14*F14</f>
        <v>0</v>
      </c>
      <c r="H14" s="83">
        <v>0</v>
      </c>
    </row>
    <row r="15" spans="1:8" ht="13.5" customHeight="1">
      <c r="A15" s="24">
        <v>3</v>
      </c>
      <c r="B15" s="25" t="s">
        <v>2276</v>
      </c>
      <c r="C15" s="25" t="s">
        <v>2277</v>
      </c>
      <c r="D15" s="25" t="s">
        <v>312</v>
      </c>
      <c r="E15" s="16">
        <v>6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2278</v>
      </c>
      <c r="C16" s="25" t="s">
        <v>2279</v>
      </c>
      <c r="D16" s="25" t="s">
        <v>312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 t="s">
        <v>2280</v>
      </c>
      <c r="C17" s="27" t="s">
        <v>2281</v>
      </c>
      <c r="D17" s="27" t="s">
        <v>312</v>
      </c>
      <c r="E17" s="28">
        <v>1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6">
        <v>6</v>
      </c>
      <c r="B18" s="27" t="s">
        <v>2282</v>
      </c>
      <c r="C18" s="27" t="s">
        <v>2283</v>
      </c>
      <c r="D18" s="27" t="s">
        <v>312</v>
      </c>
      <c r="E18" s="28">
        <v>1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26">
        <v>7</v>
      </c>
      <c r="B19" s="27" t="s">
        <v>2284</v>
      </c>
      <c r="C19" s="27" t="s">
        <v>2285</v>
      </c>
      <c r="D19" s="27" t="s">
        <v>312</v>
      </c>
      <c r="E19" s="28">
        <v>2</v>
      </c>
      <c r="F19" s="79">
        <v>0</v>
      </c>
      <c r="G19" s="86">
        <f t="shared" si="0"/>
        <v>0</v>
      </c>
      <c r="H19" s="86">
        <v>0</v>
      </c>
    </row>
    <row r="20" spans="1:8" ht="13.5" customHeight="1">
      <c r="A20" s="26">
        <v>8</v>
      </c>
      <c r="B20" s="27" t="s">
        <v>2286</v>
      </c>
      <c r="C20" s="27" t="s">
        <v>2287</v>
      </c>
      <c r="D20" s="27" t="s">
        <v>312</v>
      </c>
      <c r="E20" s="28">
        <v>2</v>
      </c>
      <c r="F20" s="79">
        <v>0</v>
      </c>
      <c r="G20" s="86">
        <f t="shared" si="0"/>
        <v>0</v>
      </c>
      <c r="H20" s="86">
        <v>1.00122E-4</v>
      </c>
    </row>
    <row r="21" spans="1:8" ht="13.5" customHeight="1">
      <c r="A21" s="26">
        <v>9</v>
      </c>
      <c r="B21" s="27" t="s">
        <v>2288</v>
      </c>
      <c r="C21" s="27" t="s">
        <v>2289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1.3999999999999999E-4</v>
      </c>
    </row>
    <row r="22" spans="1:8" ht="24" customHeight="1">
      <c r="A22" s="24">
        <v>10</v>
      </c>
      <c r="B22" s="25" t="s">
        <v>2290</v>
      </c>
      <c r="C22" s="25" t="s">
        <v>2291</v>
      </c>
      <c r="D22" s="25" t="s">
        <v>287</v>
      </c>
      <c r="E22" s="16">
        <v>6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6">
        <v>11</v>
      </c>
      <c r="B23" s="27" t="s">
        <v>2292</v>
      </c>
      <c r="C23" s="27" t="s">
        <v>2293</v>
      </c>
      <c r="D23" s="27" t="s">
        <v>453</v>
      </c>
      <c r="E23" s="28">
        <v>15</v>
      </c>
      <c r="F23" s="79">
        <v>0</v>
      </c>
      <c r="G23" s="86">
        <f t="shared" si="0"/>
        <v>0</v>
      </c>
      <c r="H23" s="86">
        <v>1.4999999999999999E-2</v>
      </c>
    </row>
    <row r="24" spans="1:8" ht="24" customHeight="1">
      <c r="A24" s="24">
        <v>12</v>
      </c>
      <c r="B24" s="25" t="s">
        <v>2294</v>
      </c>
      <c r="C24" s="25" t="s">
        <v>2295</v>
      </c>
      <c r="D24" s="25" t="s">
        <v>312</v>
      </c>
      <c r="E24" s="16">
        <v>3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6">
        <v>13</v>
      </c>
      <c r="B25" s="27" t="s">
        <v>2296</v>
      </c>
      <c r="C25" s="27" t="s">
        <v>2297</v>
      </c>
      <c r="D25" s="27" t="s">
        <v>312</v>
      </c>
      <c r="E25" s="28">
        <v>3</v>
      </c>
      <c r="F25" s="79">
        <v>0</v>
      </c>
      <c r="G25" s="86">
        <f t="shared" si="0"/>
        <v>0</v>
      </c>
      <c r="H25" s="86">
        <v>2.1989999999999999E-2</v>
      </c>
    </row>
    <row r="26" spans="1:8" ht="13.5" customHeight="1">
      <c r="A26" s="24">
        <v>14</v>
      </c>
      <c r="B26" s="25" t="s">
        <v>2298</v>
      </c>
      <c r="C26" s="25" t="s">
        <v>2299</v>
      </c>
      <c r="D26" s="25" t="s">
        <v>287</v>
      </c>
      <c r="E26" s="16">
        <v>145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2300</v>
      </c>
      <c r="C27" s="27" t="s">
        <v>2301</v>
      </c>
      <c r="D27" s="27" t="s">
        <v>287</v>
      </c>
      <c r="E27" s="28">
        <v>5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6">
        <v>16</v>
      </c>
      <c r="B28" s="27" t="s">
        <v>2302</v>
      </c>
      <c r="C28" s="27" t="s">
        <v>2303</v>
      </c>
      <c r="D28" s="27" t="s">
        <v>287</v>
      </c>
      <c r="E28" s="28">
        <v>100</v>
      </c>
      <c r="F28" s="79">
        <v>0</v>
      </c>
      <c r="G28" s="86">
        <f t="shared" si="0"/>
        <v>0</v>
      </c>
      <c r="H28" s="86">
        <v>0.05</v>
      </c>
    </row>
    <row r="29" spans="1:8" ht="13.5" customHeight="1">
      <c r="A29" s="26">
        <v>17</v>
      </c>
      <c r="B29" s="27" t="s">
        <v>2304</v>
      </c>
      <c r="C29" s="27" t="s">
        <v>2305</v>
      </c>
      <c r="D29" s="27" t="s">
        <v>287</v>
      </c>
      <c r="E29" s="28">
        <v>20</v>
      </c>
      <c r="F29" s="79">
        <v>0</v>
      </c>
      <c r="G29" s="86">
        <f t="shared" si="0"/>
        <v>0</v>
      </c>
      <c r="H29" s="86">
        <v>0.01</v>
      </c>
    </row>
    <row r="30" spans="1:8" ht="13.5" customHeight="1">
      <c r="A30" s="26">
        <v>18</v>
      </c>
      <c r="B30" s="27" t="s">
        <v>2306</v>
      </c>
      <c r="C30" s="27" t="s">
        <v>2307</v>
      </c>
      <c r="D30" s="27" t="s">
        <v>287</v>
      </c>
      <c r="E30" s="28">
        <v>20</v>
      </c>
      <c r="F30" s="79">
        <v>0</v>
      </c>
      <c r="G30" s="86">
        <f t="shared" si="0"/>
        <v>0</v>
      </c>
      <c r="H30" s="86">
        <v>0.01</v>
      </c>
    </row>
    <row r="31" spans="1:8" ht="13.5" customHeight="1">
      <c r="A31" s="24">
        <v>19</v>
      </c>
      <c r="B31" s="25" t="s">
        <v>2308</v>
      </c>
      <c r="C31" s="25" t="s">
        <v>2309</v>
      </c>
      <c r="D31" s="25" t="s">
        <v>287</v>
      </c>
      <c r="E31" s="16">
        <v>5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6">
        <v>20</v>
      </c>
      <c r="B32" s="27" t="s">
        <v>2310</v>
      </c>
      <c r="C32" s="27" t="s">
        <v>2311</v>
      </c>
      <c r="D32" s="27" t="s">
        <v>287</v>
      </c>
      <c r="E32" s="28">
        <v>5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21</v>
      </c>
      <c r="B33" s="25" t="s">
        <v>2312</v>
      </c>
      <c r="C33" s="25" t="s">
        <v>2313</v>
      </c>
      <c r="D33" s="25" t="s">
        <v>287</v>
      </c>
      <c r="E33" s="16">
        <v>5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 t="s">
        <v>2314</v>
      </c>
      <c r="C34" s="27" t="s">
        <v>2315</v>
      </c>
      <c r="D34" s="27" t="s">
        <v>287</v>
      </c>
      <c r="E34" s="28">
        <v>5</v>
      </c>
      <c r="F34" s="79">
        <v>0</v>
      </c>
      <c r="G34" s="86">
        <f t="shared" si="0"/>
        <v>0</v>
      </c>
      <c r="H34" s="86">
        <v>0</v>
      </c>
    </row>
    <row r="35" spans="1:8" ht="24" customHeight="1">
      <c r="A35" s="24">
        <v>23</v>
      </c>
      <c r="B35" s="25" t="s">
        <v>2316</v>
      </c>
      <c r="C35" s="25" t="s">
        <v>2317</v>
      </c>
      <c r="D35" s="25" t="s">
        <v>2318</v>
      </c>
      <c r="E35" s="16">
        <v>1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53">
        <v>24</v>
      </c>
      <c r="B36" s="54" t="s">
        <v>1566</v>
      </c>
      <c r="C36" s="54" t="s">
        <v>1567</v>
      </c>
      <c r="D36" s="54" t="s">
        <v>1366</v>
      </c>
      <c r="E36" s="55">
        <v>1</v>
      </c>
      <c r="F36" s="80">
        <v>0</v>
      </c>
      <c r="G36" s="87">
        <f t="shared" si="0"/>
        <v>0</v>
      </c>
      <c r="H36" s="87">
        <v>0</v>
      </c>
    </row>
    <row r="37" spans="1:8" ht="13.5" customHeight="1">
      <c r="A37" s="53">
        <v>25</v>
      </c>
      <c r="B37" s="54" t="s">
        <v>1568</v>
      </c>
      <c r="C37" s="54" t="s">
        <v>1569</v>
      </c>
      <c r="D37" s="54" t="s">
        <v>1366</v>
      </c>
      <c r="E37" s="55">
        <v>3</v>
      </c>
      <c r="F37" s="80">
        <v>0</v>
      </c>
      <c r="G37" s="87">
        <f t="shared" si="0"/>
        <v>0</v>
      </c>
      <c r="H37" s="87">
        <v>0</v>
      </c>
    </row>
    <row r="38" spans="1:8" ht="13.5" customHeight="1">
      <c r="A38" s="53">
        <v>26</v>
      </c>
      <c r="B38" s="54" t="s">
        <v>1570</v>
      </c>
      <c r="C38" s="54" t="s">
        <v>1571</v>
      </c>
      <c r="D38" s="54" t="s">
        <v>1366</v>
      </c>
      <c r="E38" s="55">
        <v>1</v>
      </c>
      <c r="F38" s="80">
        <v>0</v>
      </c>
      <c r="G38" s="87">
        <f t="shared" si="0"/>
        <v>0</v>
      </c>
      <c r="H38" s="87">
        <v>0</v>
      </c>
    </row>
    <row r="39" spans="1:8" ht="28.5" customHeight="1">
      <c r="A39" s="21"/>
      <c r="B39" s="22" t="s">
        <v>2049</v>
      </c>
      <c r="C39" s="22" t="s">
        <v>2050</v>
      </c>
      <c r="D39" s="22"/>
      <c r="E39" s="23"/>
      <c r="F39" s="76"/>
      <c r="G39" s="85">
        <f>SUM(G40:G168)</f>
        <v>0</v>
      </c>
      <c r="H39" s="85">
        <v>2.5869999999999999E-3</v>
      </c>
    </row>
    <row r="40" spans="1:8" ht="34.5" customHeight="1">
      <c r="A40" s="24">
        <v>27</v>
      </c>
      <c r="B40" s="25" t="s">
        <v>2319</v>
      </c>
      <c r="C40" s="25" t="s">
        <v>2320</v>
      </c>
      <c r="D40" s="25" t="s">
        <v>312</v>
      </c>
      <c r="E40" s="16">
        <v>6</v>
      </c>
      <c r="F40" s="77">
        <v>0</v>
      </c>
      <c r="G40" s="83">
        <f>E40*F40</f>
        <v>0</v>
      </c>
      <c r="H40" s="83">
        <v>0</v>
      </c>
    </row>
    <row r="41" spans="1:8" ht="24" customHeight="1">
      <c r="A41" s="24">
        <v>28</v>
      </c>
      <c r="B41" s="25" t="s">
        <v>2321</v>
      </c>
      <c r="C41" s="25" t="s">
        <v>2322</v>
      </c>
      <c r="D41" s="25" t="s">
        <v>312</v>
      </c>
      <c r="E41" s="16">
        <v>5</v>
      </c>
      <c r="F41" s="77">
        <v>0</v>
      </c>
      <c r="G41" s="83">
        <f t="shared" ref="G41:G104" si="1">E41*F41</f>
        <v>0</v>
      </c>
      <c r="H41" s="83">
        <v>0</v>
      </c>
    </row>
    <row r="42" spans="1:8" ht="24" customHeight="1">
      <c r="A42" s="24">
        <v>29</v>
      </c>
      <c r="B42" s="25" t="s">
        <v>2323</v>
      </c>
      <c r="C42" s="25" t="s">
        <v>2324</v>
      </c>
      <c r="D42" s="25" t="s">
        <v>312</v>
      </c>
      <c r="E42" s="16">
        <v>1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30</v>
      </c>
      <c r="B43" s="25" t="s">
        <v>2325</v>
      </c>
      <c r="C43" s="25" t="s">
        <v>2326</v>
      </c>
      <c r="D43" s="25" t="s">
        <v>287</v>
      </c>
      <c r="E43" s="16">
        <v>30</v>
      </c>
      <c r="F43" s="77">
        <v>0</v>
      </c>
      <c r="G43" s="83">
        <f t="shared" si="1"/>
        <v>0</v>
      </c>
      <c r="H43" s="83">
        <v>0</v>
      </c>
    </row>
    <row r="44" spans="1:8" ht="13.5" customHeight="1">
      <c r="A44" s="26">
        <v>31</v>
      </c>
      <c r="B44" s="27" t="s">
        <v>2327</v>
      </c>
      <c r="C44" s="27" t="s">
        <v>2328</v>
      </c>
      <c r="D44" s="27" t="s">
        <v>287</v>
      </c>
      <c r="E44" s="28">
        <v>20</v>
      </c>
      <c r="F44" s="79">
        <v>0</v>
      </c>
      <c r="G44" s="86">
        <f t="shared" si="1"/>
        <v>0</v>
      </c>
      <c r="H44" s="86">
        <v>0</v>
      </c>
    </row>
    <row r="45" spans="1:8" ht="13.5" customHeight="1">
      <c r="A45" s="26">
        <v>32</v>
      </c>
      <c r="B45" s="27" t="s">
        <v>2329</v>
      </c>
      <c r="C45" s="27" t="s">
        <v>2330</v>
      </c>
      <c r="D45" s="27" t="s">
        <v>287</v>
      </c>
      <c r="E45" s="28">
        <v>10</v>
      </c>
      <c r="F45" s="79">
        <v>0</v>
      </c>
      <c r="G45" s="86">
        <f t="shared" si="1"/>
        <v>0</v>
      </c>
      <c r="H45" s="86">
        <v>0</v>
      </c>
    </row>
    <row r="46" spans="1:8" ht="24" customHeight="1">
      <c r="A46" s="24">
        <v>33</v>
      </c>
      <c r="B46" s="25" t="s">
        <v>2331</v>
      </c>
      <c r="C46" s="25" t="s">
        <v>2332</v>
      </c>
      <c r="D46" s="25" t="s">
        <v>287</v>
      </c>
      <c r="E46" s="16">
        <v>440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34</v>
      </c>
      <c r="B47" s="27" t="s">
        <v>2333</v>
      </c>
      <c r="C47" s="27" t="s">
        <v>2334</v>
      </c>
      <c r="D47" s="27" t="s">
        <v>287</v>
      </c>
      <c r="E47" s="28">
        <v>440</v>
      </c>
      <c r="F47" s="79">
        <v>0</v>
      </c>
      <c r="G47" s="86">
        <f t="shared" si="1"/>
        <v>0</v>
      </c>
      <c r="H47" s="86">
        <v>0</v>
      </c>
    </row>
    <row r="48" spans="1:8" ht="24" customHeight="1">
      <c r="A48" s="24">
        <v>35</v>
      </c>
      <c r="B48" s="25" t="s">
        <v>2335</v>
      </c>
      <c r="C48" s="25" t="s">
        <v>2336</v>
      </c>
      <c r="D48" s="25" t="s">
        <v>287</v>
      </c>
      <c r="E48" s="16">
        <v>125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36</v>
      </c>
      <c r="B49" s="27" t="s">
        <v>2337</v>
      </c>
      <c r="C49" s="27" t="s">
        <v>2338</v>
      </c>
      <c r="D49" s="27" t="s">
        <v>287</v>
      </c>
      <c r="E49" s="28">
        <v>125</v>
      </c>
      <c r="F49" s="79">
        <v>0</v>
      </c>
      <c r="G49" s="86">
        <f t="shared" si="1"/>
        <v>0</v>
      </c>
      <c r="H49" s="86">
        <v>0</v>
      </c>
    </row>
    <row r="50" spans="1:8" ht="24" customHeight="1">
      <c r="A50" s="24">
        <v>37</v>
      </c>
      <c r="B50" s="25" t="s">
        <v>2339</v>
      </c>
      <c r="C50" s="25" t="s">
        <v>2340</v>
      </c>
      <c r="D50" s="25" t="s">
        <v>287</v>
      </c>
      <c r="E50" s="16">
        <v>2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26">
        <v>38</v>
      </c>
      <c r="B51" s="27" t="s">
        <v>2341</v>
      </c>
      <c r="C51" s="27" t="s">
        <v>2342</v>
      </c>
      <c r="D51" s="27" t="s">
        <v>287</v>
      </c>
      <c r="E51" s="28">
        <v>2</v>
      </c>
      <c r="F51" s="79">
        <v>0</v>
      </c>
      <c r="G51" s="86">
        <f t="shared" si="1"/>
        <v>0</v>
      </c>
      <c r="H51" s="86">
        <v>4.0000000000000003E-5</v>
      </c>
    </row>
    <row r="52" spans="1:8" ht="24" customHeight="1">
      <c r="A52" s="24">
        <v>39</v>
      </c>
      <c r="B52" s="25" t="s">
        <v>2343</v>
      </c>
      <c r="C52" s="25" t="s">
        <v>2344</v>
      </c>
      <c r="D52" s="25" t="s">
        <v>287</v>
      </c>
      <c r="E52" s="16">
        <v>6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40</v>
      </c>
      <c r="B53" s="25" t="s">
        <v>2345</v>
      </c>
      <c r="C53" s="25" t="s">
        <v>2346</v>
      </c>
      <c r="D53" s="25" t="s">
        <v>312</v>
      </c>
      <c r="E53" s="16">
        <v>3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41</v>
      </c>
      <c r="B54" s="25" t="s">
        <v>2347</v>
      </c>
      <c r="C54" s="25" t="s">
        <v>2348</v>
      </c>
      <c r="D54" s="25" t="s">
        <v>312</v>
      </c>
      <c r="E54" s="16">
        <v>2</v>
      </c>
      <c r="F54" s="77">
        <v>0</v>
      </c>
      <c r="G54" s="83">
        <f t="shared" si="1"/>
        <v>0</v>
      </c>
      <c r="H54" s="83">
        <v>0</v>
      </c>
    </row>
    <row r="55" spans="1:8" ht="13.5" customHeight="1">
      <c r="A55" s="26">
        <v>42</v>
      </c>
      <c r="B55" s="27" t="s">
        <v>2349</v>
      </c>
      <c r="C55" s="27" t="s">
        <v>2350</v>
      </c>
      <c r="D55" s="27" t="s">
        <v>312</v>
      </c>
      <c r="E55" s="28">
        <v>2</v>
      </c>
      <c r="F55" s="79">
        <v>0</v>
      </c>
      <c r="G55" s="86">
        <f t="shared" si="1"/>
        <v>0</v>
      </c>
      <c r="H55" s="86">
        <v>0</v>
      </c>
    </row>
    <row r="56" spans="1:8" ht="24" customHeight="1">
      <c r="A56" s="24">
        <v>43</v>
      </c>
      <c r="B56" s="25" t="s">
        <v>2351</v>
      </c>
      <c r="C56" s="25" t="s">
        <v>2352</v>
      </c>
      <c r="D56" s="25" t="s">
        <v>312</v>
      </c>
      <c r="E56" s="16">
        <v>1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44</v>
      </c>
      <c r="B57" s="27" t="s">
        <v>2353</v>
      </c>
      <c r="C57" s="27" t="s">
        <v>2354</v>
      </c>
      <c r="D57" s="27" t="s">
        <v>312</v>
      </c>
      <c r="E57" s="28">
        <v>1</v>
      </c>
      <c r="F57" s="79">
        <v>0</v>
      </c>
      <c r="G57" s="86">
        <f t="shared" si="1"/>
        <v>0</v>
      </c>
      <c r="H57" s="86">
        <v>0</v>
      </c>
    </row>
    <row r="58" spans="1:8" ht="34.5" customHeight="1">
      <c r="A58" s="24">
        <v>45</v>
      </c>
      <c r="B58" s="25" t="s">
        <v>2151</v>
      </c>
      <c r="C58" s="25" t="s">
        <v>2355</v>
      </c>
      <c r="D58" s="25" t="s">
        <v>312</v>
      </c>
      <c r="E58" s="16">
        <v>5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46</v>
      </c>
      <c r="B59" s="25" t="s">
        <v>2356</v>
      </c>
      <c r="C59" s="25" t="s">
        <v>2357</v>
      </c>
      <c r="D59" s="25" t="s">
        <v>312</v>
      </c>
      <c r="E59" s="16">
        <v>38</v>
      </c>
      <c r="F59" s="77">
        <v>0</v>
      </c>
      <c r="G59" s="83">
        <f t="shared" si="1"/>
        <v>0</v>
      </c>
      <c r="H59" s="83">
        <v>0</v>
      </c>
    </row>
    <row r="60" spans="1:8" ht="24" customHeight="1">
      <c r="A60" s="24">
        <v>47</v>
      </c>
      <c r="B60" s="25" t="s">
        <v>2358</v>
      </c>
      <c r="C60" s="25" t="s">
        <v>2359</v>
      </c>
      <c r="D60" s="25" t="s">
        <v>2360</v>
      </c>
      <c r="E60" s="16">
        <v>62</v>
      </c>
      <c r="F60" s="77">
        <v>0</v>
      </c>
      <c r="G60" s="83">
        <f t="shared" si="1"/>
        <v>0</v>
      </c>
      <c r="H60" s="83">
        <v>0</v>
      </c>
    </row>
    <row r="61" spans="1:8" ht="24" customHeight="1">
      <c r="A61" s="24">
        <v>48</v>
      </c>
      <c r="B61" s="25" t="s">
        <v>2361</v>
      </c>
      <c r="C61" s="25" t="s">
        <v>2362</v>
      </c>
      <c r="D61" s="25" t="s">
        <v>312</v>
      </c>
      <c r="E61" s="16">
        <v>1</v>
      </c>
      <c r="F61" s="77">
        <v>0</v>
      </c>
      <c r="G61" s="83">
        <f t="shared" si="1"/>
        <v>0</v>
      </c>
      <c r="H61" s="83">
        <v>0</v>
      </c>
    </row>
    <row r="62" spans="1:8" ht="24" customHeight="1">
      <c r="A62" s="24">
        <v>49</v>
      </c>
      <c r="B62" s="25" t="s">
        <v>2363</v>
      </c>
      <c r="C62" s="25" t="s">
        <v>2364</v>
      </c>
      <c r="D62" s="25" t="s">
        <v>312</v>
      </c>
      <c r="E62" s="16">
        <v>1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50</v>
      </c>
      <c r="B63" s="25" t="s">
        <v>2365</v>
      </c>
      <c r="C63" s="25" t="s">
        <v>2366</v>
      </c>
      <c r="D63" s="25" t="s">
        <v>312</v>
      </c>
      <c r="E63" s="16">
        <v>1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51</v>
      </c>
      <c r="B64" s="25" t="s">
        <v>2367</v>
      </c>
      <c r="C64" s="25" t="s">
        <v>2368</v>
      </c>
      <c r="D64" s="25" t="s">
        <v>312</v>
      </c>
      <c r="E64" s="16">
        <v>3</v>
      </c>
      <c r="F64" s="77">
        <v>0</v>
      </c>
      <c r="G64" s="83">
        <f t="shared" si="1"/>
        <v>0</v>
      </c>
      <c r="H64" s="83">
        <v>0</v>
      </c>
    </row>
    <row r="65" spans="1:8" ht="24" customHeight="1">
      <c r="A65" s="24">
        <v>52</v>
      </c>
      <c r="B65" s="25" t="s">
        <v>2369</v>
      </c>
      <c r="C65" s="25" t="s">
        <v>2370</v>
      </c>
      <c r="D65" s="25" t="s">
        <v>312</v>
      </c>
      <c r="E65" s="16">
        <v>3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6">
        <v>53</v>
      </c>
      <c r="B66" s="27" t="s">
        <v>2371</v>
      </c>
      <c r="C66" s="27" t="s">
        <v>2372</v>
      </c>
      <c r="D66" s="27" t="s">
        <v>312</v>
      </c>
      <c r="E66" s="28">
        <v>3</v>
      </c>
      <c r="F66" s="79">
        <v>0</v>
      </c>
      <c r="G66" s="86">
        <f t="shared" si="1"/>
        <v>0</v>
      </c>
      <c r="H66" s="86">
        <v>7.5000000000000002E-4</v>
      </c>
    </row>
    <row r="67" spans="1:8" ht="24" customHeight="1">
      <c r="A67" s="24">
        <v>54</v>
      </c>
      <c r="B67" s="25" t="s">
        <v>2373</v>
      </c>
      <c r="C67" s="25" t="s">
        <v>2374</v>
      </c>
      <c r="D67" s="25" t="s">
        <v>312</v>
      </c>
      <c r="E67" s="16">
        <v>1</v>
      </c>
      <c r="F67" s="77">
        <v>0</v>
      </c>
      <c r="G67" s="83">
        <f t="shared" si="1"/>
        <v>0</v>
      </c>
      <c r="H67" s="83">
        <v>0</v>
      </c>
    </row>
    <row r="68" spans="1:8" ht="24" customHeight="1">
      <c r="A68" s="24">
        <v>55</v>
      </c>
      <c r="B68" s="25" t="s">
        <v>2375</v>
      </c>
      <c r="C68" s="25" t="s">
        <v>2376</v>
      </c>
      <c r="D68" s="25" t="s">
        <v>312</v>
      </c>
      <c r="E68" s="16">
        <v>1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6">
        <v>56</v>
      </c>
      <c r="B69" s="27" t="s">
        <v>2377</v>
      </c>
      <c r="C69" s="27" t="s">
        <v>2378</v>
      </c>
      <c r="D69" s="27" t="s">
        <v>312</v>
      </c>
      <c r="E69" s="28">
        <v>1</v>
      </c>
      <c r="F69" s="79">
        <v>0</v>
      </c>
      <c r="G69" s="86">
        <f t="shared" si="1"/>
        <v>0</v>
      </c>
      <c r="H69" s="86">
        <v>3.1399999999999999E-4</v>
      </c>
    </row>
    <row r="70" spans="1:8" ht="24" customHeight="1">
      <c r="A70" s="24">
        <v>57</v>
      </c>
      <c r="B70" s="25" t="s">
        <v>2379</v>
      </c>
      <c r="C70" s="25" t="s">
        <v>2380</v>
      </c>
      <c r="D70" s="25" t="s">
        <v>312</v>
      </c>
      <c r="E70" s="16">
        <v>3</v>
      </c>
      <c r="F70" s="77">
        <v>0</v>
      </c>
      <c r="G70" s="83">
        <f t="shared" si="1"/>
        <v>0</v>
      </c>
      <c r="H70" s="83">
        <v>0</v>
      </c>
    </row>
    <row r="71" spans="1:8" ht="24" customHeight="1">
      <c r="A71" s="24">
        <v>58</v>
      </c>
      <c r="B71" s="25" t="s">
        <v>2381</v>
      </c>
      <c r="C71" s="25" t="s">
        <v>2382</v>
      </c>
      <c r="D71" s="25" t="s">
        <v>312</v>
      </c>
      <c r="E71" s="16">
        <v>3</v>
      </c>
      <c r="F71" s="77">
        <v>0</v>
      </c>
      <c r="G71" s="83">
        <f t="shared" si="1"/>
        <v>0</v>
      </c>
      <c r="H71" s="83">
        <v>0</v>
      </c>
    </row>
    <row r="72" spans="1:8" ht="13.5" customHeight="1">
      <c r="A72" s="26">
        <v>59</v>
      </c>
      <c r="B72" s="27" t="s">
        <v>2383</v>
      </c>
      <c r="C72" s="27" t="s">
        <v>2384</v>
      </c>
      <c r="D72" s="27" t="s">
        <v>312</v>
      </c>
      <c r="E72" s="28">
        <v>2</v>
      </c>
      <c r="F72" s="79">
        <v>0</v>
      </c>
      <c r="G72" s="86">
        <f t="shared" si="1"/>
        <v>0</v>
      </c>
      <c r="H72" s="86">
        <v>9.6000000000000002E-4</v>
      </c>
    </row>
    <row r="73" spans="1:8" ht="24" customHeight="1">
      <c r="A73" s="24">
        <v>60</v>
      </c>
      <c r="B73" s="25" t="s">
        <v>2385</v>
      </c>
      <c r="C73" s="25" t="s">
        <v>2386</v>
      </c>
      <c r="D73" s="25" t="s">
        <v>312</v>
      </c>
      <c r="E73" s="16">
        <v>1</v>
      </c>
      <c r="F73" s="77">
        <v>0</v>
      </c>
      <c r="G73" s="83">
        <f t="shared" si="1"/>
        <v>0</v>
      </c>
      <c r="H73" s="83">
        <v>0</v>
      </c>
    </row>
    <row r="74" spans="1:8" ht="24" customHeight="1">
      <c r="A74" s="24">
        <v>61</v>
      </c>
      <c r="B74" s="25" t="s">
        <v>2387</v>
      </c>
      <c r="C74" s="25" t="s">
        <v>2388</v>
      </c>
      <c r="D74" s="25" t="s">
        <v>312</v>
      </c>
      <c r="E74" s="16">
        <v>1</v>
      </c>
      <c r="F74" s="77">
        <v>0</v>
      </c>
      <c r="G74" s="83">
        <f t="shared" si="1"/>
        <v>0</v>
      </c>
      <c r="H74" s="83">
        <v>0</v>
      </c>
    </row>
    <row r="75" spans="1:8" ht="13.5" customHeight="1">
      <c r="A75" s="26">
        <v>62</v>
      </c>
      <c r="B75" s="27" t="s">
        <v>2389</v>
      </c>
      <c r="C75" s="27" t="s">
        <v>2390</v>
      </c>
      <c r="D75" s="27" t="s">
        <v>312</v>
      </c>
      <c r="E75" s="28">
        <v>1</v>
      </c>
      <c r="F75" s="79">
        <v>0</v>
      </c>
      <c r="G75" s="86">
        <f t="shared" si="1"/>
        <v>0</v>
      </c>
      <c r="H75" s="86">
        <v>5.2300000000000003E-4</v>
      </c>
    </row>
    <row r="76" spans="1:8" ht="34.5" customHeight="1">
      <c r="A76" s="24">
        <v>63</v>
      </c>
      <c r="B76" s="25" t="s">
        <v>2391</v>
      </c>
      <c r="C76" s="25" t="s">
        <v>2392</v>
      </c>
      <c r="D76" s="25" t="s">
        <v>312</v>
      </c>
      <c r="E76" s="16">
        <v>4</v>
      </c>
      <c r="F76" s="77">
        <v>0</v>
      </c>
      <c r="G76" s="83">
        <f t="shared" si="1"/>
        <v>0</v>
      </c>
      <c r="H76" s="83">
        <v>0</v>
      </c>
    </row>
    <row r="77" spans="1:8" ht="24" customHeight="1">
      <c r="A77" s="24">
        <v>64</v>
      </c>
      <c r="B77" s="25" t="s">
        <v>2393</v>
      </c>
      <c r="C77" s="25" t="s">
        <v>2394</v>
      </c>
      <c r="D77" s="25" t="s">
        <v>312</v>
      </c>
      <c r="E77" s="16">
        <v>4</v>
      </c>
      <c r="F77" s="77">
        <v>0</v>
      </c>
      <c r="G77" s="83">
        <f t="shared" si="1"/>
        <v>0</v>
      </c>
      <c r="H77" s="83">
        <v>0</v>
      </c>
    </row>
    <row r="78" spans="1:8" ht="34.5" customHeight="1">
      <c r="A78" s="24">
        <v>65</v>
      </c>
      <c r="B78" s="25" t="s">
        <v>2395</v>
      </c>
      <c r="C78" s="25" t="s">
        <v>2396</v>
      </c>
      <c r="D78" s="25" t="s">
        <v>312</v>
      </c>
      <c r="E78" s="16">
        <v>1</v>
      </c>
      <c r="F78" s="77">
        <v>0</v>
      </c>
      <c r="G78" s="83">
        <f t="shared" si="1"/>
        <v>0</v>
      </c>
      <c r="H78" s="83">
        <v>0</v>
      </c>
    </row>
    <row r="79" spans="1:8" ht="24" customHeight="1">
      <c r="A79" s="24">
        <v>66</v>
      </c>
      <c r="B79" s="25" t="s">
        <v>2397</v>
      </c>
      <c r="C79" s="25" t="s">
        <v>2398</v>
      </c>
      <c r="D79" s="25" t="s">
        <v>312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34.5" customHeight="1">
      <c r="A80" s="24">
        <v>67</v>
      </c>
      <c r="B80" s="25" t="s">
        <v>2399</v>
      </c>
      <c r="C80" s="25" t="s">
        <v>2400</v>
      </c>
      <c r="D80" s="25" t="s">
        <v>312</v>
      </c>
      <c r="E80" s="16">
        <v>1</v>
      </c>
      <c r="F80" s="77">
        <v>0</v>
      </c>
      <c r="G80" s="83">
        <f t="shared" si="1"/>
        <v>0</v>
      </c>
      <c r="H80" s="83">
        <v>0</v>
      </c>
    </row>
    <row r="81" spans="1:8" ht="24" customHeight="1">
      <c r="A81" s="24">
        <v>68</v>
      </c>
      <c r="B81" s="25" t="s">
        <v>2401</v>
      </c>
      <c r="C81" s="25" t="s">
        <v>2402</v>
      </c>
      <c r="D81" s="25" t="s">
        <v>312</v>
      </c>
      <c r="E81" s="16">
        <v>1</v>
      </c>
      <c r="F81" s="77">
        <v>0</v>
      </c>
      <c r="G81" s="83">
        <f t="shared" si="1"/>
        <v>0</v>
      </c>
      <c r="H81" s="83">
        <v>0</v>
      </c>
    </row>
    <row r="82" spans="1:8" ht="13.5" customHeight="1">
      <c r="A82" s="24">
        <v>69</v>
      </c>
      <c r="B82" s="25" t="s">
        <v>2403</v>
      </c>
      <c r="C82" s="25" t="s">
        <v>2404</v>
      </c>
      <c r="D82" s="25" t="s">
        <v>312</v>
      </c>
      <c r="E82" s="16">
        <v>8</v>
      </c>
      <c r="F82" s="77">
        <v>0</v>
      </c>
      <c r="G82" s="83">
        <f t="shared" si="1"/>
        <v>0</v>
      </c>
      <c r="H82" s="83">
        <v>0</v>
      </c>
    </row>
    <row r="83" spans="1:8" ht="24" customHeight="1">
      <c r="A83" s="24">
        <v>70</v>
      </c>
      <c r="B83" s="25" t="s">
        <v>2405</v>
      </c>
      <c r="C83" s="25" t="s">
        <v>2406</v>
      </c>
      <c r="D83" s="25" t="s">
        <v>312</v>
      </c>
      <c r="E83" s="16">
        <v>6</v>
      </c>
      <c r="F83" s="77">
        <v>0</v>
      </c>
      <c r="G83" s="83">
        <f t="shared" si="1"/>
        <v>0</v>
      </c>
      <c r="H83" s="83">
        <v>0</v>
      </c>
    </row>
    <row r="84" spans="1:8" ht="24" customHeight="1">
      <c r="A84" s="26">
        <v>71</v>
      </c>
      <c r="B84" s="27" t="s">
        <v>2407</v>
      </c>
      <c r="C84" s="27" t="s">
        <v>2408</v>
      </c>
      <c r="D84" s="27" t="s">
        <v>312</v>
      </c>
      <c r="E84" s="28">
        <v>2</v>
      </c>
      <c r="F84" s="79">
        <v>0</v>
      </c>
      <c r="G84" s="86">
        <f t="shared" si="1"/>
        <v>0</v>
      </c>
      <c r="H84" s="86">
        <v>0</v>
      </c>
    </row>
    <row r="85" spans="1:8" ht="13.5" customHeight="1">
      <c r="A85" s="26">
        <v>72</v>
      </c>
      <c r="B85" s="27" t="s">
        <v>2409</v>
      </c>
      <c r="C85" s="27" t="s">
        <v>2410</v>
      </c>
      <c r="D85" s="27" t="s">
        <v>312</v>
      </c>
      <c r="E85" s="28">
        <v>6</v>
      </c>
      <c r="F85" s="79">
        <v>0</v>
      </c>
      <c r="G85" s="86">
        <f t="shared" si="1"/>
        <v>0</v>
      </c>
      <c r="H85" s="86">
        <v>0</v>
      </c>
    </row>
    <row r="86" spans="1:8" ht="13.5" customHeight="1">
      <c r="A86" s="26">
        <v>73</v>
      </c>
      <c r="B86" s="27" t="s">
        <v>2411</v>
      </c>
      <c r="C86" s="27" t="s">
        <v>2412</v>
      </c>
      <c r="D86" s="27" t="s">
        <v>312</v>
      </c>
      <c r="E86" s="28">
        <v>6</v>
      </c>
      <c r="F86" s="79">
        <v>0</v>
      </c>
      <c r="G86" s="86">
        <f t="shared" si="1"/>
        <v>0</v>
      </c>
      <c r="H86" s="86">
        <v>0</v>
      </c>
    </row>
    <row r="87" spans="1:8" ht="24" customHeight="1">
      <c r="A87" s="24">
        <v>74</v>
      </c>
      <c r="B87" s="25" t="s">
        <v>2413</v>
      </c>
      <c r="C87" s="25" t="s">
        <v>2414</v>
      </c>
      <c r="D87" s="25" t="s">
        <v>312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24" customHeight="1">
      <c r="A88" s="24">
        <v>75</v>
      </c>
      <c r="B88" s="25" t="s">
        <v>2415</v>
      </c>
      <c r="C88" s="25" t="s">
        <v>2416</v>
      </c>
      <c r="D88" s="25" t="s">
        <v>312</v>
      </c>
      <c r="E88" s="16">
        <v>1</v>
      </c>
      <c r="F88" s="77">
        <v>0</v>
      </c>
      <c r="G88" s="83">
        <f t="shared" si="1"/>
        <v>0</v>
      </c>
      <c r="H88" s="83">
        <v>0</v>
      </c>
    </row>
    <row r="89" spans="1:8" ht="13.5" customHeight="1">
      <c r="A89" s="26">
        <v>76</v>
      </c>
      <c r="B89" s="27" t="s">
        <v>2417</v>
      </c>
      <c r="C89" s="27" t="s">
        <v>2418</v>
      </c>
      <c r="D89" s="27" t="s">
        <v>312</v>
      </c>
      <c r="E89" s="28">
        <v>1</v>
      </c>
      <c r="F89" s="79">
        <v>0</v>
      </c>
      <c r="G89" s="86">
        <f t="shared" si="1"/>
        <v>0</v>
      </c>
      <c r="H89" s="86">
        <v>0</v>
      </c>
    </row>
    <row r="90" spans="1:8" ht="13.5" customHeight="1">
      <c r="A90" s="26">
        <v>77</v>
      </c>
      <c r="B90" s="27" t="s">
        <v>2419</v>
      </c>
      <c r="C90" s="27" t="s">
        <v>2420</v>
      </c>
      <c r="D90" s="27" t="s">
        <v>312</v>
      </c>
      <c r="E90" s="28">
        <v>2</v>
      </c>
      <c r="F90" s="79">
        <v>0</v>
      </c>
      <c r="G90" s="86">
        <f t="shared" si="1"/>
        <v>0</v>
      </c>
      <c r="H90" s="86">
        <v>0</v>
      </c>
    </row>
    <row r="91" spans="1:8" ht="13.5" customHeight="1">
      <c r="A91" s="26">
        <v>78</v>
      </c>
      <c r="B91" s="27" t="s">
        <v>2421</v>
      </c>
      <c r="C91" s="27" t="s">
        <v>2422</v>
      </c>
      <c r="D91" s="27" t="s">
        <v>312</v>
      </c>
      <c r="E91" s="28">
        <v>2</v>
      </c>
      <c r="F91" s="79">
        <v>0</v>
      </c>
      <c r="G91" s="86">
        <f t="shared" si="1"/>
        <v>0</v>
      </c>
      <c r="H91" s="86">
        <v>0</v>
      </c>
    </row>
    <row r="92" spans="1:8" ht="13.5" customHeight="1">
      <c r="A92" s="26">
        <v>79</v>
      </c>
      <c r="B92" s="27" t="s">
        <v>2423</v>
      </c>
      <c r="C92" s="27" t="s">
        <v>2424</v>
      </c>
      <c r="D92" s="27" t="s">
        <v>312</v>
      </c>
      <c r="E92" s="28">
        <v>1</v>
      </c>
      <c r="F92" s="79">
        <v>0</v>
      </c>
      <c r="G92" s="86">
        <f t="shared" si="1"/>
        <v>0</v>
      </c>
      <c r="H92" s="86">
        <v>0</v>
      </c>
    </row>
    <row r="93" spans="1:8" ht="13.5" customHeight="1">
      <c r="A93" s="26">
        <v>80</v>
      </c>
      <c r="B93" s="27" t="s">
        <v>2425</v>
      </c>
      <c r="C93" s="27" t="s">
        <v>2426</v>
      </c>
      <c r="D93" s="27" t="s">
        <v>312</v>
      </c>
      <c r="E93" s="28">
        <v>6</v>
      </c>
      <c r="F93" s="79">
        <v>0</v>
      </c>
      <c r="G93" s="86">
        <f t="shared" si="1"/>
        <v>0</v>
      </c>
      <c r="H93" s="86">
        <v>0</v>
      </c>
    </row>
    <row r="94" spans="1:8" ht="24" customHeight="1">
      <c r="A94" s="24">
        <v>81</v>
      </c>
      <c r="B94" s="25" t="s">
        <v>2427</v>
      </c>
      <c r="C94" s="25" t="s">
        <v>2428</v>
      </c>
      <c r="D94" s="25" t="s">
        <v>312</v>
      </c>
      <c r="E94" s="16">
        <v>11</v>
      </c>
      <c r="F94" s="77">
        <v>0</v>
      </c>
      <c r="G94" s="83">
        <f t="shared" si="1"/>
        <v>0</v>
      </c>
      <c r="H94" s="83">
        <v>0</v>
      </c>
    </row>
    <row r="95" spans="1:8" ht="24" customHeight="1">
      <c r="A95" s="24">
        <v>82</v>
      </c>
      <c r="B95" s="25" t="s">
        <v>2429</v>
      </c>
      <c r="C95" s="25" t="s">
        <v>2430</v>
      </c>
      <c r="D95" s="25" t="s">
        <v>312</v>
      </c>
      <c r="E95" s="16">
        <v>11</v>
      </c>
      <c r="F95" s="77">
        <v>0</v>
      </c>
      <c r="G95" s="83">
        <f t="shared" si="1"/>
        <v>0</v>
      </c>
      <c r="H95" s="83">
        <v>0</v>
      </c>
    </row>
    <row r="96" spans="1:8" ht="24" customHeight="1">
      <c r="A96" s="26">
        <v>83</v>
      </c>
      <c r="B96" s="27" t="s">
        <v>2431</v>
      </c>
      <c r="C96" s="27" t="s">
        <v>2432</v>
      </c>
      <c r="D96" s="27" t="s">
        <v>312</v>
      </c>
      <c r="E96" s="28">
        <v>10</v>
      </c>
      <c r="F96" s="79">
        <v>0</v>
      </c>
      <c r="G96" s="86">
        <f t="shared" si="1"/>
        <v>0</v>
      </c>
      <c r="H96" s="86">
        <v>0</v>
      </c>
    </row>
    <row r="97" spans="1:8" ht="24" customHeight="1">
      <c r="A97" s="26">
        <v>84</v>
      </c>
      <c r="B97" s="27" t="s">
        <v>2433</v>
      </c>
      <c r="C97" s="27" t="s">
        <v>2434</v>
      </c>
      <c r="D97" s="27" t="s">
        <v>312</v>
      </c>
      <c r="E97" s="28">
        <v>1</v>
      </c>
      <c r="F97" s="79">
        <v>0</v>
      </c>
      <c r="G97" s="86">
        <f t="shared" si="1"/>
        <v>0</v>
      </c>
      <c r="H97" s="86">
        <v>0</v>
      </c>
    </row>
    <row r="98" spans="1:8" ht="24" customHeight="1">
      <c r="A98" s="24">
        <v>85</v>
      </c>
      <c r="B98" s="25" t="s">
        <v>2435</v>
      </c>
      <c r="C98" s="25" t="s">
        <v>2436</v>
      </c>
      <c r="D98" s="25" t="s">
        <v>312</v>
      </c>
      <c r="E98" s="16">
        <v>1</v>
      </c>
      <c r="F98" s="77">
        <v>0</v>
      </c>
      <c r="G98" s="83">
        <f t="shared" si="1"/>
        <v>0</v>
      </c>
      <c r="H98" s="83">
        <v>0</v>
      </c>
    </row>
    <row r="99" spans="1:8" ht="24" customHeight="1">
      <c r="A99" s="24">
        <v>86</v>
      </c>
      <c r="B99" s="25" t="s">
        <v>2437</v>
      </c>
      <c r="C99" s="25" t="s">
        <v>2438</v>
      </c>
      <c r="D99" s="25" t="s">
        <v>312</v>
      </c>
      <c r="E99" s="16">
        <v>1</v>
      </c>
      <c r="F99" s="77">
        <v>0</v>
      </c>
      <c r="G99" s="83">
        <f t="shared" si="1"/>
        <v>0</v>
      </c>
      <c r="H99" s="83">
        <v>0</v>
      </c>
    </row>
    <row r="100" spans="1:8" ht="24" customHeight="1">
      <c r="A100" s="26">
        <v>87</v>
      </c>
      <c r="B100" s="27" t="s">
        <v>2439</v>
      </c>
      <c r="C100" s="27" t="s">
        <v>2440</v>
      </c>
      <c r="D100" s="27" t="s">
        <v>312</v>
      </c>
      <c r="E100" s="28">
        <v>1</v>
      </c>
      <c r="F100" s="79">
        <v>0</v>
      </c>
      <c r="G100" s="86">
        <f t="shared" si="1"/>
        <v>0</v>
      </c>
      <c r="H100" s="86">
        <v>0</v>
      </c>
    </row>
    <row r="101" spans="1:8" ht="13.5" customHeight="1">
      <c r="A101" s="26">
        <v>88</v>
      </c>
      <c r="B101" s="27" t="s">
        <v>2441</v>
      </c>
      <c r="C101" s="27" t="s">
        <v>2442</v>
      </c>
      <c r="D101" s="27" t="s">
        <v>312</v>
      </c>
      <c r="E101" s="28">
        <v>2</v>
      </c>
      <c r="F101" s="79">
        <v>0</v>
      </c>
      <c r="G101" s="86">
        <f t="shared" si="1"/>
        <v>0</v>
      </c>
      <c r="H101" s="86">
        <v>0</v>
      </c>
    </row>
    <row r="102" spans="1:8" ht="24" customHeight="1">
      <c r="A102" s="24">
        <v>89</v>
      </c>
      <c r="B102" s="25" t="s">
        <v>2443</v>
      </c>
      <c r="C102" s="25" t="s">
        <v>2444</v>
      </c>
      <c r="D102" s="25" t="s">
        <v>312</v>
      </c>
      <c r="E102" s="16">
        <v>1</v>
      </c>
      <c r="F102" s="77">
        <v>0</v>
      </c>
      <c r="G102" s="83">
        <f t="shared" si="1"/>
        <v>0</v>
      </c>
      <c r="H102" s="83">
        <v>0</v>
      </c>
    </row>
    <row r="103" spans="1:8" ht="24" customHeight="1">
      <c r="A103" s="24">
        <v>90</v>
      </c>
      <c r="B103" s="25" t="s">
        <v>2445</v>
      </c>
      <c r="C103" s="25" t="s">
        <v>2446</v>
      </c>
      <c r="D103" s="25" t="s">
        <v>312</v>
      </c>
      <c r="E103" s="16">
        <v>1</v>
      </c>
      <c r="F103" s="77">
        <v>0</v>
      </c>
      <c r="G103" s="83">
        <f t="shared" si="1"/>
        <v>0</v>
      </c>
      <c r="H103" s="83">
        <v>0</v>
      </c>
    </row>
    <row r="104" spans="1:8" ht="13.5" customHeight="1">
      <c r="A104" s="26">
        <v>91</v>
      </c>
      <c r="B104" s="27" t="s">
        <v>2447</v>
      </c>
      <c r="C104" s="27" t="s">
        <v>2448</v>
      </c>
      <c r="D104" s="27" t="s">
        <v>312</v>
      </c>
      <c r="E104" s="28">
        <v>1</v>
      </c>
      <c r="F104" s="79">
        <v>0</v>
      </c>
      <c r="G104" s="86">
        <f t="shared" si="1"/>
        <v>0</v>
      </c>
      <c r="H104" s="86">
        <v>0</v>
      </c>
    </row>
    <row r="105" spans="1:8" ht="24" customHeight="1">
      <c r="A105" s="24">
        <v>92</v>
      </c>
      <c r="B105" s="25" t="s">
        <v>2449</v>
      </c>
      <c r="C105" s="25" t="s">
        <v>2450</v>
      </c>
      <c r="D105" s="25" t="s">
        <v>312</v>
      </c>
      <c r="E105" s="16">
        <v>1</v>
      </c>
      <c r="F105" s="77">
        <v>0</v>
      </c>
      <c r="G105" s="83">
        <f t="shared" ref="G105:G168" si="2">E105*F105</f>
        <v>0</v>
      </c>
      <c r="H105" s="83">
        <v>0</v>
      </c>
    </row>
    <row r="106" spans="1:8" ht="24" customHeight="1">
      <c r="A106" s="24">
        <v>93</v>
      </c>
      <c r="B106" s="25" t="s">
        <v>2451</v>
      </c>
      <c r="C106" s="25" t="s">
        <v>2452</v>
      </c>
      <c r="D106" s="25" t="s">
        <v>312</v>
      </c>
      <c r="E106" s="16">
        <v>1</v>
      </c>
      <c r="F106" s="77">
        <v>0</v>
      </c>
      <c r="G106" s="83">
        <f t="shared" si="2"/>
        <v>0</v>
      </c>
      <c r="H106" s="83">
        <v>0</v>
      </c>
    </row>
    <row r="107" spans="1:8" ht="24" customHeight="1">
      <c r="A107" s="24">
        <v>94</v>
      </c>
      <c r="B107" s="25" t="s">
        <v>2453</v>
      </c>
      <c r="C107" s="25" t="s">
        <v>2454</v>
      </c>
      <c r="D107" s="25" t="s">
        <v>312</v>
      </c>
      <c r="E107" s="16">
        <v>2</v>
      </c>
      <c r="F107" s="77">
        <v>0</v>
      </c>
      <c r="G107" s="83">
        <f t="shared" si="2"/>
        <v>0</v>
      </c>
      <c r="H107" s="83">
        <v>0</v>
      </c>
    </row>
    <row r="108" spans="1:8" ht="24" customHeight="1">
      <c r="A108" s="24">
        <v>95</v>
      </c>
      <c r="B108" s="25" t="s">
        <v>2455</v>
      </c>
      <c r="C108" s="25" t="s">
        <v>2456</v>
      </c>
      <c r="D108" s="25" t="s">
        <v>312</v>
      </c>
      <c r="E108" s="16">
        <v>2</v>
      </c>
      <c r="F108" s="77">
        <v>0</v>
      </c>
      <c r="G108" s="83">
        <f t="shared" si="2"/>
        <v>0</v>
      </c>
      <c r="H108" s="83">
        <v>0</v>
      </c>
    </row>
    <row r="109" spans="1:8" ht="24" customHeight="1">
      <c r="A109" s="24">
        <v>96</v>
      </c>
      <c r="B109" s="25" t="s">
        <v>2457</v>
      </c>
      <c r="C109" s="25" t="s">
        <v>2458</v>
      </c>
      <c r="D109" s="25" t="s">
        <v>312</v>
      </c>
      <c r="E109" s="16">
        <v>2</v>
      </c>
      <c r="F109" s="77">
        <v>0</v>
      </c>
      <c r="G109" s="83">
        <f t="shared" si="2"/>
        <v>0</v>
      </c>
      <c r="H109" s="83">
        <v>0</v>
      </c>
    </row>
    <row r="110" spans="1:8" ht="24" customHeight="1">
      <c r="A110" s="24">
        <v>97</v>
      </c>
      <c r="B110" s="25" t="s">
        <v>2459</v>
      </c>
      <c r="C110" s="25" t="s">
        <v>2460</v>
      </c>
      <c r="D110" s="25" t="s">
        <v>312</v>
      </c>
      <c r="E110" s="16">
        <v>2</v>
      </c>
      <c r="F110" s="77">
        <v>0</v>
      </c>
      <c r="G110" s="83">
        <f t="shared" si="2"/>
        <v>0</v>
      </c>
      <c r="H110" s="83">
        <v>0</v>
      </c>
    </row>
    <row r="111" spans="1:8" ht="24" customHeight="1">
      <c r="A111" s="24">
        <v>98</v>
      </c>
      <c r="B111" s="25" t="s">
        <v>2461</v>
      </c>
      <c r="C111" s="25" t="s">
        <v>2462</v>
      </c>
      <c r="D111" s="25" t="s">
        <v>312</v>
      </c>
      <c r="E111" s="16">
        <v>1</v>
      </c>
      <c r="F111" s="77">
        <v>0</v>
      </c>
      <c r="G111" s="83">
        <f t="shared" si="2"/>
        <v>0</v>
      </c>
      <c r="H111" s="83">
        <v>0</v>
      </c>
    </row>
    <row r="112" spans="1:8" ht="24" customHeight="1">
      <c r="A112" s="24">
        <v>99</v>
      </c>
      <c r="B112" s="25" t="s">
        <v>2463</v>
      </c>
      <c r="C112" s="25" t="s">
        <v>2464</v>
      </c>
      <c r="D112" s="25" t="s">
        <v>312</v>
      </c>
      <c r="E112" s="16">
        <v>1</v>
      </c>
      <c r="F112" s="77">
        <v>0</v>
      </c>
      <c r="G112" s="83">
        <f t="shared" si="2"/>
        <v>0</v>
      </c>
      <c r="H112" s="83">
        <v>0</v>
      </c>
    </row>
    <row r="113" spans="1:8" ht="13.5" customHeight="1">
      <c r="A113" s="24">
        <v>100</v>
      </c>
      <c r="B113" s="25" t="s">
        <v>2465</v>
      </c>
      <c r="C113" s="25" t="s">
        <v>2466</v>
      </c>
      <c r="D113" s="25" t="s">
        <v>312</v>
      </c>
      <c r="E113" s="16">
        <v>8</v>
      </c>
      <c r="F113" s="77">
        <v>0</v>
      </c>
      <c r="G113" s="83">
        <f t="shared" si="2"/>
        <v>0</v>
      </c>
      <c r="H113" s="83">
        <v>0</v>
      </c>
    </row>
    <row r="114" spans="1:8" ht="24" customHeight="1">
      <c r="A114" s="24">
        <v>101</v>
      </c>
      <c r="B114" s="25" t="s">
        <v>2467</v>
      </c>
      <c r="C114" s="25" t="s">
        <v>2468</v>
      </c>
      <c r="D114" s="25" t="s">
        <v>312</v>
      </c>
      <c r="E114" s="16">
        <v>8</v>
      </c>
      <c r="F114" s="77">
        <v>0</v>
      </c>
      <c r="G114" s="83">
        <f t="shared" si="2"/>
        <v>0</v>
      </c>
      <c r="H114" s="83">
        <v>0</v>
      </c>
    </row>
    <row r="115" spans="1:8" ht="13.5" customHeight="1">
      <c r="A115" s="26">
        <v>102</v>
      </c>
      <c r="B115" s="27" t="s">
        <v>2469</v>
      </c>
      <c r="C115" s="27" t="s">
        <v>2470</v>
      </c>
      <c r="D115" s="27" t="s">
        <v>312</v>
      </c>
      <c r="E115" s="28">
        <v>2</v>
      </c>
      <c r="F115" s="79">
        <v>0</v>
      </c>
      <c r="G115" s="86">
        <f t="shared" si="2"/>
        <v>0</v>
      </c>
      <c r="H115" s="86">
        <v>0</v>
      </c>
    </row>
    <row r="116" spans="1:8" ht="13.5" customHeight="1">
      <c r="A116" s="26">
        <v>103</v>
      </c>
      <c r="B116" s="27" t="s">
        <v>2471</v>
      </c>
      <c r="C116" s="27" t="s">
        <v>2472</v>
      </c>
      <c r="D116" s="27" t="s">
        <v>312</v>
      </c>
      <c r="E116" s="28">
        <v>1</v>
      </c>
      <c r="F116" s="79">
        <v>0</v>
      </c>
      <c r="G116" s="86">
        <f t="shared" si="2"/>
        <v>0</v>
      </c>
      <c r="H116" s="86">
        <v>0</v>
      </c>
    </row>
    <row r="117" spans="1:8" ht="13.5" customHeight="1">
      <c r="A117" s="26">
        <v>104</v>
      </c>
      <c r="B117" s="27" t="s">
        <v>2473</v>
      </c>
      <c r="C117" s="27" t="s">
        <v>2474</v>
      </c>
      <c r="D117" s="27" t="s">
        <v>312</v>
      </c>
      <c r="E117" s="28">
        <v>1</v>
      </c>
      <c r="F117" s="79">
        <v>0</v>
      </c>
      <c r="G117" s="86">
        <f t="shared" si="2"/>
        <v>0</v>
      </c>
      <c r="H117" s="86">
        <v>0</v>
      </c>
    </row>
    <row r="118" spans="1:8" ht="13.5" customHeight="1">
      <c r="A118" s="26">
        <v>105</v>
      </c>
      <c r="B118" s="27" t="s">
        <v>2475</v>
      </c>
      <c r="C118" s="27" t="s">
        <v>2476</v>
      </c>
      <c r="D118" s="27" t="s">
        <v>312</v>
      </c>
      <c r="E118" s="28">
        <v>1</v>
      </c>
      <c r="F118" s="79">
        <v>0</v>
      </c>
      <c r="G118" s="86">
        <f t="shared" si="2"/>
        <v>0</v>
      </c>
      <c r="H118" s="86">
        <v>0</v>
      </c>
    </row>
    <row r="119" spans="1:8" ht="13.5" customHeight="1">
      <c r="A119" s="26">
        <v>106</v>
      </c>
      <c r="B119" s="27" t="s">
        <v>2477</v>
      </c>
      <c r="C119" s="27" t="s">
        <v>2478</v>
      </c>
      <c r="D119" s="27" t="s">
        <v>312</v>
      </c>
      <c r="E119" s="28">
        <v>2</v>
      </c>
      <c r="F119" s="79">
        <v>0</v>
      </c>
      <c r="G119" s="86">
        <f t="shared" si="2"/>
        <v>0</v>
      </c>
      <c r="H119" s="86">
        <v>0</v>
      </c>
    </row>
    <row r="120" spans="1:8" ht="13.5" customHeight="1">
      <c r="A120" s="26">
        <v>107</v>
      </c>
      <c r="B120" s="27" t="s">
        <v>2479</v>
      </c>
      <c r="C120" s="27" t="s">
        <v>2480</v>
      </c>
      <c r="D120" s="27" t="s">
        <v>312</v>
      </c>
      <c r="E120" s="28">
        <v>1</v>
      </c>
      <c r="F120" s="79">
        <v>0</v>
      </c>
      <c r="G120" s="86">
        <f t="shared" si="2"/>
        <v>0</v>
      </c>
      <c r="H120" s="86">
        <v>0</v>
      </c>
    </row>
    <row r="121" spans="1:8" ht="13.5" customHeight="1">
      <c r="A121" s="24">
        <v>108</v>
      </c>
      <c r="B121" s="25" t="s">
        <v>2481</v>
      </c>
      <c r="C121" s="25" t="s">
        <v>2482</v>
      </c>
      <c r="D121" s="25" t="s">
        <v>312</v>
      </c>
      <c r="E121" s="16">
        <v>1</v>
      </c>
      <c r="F121" s="77">
        <v>0</v>
      </c>
      <c r="G121" s="83">
        <f t="shared" si="2"/>
        <v>0</v>
      </c>
      <c r="H121" s="83">
        <v>0</v>
      </c>
    </row>
    <row r="122" spans="1:8" ht="13.5" customHeight="1">
      <c r="A122" s="24">
        <v>109</v>
      </c>
      <c r="B122" s="25" t="s">
        <v>2483</v>
      </c>
      <c r="C122" s="25" t="s">
        <v>2484</v>
      </c>
      <c r="D122" s="25" t="s">
        <v>312</v>
      </c>
      <c r="E122" s="16">
        <v>1</v>
      </c>
      <c r="F122" s="77">
        <v>0</v>
      </c>
      <c r="G122" s="83">
        <f t="shared" si="2"/>
        <v>0</v>
      </c>
      <c r="H122" s="83">
        <v>0</v>
      </c>
    </row>
    <row r="123" spans="1:8" ht="13.5" customHeight="1">
      <c r="A123" s="24">
        <v>110</v>
      </c>
      <c r="B123" s="25" t="s">
        <v>2485</v>
      </c>
      <c r="C123" s="25" t="s">
        <v>2486</v>
      </c>
      <c r="D123" s="25" t="s">
        <v>312</v>
      </c>
      <c r="E123" s="16">
        <v>1</v>
      </c>
      <c r="F123" s="77">
        <v>0</v>
      </c>
      <c r="G123" s="83">
        <f t="shared" si="2"/>
        <v>0</v>
      </c>
      <c r="H123" s="83">
        <v>0</v>
      </c>
    </row>
    <row r="124" spans="1:8" ht="13.5" customHeight="1">
      <c r="A124" s="24">
        <v>111</v>
      </c>
      <c r="B124" s="25" t="s">
        <v>2487</v>
      </c>
      <c r="C124" s="25" t="s">
        <v>2488</v>
      </c>
      <c r="D124" s="25" t="s">
        <v>312</v>
      </c>
      <c r="E124" s="16">
        <v>1</v>
      </c>
      <c r="F124" s="77">
        <v>0</v>
      </c>
      <c r="G124" s="83">
        <f t="shared" si="2"/>
        <v>0</v>
      </c>
      <c r="H124" s="83">
        <v>0</v>
      </c>
    </row>
    <row r="125" spans="1:8" ht="24" customHeight="1">
      <c r="A125" s="24">
        <v>112</v>
      </c>
      <c r="B125" s="25" t="s">
        <v>2489</v>
      </c>
      <c r="C125" s="25" t="s">
        <v>2490</v>
      </c>
      <c r="D125" s="25" t="s">
        <v>312</v>
      </c>
      <c r="E125" s="16">
        <v>4</v>
      </c>
      <c r="F125" s="77">
        <v>0</v>
      </c>
      <c r="G125" s="83">
        <f t="shared" si="2"/>
        <v>0</v>
      </c>
      <c r="H125" s="83">
        <v>0</v>
      </c>
    </row>
    <row r="126" spans="1:8" ht="24" customHeight="1">
      <c r="A126" s="24">
        <v>113</v>
      </c>
      <c r="B126" s="25" t="s">
        <v>2491</v>
      </c>
      <c r="C126" s="25" t="s">
        <v>2492</v>
      </c>
      <c r="D126" s="25" t="s">
        <v>312</v>
      </c>
      <c r="E126" s="16">
        <v>4</v>
      </c>
      <c r="F126" s="77">
        <v>0</v>
      </c>
      <c r="G126" s="83">
        <f t="shared" si="2"/>
        <v>0</v>
      </c>
      <c r="H126" s="83">
        <v>0</v>
      </c>
    </row>
    <row r="127" spans="1:8" ht="13.5" customHeight="1">
      <c r="A127" s="24">
        <v>114</v>
      </c>
      <c r="B127" s="25" t="s">
        <v>2493</v>
      </c>
      <c r="C127" s="25" t="s">
        <v>2494</v>
      </c>
      <c r="D127" s="25" t="s">
        <v>312</v>
      </c>
      <c r="E127" s="16">
        <v>17</v>
      </c>
      <c r="F127" s="77">
        <v>0</v>
      </c>
      <c r="G127" s="83">
        <f t="shared" si="2"/>
        <v>0</v>
      </c>
      <c r="H127" s="83">
        <v>0</v>
      </c>
    </row>
    <row r="128" spans="1:8" ht="13.5" customHeight="1">
      <c r="A128" s="24">
        <v>115</v>
      </c>
      <c r="B128" s="25" t="s">
        <v>2495</v>
      </c>
      <c r="C128" s="25" t="s">
        <v>2496</v>
      </c>
      <c r="D128" s="25" t="s">
        <v>312</v>
      </c>
      <c r="E128" s="16">
        <v>17</v>
      </c>
      <c r="F128" s="77">
        <v>0</v>
      </c>
      <c r="G128" s="83">
        <f t="shared" si="2"/>
        <v>0</v>
      </c>
      <c r="H128" s="83">
        <v>0</v>
      </c>
    </row>
    <row r="129" spans="1:8" ht="24" customHeight="1">
      <c r="A129" s="24">
        <v>116</v>
      </c>
      <c r="B129" s="25" t="s">
        <v>2497</v>
      </c>
      <c r="C129" s="25" t="s">
        <v>2498</v>
      </c>
      <c r="D129" s="25" t="s">
        <v>312</v>
      </c>
      <c r="E129" s="16">
        <v>1</v>
      </c>
      <c r="F129" s="77">
        <v>0</v>
      </c>
      <c r="G129" s="83">
        <f t="shared" si="2"/>
        <v>0</v>
      </c>
      <c r="H129" s="83">
        <v>0</v>
      </c>
    </row>
    <row r="130" spans="1:8" ht="24" customHeight="1">
      <c r="A130" s="24">
        <v>117</v>
      </c>
      <c r="B130" s="25" t="s">
        <v>2499</v>
      </c>
      <c r="C130" s="25" t="s">
        <v>2500</v>
      </c>
      <c r="D130" s="25" t="s">
        <v>312</v>
      </c>
      <c r="E130" s="16">
        <v>1</v>
      </c>
      <c r="F130" s="77">
        <v>0</v>
      </c>
      <c r="G130" s="83">
        <f t="shared" si="2"/>
        <v>0</v>
      </c>
      <c r="H130" s="83">
        <v>0</v>
      </c>
    </row>
    <row r="131" spans="1:8" ht="24" customHeight="1">
      <c r="A131" s="24">
        <v>118</v>
      </c>
      <c r="B131" s="25" t="s">
        <v>2501</v>
      </c>
      <c r="C131" s="25" t="s">
        <v>2502</v>
      </c>
      <c r="D131" s="25" t="s">
        <v>312</v>
      </c>
      <c r="E131" s="16">
        <v>24</v>
      </c>
      <c r="F131" s="77">
        <v>0</v>
      </c>
      <c r="G131" s="83">
        <f t="shared" si="2"/>
        <v>0</v>
      </c>
      <c r="H131" s="83">
        <v>0</v>
      </c>
    </row>
    <row r="132" spans="1:8" ht="24" customHeight="1">
      <c r="A132" s="24">
        <v>119</v>
      </c>
      <c r="B132" s="25" t="s">
        <v>2503</v>
      </c>
      <c r="C132" s="25" t="s">
        <v>2504</v>
      </c>
      <c r="D132" s="25" t="s">
        <v>312</v>
      </c>
      <c r="E132" s="16">
        <v>24</v>
      </c>
      <c r="F132" s="77">
        <v>0</v>
      </c>
      <c r="G132" s="83">
        <f t="shared" si="2"/>
        <v>0</v>
      </c>
      <c r="H132" s="83">
        <v>0</v>
      </c>
    </row>
    <row r="133" spans="1:8" ht="13.5" customHeight="1">
      <c r="A133" s="26">
        <v>120</v>
      </c>
      <c r="B133" s="27" t="s">
        <v>2505</v>
      </c>
      <c r="C133" s="27" t="s">
        <v>2506</v>
      </c>
      <c r="D133" s="27" t="s">
        <v>312</v>
      </c>
      <c r="E133" s="28">
        <v>3</v>
      </c>
      <c r="F133" s="79">
        <v>0</v>
      </c>
      <c r="G133" s="86">
        <f t="shared" si="2"/>
        <v>0</v>
      </c>
      <c r="H133" s="86">
        <v>0</v>
      </c>
    </row>
    <row r="134" spans="1:8" ht="13.5" customHeight="1">
      <c r="A134" s="26">
        <v>121</v>
      </c>
      <c r="B134" s="27" t="s">
        <v>2507</v>
      </c>
      <c r="C134" s="27" t="s">
        <v>2508</v>
      </c>
      <c r="D134" s="27" t="s">
        <v>312</v>
      </c>
      <c r="E134" s="28">
        <v>1</v>
      </c>
      <c r="F134" s="79">
        <v>0</v>
      </c>
      <c r="G134" s="86">
        <f t="shared" si="2"/>
        <v>0</v>
      </c>
      <c r="H134" s="86">
        <v>0</v>
      </c>
    </row>
    <row r="135" spans="1:8" ht="13.5" customHeight="1">
      <c r="A135" s="26">
        <v>122</v>
      </c>
      <c r="B135" s="27" t="s">
        <v>2509</v>
      </c>
      <c r="C135" s="27" t="s">
        <v>2510</v>
      </c>
      <c r="D135" s="27" t="s">
        <v>312</v>
      </c>
      <c r="E135" s="28">
        <v>2</v>
      </c>
      <c r="F135" s="79">
        <v>0</v>
      </c>
      <c r="G135" s="86">
        <f t="shared" si="2"/>
        <v>0</v>
      </c>
      <c r="H135" s="86">
        <v>0</v>
      </c>
    </row>
    <row r="136" spans="1:8" ht="13.5" customHeight="1">
      <c r="A136" s="26">
        <v>123</v>
      </c>
      <c r="B136" s="27" t="s">
        <v>2511</v>
      </c>
      <c r="C136" s="27" t="s">
        <v>2512</v>
      </c>
      <c r="D136" s="27" t="s">
        <v>312</v>
      </c>
      <c r="E136" s="28">
        <v>5</v>
      </c>
      <c r="F136" s="79">
        <v>0</v>
      </c>
      <c r="G136" s="86">
        <f t="shared" si="2"/>
        <v>0</v>
      </c>
      <c r="H136" s="86">
        <v>0</v>
      </c>
    </row>
    <row r="137" spans="1:8" ht="13.5" customHeight="1">
      <c r="A137" s="26">
        <v>124</v>
      </c>
      <c r="B137" s="27" t="s">
        <v>2513</v>
      </c>
      <c r="C137" s="27" t="s">
        <v>2514</v>
      </c>
      <c r="D137" s="27" t="s">
        <v>312</v>
      </c>
      <c r="E137" s="28">
        <v>2</v>
      </c>
      <c r="F137" s="79">
        <v>0</v>
      </c>
      <c r="G137" s="86">
        <f t="shared" si="2"/>
        <v>0</v>
      </c>
      <c r="H137" s="86">
        <v>0</v>
      </c>
    </row>
    <row r="138" spans="1:8" ht="13.5" customHeight="1">
      <c r="A138" s="26">
        <v>125</v>
      </c>
      <c r="B138" s="27" t="s">
        <v>2515</v>
      </c>
      <c r="C138" s="27" t="s">
        <v>2516</v>
      </c>
      <c r="D138" s="27" t="s">
        <v>312</v>
      </c>
      <c r="E138" s="28">
        <v>1</v>
      </c>
      <c r="F138" s="79">
        <v>0</v>
      </c>
      <c r="G138" s="86">
        <f t="shared" si="2"/>
        <v>0</v>
      </c>
      <c r="H138" s="86">
        <v>0</v>
      </c>
    </row>
    <row r="139" spans="1:8" ht="13.5" customHeight="1">
      <c r="A139" s="26">
        <v>126</v>
      </c>
      <c r="B139" s="27" t="s">
        <v>2517</v>
      </c>
      <c r="C139" s="27" t="s">
        <v>2518</v>
      </c>
      <c r="D139" s="27" t="s">
        <v>312</v>
      </c>
      <c r="E139" s="28">
        <v>3</v>
      </c>
      <c r="F139" s="79">
        <v>0</v>
      </c>
      <c r="G139" s="86">
        <f t="shared" si="2"/>
        <v>0</v>
      </c>
      <c r="H139" s="86">
        <v>0</v>
      </c>
    </row>
    <row r="140" spans="1:8" ht="13.5" customHeight="1">
      <c r="A140" s="26">
        <v>127</v>
      </c>
      <c r="B140" s="27" t="s">
        <v>2519</v>
      </c>
      <c r="C140" s="27" t="s">
        <v>2520</v>
      </c>
      <c r="D140" s="27" t="s">
        <v>312</v>
      </c>
      <c r="E140" s="28">
        <v>2</v>
      </c>
      <c r="F140" s="79">
        <v>0</v>
      </c>
      <c r="G140" s="86">
        <f t="shared" si="2"/>
        <v>0</v>
      </c>
      <c r="H140" s="86">
        <v>0</v>
      </c>
    </row>
    <row r="141" spans="1:8" ht="13.5" customHeight="1">
      <c r="A141" s="26">
        <v>128</v>
      </c>
      <c r="B141" s="27" t="s">
        <v>2521</v>
      </c>
      <c r="C141" s="27" t="s">
        <v>2522</v>
      </c>
      <c r="D141" s="27" t="s">
        <v>312</v>
      </c>
      <c r="E141" s="28">
        <v>2</v>
      </c>
      <c r="F141" s="79">
        <v>0</v>
      </c>
      <c r="G141" s="86">
        <f t="shared" si="2"/>
        <v>0</v>
      </c>
      <c r="H141" s="86">
        <v>0</v>
      </c>
    </row>
    <row r="142" spans="1:8" ht="13.5" customHeight="1">
      <c r="A142" s="26">
        <v>129</v>
      </c>
      <c r="B142" s="27" t="s">
        <v>2523</v>
      </c>
      <c r="C142" s="27" t="s">
        <v>2524</v>
      </c>
      <c r="D142" s="27" t="s">
        <v>312</v>
      </c>
      <c r="E142" s="28">
        <v>1</v>
      </c>
      <c r="F142" s="79">
        <v>0</v>
      </c>
      <c r="G142" s="86">
        <f t="shared" si="2"/>
        <v>0</v>
      </c>
      <c r="H142" s="86">
        <v>0</v>
      </c>
    </row>
    <row r="143" spans="1:8" ht="13.5" customHeight="1">
      <c r="A143" s="26">
        <v>130</v>
      </c>
      <c r="B143" s="27" t="s">
        <v>2525</v>
      </c>
      <c r="C143" s="27" t="s">
        <v>2526</v>
      </c>
      <c r="D143" s="27" t="s">
        <v>312</v>
      </c>
      <c r="E143" s="28">
        <v>1</v>
      </c>
      <c r="F143" s="79">
        <v>0</v>
      </c>
      <c r="G143" s="86">
        <f t="shared" si="2"/>
        <v>0</v>
      </c>
      <c r="H143" s="86">
        <v>0</v>
      </c>
    </row>
    <row r="144" spans="1:8" ht="13.5" customHeight="1">
      <c r="A144" s="26">
        <v>131</v>
      </c>
      <c r="B144" s="27" t="s">
        <v>2527</v>
      </c>
      <c r="C144" s="27" t="s">
        <v>2528</v>
      </c>
      <c r="D144" s="27" t="s">
        <v>312</v>
      </c>
      <c r="E144" s="28">
        <v>1</v>
      </c>
      <c r="F144" s="79">
        <v>0</v>
      </c>
      <c r="G144" s="86">
        <f t="shared" si="2"/>
        <v>0</v>
      </c>
      <c r="H144" s="86">
        <v>0</v>
      </c>
    </row>
    <row r="145" spans="1:8" ht="24" customHeight="1">
      <c r="A145" s="24">
        <v>132</v>
      </c>
      <c r="B145" s="25" t="s">
        <v>2529</v>
      </c>
      <c r="C145" s="25" t="s">
        <v>2530</v>
      </c>
      <c r="D145" s="25" t="s">
        <v>312</v>
      </c>
      <c r="E145" s="16">
        <v>4</v>
      </c>
      <c r="F145" s="77">
        <v>0</v>
      </c>
      <c r="G145" s="83">
        <f t="shared" si="2"/>
        <v>0</v>
      </c>
      <c r="H145" s="83">
        <v>0</v>
      </c>
    </row>
    <row r="146" spans="1:8" ht="24" customHeight="1">
      <c r="A146" s="24">
        <v>133</v>
      </c>
      <c r="B146" s="25" t="s">
        <v>2531</v>
      </c>
      <c r="C146" s="25" t="s">
        <v>2532</v>
      </c>
      <c r="D146" s="25" t="s">
        <v>312</v>
      </c>
      <c r="E146" s="16">
        <v>4</v>
      </c>
      <c r="F146" s="77">
        <v>0</v>
      </c>
      <c r="G146" s="83">
        <f t="shared" si="2"/>
        <v>0</v>
      </c>
      <c r="H146" s="83">
        <v>0</v>
      </c>
    </row>
    <row r="147" spans="1:8" ht="13.5" customHeight="1">
      <c r="A147" s="26">
        <v>134</v>
      </c>
      <c r="B147" s="27" t="s">
        <v>2533</v>
      </c>
      <c r="C147" s="27" t="s">
        <v>2534</v>
      </c>
      <c r="D147" s="27" t="s">
        <v>312</v>
      </c>
      <c r="E147" s="28">
        <v>4</v>
      </c>
      <c r="F147" s="79">
        <v>0</v>
      </c>
      <c r="G147" s="86">
        <f t="shared" si="2"/>
        <v>0</v>
      </c>
      <c r="H147" s="86">
        <v>0</v>
      </c>
    </row>
    <row r="148" spans="1:8" ht="24" customHeight="1">
      <c r="A148" s="24">
        <v>135</v>
      </c>
      <c r="B148" s="25" t="s">
        <v>2535</v>
      </c>
      <c r="C148" s="25" t="s">
        <v>2536</v>
      </c>
      <c r="D148" s="25" t="s">
        <v>312</v>
      </c>
      <c r="E148" s="16">
        <v>3</v>
      </c>
      <c r="F148" s="77">
        <v>0</v>
      </c>
      <c r="G148" s="83">
        <f t="shared" si="2"/>
        <v>0</v>
      </c>
      <c r="H148" s="83">
        <v>0</v>
      </c>
    </row>
    <row r="149" spans="1:8" ht="24" customHeight="1">
      <c r="A149" s="24">
        <v>136</v>
      </c>
      <c r="B149" s="25" t="s">
        <v>2537</v>
      </c>
      <c r="C149" s="25" t="s">
        <v>2538</v>
      </c>
      <c r="D149" s="25" t="s">
        <v>312</v>
      </c>
      <c r="E149" s="16">
        <v>3</v>
      </c>
      <c r="F149" s="77">
        <v>0</v>
      </c>
      <c r="G149" s="83">
        <f t="shared" si="2"/>
        <v>0</v>
      </c>
      <c r="H149" s="83">
        <v>0</v>
      </c>
    </row>
    <row r="150" spans="1:8" ht="24" customHeight="1">
      <c r="A150" s="24">
        <v>137</v>
      </c>
      <c r="B150" s="25" t="s">
        <v>2539</v>
      </c>
      <c r="C150" s="25" t="s">
        <v>2540</v>
      </c>
      <c r="D150" s="25" t="s">
        <v>312</v>
      </c>
      <c r="E150" s="16">
        <v>45</v>
      </c>
      <c r="F150" s="77">
        <v>0</v>
      </c>
      <c r="G150" s="83">
        <f t="shared" si="2"/>
        <v>0</v>
      </c>
      <c r="H150" s="83">
        <v>0</v>
      </c>
    </row>
    <row r="151" spans="1:8" ht="24" customHeight="1">
      <c r="A151" s="24">
        <v>138</v>
      </c>
      <c r="B151" s="25" t="s">
        <v>2541</v>
      </c>
      <c r="C151" s="25" t="s">
        <v>2542</v>
      </c>
      <c r="D151" s="25" t="s">
        <v>312</v>
      </c>
      <c r="E151" s="16">
        <v>46</v>
      </c>
      <c r="F151" s="77">
        <v>0</v>
      </c>
      <c r="G151" s="83">
        <f t="shared" si="2"/>
        <v>0</v>
      </c>
      <c r="H151" s="83">
        <v>0</v>
      </c>
    </row>
    <row r="152" spans="1:8" ht="13.5" customHeight="1">
      <c r="A152" s="26">
        <v>139</v>
      </c>
      <c r="B152" s="27" t="s">
        <v>2543</v>
      </c>
      <c r="C152" s="27" t="s">
        <v>2544</v>
      </c>
      <c r="D152" s="27" t="s">
        <v>312</v>
      </c>
      <c r="E152" s="28">
        <v>1</v>
      </c>
      <c r="F152" s="79">
        <v>0</v>
      </c>
      <c r="G152" s="86">
        <f t="shared" si="2"/>
        <v>0</v>
      </c>
      <c r="H152" s="86">
        <v>0</v>
      </c>
    </row>
    <row r="153" spans="1:8" ht="13.5" customHeight="1">
      <c r="A153" s="26">
        <v>140</v>
      </c>
      <c r="B153" s="27" t="s">
        <v>2545</v>
      </c>
      <c r="C153" s="27" t="s">
        <v>2546</v>
      </c>
      <c r="D153" s="27" t="s">
        <v>312</v>
      </c>
      <c r="E153" s="28">
        <v>1</v>
      </c>
      <c r="F153" s="79">
        <v>0</v>
      </c>
      <c r="G153" s="86">
        <f t="shared" si="2"/>
        <v>0</v>
      </c>
      <c r="H153" s="86">
        <v>0</v>
      </c>
    </row>
    <row r="154" spans="1:8" ht="13.5" customHeight="1">
      <c r="A154" s="26">
        <v>141</v>
      </c>
      <c r="B154" s="27" t="s">
        <v>2547</v>
      </c>
      <c r="C154" s="27" t="s">
        <v>2548</v>
      </c>
      <c r="D154" s="27" t="s">
        <v>312</v>
      </c>
      <c r="E154" s="28">
        <v>4</v>
      </c>
      <c r="F154" s="79">
        <v>0</v>
      </c>
      <c r="G154" s="86">
        <f t="shared" si="2"/>
        <v>0</v>
      </c>
      <c r="H154" s="86">
        <v>0</v>
      </c>
    </row>
    <row r="155" spans="1:8" ht="13.5" customHeight="1">
      <c r="A155" s="26">
        <v>142</v>
      </c>
      <c r="B155" s="27" t="s">
        <v>2549</v>
      </c>
      <c r="C155" s="27" t="s">
        <v>2550</v>
      </c>
      <c r="D155" s="27" t="s">
        <v>312</v>
      </c>
      <c r="E155" s="28">
        <v>4</v>
      </c>
      <c r="F155" s="79">
        <v>0</v>
      </c>
      <c r="G155" s="86">
        <f t="shared" si="2"/>
        <v>0</v>
      </c>
      <c r="H155" s="86">
        <v>0</v>
      </c>
    </row>
    <row r="156" spans="1:8" ht="13.5" customHeight="1">
      <c r="A156" s="26">
        <v>143</v>
      </c>
      <c r="B156" s="27" t="s">
        <v>2551</v>
      </c>
      <c r="C156" s="27" t="s">
        <v>2552</v>
      </c>
      <c r="D156" s="27" t="s">
        <v>312</v>
      </c>
      <c r="E156" s="28">
        <v>40</v>
      </c>
      <c r="F156" s="79">
        <v>0</v>
      </c>
      <c r="G156" s="86">
        <f t="shared" si="2"/>
        <v>0</v>
      </c>
      <c r="H156" s="86">
        <v>0</v>
      </c>
    </row>
    <row r="157" spans="1:8" ht="24" customHeight="1">
      <c r="A157" s="24">
        <v>144</v>
      </c>
      <c r="B157" s="25" t="s">
        <v>2553</v>
      </c>
      <c r="C157" s="25" t="s">
        <v>2554</v>
      </c>
      <c r="D157" s="25" t="s">
        <v>312</v>
      </c>
      <c r="E157" s="16">
        <v>300</v>
      </c>
      <c r="F157" s="77">
        <v>0</v>
      </c>
      <c r="G157" s="83">
        <f t="shared" si="2"/>
        <v>0</v>
      </c>
      <c r="H157" s="83">
        <v>0</v>
      </c>
    </row>
    <row r="158" spans="1:8" ht="24" customHeight="1">
      <c r="A158" s="24">
        <v>145</v>
      </c>
      <c r="B158" s="25" t="s">
        <v>2555</v>
      </c>
      <c r="C158" s="25" t="s">
        <v>2556</v>
      </c>
      <c r="D158" s="25" t="s">
        <v>312</v>
      </c>
      <c r="E158" s="16">
        <v>350</v>
      </c>
      <c r="F158" s="77">
        <v>0</v>
      </c>
      <c r="G158" s="83">
        <f t="shared" si="2"/>
        <v>0</v>
      </c>
      <c r="H158" s="83">
        <v>0</v>
      </c>
    </row>
    <row r="159" spans="1:8" ht="24" customHeight="1">
      <c r="A159" s="24">
        <v>146</v>
      </c>
      <c r="B159" s="25" t="s">
        <v>2557</v>
      </c>
      <c r="C159" s="25" t="s">
        <v>2558</v>
      </c>
      <c r="D159" s="25" t="s">
        <v>312</v>
      </c>
      <c r="E159" s="16">
        <v>3</v>
      </c>
      <c r="F159" s="77">
        <v>0</v>
      </c>
      <c r="G159" s="83">
        <f t="shared" si="2"/>
        <v>0</v>
      </c>
      <c r="H159" s="83">
        <v>0</v>
      </c>
    </row>
    <row r="160" spans="1:8" ht="24" customHeight="1">
      <c r="A160" s="24">
        <v>147</v>
      </c>
      <c r="B160" s="25" t="s">
        <v>2559</v>
      </c>
      <c r="C160" s="25" t="s">
        <v>2560</v>
      </c>
      <c r="D160" s="25" t="s">
        <v>312</v>
      </c>
      <c r="E160" s="16">
        <v>2</v>
      </c>
      <c r="F160" s="77">
        <v>0</v>
      </c>
      <c r="G160" s="83">
        <f t="shared" si="2"/>
        <v>0</v>
      </c>
      <c r="H160" s="83">
        <v>0</v>
      </c>
    </row>
    <row r="161" spans="1:8" ht="24" customHeight="1">
      <c r="A161" s="24">
        <v>148</v>
      </c>
      <c r="B161" s="25" t="s">
        <v>2561</v>
      </c>
      <c r="C161" s="25" t="s">
        <v>2562</v>
      </c>
      <c r="D161" s="25" t="s">
        <v>312</v>
      </c>
      <c r="E161" s="16">
        <v>6</v>
      </c>
      <c r="F161" s="77">
        <v>0</v>
      </c>
      <c r="G161" s="83">
        <f t="shared" si="2"/>
        <v>0</v>
      </c>
      <c r="H161" s="83">
        <v>0</v>
      </c>
    </row>
    <row r="162" spans="1:8" ht="24" customHeight="1">
      <c r="A162" s="24">
        <v>149</v>
      </c>
      <c r="B162" s="25" t="s">
        <v>2563</v>
      </c>
      <c r="C162" s="25" t="s">
        <v>2564</v>
      </c>
      <c r="D162" s="25" t="s">
        <v>312</v>
      </c>
      <c r="E162" s="16">
        <v>2</v>
      </c>
      <c r="F162" s="77">
        <v>0</v>
      </c>
      <c r="G162" s="83">
        <f t="shared" si="2"/>
        <v>0</v>
      </c>
      <c r="H162" s="83">
        <v>0</v>
      </c>
    </row>
    <row r="163" spans="1:8" ht="24" customHeight="1">
      <c r="A163" s="24">
        <v>150</v>
      </c>
      <c r="B163" s="25" t="s">
        <v>2565</v>
      </c>
      <c r="C163" s="25" t="s">
        <v>2566</v>
      </c>
      <c r="D163" s="25" t="s">
        <v>312</v>
      </c>
      <c r="E163" s="16">
        <v>6</v>
      </c>
      <c r="F163" s="77">
        <v>0</v>
      </c>
      <c r="G163" s="83">
        <f t="shared" si="2"/>
        <v>0</v>
      </c>
      <c r="H163" s="83">
        <v>0</v>
      </c>
    </row>
    <row r="164" spans="1:8" ht="13.5" customHeight="1">
      <c r="A164" s="24">
        <v>151</v>
      </c>
      <c r="B164" s="25" t="s">
        <v>2567</v>
      </c>
      <c r="C164" s="25" t="s">
        <v>2568</v>
      </c>
      <c r="D164" s="25" t="s">
        <v>312</v>
      </c>
      <c r="E164" s="16">
        <v>1</v>
      </c>
      <c r="F164" s="77">
        <v>0</v>
      </c>
      <c r="G164" s="83">
        <f t="shared" si="2"/>
        <v>0</v>
      </c>
      <c r="H164" s="83">
        <v>0</v>
      </c>
    </row>
    <row r="165" spans="1:8" ht="13.5" customHeight="1">
      <c r="A165" s="24">
        <v>152</v>
      </c>
      <c r="B165" s="25" t="s">
        <v>2569</v>
      </c>
      <c r="C165" s="25" t="s">
        <v>2570</v>
      </c>
      <c r="D165" s="25" t="s">
        <v>938</v>
      </c>
      <c r="E165" s="16">
        <v>40</v>
      </c>
      <c r="F165" s="77">
        <v>0</v>
      </c>
      <c r="G165" s="83">
        <f t="shared" si="2"/>
        <v>0</v>
      </c>
      <c r="H165" s="83">
        <v>0</v>
      </c>
    </row>
    <row r="166" spans="1:8" ht="13.5" customHeight="1">
      <c r="A166" s="53">
        <v>153</v>
      </c>
      <c r="B166" s="54" t="s">
        <v>1566</v>
      </c>
      <c r="C166" s="54" t="s">
        <v>1567</v>
      </c>
      <c r="D166" s="54" t="s">
        <v>1366</v>
      </c>
      <c r="E166" s="55">
        <v>1</v>
      </c>
      <c r="F166" s="80">
        <v>0</v>
      </c>
      <c r="G166" s="87">
        <f t="shared" si="2"/>
        <v>0</v>
      </c>
      <c r="H166" s="87">
        <v>0</v>
      </c>
    </row>
    <row r="167" spans="1:8" ht="13.5" customHeight="1">
      <c r="A167" s="53">
        <v>154</v>
      </c>
      <c r="B167" s="54" t="s">
        <v>1568</v>
      </c>
      <c r="C167" s="54" t="s">
        <v>1569</v>
      </c>
      <c r="D167" s="54" t="s">
        <v>1366</v>
      </c>
      <c r="E167" s="55">
        <v>3</v>
      </c>
      <c r="F167" s="80">
        <v>0</v>
      </c>
      <c r="G167" s="87">
        <f t="shared" si="2"/>
        <v>0</v>
      </c>
      <c r="H167" s="87">
        <v>0</v>
      </c>
    </row>
    <row r="168" spans="1:8" ht="13.5" customHeight="1">
      <c r="A168" s="53">
        <v>155</v>
      </c>
      <c r="B168" s="54" t="s">
        <v>1570</v>
      </c>
      <c r="C168" s="54" t="s">
        <v>1571</v>
      </c>
      <c r="D168" s="54" t="s">
        <v>1366</v>
      </c>
      <c r="E168" s="55">
        <v>1</v>
      </c>
      <c r="F168" s="80">
        <v>0</v>
      </c>
      <c r="G168" s="87">
        <f t="shared" si="2"/>
        <v>0</v>
      </c>
      <c r="H168" s="87">
        <v>0</v>
      </c>
    </row>
    <row r="169" spans="1:8" ht="28.5" customHeight="1">
      <c r="A169" s="21"/>
      <c r="B169" s="22" t="s">
        <v>1960</v>
      </c>
      <c r="C169" s="22" t="s">
        <v>1961</v>
      </c>
      <c r="D169" s="22"/>
      <c r="E169" s="23"/>
      <c r="F169" s="76"/>
      <c r="G169" s="85">
        <f>SUM(G170:G188)</f>
        <v>0</v>
      </c>
      <c r="H169" s="85">
        <v>0</v>
      </c>
    </row>
    <row r="170" spans="1:8" ht="13.5" customHeight="1">
      <c r="A170" s="24">
        <v>156</v>
      </c>
      <c r="B170" s="25" t="s">
        <v>2571</v>
      </c>
      <c r="C170" s="25" t="s">
        <v>2572</v>
      </c>
      <c r="D170" s="25" t="s">
        <v>1897</v>
      </c>
      <c r="E170" s="16">
        <v>0.48499999999999999</v>
      </c>
      <c r="F170" s="77">
        <v>0</v>
      </c>
      <c r="G170" s="83">
        <f>E170*F170</f>
        <v>0</v>
      </c>
      <c r="H170" s="83">
        <v>0</v>
      </c>
    </row>
    <row r="171" spans="1:8" ht="24" customHeight="1">
      <c r="A171" s="24">
        <v>157</v>
      </c>
      <c r="B171" s="25" t="s">
        <v>2573</v>
      </c>
      <c r="C171" s="25" t="s">
        <v>2574</v>
      </c>
      <c r="D171" s="25" t="s">
        <v>312</v>
      </c>
      <c r="E171" s="16">
        <v>3</v>
      </c>
      <c r="F171" s="77">
        <v>0</v>
      </c>
      <c r="G171" s="83">
        <f t="shared" ref="G171:G188" si="3">E171*F171</f>
        <v>0</v>
      </c>
      <c r="H171" s="83">
        <v>0</v>
      </c>
    </row>
    <row r="172" spans="1:8" ht="24" customHeight="1">
      <c r="A172" s="24">
        <v>158</v>
      </c>
      <c r="B172" s="25" t="s">
        <v>2575</v>
      </c>
      <c r="C172" s="25" t="s">
        <v>2576</v>
      </c>
      <c r="D172" s="25" t="s">
        <v>312</v>
      </c>
      <c r="E172" s="16">
        <v>2</v>
      </c>
      <c r="F172" s="77">
        <v>0</v>
      </c>
      <c r="G172" s="83">
        <f t="shared" si="3"/>
        <v>0</v>
      </c>
      <c r="H172" s="83">
        <v>0</v>
      </c>
    </row>
    <row r="173" spans="1:8" ht="24" customHeight="1">
      <c r="A173" s="24">
        <v>159</v>
      </c>
      <c r="B173" s="25" t="s">
        <v>2577</v>
      </c>
      <c r="C173" s="25" t="s">
        <v>2578</v>
      </c>
      <c r="D173" s="25" t="s">
        <v>312</v>
      </c>
      <c r="E173" s="16">
        <v>2</v>
      </c>
      <c r="F173" s="77">
        <v>0</v>
      </c>
      <c r="G173" s="83">
        <f t="shared" si="3"/>
        <v>0</v>
      </c>
      <c r="H173" s="83">
        <v>0</v>
      </c>
    </row>
    <row r="174" spans="1:8" ht="13.5" customHeight="1">
      <c r="A174" s="24">
        <v>160</v>
      </c>
      <c r="B174" s="25" t="s">
        <v>2579</v>
      </c>
      <c r="C174" s="25" t="s">
        <v>2580</v>
      </c>
      <c r="D174" s="25" t="s">
        <v>312</v>
      </c>
      <c r="E174" s="16">
        <v>6</v>
      </c>
      <c r="F174" s="77">
        <v>0</v>
      </c>
      <c r="G174" s="83">
        <f t="shared" si="3"/>
        <v>0</v>
      </c>
      <c r="H174" s="83">
        <v>0</v>
      </c>
    </row>
    <row r="175" spans="1:8" ht="24" customHeight="1">
      <c r="A175" s="24">
        <v>161</v>
      </c>
      <c r="B175" s="25" t="s">
        <v>2086</v>
      </c>
      <c r="C175" s="25" t="s">
        <v>2087</v>
      </c>
      <c r="D175" s="25" t="s">
        <v>287</v>
      </c>
      <c r="E175" s="16">
        <v>71</v>
      </c>
      <c r="F175" s="77">
        <v>0</v>
      </c>
      <c r="G175" s="83">
        <f t="shared" si="3"/>
        <v>0</v>
      </c>
      <c r="H175" s="83">
        <v>0</v>
      </c>
    </row>
    <row r="176" spans="1:8" ht="24" customHeight="1">
      <c r="A176" s="24">
        <v>162</v>
      </c>
      <c r="B176" s="25" t="s">
        <v>2581</v>
      </c>
      <c r="C176" s="25" t="s">
        <v>2582</v>
      </c>
      <c r="D176" s="25" t="s">
        <v>287</v>
      </c>
      <c r="E176" s="16">
        <v>414</v>
      </c>
      <c r="F176" s="77">
        <v>0</v>
      </c>
      <c r="G176" s="83">
        <f t="shared" si="3"/>
        <v>0</v>
      </c>
      <c r="H176" s="83">
        <v>0</v>
      </c>
    </row>
    <row r="177" spans="1:8" ht="13.5" customHeight="1">
      <c r="A177" s="26">
        <v>163</v>
      </c>
      <c r="B177" s="27" t="s">
        <v>2583</v>
      </c>
      <c r="C177" s="27" t="s">
        <v>2584</v>
      </c>
      <c r="D177" s="27" t="s">
        <v>287</v>
      </c>
      <c r="E177" s="28">
        <v>485</v>
      </c>
      <c r="F177" s="79">
        <v>0</v>
      </c>
      <c r="G177" s="86">
        <f t="shared" si="3"/>
        <v>0</v>
      </c>
      <c r="H177" s="86">
        <v>0</v>
      </c>
    </row>
    <row r="178" spans="1:8" ht="24" customHeight="1">
      <c r="A178" s="24">
        <v>164</v>
      </c>
      <c r="B178" s="25" t="s">
        <v>2171</v>
      </c>
      <c r="C178" s="25" t="s">
        <v>2585</v>
      </c>
      <c r="D178" s="25" t="s">
        <v>312</v>
      </c>
      <c r="E178" s="16">
        <v>3</v>
      </c>
      <c r="F178" s="77">
        <v>0</v>
      </c>
      <c r="G178" s="83">
        <f t="shared" si="3"/>
        <v>0</v>
      </c>
      <c r="H178" s="83">
        <v>0</v>
      </c>
    </row>
    <row r="179" spans="1:8" ht="13.5" customHeight="1">
      <c r="A179" s="24">
        <v>165</v>
      </c>
      <c r="B179" s="25" t="s">
        <v>2586</v>
      </c>
      <c r="C179" s="25" t="s">
        <v>2587</v>
      </c>
      <c r="D179" s="25" t="s">
        <v>287</v>
      </c>
      <c r="E179" s="16">
        <v>65</v>
      </c>
      <c r="F179" s="77">
        <v>0</v>
      </c>
      <c r="G179" s="83">
        <f t="shared" si="3"/>
        <v>0</v>
      </c>
      <c r="H179" s="83">
        <v>0</v>
      </c>
    </row>
    <row r="180" spans="1:8" ht="24" customHeight="1">
      <c r="A180" s="24">
        <v>166</v>
      </c>
      <c r="B180" s="25" t="s">
        <v>2588</v>
      </c>
      <c r="C180" s="25" t="s">
        <v>2589</v>
      </c>
      <c r="D180" s="25" t="s">
        <v>287</v>
      </c>
      <c r="E180" s="16">
        <v>485</v>
      </c>
      <c r="F180" s="77">
        <v>0</v>
      </c>
      <c r="G180" s="83">
        <f t="shared" si="3"/>
        <v>0</v>
      </c>
      <c r="H180" s="83">
        <v>0</v>
      </c>
    </row>
    <row r="181" spans="1:8" ht="24" customHeight="1">
      <c r="A181" s="24">
        <v>167</v>
      </c>
      <c r="B181" s="25" t="s">
        <v>2094</v>
      </c>
      <c r="C181" s="25" t="s">
        <v>2095</v>
      </c>
      <c r="D181" s="25" t="s">
        <v>287</v>
      </c>
      <c r="E181" s="16">
        <v>71</v>
      </c>
      <c r="F181" s="77">
        <v>0</v>
      </c>
      <c r="G181" s="83">
        <f t="shared" si="3"/>
        <v>0</v>
      </c>
      <c r="H181" s="83">
        <v>0</v>
      </c>
    </row>
    <row r="182" spans="1:8" ht="24" customHeight="1">
      <c r="A182" s="24">
        <v>168</v>
      </c>
      <c r="B182" s="25" t="s">
        <v>2590</v>
      </c>
      <c r="C182" s="25" t="s">
        <v>2591</v>
      </c>
      <c r="D182" s="25" t="s">
        <v>287</v>
      </c>
      <c r="E182" s="16">
        <v>414</v>
      </c>
      <c r="F182" s="77">
        <v>0</v>
      </c>
      <c r="G182" s="83">
        <f t="shared" si="3"/>
        <v>0</v>
      </c>
      <c r="H182" s="83">
        <v>0</v>
      </c>
    </row>
    <row r="183" spans="1:8" ht="13.5" customHeight="1">
      <c r="A183" s="24">
        <v>169</v>
      </c>
      <c r="B183" s="25" t="s">
        <v>288</v>
      </c>
      <c r="C183" s="25" t="s">
        <v>289</v>
      </c>
      <c r="D183" s="25" t="s">
        <v>280</v>
      </c>
      <c r="E183" s="16">
        <v>2.56</v>
      </c>
      <c r="F183" s="77">
        <v>0</v>
      </c>
      <c r="G183" s="83">
        <f t="shared" si="3"/>
        <v>0</v>
      </c>
      <c r="H183" s="83">
        <v>0</v>
      </c>
    </row>
    <row r="184" spans="1:8" ht="24" customHeight="1">
      <c r="A184" s="24">
        <v>170</v>
      </c>
      <c r="B184" s="25" t="s">
        <v>290</v>
      </c>
      <c r="C184" s="25" t="s">
        <v>291</v>
      </c>
      <c r="D184" s="25" t="s">
        <v>280</v>
      </c>
      <c r="E184" s="16">
        <v>61.44</v>
      </c>
      <c r="F184" s="77">
        <v>0</v>
      </c>
      <c r="G184" s="83">
        <f t="shared" si="3"/>
        <v>0</v>
      </c>
      <c r="H184" s="83">
        <v>0</v>
      </c>
    </row>
    <row r="185" spans="1:8" ht="24" customHeight="1">
      <c r="A185" s="24">
        <v>171</v>
      </c>
      <c r="B185" s="25" t="s">
        <v>2592</v>
      </c>
      <c r="C185" s="25" t="s">
        <v>2593</v>
      </c>
      <c r="D185" s="25" t="s">
        <v>280</v>
      </c>
      <c r="E185" s="16">
        <v>1.76</v>
      </c>
      <c r="F185" s="77">
        <v>0</v>
      </c>
      <c r="G185" s="83">
        <f t="shared" si="3"/>
        <v>0</v>
      </c>
      <c r="H185" s="83">
        <v>0</v>
      </c>
    </row>
    <row r="186" spans="1:8" ht="24" customHeight="1">
      <c r="A186" s="24">
        <v>172</v>
      </c>
      <c r="B186" s="25" t="s">
        <v>2594</v>
      </c>
      <c r="C186" s="25" t="s">
        <v>2595</v>
      </c>
      <c r="D186" s="25" t="s">
        <v>324</v>
      </c>
      <c r="E186" s="16">
        <v>170</v>
      </c>
      <c r="F186" s="77">
        <v>0</v>
      </c>
      <c r="G186" s="83">
        <f t="shared" si="3"/>
        <v>0</v>
      </c>
      <c r="H186" s="83">
        <v>0</v>
      </c>
    </row>
    <row r="187" spans="1:8" ht="13.5" customHeight="1">
      <c r="A187" s="24">
        <v>173</v>
      </c>
      <c r="B187" s="25" t="s">
        <v>2596</v>
      </c>
      <c r="C187" s="25" t="s">
        <v>2597</v>
      </c>
      <c r="D187" s="25" t="s">
        <v>938</v>
      </c>
      <c r="E187" s="16">
        <v>24</v>
      </c>
      <c r="F187" s="77">
        <v>0</v>
      </c>
      <c r="G187" s="83">
        <f t="shared" si="3"/>
        <v>0</v>
      </c>
      <c r="H187" s="83">
        <v>0</v>
      </c>
    </row>
    <row r="188" spans="1:8" ht="13.5" customHeight="1">
      <c r="A188" s="53">
        <v>174</v>
      </c>
      <c r="B188" s="54" t="s">
        <v>1570</v>
      </c>
      <c r="C188" s="54" t="s">
        <v>1571</v>
      </c>
      <c r="D188" s="54" t="s">
        <v>1366</v>
      </c>
      <c r="E188" s="55">
        <v>1</v>
      </c>
      <c r="F188" s="80">
        <v>0</v>
      </c>
      <c r="G188" s="87">
        <f t="shared" si="3"/>
        <v>0</v>
      </c>
      <c r="H188" s="87">
        <v>0</v>
      </c>
    </row>
    <row r="189" spans="1:8" ht="28.5" customHeight="1">
      <c r="A189" s="21"/>
      <c r="B189" s="22" t="s">
        <v>2598</v>
      </c>
      <c r="C189" s="22" t="s">
        <v>2599</v>
      </c>
      <c r="D189" s="22"/>
      <c r="E189" s="23"/>
      <c r="F189" s="76"/>
      <c r="G189" s="85">
        <f>G190</f>
        <v>0</v>
      </c>
      <c r="H189" s="85">
        <v>0</v>
      </c>
    </row>
    <row r="190" spans="1:8" ht="13.5" customHeight="1">
      <c r="A190" s="24">
        <v>175</v>
      </c>
      <c r="B190" s="25" t="s">
        <v>2600</v>
      </c>
      <c r="C190" s="25" t="s">
        <v>2601</v>
      </c>
      <c r="D190" s="25" t="s">
        <v>1897</v>
      </c>
      <c r="E190" s="16">
        <v>0.48499999999999999</v>
      </c>
      <c r="F190" s="77">
        <v>0</v>
      </c>
      <c r="G190" s="83">
        <f>E190*F190</f>
        <v>0</v>
      </c>
      <c r="H190" s="83">
        <v>0</v>
      </c>
    </row>
    <row r="191" spans="1:8" ht="30.75" customHeight="1">
      <c r="A191" s="29"/>
      <c r="B191" s="30"/>
      <c r="C191" s="30" t="s">
        <v>313</v>
      </c>
      <c r="D191" s="30"/>
      <c r="E191" s="31"/>
      <c r="F191" s="89"/>
      <c r="G191" s="89">
        <f>G11</f>
        <v>0</v>
      </c>
      <c r="H191" s="89">
        <v>0.109817122</v>
      </c>
    </row>
  </sheetData>
  <sheetProtection algorithmName="SHA-512" hashValue="DJp6Qi1W04ROBzMFrZ6ccxTs/QJZydaBbQU6p8O4lsrWzSDhmN24VcUzJI2Nk2gRraHa/ydTB6dp0fYGq6+O6g==" saltValue="CtM0GXSOf0XfKXwwAb6BQ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70">
    <pageSetUpPr fitToPage="1"/>
  </sheetPr>
  <dimension ref="A1:H30"/>
  <sheetViews>
    <sheetView workbookViewId="0">
      <selection activeCell="L14" sqref="L14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2602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867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G12+G22</f>
        <v>0</v>
      </c>
      <c r="H11" s="88">
        <v>0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SUM(G13:G21)</f>
        <v>0</v>
      </c>
      <c r="H12" s="85">
        <v>0</v>
      </c>
    </row>
    <row r="13" spans="1:8" ht="24" customHeight="1">
      <c r="A13" s="24">
        <v>1</v>
      </c>
      <c r="B13" s="25" t="s">
        <v>2603</v>
      </c>
      <c r="C13" s="25" t="s">
        <v>2604</v>
      </c>
      <c r="D13" s="25" t="s">
        <v>1980</v>
      </c>
      <c r="E13" s="16">
        <v>6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2605</v>
      </c>
      <c r="C14" s="25" t="s">
        <v>2606</v>
      </c>
      <c r="D14" s="25" t="s">
        <v>1980</v>
      </c>
      <c r="E14" s="16">
        <v>2</v>
      </c>
      <c r="F14" s="77">
        <v>0</v>
      </c>
      <c r="G14" s="83">
        <f t="shared" ref="G14:G21" si="0">E14*F14</f>
        <v>0</v>
      </c>
      <c r="H14" s="83">
        <v>0</v>
      </c>
    </row>
    <row r="15" spans="1:8" ht="13.5" customHeight="1">
      <c r="A15" s="24">
        <v>3</v>
      </c>
      <c r="B15" s="25" t="s">
        <v>2607</v>
      </c>
      <c r="C15" s="25" t="s">
        <v>2608</v>
      </c>
      <c r="D15" s="25" t="s">
        <v>287</v>
      </c>
      <c r="E15" s="16">
        <v>95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2609</v>
      </c>
      <c r="C16" s="27" t="s">
        <v>2610</v>
      </c>
      <c r="D16" s="27" t="s">
        <v>287</v>
      </c>
      <c r="E16" s="28">
        <v>95</v>
      </c>
      <c r="F16" s="79">
        <v>0</v>
      </c>
      <c r="G16" s="86">
        <f t="shared" si="0"/>
        <v>0</v>
      </c>
      <c r="H16" s="86">
        <v>0</v>
      </c>
    </row>
    <row r="17" spans="1:8" ht="13.5" customHeight="1">
      <c r="A17" s="24">
        <v>5</v>
      </c>
      <c r="B17" s="25" t="s">
        <v>1998</v>
      </c>
      <c r="C17" s="25" t="s">
        <v>1999</v>
      </c>
      <c r="D17" s="25" t="s">
        <v>938</v>
      </c>
      <c r="E17" s="16">
        <v>8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4">
        <v>6</v>
      </c>
      <c r="B18" s="25" t="s">
        <v>2000</v>
      </c>
      <c r="C18" s="25" t="s">
        <v>2001</v>
      </c>
      <c r="D18" s="25" t="s">
        <v>938</v>
      </c>
      <c r="E18" s="16">
        <v>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53">
        <v>7</v>
      </c>
      <c r="B19" s="54" t="s">
        <v>1566</v>
      </c>
      <c r="C19" s="54" t="s">
        <v>1567</v>
      </c>
      <c r="D19" s="54" t="s">
        <v>1366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13.5" customHeight="1">
      <c r="A20" s="53">
        <v>8</v>
      </c>
      <c r="B20" s="54" t="s">
        <v>1568</v>
      </c>
      <c r="C20" s="54" t="s">
        <v>1569</v>
      </c>
      <c r="D20" s="54" t="s">
        <v>1366</v>
      </c>
      <c r="E20" s="55">
        <v>3</v>
      </c>
      <c r="F20" s="80">
        <v>0</v>
      </c>
      <c r="G20" s="87">
        <f t="shared" si="0"/>
        <v>0</v>
      </c>
      <c r="H20" s="87">
        <v>0</v>
      </c>
    </row>
    <row r="21" spans="1:8" ht="13.5" customHeight="1">
      <c r="A21" s="53">
        <v>9</v>
      </c>
      <c r="B21" s="54" t="s">
        <v>1570</v>
      </c>
      <c r="C21" s="54" t="s">
        <v>1571</v>
      </c>
      <c r="D21" s="54" t="s">
        <v>1366</v>
      </c>
      <c r="E21" s="55">
        <v>1</v>
      </c>
      <c r="F21" s="80">
        <v>0</v>
      </c>
      <c r="G21" s="87">
        <f t="shared" si="0"/>
        <v>0</v>
      </c>
      <c r="H21" s="87">
        <v>0</v>
      </c>
    </row>
    <row r="22" spans="1:8" ht="28.5" customHeight="1">
      <c r="A22" s="21"/>
      <c r="B22" s="22" t="s">
        <v>1960</v>
      </c>
      <c r="C22" s="22" t="s">
        <v>1961</v>
      </c>
      <c r="D22" s="22"/>
      <c r="E22" s="23"/>
      <c r="F22" s="76"/>
      <c r="G22" s="85">
        <f>SUM(G23:G29)</f>
        <v>0</v>
      </c>
      <c r="H22" s="85">
        <v>0</v>
      </c>
    </row>
    <row r="23" spans="1:8" ht="13.5" customHeight="1">
      <c r="A23" s="24">
        <v>10</v>
      </c>
      <c r="B23" s="25" t="s">
        <v>2002</v>
      </c>
      <c r="C23" s="25" t="s">
        <v>2003</v>
      </c>
      <c r="D23" s="25" t="s">
        <v>1897</v>
      </c>
      <c r="E23" s="16">
        <v>8.2000000000000003E-2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4">
        <v>11</v>
      </c>
      <c r="B24" s="25" t="s">
        <v>2611</v>
      </c>
      <c r="C24" s="25" t="s">
        <v>2612</v>
      </c>
      <c r="D24" s="25" t="s">
        <v>287</v>
      </c>
      <c r="E24" s="16">
        <v>82</v>
      </c>
      <c r="F24" s="77">
        <v>0</v>
      </c>
      <c r="G24" s="83">
        <f t="shared" ref="G24:G29" si="1">E24*F24</f>
        <v>0</v>
      </c>
      <c r="H24" s="83">
        <v>0</v>
      </c>
    </row>
    <row r="25" spans="1:8" ht="13.5" customHeight="1">
      <c r="A25" s="24">
        <v>12</v>
      </c>
      <c r="B25" s="25" t="s">
        <v>2613</v>
      </c>
      <c r="C25" s="25" t="s">
        <v>2614</v>
      </c>
      <c r="D25" s="25" t="s">
        <v>287</v>
      </c>
      <c r="E25" s="16">
        <v>82</v>
      </c>
      <c r="F25" s="77">
        <v>0</v>
      </c>
      <c r="G25" s="83">
        <f t="shared" si="1"/>
        <v>0</v>
      </c>
      <c r="H25" s="83">
        <v>0</v>
      </c>
    </row>
    <row r="26" spans="1:8" ht="13.5" customHeight="1">
      <c r="A26" s="24">
        <v>13</v>
      </c>
      <c r="B26" s="25" t="s">
        <v>2008</v>
      </c>
      <c r="C26" s="25" t="s">
        <v>2009</v>
      </c>
      <c r="D26" s="25" t="s">
        <v>287</v>
      </c>
      <c r="E26" s="16">
        <v>82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4">
        <v>14</v>
      </c>
      <c r="B27" s="25" t="s">
        <v>2615</v>
      </c>
      <c r="C27" s="25" t="s">
        <v>2616</v>
      </c>
      <c r="D27" s="25" t="s">
        <v>287</v>
      </c>
      <c r="E27" s="16">
        <v>82</v>
      </c>
      <c r="F27" s="77">
        <v>0</v>
      </c>
      <c r="G27" s="83">
        <f t="shared" si="1"/>
        <v>0</v>
      </c>
      <c r="H27" s="83">
        <v>0</v>
      </c>
    </row>
    <row r="28" spans="1:8" ht="13.5" customHeight="1">
      <c r="A28" s="24">
        <v>15</v>
      </c>
      <c r="B28" s="25" t="s">
        <v>2016</v>
      </c>
      <c r="C28" s="25" t="s">
        <v>2017</v>
      </c>
      <c r="D28" s="25" t="s">
        <v>324</v>
      </c>
      <c r="E28" s="16">
        <v>28.7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53">
        <v>16</v>
      </c>
      <c r="B29" s="54" t="s">
        <v>1570</v>
      </c>
      <c r="C29" s="54" t="s">
        <v>1571</v>
      </c>
      <c r="D29" s="54" t="s">
        <v>1366</v>
      </c>
      <c r="E29" s="55">
        <v>1</v>
      </c>
      <c r="F29" s="80">
        <v>0</v>
      </c>
      <c r="G29" s="87">
        <f t="shared" si="1"/>
        <v>0</v>
      </c>
      <c r="H29" s="87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9"/>
      <c r="G30" s="89">
        <f>G11</f>
        <v>0</v>
      </c>
      <c r="H30" s="89">
        <v>0</v>
      </c>
    </row>
  </sheetData>
  <sheetProtection algorithmName="SHA-512" hashValue="xTWbtohs7vD709bd5XwwvVqfTpvs+TAALJjsCm7tHZnK+DuIoTfqBXgJTZDaZZ2w2UY0c+rYGVJTBQz8FxLUEw==" saltValue="TolMBwcfr1TEgX3XyYz5n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73">
    <pageSetUpPr fitToPage="1"/>
  </sheetPr>
  <dimension ref="A1:H92"/>
  <sheetViews>
    <sheetView topLeftCell="A78" workbookViewId="0">
      <selection activeCell="E91" sqref="E91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2617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G12+G50+G58+G85+G90</f>
        <v>0</v>
      </c>
      <c r="H11" s="88">
        <v>999.61703302000001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SUM(G13:G49)</f>
        <v>0</v>
      </c>
      <c r="H12" s="85">
        <v>815.11742006999998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240</v>
      </c>
      <c r="F14" s="77">
        <v>0</v>
      </c>
      <c r="G14" s="83">
        <f t="shared" ref="G14:G49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10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2619</v>
      </c>
      <c r="C16" s="25" t="s">
        <v>2620</v>
      </c>
      <c r="D16" s="25" t="s">
        <v>287</v>
      </c>
      <c r="E16" s="16">
        <v>2</v>
      </c>
      <c r="F16" s="77">
        <v>0</v>
      </c>
      <c r="G16" s="83">
        <f t="shared" si="0"/>
        <v>0</v>
      </c>
      <c r="H16" s="83">
        <v>2.1420000000000002E-2</v>
      </c>
    </row>
    <row r="17" spans="1:8" ht="13.5" customHeight="1">
      <c r="A17" s="24">
        <v>5</v>
      </c>
      <c r="B17" s="25" t="s">
        <v>1395</v>
      </c>
      <c r="C17" s="25" t="s">
        <v>1396</v>
      </c>
      <c r="D17" s="25" t="s">
        <v>287</v>
      </c>
      <c r="E17" s="16">
        <v>5</v>
      </c>
      <c r="F17" s="77">
        <v>0</v>
      </c>
      <c r="G17" s="83">
        <f t="shared" si="0"/>
        <v>0</v>
      </c>
      <c r="H17" s="83">
        <v>0.29770000000000002</v>
      </c>
    </row>
    <row r="18" spans="1:8" ht="24" customHeight="1">
      <c r="A18" s="24">
        <v>6</v>
      </c>
      <c r="B18" s="25" t="s">
        <v>2621</v>
      </c>
      <c r="C18" s="25" t="s">
        <v>2622</v>
      </c>
      <c r="D18" s="25" t="s">
        <v>277</v>
      </c>
      <c r="E18" s="16">
        <v>27.553000000000001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420</v>
      </c>
      <c r="C19" s="25" t="s">
        <v>421</v>
      </c>
      <c r="D19" s="25" t="s">
        <v>277</v>
      </c>
      <c r="E19" s="16">
        <v>21.577999999999999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10.789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1970</v>
      </c>
      <c r="C21" s="25" t="s">
        <v>1971</v>
      </c>
      <c r="D21" s="25" t="s">
        <v>277</v>
      </c>
      <c r="E21" s="16">
        <v>221.262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10</v>
      </c>
      <c r="B22" s="25" t="s">
        <v>1972</v>
      </c>
      <c r="C22" s="25" t="s">
        <v>1973</v>
      </c>
      <c r="D22" s="25" t="s">
        <v>277</v>
      </c>
      <c r="E22" s="16">
        <v>110.631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2623</v>
      </c>
      <c r="C23" s="25" t="s">
        <v>2624</v>
      </c>
      <c r="D23" s="25" t="s">
        <v>277</v>
      </c>
      <c r="E23" s="16">
        <v>21.577999999999999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2625</v>
      </c>
      <c r="C24" s="25" t="s">
        <v>2626</v>
      </c>
      <c r="D24" s="25" t="s">
        <v>277</v>
      </c>
      <c r="E24" s="16">
        <v>10.789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2627</v>
      </c>
      <c r="C25" s="25" t="s">
        <v>2628</v>
      </c>
      <c r="D25" s="25" t="s">
        <v>277</v>
      </c>
      <c r="E25" s="16">
        <v>221.262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2629</v>
      </c>
      <c r="C26" s="25" t="s">
        <v>2630</v>
      </c>
      <c r="D26" s="25" t="s">
        <v>277</v>
      </c>
      <c r="E26" s="16">
        <v>110.631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15</v>
      </c>
      <c r="B27" s="25" t="s">
        <v>2631</v>
      </c>
      <c r="C27" s="25" t="s">
        <v>2632</v>
      </c>
      <c r="D27" s="25" t="s">
        <v>277</v>
      </c>
      <c r="E27" s="16">
        <v>17.312999999999999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426</v>
      </c>
      <c r="C28" s="25" t="s">
        <v>427</v>
      </c>
      <c r="D28" s="25" t="s">
        <v>277</v>
      </c>
      <c r="E28" s="16">
        <v>8.6560000000000006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4">
        <v>17</v>
      </c>
      <c r="B29" s="25" t="s">
        <v>2633</v>
      </c>
      <c r="C29" s="25" t="s">
        <v>2634</v>
      </c>
      <c r="D29" s="25" t="s">
        <v>277</v>
      </c>
      <c r="E29" s="16">
        <v>17.312999999999999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18</v>
      </c>
      <c r="B30" s="25" t="s">
        <v>2635</v>
      </c>
      <c r="C30" s="25" t="s">
        <v>2636</v>
      </c>
      <c r="D30" s="25" t="s">
        <v>277</v>
      </c>
      <c r="E30" s="16">
        <v>8.6560000000000006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19</v>
      </c>
      <c r="B31" s="25" t="s">
        <v>2637</v>
      </c>
      <c r="C31" s="25" t="s">
        <v>2638</v>
      </c>
      <c r="D31" s="25" t="s">
        <v>324</v>
      </c>
      <c r="E31" s="16">
        <v>429.89600000000002</v>
      </c>
      <c r="F31" s="77">
        <v>0</v>
      </c>
      <c r="G31" s="83">
        <f t="shared" si="0"/>
        <v>0</v>
      </c>
      <c r="H31" s="83">
        <v>0.41699912</v>
      </c>
    </row>
    <row r="32" spans="1:8" ht="24" customHeight="1">
      <c r="A32" s="24">
        <v>20</v>
      </c>
      <c r="B32" s="25" t="s">
        <v>2639</v>
      </c>
      <c r="C32" s="25" t="s">
        <v>2640</v>
      </c>
      <c r="D32" s="25" t="s">
        <v>324</v>
      </c>
      <c r="E32" s="16">
        <v>418.54300000000001</v>
      </c>
      <c r="F32" s="77">
        <v>0</v>
      </c>
      <c r="G32" s="83">
        <f t="shared" si="0"/>
        <v>0</v>
      </c>
      <c r="H32" s="83">
        <v>0.35576154999999998</v>
      </c>
    </row>
    <row r="33" spans="1:8" ht="24" customHeight="1">
      <c r="A33" s="24">
        <v>21</v>
      </c>
      <c r="B33" s="25" t="s">
        <v>2641</v>
      </c>
      <c r="C33" s="25" t="s">
        <v>2642</v>
      </c>
      <c r="D33" s="25" t="s">
        <v>324</v>
      </c>
      <c r="E33" s="16">
        <v>429.89600000000002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22</v>
      </c>
      <c r="B34" s="25" t="s">
        <v>2643</v>
      </c>
      <c r="C34" s="25" t="s">
        <v>2644</v>
      </c>
      <c r="D34" s="25" t="s">
        <v>324</v>
      </c>
      <c r="E34" s="16">
        <v>418.54300000000001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23</v>
      </c>
      <c r="B35" s="25" t="s">
        <v>2645</v>
      </c>
      <c r="C35" s="25" t="s">
        <v>2646</v>
      </c>
      <c r="D35" s="25" t="s">
        <v>324</v>
      </c>
      <c r="E35" s="16">
        <v>118.85</v>
      </c>
      <c r="F35" s="77">
        <v>0</v>
      </c>
      <c r="G35" s="83">
        <f t="shared" si="0"/>
        <v>0</v>
      </c>
      <c r="H35" s="83">
        <v>8.3195000000000005E-2</v>
      </c>
    </row>
    <row r="36" spans="1:8" ht="24" customHeight="1">
      <c r="A36" s="24">
        <v>24</v>
      </c>
      <c r="B36" s="25" t="s">
        <v>2647</v>
      </c>
      <c r="C36" s="25" t="s">
        <v>2648</v>
      </c>
      <c r="D36" s="25" t="s">
        <v>324</v>
      </c>
      <c r="E36" s="16">
        <v>15.744999999999999</v>
      </c>
      <c r="F36" s="77">
        <v>0</v>
      </c>
      <c r="G36" s="83">
        <f t="shared" si="0"/>
        <v>0</v>
      </c>
      <c r="H36" s="83">
        <v>1.13364E-2</v>
      </c>
    </row>
    <row r="37" spans="1:8" ht="13.5" customHeight="1">
      <c r="A37" s="24">
        <v>25</v>
      </c>
      <c r="B37" s="25" t="s">
        <v>2649</v>
      </c>
      <c r="C37" s="25" t="s">
        <v>2650</v>
      </c>
      <c r="D37" s="25" t="s">
        <v>324</v>
      </c>
      <c r="E37" s="16">
        <v>118.85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24">
        <v>26</v>
      </c>
      <c r="B38" s="25" t="s">
        <v>2651</v>
      </c>
      <c r="C38" s="25" t="s">
        <v>2652</v>
      </c>
      <c r="D38" s="25" t="s">
        <v>324</v>
      </c>
      <c r="E38" s="16">
        <v>15.744999999999999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27</v>
      </c>
      <c r="B39" s="25" t="s">
        <v>2653</v>
      </c>
      <c r="C39" s="25" t="s">
        <v>2654</v>
      </c>
      <c r="D39" s="25" t="s">
        <v>277</v>
      </c>
      <c r="E39" s="16">
        <v>30.6</v>
      </c>
      <c r="F39" s="77">
        <v>0</v>
      </c>
      <c r="G39" s="83">
        <f t="shared" si="0"/>
        <v>0</v>
      </c>
      <c r="H39" s="83">
        <v>1.4076E-2</v>
      </c>
    </row>
    <row r="40" spans="1:8" ht="24" customHeight="1">
      <c r="A40" s="24">
        <v>28</v>
      </c>
      <c r="B40" s="25" t="s">
        <v>2655</v>
      </c>
      <c r="C40" s="25" t="s">
        <v>2656</v>
      </c>
      <c r="D40" s="25" t="s">
        <v>277</v>
      </c>
      <c r="E40" s="16">
        <v>4.0250000000000004</v>
      </c>
      <c r="F40" s="77">
        <v>0</v>
      </c>
      <c r="G40" s="83">
        <f t="shared" si="0"/>
        <v>0</v>
      </c>
      <c r="H40" s="83">
        <v>1.9319999999999999E-3</v>
      </c>
    </row>
    <row r="41" spans="1:8" ht="24" customHeight="1">
      <c r="A41" s="24">
        <v>29</v>
      </c>
      <c r="B41" s="25" t="s">
        <v>2657</v>
      </c>
      <c r="C41" s="25" t="s">
        <v>2658</v>
      </c>
      <c r="D41" s="25" t="s">
        <v>277</v>
      </c>
      <c r="E41" s="16">
        <v>30.6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30</v>
      </c>
      <c r="B42" s="25" t="s">
        <v>2659</v>
      </c>
      <c r="C42" s="25" t="s">
        <v>2660</v>
      </c>
      <c r="D42" s="25" t="s">
        <v>277</v>
      </c>
      <c r="E42" s="16">
        <v>4.0250000000000004</v>
      </c>
      <c r="F42" s="77">
        <v>0</v>
      </c>
      <c r="G42" s="83">
        <f t="shared" si="0"/>
        <v>0</v>
      </c>
      <c r="H42" s="83">
        <v>0</v>
      </c>
    </row>
    <row r="43" spans="1:8" ht="34.5" customHeight="1">
      <c r="A43" s="47"/>
      <c r="B43" s="44">
        <v>162501122</v>
      </c>
      <c r="C43" s="44" t="s">
        <v>2661</v>
      </c>
      <c r="D43" s="44" t="s">
        <v>277</v>
      </c>
      <c r="E43" s="45">
        <v>520.30399999999997</v>
      </c>
      <c r="F43" s="78">
        <v>0</v>
      </c>
      <c r="G43" s="84">
        <f>E43*F43</f>
        <v>0</v>
      </c>
      <c r="H43" s="84">
        <v>0</v>
      </c>
    </row>
    <row r="44" spans="1:8" ht="34.5" customHeight="1">
      <c r="A44" s="47"/>
      <c r="B44" s="44">
        <v>162501123</v>
      </c>
      <c r="C44" s="44" t="s">
        <v>2662</v>
      </c>
      <c r="D44" s="44" t="s">
        <v>277</v>
      </c>
      <c r="E44" s="45">
        <v>14048.154</v>
      </c>
      <c r="F44" s="78">
        <v>0</v>
      </c>
      <c r="G44" s="84">
        <f>E44*F44</f>
        <v>0</v>
      </c>
      <c r="H44" s="84">
        <v>0</v>
      </c>
    </row>
    <row r="45" spans="1:8" ht="13.5" customHeight="1">
      <c r="A45" s="47"/>
      <c r="B45" s="44">
        <v>171209002</v>
      </c>
      <c r="C45" s="44" t="s">
        <v>975</v>
      </c>
      <c r="D45" s="44" t="s">
        <v>280</v>
      </c>
      <c r="E45" s="45">
        <v>910.529</v>
      </c>
      <c r="F45" s="78">
        <v>0</v>
      </c>
      <c r="G45" s="84">
        <f>E45*F45</f>
        <v>0</v>
      </c>
      <c r="H45" s="84">
        <v>0</v>
      </c>
    </row>
    <row r="46" spans="1:8" ht="24" customHeight="1">
      <c r="A46" s="24">
        <v>33</v>
      </c>
      <c r="B46" s="25" t="s">
        <v>978</v>
      </c>
      <c r="C46" s="25" t="s">
        <v>979</v>
      </c>
      <c r="D46" s="25" t="s">
        <v>277</v>
      </c>
      <c r="E46" s="16">
        <v>320.56599999999997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6">
        <v>34</v>
      </c>
      <c r="B47" s="27" t="s">
        <v>2663</v>
      </c>
      <c r="C47" s="27" t="s">
        <v>2664</v>
      </c>
      <c r="D47" s="27" t="s">
        <v>280</v>
      </c>
      <c r="E47" s="28">
        <v>621.803</v>
      </c>
      <c r="F47" s="79">
        <v>0</v>
      </c>
      <c r="G47" s="86">
        <f t="shared" si="0"/>
        <v>0</v>
      </c>
      <c r="H47" s="86">
        <v>621.803</v>
      </c>
    </row>
    <row r="48" spans="1:8" ht="24" customHeight="1">
      <c r="A48" s="24">
        <v>35</v>
      </c>
      <c r="B48" s="25" t="s">
        <v>980</v>
      </c>
      <c r="C48" s="25" t="s">
        <v>981</v>
      </c>
      <c r="D48" s="25" t="s">
        <v>277</v>
      </c>
      <c r="E48" s="16">
        <v>98.661000000000001</v>
      </c>
      <c r="F48" s="77">
        <v>0</v>
      </c>
      <c r="G48" s="83">
        <f t="shared" si="0"/>
        <v>0</v>
      </c>
      <c r="H48" s="83">
        <v>0</v>
      </c>
    </row>
    <row r="49" spans="1:8" ht="13.5" customHeight="1">
      <c r="A49" s="26">
        <v>36</v>
      </c>
      <c r="B49" s="27" t="s">
        <v>982</v>
      </c>
      <c r="C49" s="27" t="s">
        <v>2665</v>
      </c>
      <c r="D49" s="27" t="s">
        <v>280</v>
      </c>
      <c r="E49" s="28">
        <v>191.37299999999999</v>
      </c>
      <c r="F49" s="79">
        <v>0</v>
      </c>
      <c r="G49" s="86">
        <f t="shared" si="0"/>
        <v>0</v>
      </c>
      <c r="H49" s="86">
        <v>191.37299999999999</v>
      </c>
    </row>
    <row r="50" spans="1:8" ht="28.5" customHeight="1">
      <c r="A50" s="21"/>
      <c r="B50" s="22" t="s">
        <v>267</v>
      </c>
      <c r="C50" s="22" t="s">
        <v>474</v>
      </c>
      <c r="D50" s="22"/>
      <c r="E50" s="23"/>
      <c r="F50" s="76"/>
      <c r="G50" s="85">
        <f>SUM(G51:G57)</f>
        <v>0</v>
      </c>
      <c r="H50" s="85">
        <v>67.683701679999999</v>
      </c>
    </row>
    <row r="51" spans="1:8" ht="24" customHeight="1">
      <c r="A51" s="24">
        <v>37</v>
      </c>
      <c r="B51" s="25" t="s">
        <v>2666</v>
      </c>
      <c r="C51" s="25" t="s">
        <v>2667</v>
      </c>
      <c r="D51" s="25" t="s">
        <v>277</v>
      </c>
      <c r="E51" s="16">
        <v>34.493000000000002</v>
      </c>
      <c r="F51" s="77">
        <v>0</v>
      </c>
      <c r="G51" s="83">
        <f>E51*F51</f>
        <v>0</v>
      </c>
      <c r="H51" s="83">
        <v>65.217984680000001</v>
      </c>
    </row>
    <row r="52" spans="1:8" ht="24" customHeight="1">
      <c r="A52" s="24">
        <v>38</v>
      </c>
      <c r="B52" s="25" t="s">
        <v>719</v>
      </c>
      <c r="C52" s="25" t="s">
        <v>720</v>
      </c>
      <c r="D52" s="25" t="s">
        <v>312</v>
      </c>
      <c r="E52" s="16">
        <v>8</v>
      </c>
      <c r="F52" s="77">
        <v>0</v>
      </c>
      <c r="G52" s="83">
        <f t="shared" ref="G52:G57" si="1">E52*F52</f>
        <v>0</v>
      </c>
      <c r="H52" s="83">
        <v>5.28E-2</v>
      </c>
    </row>
    <row r="53" spans="1:8" ht="13.5" customHeight="1">
      <c r="A53" s="26">
        <v>39</v>
      </c>
      <c r="B53" s="27" t="s">
        <v>2668</v>
      </c>
      <c r="C53" s="27" t="s">
        <v>2669</v>
      </c>
      <c r="D53" s="27" t="s">
        <v>312</v>
      </c>
      <c r="E53" s="28">
        <v>2.02</v>
      </c>
      <c r="F53" s="79">
        <v>0</v>
      </c>
      <c r="G53" s="86">
        <f t="shared" si="1"/>
        <v>0</v>
      </c>
      <c r="H53" s="86">
        <v>5.0500000000000003E-2</v>
      </c>
    </row>
    <row r="54" spans="1:8" ht="13.5" customHeight="1">
      <c r="A54" s="26">
        <v>40</v>
      </c>
      <c r="B54" s="27" t="s">
        <v>2670</v>
      </c>
      <c r="C54" s="27" t="s">
        <v>2671</v>
      </c>
      <c r="D54" s="27" t="s">
        <v>312</v>
      </c>
      <c r="E54" s="28">
        <v>1.01</v>
      </c>
      <c r="F54" s="79">
        <v>0</v>
      </c>
      <c r="G54" s="86">
        <f t="shared" si="1"/>
        <v>0</v>
      </c>
      <c r="H54" s="86">
        <v>4.8480000000000002E-2</v>
      </c>
    </row>
    <row r="55" spans="1:8" ht="13.5" customHeight="1">
      <c r="A55" s="26">
        <v>41</v>
      </c>
      <c r="B55" s="27" t="s">
        <v>2672</v>
      </c>
      <c r="C55" s="27" t="s">
        <v>2673</v>
      </c>
      <c r="D55" s="27" t="s">
        <v>312</v>
      </c>
      <c r="E55" s="28">
        <v>5.05</v>
      </c>
      <c r="F55" s="79">
        <v>0</v>
      </c>
      <c r="G55" s="86">
        <f t="shared" si="1"/>
        <v>0</v>
      </c>
      <c r="H55" s="86">
        <v>0.30804999999999999</v>
      </c>
    </row>
    <row r="56" spans="1:8" ht="13.5" customHeight="1">
      <c r="A56" s="24">
        <v>42</v>
      </c>
      <c r="B56" s="25" t="s">
        <v>475</v>
      </c>
      <c r="C56" s="25" t="s">
        <v>476</v>
      </c>
      <c r="D56" s="25" t="s">
        <v>277</v>
      </c>
      <c r="E56" s="16">
        <v>0.9</v>
      </c>
      <c r="F56" s="77">
        <v>0</v>
      </c>
      <c r="G56" s="83">
        <f t="shared" si="1"/>
        <v>0</v>
      </c>
      <c r="H56" s="83">
        <v>1.994823</v>
      </c>
    </row>
    <row r="57" spans="1:8" ht="24" customHeight="1">
      <c r="A57" s="24">
        <v>43</v>
      </c>
      <c r="B57" s="25" t="s">
        <v>909</v>
      </c>
      <c r="C57" s="25" t="s">
        <v>910</v>
      </c>
      <c r="D57" s="25" t="s">
        <v>324</v>
      </c>
      <c r="E57" s="16">
        <v>2.4</v>
      </c>
      <c r="F57" s="77">
        <v>0</v>
      </c>
      <c r="G57" s="83">
        <f t="shared" si="1"/>
        <v>0</v>
      </c>
      <c r="H57" s="83">
        <v>1.1063999999999999E-2</v>
      </c>
    </row>
    <row r="58" spans="1:8" ht="28.5" customHeight="1">
      <c r="A58" s="21"/>
      <c r="B58" s="22" t="s">
        <v>271</v>
      </c>
      <c r="C58" s="22" t="s">
        <v>533</v>
      </c>
      <c r="D58" s="22"/>
      <c r="E58" s="23"/>
      <c r="F58" s="76"/>
      <c r="G58" s="85">
        <f>SUM(G59:G84)</f>
        <v>0</v>
      </c>
      <c r="H58" s="85">
        <v>116.81591127</v>
      </c>
    </row>
    <row r="59" spans="1:8" ht="24" customHeight="1">
      <c r="A59" s="24">
        <v>44</v>
      </c>
      <c r="B59" s="25" t="s">
        <v>1462</v>
      </c>
      <c r="C59" s="25" t="s">
        <v>1463</v>
      </c>
      <c r="D59" s="25" t="s">
        <v>287</v>
      </c>
      <c r="E59" s="16">
        <v>173.45</v>
      </c>
      <c r="F59" s="77">
        <v>0</v>
      </c>
      <c r="G59" s="83">
        <f>E59*F59</f>
        <v>0</v>
      </c>
      <c r="H59" s="83">
        <v>1.7344999999999999E-3</v>
      </c>
    </row>
    <row r="60" spans="1:8" ht="24" customHeight="1">
      <c r="A60" s="26">
        <v>45</v>
      </c>
      <c r="B60" s="27" t="s">
        <v>2674</v>
      </c>
      <c r="C60" s="27" t="s">
        <v>2675</v>
      </c>
      <c r="D60" s="27" t="s">
        <v>312</v>
      </c>
      <c r="E60" s="28">
        <v>189.58099999999999</v>
      </c>
      <c r="F60" s="79">
        <v>0</v>
      </c>
      <c r="G60" s="86">
        <f t="shared" ref="G60:G84" si="2">E60*F60</f>
        <v>0</v>
      </c>
      <c r="H60" s="86">
        <v>0.91567622999999998</v>
      </c>
    </row>
    <row r="61" spans="1:8" ht="24" customHeight="1">
      <c r="A61" s="24">
        <v>46</v>
      </c>
      <c r="B61" s="25" t="s">
        <v>2676</v>
      </c>
      <c r="C61" s="25" t="s">
        <v>2677</v>
      </c>
      <c r="D61" s="25" t="s">
        <v>287</v>
      </c>
      <c r="E61" s="16">
        <v>184.49</v>
      </c>
      <c r="F61" s="77">
        <v>0</v>
      </c>
      <c r="G61" s="83">
        <f t="shared" si="2"/>
        <v>0</v>
      </c>
      <c r="H61" s="83">
        <v>1.8449E-3</v>
      </c>
    </row>
    <row r="62" spans="1:8" ht="24" customHeight="1">
      <c r="A62" s="26">
        <v>47</v>
      </c>
      <c r="B62" s="27" t="s">
        <v>2678</v>
      </c>
      <c r="C62" s="27" t="s">
        <v>2679</v>
      </c>
      <c r="D62" s="27" t="s">
        <v>312</v>
      </c>
      <c r="E62" s="28">
        <v>201.648</v>
      </c>
      <c r="F62" s="79">
        <v>0</v>
      </c>
      <c r="G62" s="86">
        <f t="shared" si="2"/>
        <v>0</v>
      </c>
      <c r="H62" s="86">
        <v>2.79887424</v>
      </c>
    </row>
    <row r="63" spans="1:8" ht="24" customHeight="1">
      <c r="A63" s="24">
        <v>48</v>
      </c>
      <c r="B63" s="25" t="s">
        <v>2680</v>
      </c>
      <c r="C63" s="25" t="s">
        <v>2681</v>
      </c>
      <c r="D63" s="25" t="s">
        <v>312</v>
      </c>
      <c r="E63" s="16">
        <v>34</v>
      </c>
      <c r="F63" s="77">
        <v>0</v>
      </c>
      <c r="G63" s="83">
        <f t="shared" si="2"/>
        <v>0</v>
      </c>
      <c r="H63" s="83">
        <v>6.8000000000000005E-4</v>
      </c>
    </row>
    <row r="64" spans="1:8" ht="13.5" customHeight="1">
      <c r="A64" s="26">
        <v>49</v>
      </c>
      <c r="B64" s="27" t="s">
        <v>2682</v>
      </c>
      <c r="C64" s="27" t="s">
        <v>2683</v>
      </c>
      <c r="D64" s="27" t="s">
        <v>312</v>
      </c>
      <c r="E64" s="28">
        <v>33.494999999999997</v>
      </c>
      <c r="F64" s="79">
        <v>0</v>
      </c>
      <c r="G64" s="86">
        <f t="shared" si="2"/>
        <v>0</v>
      </c>
      <c r="H64" s="86">
        <v>5.29221E-2</v>
      </c>
    </row>
    <row r="65" spans="1:8" ht="24" customHeight="1">
      <c r="A65" s="26">
        <v>50</v>
      </c>
      <c r="B65" s="27" t="s">
        <v>2684</v>
      </c>
      <c r="C65" s="27" t="s">
        <v>2685</v>
      </c>
      <c r="D65" s="27" t="s">
        <v>312</v>
      </c>
      <c r="E65" s="28">
        <v>2.0299999999999998</v>
      </c>
      <c r="F65" s="79">
        <v>0</v>
      </c>
      <c r="G65" s="86">
        <f t="shared" si="2"/>
        <v>0</v>
      </c>
      <c r="H65" s="86">
        <v>2.4562999999999998E-3</v>
      </c>
    </row>
    <row r="66" spans="1:8" ht="24" customHeight="1">
      <c r="A66" s="24">
        <v>51</v>
      </c>
      <c r="B66" s="25" t="s">
        <v>2686</v>
      </c>
      <c r="C66" s="25" t="s">
        <v>2687</v>
      </c>
      <c r="D66" s="25" t="s">
        <v>312</v>
      </c>
      <c r="E66" s="16">
        <v>11</v>
      </c>
      <c r="F66" s="77">
        <v>0</v>
      </c>
      <c r="G66" s="83">
        <f t="shared" si="2"/>
        <v>0</v>
      </c>
      <c r="H66" s="83">
        <v>7.6999999999999996E-4</v>
      </c>
    </row>
    <row r="67" spans="1:8" ht="24" customHeight="1">
      <c r="A67" s="24">
        <v>52</v>
      </c>
      <c r="B67" s="25" t="s">
        <v>2688</v>
      </c>
      <c r="C67" s="25" t="s">
        <v>2689</v>
      </c>
      <c r="D67" s="25" t="s">
        <v>312</v>
      </c>
      <c r="E67" s="16">
        <v>1</v>
      </c>
      <c r="F67" s="77">
        <v>0</v>
      </c>
      <c r="G67" s="83">
        <f t="shared" si="2"/>
        <v>0</v>
      </c>
      <c r="H67" s="83">
        <v>4.0000000000000003E-5</v>
      </c>
    </row>
    <row r="68" spans="1:8" ht="13.5" customHeight="1">
      <c r="A68" s="26">
        <v>53</v>
      </c>
      <c r="B68" s="27" t="s">
        <v>2690</v>
      </c>
      <c r="C68" s="27" t="s">
        <v>2691</v>
      </c>
      <c r="D68" s="27" t="s">
        <v>312</v>
      </c>
      <c r="E68" s="28">
        <v>8.1199999999999992</v>
      </c>
      <c r="F68" s="79">
        <v>0</v>
      </c>
      <c r="G68" s="86">
        <f t="shared" si="2"/>
        <v>0</v>
      </c>
      <c r="H68" s="86">
        <v>2.3385599999999999E-2</v>
      </c>
    </row>
    <row r="69" spans="1:8" ht="24" customHeight="1">
      <c r="A69" s="24">
        <v>54</v>
      </c>
      <c r="B69" s="25" t="s">
        <v>2692</v>
      </c>
      <c r="C69" s="25" t="s">
        <v>2693</v>
      </c>
      <c r="D69" s="25" t="s">
        <v>312</v>
      </c>
      <c r="E69" s="16">
        <v>9</v>
      </c>
      <c r="F69" s="77">
        <v>0</v>
      </c>
      <c r="G69" s="83">
        <f t="shared" si="2"/>
        <v>0</v>
      </c>
      <c r="H69" s="83">
        <v>6.3000000000000003E-4</v>
      </c>
    </row>
    <row r="70" spans="1:8" ht="13.5" customHeight="1">
      <c r="A70" s="26">
        <v>55</v>
      </c>
      <c r="B70" s="27" t="s">
        <v>2694</v>
      </c>
      <c r="C70" s="27" t="s">
        <v>2695</v>
      </c>
      <c r="D70" s="27" t="s">
        <v>312</v>
      </c>
      <c r="E70" s="28">
        <v>9.1349999999999998</v>
      </c>
      <c r="F70" s="79">
        <v>0</v>
      </c>
      <c r="G70" s="86">
        <f t="shared" si="2"/>
        <v>0</v>
      </c>
      <c r="H70" s="86">
        <v>5.2983000000000002E-2</v>
      </c>
    </row>
    <row r="71" spans="1:8" ht="13.5" customHeight="1">
      <c r="A71" s="24">
        <v>56</v>
      </c>
      <c r="B71" s="25" t="s">
        <v>2696</v>
      </c>
      <c r="C71" s="25" t="s">
        <v>2697</v>
      </c>
      <c r="D71" s="25" t="s">
        <v>287</v>
      </c>
      <c r="E71" s="16">
        <v>173.45</v>
      </c>
      <c r="F71" s="77">
        <v>0</v>
      </c>
      <c r="G71" s="83">
        <f t="shared" si="2"/>
        <v>0</v>
      </c>
      <c r="H71" s="83">
        <v>0</v>
      </c>
    </row>
    <row r="72" spans="1:8" ht="13.5" customHeight="1">
      <c r="A72" s="24">
        <v>57</v>
      </c>
      <c r="B72" s="25" t="s">
        <v>2698</v>
      </c>
      <c r="C72" s="25" t="s">
        <v>2699</v>
      </c>
      <c r="D72" s="25" t="s">
        <v>287</v>
      </c>
      <c r="E72" s="16">
        <v>188.5</v>
      </c>
      <c r="F72" s="77">
        <v>0</v>
      </c>
      <c r="G72" s="83">
        <f t="shared" si="2"/>
        <v>0</v>
      </c>
      <c r="H72" s="83">
        <v>0</v>
      </c>
    </row>
    <row r="73" spans="1:8" ht="24" customHeight="1">
      <c r="A73" s="24">
        <v>58</v>
      </c>
      <c r="B73" s="25" t="s">
        <v>1215</v>
      </c>
      <c r="C73" s="25" t="s">
        <v>1216</v>
      </c>
      <c r="D73" s="25" t="s">
        <v>312</v>
      </c>
      <c r="E73" s="16">
        <v>6</v>
      </c>
      <c r="F73" s="77">
        <v>0</v>
      </c>
      <c r="G73" s="83">
        <f t="shared" si="2"/>
        <v>0</v>
      </c>
      <c r="H73" s="83">
        <v>0.12479999999999999</v>
      </c>
    </row>
    <row r="74" spans="1:8" ht="13.5" customHeight="1">
      <c r="A74" s="24">
        <v>59</v>
      </c>
      <c r="B74" s="25" t="s">
        <v>2700</v>
      </c>
      <c r="C74" s="25" t="s">
        <v>2701</v>
      </c>
      <c r="D74" s="25" t="s">
        <v>312</v>
      </c>
      <c r="E74" s="16">
        <v>4</v>
      </c>
      <c r="F74" s="77">
        <v>0</v>
      </c>
      <c r="G74" s="83">
        <f t="shared" si="2"/>
        <v>0</v>
      </c>
      <c r="H74" s="83">
        <v>1.32E-2</v>
      </c>
    </row>
    <row r="75" spans="1:8" ht="24" customHeight="1">
      <c r="A75" s="26">
        <v>60</v>
      </c>
      <c r="B75" s="27" t="s">
        <v>2702</v>
      </c>
      <c r="C75" s="27" t="s">
        <v>2703</v>
      </c>
      <c r="D75" s="27" t="s">
        <v>312</v>
      </c>
      <c r="E75" s="28">
        <v>4.04</v>
      </c>
      <c r="F75" s="79">
        <v>0</v>
      </c>
      <c r="G75" s="86">
        <f t="shared" si="2"/>
        <v>0</v>
      </c>
      <c r="H75" s="86">
        <v>6.5044000000000004</v>
      </c>
    </row>
    <row r="76" spans="1:8" ht="24" customHeight="1">
      <c r="A76" s="26">
        <v>61</v>
      </c>
      <c r="B76" s="27" t="s">
        <v>2704</v>
      </c>
      <c r="C76" s="27" t="s">
        <v>2705</v>
      </c>
      <c r="D76" s="27" t="s">
        <v>312</v>
      </c>
      <c r="E76" s="28">
        <v>1.01</v>
      </c>
      <c r="F76" s="79">
        <v>0</v>
      </c>
      <c r="G76" s="86">
        <f t="shared" si="2"/>
        <v>0</v>
      </c>
      <c r="H76" s="86">
        <v>0.22220000000000001</v>
      </c>
    </row>
    <row r="77" spans="1:8" ht="24" customHeight="1">
      <c r="A77" s="26">
        <v>62</v>
      </c>
      <c r="B77" s="27" t="s">
        <v>2706</v>
      </c>
      <c r="C77" s="27" t="s">
        <v>2707</v>
      </c>
      <c r="D77" s="27" t="s">
        <v>312</v>
      </c>
      <c r="E77" s="28">
        <v>1.01</v>
      </c>
      <c r="F77" s="79">
        <v>0</v>
      </c>
      <c r="G77" s="86">
        <f t="shared" si="2"/>
        <v>0</v>
      </c>
      <c r="H77" s="86">
        <v>0.43430000000000002</v>
      </c>
    </row>
    <row r="78" spans="1:8" ht="24" customHeight="1">
      <c r="A78" s="26">
        <v>63</v>
      </c>
      <c r="B78" s="27" t="s">
        <v>2708</v>
      </c>
      <c r="C78" s="27" t="s">
        <v>2709</v>
      </c>
      <c r="D78" s="27" t="s">
        <v>312</v>
      </c>
      <c r="E78" s="28">
        <v>1.01</v>
      </c>
      <c r="F78" s="79">
        <v>0</v>
      </c>
      <c r="G78" s="86">
        <f t="shared" si="2"/>
        <v>0</v>
      </c>
      <c r="H78" s="86">
        <v>0.86355000000000004</v>
      </c>
    </row>
    <row r="79" spans="1:8" ht="24" customHeight="1">
      <c r="A79" s="26">
        <v>64</v>
      </c>
      <c r="B79" s="27" t="s">
        <v>2710</v>
      </c>
      <c r="C79" s="27" t="s">
        <v>2711</v>
      </c>
      <c r="D79" s="27" t="s">
        <v>312</v>
      </c>
      <c r="E79" s="28">
        <v>4.04</v>
      </c>
      <c r="F79" s="79">
        <v>0</v>
      </c>
      <c r="G79" s="86">
        <f t="shared" si="2"/>
        <v>0</v>
      </c>
      <c r="H79" s="86">
        <v>1.9796</v>
      </c>
    </row>
    <row r="80" spans="1:8" ht="24" customHeight="1">
      <c r="A80" s="24">
        <v>65</v>
      </c>
      <c r="B80" s="25" t="s">
        <v>2712</v>
      </c>
      <c r="C80" s="25" t="s">
        <v>2713</v>
      </c>
      <c r="D80" s="25" t="s">
        <v>312</v>
      </c>
      <c r="E80" s="16">
        <v>4</v>
      </c>
      <c r="F80" s="77">
        <v>0</v>
      </c>
      <c r="G80" s="83">
        <f t="shared" si="2"/>
        <v>0</v>
      </c>
      <c r="H80" s="83">
        <v>1.6799999999999999E-2</v>
      </c>
    </row>
    <row r="81" spans="1:8" ht="13.5" customHeight="1">
      <c r="A81" s="26">
        <v>66</v>
      </c>
      <c r="B81" s="27" t="s">
        <v>2714</v>
      </c>
      <c r="C81" s="27" t="s">
        <v>2715</v>
      </c>
      <c r="D81" s="27" t="s">
        <v>312</v>
      </c>
      <c r="E81" s="28">
        <v>4</v>
      </c>
      <c r="F81" s="79">
        <v>0</v>
      </c>
      <c r="G81" s="86">
        <f t="shared" si="2"/>
        <v>0</v>
      </c>
      <c r="H81" s="86">
        <v>0.18</v>
      </c>
    </row>
    <row r="82" spans="1:8" ht="24" customHeight="1">
      <c r="A82" s="24">
        <v>67</v>
      </c>
      <c r="B82" s="25" t="s">
        <v>2716</v>
      </c>
      <c r="C82" s="25" t="s">
        <v>2717</v>
      </c>
      <c r="D82" s="25" t="s">
        <v>277</v>
      </c>
      <c r="E82" s="16">
        <v>45.502000000000002</v>
      </c>
      <c r="F82" s="77">
        <v>0</v>
      </c>
      <c r="G82" s="83">
        <f t="shared" si="2"/>
        <v>0</v>
      </c>
      <c r="H82" s="83">
        <v>101.71653585999999</v>
      </c>
    </row>
    <row r="83" spans="1:8" ht="13.5" customHeight="1">
      <c r="A83" s="24">
        <v>68</v>
      </c>
      <c r="B83" s="25" t="s">
        <v>2718</v>
      </c>
      <c r="C83" s="25" t="s">
        <v>2719</v>
      </c>
      <c r="D83" s="25" t="s">
        <v>324</v>
      </c>
      <c r="E83" s="16">
        <v>209.50299999999999</v>
      </c>
      <c r="F83" s="77">
        <v>0</v>
      </c>
      <c r="G83" s="83">
        <f t="shared" si="2"/>
        <v>0</v>
      </c>
      <c r="H83" s="83">
        <v>0.87572254000000005</v>
      </c>
    </row>
    <row r="84" spans="1:8" ht="13.5" customHeight="1">
      <c r="A84" s="24">
        <v>69</v>
      </c>
      <c r="B84" s="25" t="s">
        <v>2720</v>
      </c>
      <c r="C84" s="25" t="s">
        <v>2721</v>
      </c>
      <c r="D84" s="25" t="s">
        <v>287</v>
      </c>
      <c r="E84" s="16">
        <v>328.06</v>
      </c>
      <c r="F84" s="77">
        <v>0</v>
      </c>
      <c r="G84" s="83">
        <f t="shared" si="2"/>
        <v>0</v>
      </c>
      <c r="H84" s="83">
        <v>3.2806000000000002E-2</v>
      </c>
    </row>
    <row r="85" spans="1:8" ht="28.5" customHeight="1">
      <c r="A85" s="21"/>
      <c r="B85" s="22" t="s">
        <v>281</v>
      </c>
      <c r="C85" s="22" t="s">
        <v>282</v>
      </c>
      <c r="D85" s="22"/>
      <c r="E85" s="23"/>
      <c r="F85" s="76"/>
      <c r="G85" s="85">
        <f>SUM(G86:G89)</f>
        <v>0</v>
      </c>
      <c r="H85" s="85">
        <v>0</v>
      </c>
    </row>
    <row r="86" spans="1:8" ht="24" customHeight="1">
      <c r="A86" s="24">
        <v>70</v>
      </c>
      <c r="B86" s="25" t="s">
        <v>2722</v>
      </c>
      <c r="C86" s="25" t="s">
        <v>2723</v>
      </c>
      <c r="D86" s="25" t="s">
        <v>312</v>
      </c>
      <c r="E86" s="16">
        <v>2</v>
      </c>
      <c r="F86" s="77">
        <v>0</v>
      </c>
      <c r="G86" s="83">
        <f>E86*F86</f>
        <v>0</v>
      </c>
      <c r="H86" s="83">
        <v>0</v>
      </c>
    </row>
    <row r="87" spans="1:8" ht="13.5" customHeight="1">
      <c r="A87" s="24">
        <v>71</v>
      </c>
      <c r="B87" s="25" t="s">
        <v>288</v>
      </c>
      <c r="C87" s="25" t="s">
        <v>289</v>
      </c>
      <c r="D87" s="25" t="s">
        <v>280</v>
      </c>
      <c r="E87" s="16">
        <v>0.11799999999999999</v>
      </c>
      <c r="F87" s="77">
        <v>0</v>
      </c>
      <c r="G87" s="83">
        <f>E87*F87</f>
        <v>0</v>
      </c>
      <c r="H87" s="83">
        <v>0</v>
      </c>
    </row>
    <row r="88" spans="1:8" ht="24" customHeight="1">
      <c r="A88" s="24">
        <v>72</v>
      </c>
      <c r="B88" s="25" t="s">
        <v>290</v>
      </c>
      <c r="C88" s="25" t="s">
        <v>291</v>
      </c>
      <c r="D88" s="25" t="s">
        <v>280</v>
      </c>
      <c r="E88" s="16">
        <v>2.242</v>
      </c>
      <c r="F88" s="77">
        <v>0</v>
      </c>
      <c r="G88" s="83">
        <f>E88*F88</f>
        <v>0</v>
      </c>
      <c r="H88" s="83">
        <v>0</v>
      </c>
    </row>
    <row r="89" spans="1:8" ht="24" customHeight="1">
      <c r="A89" s="24">
        <v>73</v>
      </c>
      <c r="B89" s="25" t="s">
        <v>781</v>
      </c>
      <c r="C89" s="25" t="s">
        <v>672</v>
      </c>
      <c r="D89" s="25" t="s">
        <v>280</v>
      </c>
      <c r="E89" s="16">
        <v>0.11799999999999999</v>
      </c>
      <c r="F89" s="77">
        <v>0</v>
      </c>
      <c r="G89" s="83">
        <f>E89*F89</f>
        <v>0</v>
      </c>
      <c r="H89" s="83">
        <v>0</v>
      </c>
    </row>
    <row r="90" spans="1:8" ht="28.5" customHeight="1">
      <c r="A90" s="21"/>
      <c r="B90" s="22" t="s">
        <v>302</v>
      </c>
      <c r="C90" s="22" t="s">
        <v>303</v>
      </c>
      <c r="D90" s="22"/>
      <c r="E90" s="23"/>
      <c r="F90" s="76"/>
      <c r="G90" s="85">
        <f>SUM(G91)</f>
        <v>0</v>
      </c>
      <c r="H90" s="85">
        <v>0</v>
      </c>
    </row>
    <row r="91" spans="1:8" ht="24" customHeight="1">
      <c r="A91" s="24">
        <v>74</v>
      </c>
      <c r="B91" s="25" t="s">
        <v>2724</v>
      </c>
      <c r="C91" s="25" t="s">
        <v>2725</v>
      </c>
      <c r="D91" s="25" t="s">
        <v>280</v>
      </c>
      <c r="E91" s="16">
        <v>999.61699999999996</v>
      </c>
      <c r="F91" s="77">
        <v>0</v>
      </c>
      <c r="G91" s="83">
        <f>E91*F91</f>
        <v>0</v>
      </c>
      <c r="H91" s="83">
        <v>0</v>
      </c>
    </row>
    <row r="92" spans="1:8" ht="30.75" customHeight="1">
      <c r="A92" s="29"/>
      <c r="B92" s="30"/>
      <c r="C92" s="30" t="s">
        <v>313</v>
      </c>
      <c r="D92" s="30"/>
      <c r="E92" s="31"/>
      <c r="F92" s="89"/>
      <c r="G92" s="89">
        <f>G11</f>
        <v>0</v>
      </c>
      <c r="H92" s="89">
        <v>999.61703302000001</v>
      </c>
    </row>
  </sheetData>
  <sheetProtection algorithmName="SHA-512" hashValue="SMMZ1NdIsNVACpl2/9DODHMavo7WSyNqH/EhIwcmDri6MndY5QwvO6uHprnRuE0ASanNW8IFWB2xP0mZSxCjEA==" saltValue="rC8TZnEt07uqHFGFEKFew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76">
    <pageSetUpPr fitToPage="1"/>
  </sheetPr>
  <dimension ref="A1:H80"/>
  <sheetViews>
    <sheetView topLeftCell="A66" workbookViewId="0">
      <selection activeCell="H52" sqref="H52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2726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G12+G42+G50+G78</f>
        <v>0</v>
      </c>
      <c r="H11" s="88">
        <v>1027.7782199599999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SUM(G13:G41)</f>
        <v>0</v>
      </c>
      <c r="H12" s="85">
        <v>815.00470877999999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330</v>
      </c>
      <c r="F14" s="77">
        <v>0</v>
      </c>
      <c r="G14" s="83">
        <f t="shared" ref="G14:G41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14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2619</v>
      </c>
      <c r="C16" s="25" t="s">
        <v>2620</v>
      </c>
      <c r="D16" s="25" t="s">
        <v>287</v>
      </c>
      <c r="E16" s="16">
        <v>2</v>
      </c>
      <c r="F16" s="77">
        <v>0</v>
      </c>
      <c r="G16" s="83">
        <f t="shared" si="0"/>
        <v>0</v>
      </c>
      <c r="H16" s="83">
        <v>2.1420000000000002E-2</v>
      </c>
    </row>
    <row r="17" spans="1:8" ht="13.5" customHeight="1">
      <c r="A17" s="24">
        <v>5</v>
      </c>
      <c r="B17" s="25" t="s">
        <v>1395</v>
      </c>
      <c r="C17" s="25" t="s">
        <v>1396</v>
      </c>
      <c r="D17" s="25" t="s">
        <v>287</v>
      </c>
      <c r="E17" s="16">
        <v>3</v>
      </c>
      <c r="F17" s="77">
        <v>0</v>
      </c>
      <c r="G17" s="83">
        <f t="shared" si="0"/>
        <v>0</v>
      </c>
      <c r="H17" s="83">
        <v>0.17862</v>
      </c>
    </row>
    <row r="18" spans="1:8" ht="24" customHeight="1">
      <c r="A18" s="24">
        <v>6</v>
      </c>
      <c r="B18" s="25" t="s">
        <v>2621</v>
      </c>
      <c r="C18" s="25" t="s">
        <v>2622</v>
      </c>
      <c r="D18" s="25" t="s">
        <v>277</v>
      </c>
      <c r="E18" s="16">
        <v>18.64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53">
        <v>9</v>
      </c>
      <c r="B19" s="54" t="s">
        <v>1970</v>
      </c>
      <c r="C19" s="54" t="s">
        <v>1971</v>
      </c>
      <c r="D19" s="54" t="s">
        <v>277</v>
      </c>
      <c r="E19" s="55">
        <v>280.03100000000001</v>
      </c>
      <c r="F19" s="80">
        <v>0</v>
      </c>
      <c r="G19" s="87">
        <f t="shared" si="0"/>
        <v>0</v>
      </c>
      <c r="H19" s="87">
        <v>0</v>
      </c>
    </row>
    <row r="20" spans="1:8" ht="34.5" customHeight="1">
      <c r="A20" s="53">
        <v>10</v>
      </c>
      <c r="B20" s="54" t="s">
        <v>1972</v>
      </c>
      <c r="C20" s="54" t="s">
        <v>1973</v>
      </c>
      <c r="D20" s="54" t="s">
        <v>277</v>
      </c>
      <c r="E20" s="55">
        <v>140.01499999999999</v>
      </c>
      <c r="F20" s="80">
        <v>0</v>
      </c>
      <c r="G20" s="87">
        <f t="shared" si="0"/>
        <v>0</v>
      </c>
      <c r="H20" s="87">
        <v>0</v>
      </c>
    </row>
    <row r="21" spans="1:8" ht="34.5" customHeight="1">
      <c r="A21" s="47"/>
      <c r="B21" s="44">
        <v>132211101</v>
      </c>
      <c r="C21" s="44" t="s">
        <v>2727</v>
      </c>
      <c r="D21" s="44" t="s">
        <v>277</v>
      </c>
      <c r="E21" s="45">
        <v>6.2789999999999999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47"/>
      <c r="B22" s="44">
        <v>132211119</v>
      </c>
      <c r="C22" s="44" t="s">
        <v>2728</v>
      </c>
      <c r="D22" s="44" t="s">
        <v>277</v>
      </c>
      <c r="E22" s="45">
        <v>3.149</v>
      </c>
      <c r="F22" s="78">
        <v>0</v>
      </c>
      <c r="G22" s="84">
        <f t="shared" si="0"/>
        <v>0</v>
      </c>
      <c r="H22" s="84">
        <v>0</v>
      </c>
    </row>
    <row r="23" spans="1:8" ht="34.5" customHeight="1">
      <c r="A23" s="47"/>
      <c r="B23" s="44">
        <v>132211121</v>
      </c>
      <c r="C23" s="44" t="s">
        <v>2729</v>
      </c>
      <c r="D23" s="44" t="s">
        <v>277</v>
      </c>
      <c r="E23" s="45">
        <v>28.805</v>
      </c>
      <c r="F23" s="78">
        <v>0</v>
      </c>
      <c r="G23" s="84">
        <f t="shared" si="0"/>
        <v>0</v>
      </c>
      <c r="H23" s="84">
        <v>0</v>
      </c>
    </row>
    <row r="24" spans="1:8" ht="34.5" customHeight="1">
      <c r="A24" s="47"/>
      <c r="B24" s="44">
        <v>132211139</v>
      </c>
      <c r="C24" s="44" t="s">
        <v>2730</v>
      </c>
      <c r="D24" s="44" t="s">
        <v>277</v>
      </c>
      <c r="E24" s="45">
        <v>14.403</v>
      </c>
      <c r="F24" s="78">
        <v>0</v>
      </c>
      <c r="G24" s="84">
        <f t="shared" si="0"/>
        <v>0</v>
      </c>
      <c r="H24" s="84">
        <v>0</v>
      </c>
    </row>
    <row r="25" spans="1:8" ht="13.5" customHeight="1">
      <c r="A25" s="53">
        <v>13</v>
      </c>
      <c r="B25" s="54" t="s">
        <v>2627</v>
      </c>
      <c r="C25" s="54" t="s">
        <v>2628</v>
      </c>
      <c r="D25" s="54" t="s">
        <v>277</v>
      </c>
      <c r="E25" s="55">
        <v>280.03100000000001</v>
      </c>
      <c r="F25" s="80">
        <v>0</v>
      </c>
      <c r="G25" s="87">
        <f t="shared" si="0"/>
        <v>0</v>
      </c>
      <c r="H25" s="87">
        <v>0</v>
      </c>
    </row>
    <row r="26" spans="1:8" ht="24" customHeight="1">
      <c r="A26" s="53">
        <v>14</v>
      </c>
      <c r="B26" s="54" t="s">
        <v>2629</v>
      </c>
      <c r="C26" s="54" t="s">
        <v>2630</v>
      </c>
      <c r="D26" s="54" t="s">
        <v>277</v>
      </c>
      <c r="E26" s="55">
        <v>140.01499999999999</v>
      </c>
      <c r="F26" s="80">
        <v>0</v>
      </c>
      <c r="G26" s="87">
        <f t="shared" si="0"/>
        <v>0</v>
      </c>
      <c r="H26" s="87">
        <v>0</v>
      </c>
    </row>
    <row r="27" spans="1:8" ht="24" customHeight="1">
      <c r="A27" s="47"/>
      <c r="B27" s="44">
        <v>132311101</v>
      </c>
      <c r="C27" s="44" t="s">
        <v>2731</v>
      </c>
      <c r="D27" s="44" t="s">
        <v>277</v>
      </c>
      <c r="E27" s="45">
        <v>6.2789999999999999</v>
      </c>
      <c r="F27" s="78">
        <v>0</v>
      </c>
      <c r="G27" s="84">
        <f t="shared" si="0"/>
        <v>0</v>
      </c>
      <c r="H27" s="84">
        <v>0</v>
      </c>
    </row>
    <row r="28" spans="1:8" ht="24" customHeight="1">
      <c r="A28" s="47"/>
      <c r="B28" s="44">
        <v>132311119</v>
      </c>
      <c r="C28" s="44" t="s">
        <v>2732</v>
      </c>
      <c r="D28" s="44" t="s">
        <v>277</v>
      </c>
      <c r="E28" s="45">
        <v>3.149</v>
      </c>
      <c r="F28" s="78">
        <v>0</v>
      </c>
      <c r="G28" s="84">
        <f t="shared" si="0"/>
        <v>0</v>
      </c>
      <c r="H28" s="84">
        <v>0</v>
      </c>
    </row>
    <row r="29" spans="1:8" ht="24" customHeight="1">
      <c r="A29" s="47"/>
      <c r="B29" s="44">
        <v>132311121</v>
      </c>
      <c r="C29" s="44" t="s">
        <v>2733</v>
      </c>
      <c r="D29" s="44" t="s">
        <v>277</v>
      </c>
      <c r="E29" s="45">
        <v>28.805</v>
      </c>
      <c r="F29" s="78">
        <v>0</v>
      </c>
      <c r="G29" s="84">
        <f t="shared" si="0"/>
        <v>0</v>
      </c>
      <c r="H29" s="84">
        <v>0</v>
      </c>
    </row>
    <row r="30" spans="1:8" ht="24" customHeight="1">
      <c r="A30" s="47"/>
      <c r="B30" s="44">
        <v>132311139</v>
      </c>
      <c r="C30" s="44" t="s">
        <v>2734</v>
      </c>
      <c r="D30" s="44" t="s">
        <v>277</v>
      </c>
      <c r="E30" s="45">
        <v>14.403</v>
      </c>
      <c r="F30" s="78">
        <v>0</v>
      </c>
      <c r="G30" s="84">
        <f t="shared" si="0"/>
        <v>0</v>
      </c>
      <c r="H30" s="84">
        <v>0</v>
      </c>
    </row>
    <row r="31" spans="1:8" ht="24" customHeight="1">
      <c r="A31" s="24">
        <v>15</v>
      </c>
      <c r="B31" s="25" t="s">
        <v>2637</v>
      </c>
      <c r="C31" s="25" t="s">
        <v>2638</v>
      </c>
      <c r="D31" s="25" t="s">
        <v>324</v>
      </c>
      <c r="E31" s="16">
        <v>530.63400000000001</v>
      </c>
      <c r="F31" s="77">
        <v>0</v>
      </c>
      <c r="G31" s="83">
        <f t="shared" si="0"/>
        <v>0</v>
      </c>
      <c r="H31" s="83">
        <v>0.51471498000000004</v>
      </c>
    </row>
    <row r="32" spans="1:8" ht="24" customHeight="1">
      <c r="A32" s="24">
        <v>16</v>
      </c>
      <c r="B32" s="25" t="s">
        <v>2639</v>
      </c>
      <c r="C32" s="25" t="s">
        <v>2640</v>
      </c>
      <c r="D32" s="25" t="s">
        <v>324</v>
      </c>
      <c r="E32" s="16">
        <v>645.82799999999997</v>
      </c>
      <c r="F32" s="77">
        <v>0</v>
      </c>
      <c r="G32" s="83">
        <f t="shared" si="0"/>
        <v>0</v>
      </c>
      <c r="H32" s="83">
        <v>0.54895380000000005</v>
      </c>
    </row>
    <row r="33" spans="1:8" ht="24" customHeight="1">
      <c r="A33" s="24">
        <v>17</v>
      </c>
      <c r="B33" s="25" t="s">
        <v>2641</v>
      </c>
      <c r="C33" s="25" t="s">
        <v>2642</v>
      </c>
      <c r="D33" s="25" t="s">
        <v>324</v>
      </c>
      <c r="E33" s="16">
        <v>530.63400000000001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4">
        <v>18</v>
      </c>
      <c r="B34" s="25" t="s">
        <v>2643</v>
      </c>
      <c r="C34" s="25" t="s">
        <v>2644</v>
      </c>
      <c r="D34" s="25" t="s">
        <v>324</v>
      </c>
      <c r="E34" s="16">
        <v>645.82799999999997</v>
      </c>
      <c r="F34" s="77">
        <v>0</v>
      </c>
      <c r="G34" s="83">
        <f t="shared" si="0"/>
        <v>0</v>
      </c>
      <c r="H34" s="83">
        <v>0</v>
      </c>
    </row>
    <row r="35" spans="1:8" ht="34.5" customHeight="1">
      <c r="A35" s="47"/>
      <c r="B35" s="44">
        <v>162501122</v>
      </c>
      <c r="C35" s="44" t="s">
        <v>2661</v>
      </c>
      <c r="D35" s="44" t="s">
        <v>277</v>
      </c>
      <c r="E35" s="45">
        <v>558.23400000000004</v>
      </c>
      <c r="F35" s="78">
        <v>0</v>
      </c>
      <c r="G35" s="84">
        <f t="shared" si="0"/>
        <v>0</v>
      </c>
      <c r="H35" s="84">
        <v>0</v>
      </c>
    </row>
    <row r="36" spans="1:8" ht="34.5" customHeight="1">
      <c r="A36" s="47"/>
      <c r="B36" s="44">
        <v>162501123</v>
      </c>
      <c r="C36" s="44" t="s">
        <v>2662</v>
      </c>
      <c r="D36" s="44" t="s">
        <v>277</v>
      </c>
      <c r="E36" s="45">
        <v>15072.317999999999</v>
      </c>
      <c r="F36" s="78">
        <v>0</v>
      </c>
      <c r="G36" s="84">
        <f t="shared" si="0"/>
        <v>0</v>
      </c>
      <c r="H36" s="84">
        <v>0</v>
      </c>
    </row>
    <row r="37" spans="1:8" ht="13.5" customHeight="1">
      <c r="A37" s="47"/>
      <c r="B37" s="44">
        <v>171209002</v>
      </c>
      <c r="C37" s="44" t="s">
        <v>975</v>
      </c>
      <c r="D37" s="44" t="s">
        <v>280</v>
      </c>
      <c r="E37" s="45">
        <v>976.91</v>
      </c>
      <c r="F37" s="78">
        <v>0</v>
      </c>
      <c r="G37" s="84">
        <f t="shared" si="0"/>
        <v>0</v>
      </c>
      <c r="H37" s="84">
        <v>0</v>
      </c>
    </row>
    <row r="38" spans="1:8" ht="24" customHeight="1">
      <c r="A38" s="24">
        <v>21</v>
      </c>
      <c r="B38" s="25" t="s">
        <v>978</v>
      </c>
      <c r="C38" s="25" t="s">
        <v>979</v>
      </c>
      <c r="D38" s="25" t="s">
        <v>277</v>
      </c>
      <c r="E38" s="16">
        <v>396.30799999999999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22</v>
      </c>
      <c r="B39" s="27" t="s">
        <v>2663</v>
      </c>
      <c r="C39" s="27" t="s">
        <v>2664</v>
      </c>
      <c r="D39" s="27" t="s">
        <v>280</v>
      </c>
      <c r="E39" s="28">
        <v>629.00400000000002</v>
      </c>
      <c r="F39" s="79">
        <v>0</v>
      </c>
      <c r="G39" s="86">
        <f t="shared" si="0"/>
        <v>0</v>
      </c>
      <c r="H39" s="86">
        <v>629.00400000000002</v>
      </c>
    </row>
    <row r="40" spans="1:8" ht="24" customHeight="1">
      <c r="A40" s="24">
        <v>23</v>
      </c>
      <c r="B40" s="25" t="s">
        <v>980</v>
      </c>
      <c r="C40" s="25" t="s">
        <v>981</v>
      </c>
      <c r="D40" s="25" t="s">
        <v>277</v>
      </c>
      <c r="E40" s="16">
        <v>94.858999999999995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24</v>
      </c>
      <c r="B41" s="27" t="s">
        <v>982</v>
      </c>
      <c r="C41" s="27" t="s">
        <v>2735</v>
      </c>
      <c r="D41" s="27" t="s">
        <v>280</v>
      </c>
      <c r="E41" s="28">
        <v>183.99799999999999</v>
      </c>
      <c r="F41" s="79">
        <v>0</v>
      </c>
      <c r="G41" s="86">
        <f t="shared" si="0"/>
        <v>0</v>
      </c>
      <c r="H41" s="86">
        <v>183.99799999999999</v>
      </c>
    </row>
    <row r="42" spans="1:8" ht="28.5" customHeight="1">
      <c r="A42" s="21"/>
      <c r="B42" s="22" t="s">
        <v>267</v>
      </c>
      <c r="C42" s="22" t="s">
        <v>474</v>
      </c>
      <c r="D42" s="22"/>
      <c r="E42" s="23"/>
      <c r="F42" s="76"/>
      <c r="G42" s="85">
        <f>SUM(G43:G49)</f>
        <v>0</v>
      </c>
      <c r="H42" s="85">
        <v>62.803488459999997</v>
      </c>
    </row>
    <row r="43" spans="1:8" ht="24" customHeight="1">
      <c r="A43" s="24">
        <v>25</v>
      </c>
      <c r="B43" s="25" t="s">
        <v>2666</v>
      </c>
      <c r="C43" s="25" t="s">
        <v>2667</v>
      </c>
      <c r="D43" s="25" t="s">
        <v>277</v>
      </c>
      <c r="E43" s="16">
        <v>31.471</v>
      </c>
      <c r="F43" s="77">
        <v>0</v>
      </c>
      <c r="G43" s="83">
        <f>E43*F43</f>
        <v>0</v>
      </c>
      <c r="H43" s="83">
        <v>59.504107959999999</v>
      </c>
    </row>
    <row r="44" spans="1:8" ht="24" customHeight="1">
      <c r="A44" s="24">
        <v>26</v>
      </c>
      <c r="B44" s="25" t="s">
        <v>719</v>
      </c>
      <c r="C44" s="25" t="s">
        <v>720</v>
      </c>
      <c r="D44" s="25" t="s">
        <v>312</v>
      </c>
      <c r="E44" s="16">
        <v>5</v>
      </c>
      <c r="F44" s="77">
        <v>0</v>
      </c>
      <c r="G44" s="83">
        <f t="shared" ref="G44:G49" si="1">E44*F44</f>
        <v>0</v>
      </c>
      <c r="H44" s="83">
        <v>3.3000000000000002E-2</v>
      </c>
    </row>
    <row r="45" spans="1:8" ht="13.5" customHeight="1">
      <c r="A45" s="26">
        <v>27</v>
      </c>
      <c r="B45" s="27" t="s">
        <v>2736</v>
      </c>
      <c r="C45" s="27" t="s">
        <v>2737</v>
      </c>
      <c r="D45" s="27" t="s">
        <v>312</v>
      </c>
      <c r="E45" s="28">
        <v>1.01</v>
      </c>
      <c r="F45" s="79">
        <v>0</v>
      </c>
      <c r="G45" s="86">
        <f t="shared" si="1"/>
        <v>0</v>
      </c>
      <c r="H45" s="86">
        <v>3.737E-2</v>
      </c>
    </row>
    <row r="46" spans="1:8" ht="13.5" customHeight="1">
      <c r="A46" s="26">
        <v>28</v>
      </c>
      <c r="B46" s="27" t="s">
        <v>2670</v>
      </c>
      <c r="C46" s="27" t="s">
        <v>2671</v>
      </c>
      <c r="D46" s="27" t="s">
        <v>312</v>
      </c>
      <c r="E46" s="28">
        <v>2.02</v>
      </c>
      <c r="F46" s="79">
        <v>0</v>
      </c>
      <c r="G46" s="86">
        <f t="shared" si="1"/>
        <v>0</v>
      </c>
      <c r="H46" s="86">
        <v>9.6960000000000005E-2</v>
      </c>
    </row>
    <row r="47" spans="1:8" ht="13.5" customHeight="1">
      <c r="A47" s="26">
        <v>29</v>
      </c>
      <c r="B47" s="27" t="s">
        <v>2672</v>
      </c>
      <c r="C47" s="27" t="s">
        <v>2673</v>
      </c>
      <c r="D47" s="27" t="s">
        <v>312</v>
      </c>
      <c r="E47" s="28">
        <v>2.02</v>
      </c>
      <c r="F47" s="79">
        <v>0</v>
      </c>
      <c r="G47" s="86">
        <f t="shared" si="1"/>
        <v>0</v>
      </c>
      <c r="H47" s="86">
        <v>0.12322</v>
      </c>
    </row>
    <row r="48" spans="1:8" ht="13.5" customHeight="1">
      <c r="A48" s="24">
        <v>30</v>
      </c>
      <c r="B48" s="25" t="s">
        <v>475</v>
      </c>
      <c r="C48" s="25" t="s">
        <v>476</v>
      </c>
      <c r="D48" s="25" t="s">
        <v>277</v>
      </c>
      <c r="E48" s="16">
        <v>1.35</v>
      </c>
      <c r="F48" s="77">
        <v>0</v>
      </c>
      <c r="G48" s="83">
        <f t="shared" si="1"/>
        <v>0</v>
      </c>
      <c r="H48" s="83">
        <v>2.9922344999999999</v>
      </c>
    </row>
    <row r="49" spans="1:8" ht="24" customHeight="1">
      <c r="A49" s="24">
        <v>31</v>
      </c>
      <c r="B49" s="25" t="s">
        <v>909</v>
      </c>
      <c r="C49" s="25" t="s">
        <v>910</v>
      </c>
      <c r="D49" s="25" t="s">
        <v>324</v>
      </c>
      <c r="E49" s="16">
        <v>3.6</v>
      </c>
      <c r="F49" s="77">
        <v>0</v>
      </c>
      <c r="G49" s="83">
        <f t="shared" si="1"/>
        <v>0</v>
      </c>
      <c r="H49" s="83">
        <v>1.6596E-2</v>
      </c>
    </row>
    <row r="50" spans="1:8" ht="28.5" customHeight="1">
      <c r="A50" s="21"/>
      <c r="B50" s="22" t="s">
        <v>271</v>
      </c>
      <c r="C50" s="22" t="s">
        <v>533</v>
      </c>
      <c r="D50" s="22"/>
      <c r="E50" s="23"/>
      <c r="F50" s="76"/>
      <c r="G50" s="85">
        <f>SUM(G51:G77)</f>
        <v>0</v>
      </c>
      <c r="H50" s="85">
        <v>149.97002272</v>
      </c>
    </row>
    <row r="51" spans="1:8" ht="24" customHeight="1">
      <c r="A51" s="24">
        <v>32</v>
      </c>
      <c r="B51" s="25" t="s">
        <v>1462</v>
      </c>
      <c r="C51" s="25" t="s">
        <v>1463</v>
      </c>
      <c r="D51" s="25" t="s">
        <v>287</v>
      </c>
      <c r="E51" s="16">
        <v>83.55</v>
      </c>
      <c r="F51" s="77">
        <v>0</v>
      </c>
      <c r="G51" s="83">
        <f>E51*F51</f>
        <v>0</v>
      </c>
      <c r="H51" s="83">
        <v>8.3549999999999998E-4</v>
      </c>
    </row>
    <row r="52" spans="1:8" ht="24" customHeight="1">
      <c r="A52" s="26">
        <v>33</v>
      </c>
      <c r="B52" s="27" t="s">
        <v>2674</v>
      </c>
      <c r="C52" s="27" t="s">
        <v>2675</v>
      </c>
      <c r="D52" s="27" t="s">
        <v>312</v>
      </c>
      <c r="E52" s="28">
        <v>91.32</v>
      </c>
      <c r="F52" s="79">
        <v>0</v>
      </c>
      <c r="G52" s="86">
        <f t="shared" ref="G52:G77" si="2">E52*F52</f>
        <v>0</v>
      </c>
      <c r="H52" s="86">
        <v>0.44107560000000001</v>
      </c>
    </row>
    <row r="53" spans="1:8" ht="24" customHeight="1">
      <c r="A53" s="24">
        <v>34</v>
      </c>
      <c r="B53" s="25" t="s">
        <v>2738</v>
      </c>
      <c r="C53" s="25" t="s">
        <v>2739</v>
      </c>
      <c r="D53" s="25" t="s">
        <v>287</v>
      </c>
      <c r="E53" s="16">
        <v>74.84</v>
      </c>
      <c r="F53" s="77">
        <v>0</v>
      </c>
      <c r="G53" s="83">
        <f t="shared" si="2"/>
        <v>0</v>
      </c>
      <c r="H53" s="83">
        <v>0</v>
      </c>
    </row>
    <row r="54" spans="1:8" ht="24" customHeight="1">
      <c r="A54" s="26">
        <v>35</v>
      </c>
      <c r="B54" s="27" t="s">
        <v>2740</v>
      </c>
      <c r="C54" s="27" t="s">
        <v>2741</v>
      </c>
      <c r="D54" s="27" t="s">
        <v>287</v>
      </c>
      <c r="E54" s="28">
        <v>75.962999999999994</v>
      </c>
      <c r="F54" s="79">
        <v>0</v>
      </c>
      <c r="G54" s="86">
        <f t="shared" si="2"/>
        <v>0</v>
      </c>
      <c r="H54" s="86">
        <v>1.367334</v>
      </c>
    </row>
    <row r="55" spans="1:8" ht="24" customHeight="1">
      <c r="A55" s="24">
        <v>36</v>
      </c>
      <c r="B55" s="25" t="s">
        <v>2676</v>
      </c>
      <c r="C55" s="25" t="s">
        <v>2677</v>
      </c>
      <c r="D55" s="25" t="s">
        <v>287</v>
      </c>
      <c r="E55" s="16">
        <v>166.2</v>
      </c>
      <c r="F55" s="77">
        <v>0</v>
      </c>
      <c r="G55" s="83">
        <f t="shared" si="2"/>
        <v>0</v>
      </c>
      <c r="H55" s="83">
        <v>1.6620000000000001E-3</v>
      </c>
    </row>
    <row r="56" spans="1:8" ht="24" customHeight="1">
      <c r="A56" s="26">
        <v>37</v>
      </c>
      <c r="B56" s="27" t="s">
        <v>2678</v>
      </c>
      <c r="C56" s="27" t="s">
        <v>2679</v>
      </c>
      <c r="D56" s="27" t="s">
        <v>312</v>
      </c>
      <c r="E56" s="28">
        <v>181.65700000000001</v>
      </c>
      <c r="F56" s="79">
        <v>0</v>
      </c>
      <c r="G56" s="86">
        <f t="shared" si="2"/>
        <v>0</v>
      </c>
      <c r="H56" s="86">
        <v>2.5213991600000001</v>
      </c>
    </row>
    <row r="57" spans="1:8" ht="24" customHeight="1">
      <c r="A57" s="24">
        <v>38</v>
      </c>
      <c r="B57" s="25" t="s">
        <v>2680</v>
      </c>
      <c r="C57" s="25" t="s">
        <v>2681</v>
      </c>
      <c r="D57" s="25" t="s">
        <v>312</v>
      </c>
      <c r="E57" s="16">
        <v>9</v>
      </c>
      <c r="F57" s="77">
        <v>0</v>
      </c>
      <c r="G57" s="83">
        <f t="shared" si="2"/>
        <v>0</v>
      </c>
      <c r="H57" s="83">
        <v>1.8000000000000001E-4</v>
      </c>
    </row>
    <row r="58" spans="1:8" ht="13.5" customHeight="1">
      <c r="A58" s="26">
        <v>39</v>
      </c>
      <c r="B58" s="27" t="s">
        <v>2682</v>
      </c>
      <c r="C58" s="27" t="s">
        <v>2683</v>
      </c>
      <c r="D58" s="27" t="s">
        <v>312</v>
      </c>
      <c r="E58" s="28">
        <v>9.1349999999999998</v>
      </c>
      <c r="F58" s="79">
        <v>0</v>
      </c>
      <c r="G58" s="86">
        <f t="shared" si="2"/>
        <v>0</v>
      </c>
      <c r="H58" s="86">
        <v>1.44333E-2</v>
      </c>
    </row>
    <row r="59" spans="1:8" ht="24" customHeight="1">
      <c r="A59" s="26">
        <v>40</v>
      </c>
      <c r="B59" s="27" t="s">
        <v>2684</v>
      </c>
      <c r="C59" s="27" t="s">
        <v>2685</v>
      </c>
      <c r="D59" s="27" t="s">
        <v>312</v>
      </c>
      <c r="E59" s="28">
        <v>5.0750000000000002</v>
      </c>
      <c r="F59" s="79">
        <v>0</v>
      </c>
      <c r="G59" s="86">
        <f t="shared" si="2"/>
        <v>0</v>
      </c>
      <c r="H59" s="86">
        <v>6.1407500000000004E-3</v>
      </c>
    </row>
    <row r="60" spans="1:8" ht="13.5" customHeight="1">
      <c r="A60" s="26">
        <v>41</v>
      </c>
      <c r="B60" s="27" t="s">
        <v>2690</v>
      </c>
      <c r="C60" s="27" t="s">
        <v>2691</v>
      </c>
      <c r="D60" s="27" t="s">
        <v>312</v>
      </c>
      <c r="E60" s="28">
        <v>10.15</v>
      </c>
      <c r="F60" s="79">
        <v>0</v>
      </c>
      <c r="G60" s="86">
        <f t="shared" si="2"/>
        <v>0</v>
      </c>
      <c r="H60" s="86">
        <v>2.9232000000000001E-2</v>
      </c>
    </row>
    <row r="61" spans="1:8" ht="24" customHeight="1">
      <c r="A61" s="24">
        <v>42</v>
      </c>
      <c r="B61" s="25" t="s">
        <v>2692</v>
      </c>
      <c r="C61" s="25" t="s">
        <v>2693</v>
      </c>
      <c r="D61" s="25" t="s">
        <v>312</v>
      </c>
      <c r="E61" s="16">
        <v>14</v>
      </c>
      <c r="F61" s="77">
        <v>0</v>
      </c>
      <c r="G61" s="83">
        <f t="shared" si="2"/>
        <v>0</v>
      </c>
      <c r="H61" s="83">
        <v>9.7999999999999997E-4</v>
      </c>
    </row>
    <row r="62" spans="1:8" ht="13.5" customHeight="1">
      <c r="A62" s="26">
        <v>43</v>
      </c>
      <c r="B62" s="27" t="s">
        <v>2694</v>
      </c>
      <c r="C62" s="27" t="s">
        <v>2695</v>
      </c>
      <c r="D62" s="27" t="s">
        <v>312</v>
      </c>
      <c r="E62" s="28">
        <v>14.21</v>
      </c>
      <c r="F62" s="79">
        <v>0</v>
      </c>
      <c r="G62" s="86">
        <f t="shared" si="2"/>
        <v>0</v>
      </c>
      <c r="H62" s="86">
        <v>8.2418000000000005E-2</v>
      </c>
    </row>
    <row r="63" spans="1:8" ht="13.5" customHeight="1">
      <c r="A63" s="24">
        <v>44</v>
      </c>
      <c r="B63" s="25" t="s">
        <v>2696</v>
      </c>
      <c r="C63" s="25" t="s">
        <v>2697</v>
      </c>
      <c r="D63" s="25" t="s">
        <v>287</v>
      </c>
      <c r="E63" s="16">
        <v>83.55</v>
      </c>
      <c r="F63" s="77">
        <v>0</v>
      </c>
      <c r="G63" s="83">
        <f t="shared" si="2"/>
        <v>0</v>
      </c>
      <c r="H63" s="83">
        <v>0</v>
      </c>
    </row>
    <row r="64" spans="1:8" ht="13.5" customHeight="1">
      <c r="A64" s="24">
        <v>45</v>
      </c>
      <c r="B64" s="25" t="s">
        <v>2698</v>
      </c>
      <c r="C64" s="25" t="s">
        <v>2699</v>
      </c>
      <c r="D64" s="25" t="s">
        <v>287</v>
      </c>
      <c r="E64" s="16">
        <v>246.54</v>
      </c>
      <c r="F64" s="77">
        <v>0</v>
      </c>
      <c r="G64" s="83">
        <f t="shared" si="2"/>
        <v>0</v>
      </c>
      <c r="H64" s="83">
        <v>0</v>
      </c>
    </row>
    <row r="65" spans="1:8" ht="24" customHeight="1">
      <c r="A65" s="24">
        <v>46</v>
      </c>
      <c r="B65" s="25" t="s">
        <v>1215</v>
      </c>
      <c r="C65" s="25" t="s">
        <v>1216</v>
      </c>
      <c r="D65" s="25" t="s">
        <v>312</v>
      </c>
      <c r="E65" s="16">
        <v>3</v>
      </c>
      <c r="F65" s="77">
        <v>0</v>
      </c>
      <c r="G65" s="83">
        <f t="shared" si="2"/>
        <v>0</v>
      </c>
      <c r="H65" s="83">
        <v>6.2399999999999997E-2</v>
      </c>
    </row>
    <row r="66" spans="1:8" ht="13.5" customHeight="1">
      <c r="A66" s="24">
        <v>47</v>
      </c>
      <c r="B66" s="25" t="s">
        <v>2700</v>
      </c>
      <c r="C66" s="25" t="s">
        <v>2701</v>
      </c>
      <c r="D66" s="25" t="s">
        <v>312</v>
      </c>
      <c r="E66" s="16">
        <v>6</v>
      </c>
      <c r="F66" s="77">
        <v>0</v>
      </c>
      <c r="G66" s="83">
        <f t="shared" si="2"/>
        <v>0</v>
      </c>
      <c r="H66" s="83">
        <v>1.9800000000000002E-2</v>
      </c>
    </row>
    <row r="67" spans="1:8" ht="24" customHeight="1">
      <c r="A67" s="26">
        <v>48</v>
      </c>
      <c r="B67" s="27" t="s">
        <v>2702</v>
      </c>
      <c r="C67" s="27" t="s">
        <v>2703</v>
      </c>
      <c r="D67" s="27" t="s">
        <v>312</v>
      </c>
      <c r="E67" s="28">
        <v>6.06</v>
      </c>
      <c r="F67" s="79">
        <v>0</v>
      </c>
      <c r="G67" s="86">
        <f t="shared" si="2"/>
        <v>0</v>
      </c>
      <c r="H67" s="86">
        <v>9.7566000000000006</v>
      </c>
    </row>
    <row r="68" spans="1:8" ht="24" customHeight="1">
      <c r="A68" s="26">
        <v>49</v>
      </c>
      <c r="B68" s="27" t="s">
        <v>2704</v>
      </c>
      <c r="C68" s="27" t="s">
        <v>2705</v>
      </c>
      <c r="D68" s="27" t="s">
        <v>312</v>
      </c>
      <c r="E68" s="28">
        <v>1.01</v>
      </c>
      <c r="F68" s="79">
        <v>0</v>
      </c>
      <c r="G68" s="86">
        <f t="shared" si="2"/>
        <v>0</v>
      </c>
      <c r="H68" s="86">
        <v>0.22220000000000001</v>
      </c>
    </row>
    <row r="69" spans="1:8" ht="24" customHeight="1">
      <c r="A69" s="26">
        <v>50</v>
      </c>
      <c r="B69" s="27" t="s">
        <v>2708</v>
      </c>
      <c r="C69" s="27" t="s">
        <v>2709</v>
      </c>
      <c r="D69" s="27" t="s">
        <v>312</v>
      </c>
      <c r="E69" s="28">
        <v>2.02</v>
      </c>
      <c r="F69" s="79">
        <v>0</v>
      </c>
      <c r="G69" s="86">
        <f t="shared" si="2"/>
        <v>0</v>
      </c>
      <c r="H69" s="86">
        <v>1.7271000000000001</v>
      </c>
    </row>
    <row r="70" spans="1:8" ht="24" customHeight="1">
      <c r="A70" s="26">
        <v>51</v>
      </c>
      <c r="B70" s="27" t="s">
        <v>2710</v>
      </c>
      <c r="C70" s="27" t="s">
        <v>2711</v>
      </c>
      <c r="D70" s="27" t="s">
        <v>312</v>
      </c>
      <c r="E70" s="28">
        <v>6.06</v>
      </c>
      <c r="F70" s="79">
        <v>0</v>
      </c>
      <c r="G70" s="86">
        <f t="shared" si="2"/>
        <v>0</v>
      </c>
      <c r="H70" s="86">
        <v>2.9693999999999998</v>
      </c>
    </row>
    <row r="71" spans="1:8" ht="24" customHeight="1">
      <c r="A71" s="24">
        <v>52</v>
      </c>
      <c r="B71" s="25" t="s">
        <v>2712</v>
      </c>
      <c r="C71" s="25" t="s">
        <v>2713</v>
      </c>
      <c r="D71" s="25" t="s">
        <v>312</v>
      </c>
      <c r="E71" s="16">
        <v>6</v>
      </c>
      <c r="F71" s="77">
        <v>0</v>
      </c>
      <c r="G71" s="83">
        <f t="shared" si="2"/>
        <v>0</v>
      </c>
      <c r="H71" s="83">
        <v>2.52E-2</v>
      </c>
    </row>
    <row r="72" spans="1:8" ht="13.5" customHeight="1">
      <c r="A72" s="26">
        <v>53</v>
      </c>
      <c r="B72" s="27" t="s">
        <v>2714</v>
      </c>
      <c r="C72" s="27" t="s">
        <v>2715</v>
      </c>
      <c r="D72" s="27" t="s">
        <v>312</v>
      </c>
      <c r="E72" s="28">
        <v>4</v>
      </c>
      <c r="F72" s="79">
        <v>0</v>
      </c>
      <c r="G72" s="86">
        <f t="shared" si="2"/>
        <v>0</v>
      </c>
      <c r="H72" s="86">
        <v>0.18</v>
      </c>
    </row>
    <row r="73" spans="1:8" ht="13.5" customHeight="1">
      <c r="A73" s="26">
        <v>54</v>
      </c>
      <c r="B73" s="27" t="s">
        <v>2742</v>
      </c>
      <c r="C73" s="27" t="s">
        <v>2743</v>
      </c>
      <c r="D73" s="27" t="s">
        <v>312</v>
      </c>
      <c r="E73" s="28">
        <v>1</v>
      </c>
      <c r="F73" s="79">
        <v>0</v>
      </c>
      <c r="G73" s="86">
        <f t="shared" si="2"/>
        <v>0</v>
      </c>
      <c r="H73" s="86">
        <v>4.4999999999999998E-2</v>
      </c>
    </row>
    <row r="74" spans="1:8" ht="13.5" customHeight="1">
      <c r="A74" s="26">
        <v>55</v>
      </c>
      <c r="B74" s="27" t="s">
        <v>2744</v>
      </c>
      <c r="C74" s="27" t="s">
        <v>2745</v>
      </c>
      <c r="D74" s="27" t="s">
        <v>312</v>
      </c>
      <c r="E74" s="28">
        <v>1</v>
      </c>
      <c r="F74" s="79">
        <v>0</v>
      </c>
      <c r="G74" s="86">
        <f t="shared" si="2"/>
        <v>0</v>
      </c>
      <c r="H74" s="86">
        <v>4.4999999999999998E-2</v>
      </c>
    </row>
    <row r="75" spans="1:8" ht="24" customHeight="1">
      <c r="A75" s="24">
        <v>56</v>
      </c>
      <c r="B75" s="25" t="s">
        <v>2716</v>
      </c>
      <c r="C75" s="25" t="s">
        <v>2717</v>
      </c>
      <c r="D75" s="25" t="s">
        <v>277</v>
      </c>
      <c r="E75" s="16">
        <v>58.268999999999998</v>
      </c>
      <c r="F75" s="77">
        <v>0</v>
      </c>
      <c r="G75" s="83">
        <f t="shared" si="2"/>
        <v>0</v>
      </c>
      <c r="H75" s="83">
        <v>130.25627066999999</v>
      </c>
    </row>
    <row r="76" spans="1:8" ht="13.5" customHeight="1">
      <c r="A76" s="24">
        <v>57</v>
      </c>
      <c r="B76" s="25" t="s">
        <v>2718</v>
      </c>
      <c r="C76" s="25" t="s">
        <v>2719</v>
      </c>
      <c r="D76" s="25" t="s">
        <v>324</v>
      </c>
      <c r="E76" s="16">
        <v>38.893000000000001</v>
      </c>
      <c r="F76" s="77">
        <v>0</v>
      </c>
      <c r="G76" s="83">
        <f t="shared" si="2"/>
        <v>0</v>
      </c>
      <c r="H76" s="83">
        <v>0.16257273999999999</v>
      </c>
    </row>
    <row r="77" spans="1:8" ht="13.5" customHeight="1">
      <c r="A77" s="24">
        <v>58</v>
      </c>
      <c r="B77" s="25" t="s">
        <v>2720</v>
      </c>
      <c r="C77" s="25" t="s">
        <v>2721</v>
      </c>
      <c r="D77" s="25" t="s">
        <v>287</v>
      </c>
      <c r="E77" s="16">
        <v>327.89</v>
      </c>
      <c r="F77" s="77">
        <v>0</v>
      </c>
      <c r="G77" s="83">
        <f t="shared" si="2"/>
        <v>0</v>
      </c>
      <c r="H77" s="83">
        <v>3.2788999999999999E-2</v>
      </c>
    </row>
    <row r="78" spans="1:8" ht="28.5" customHeight="1">
      <c r="A78" s="21"/>
      <c r="B78" s="22" t="s">
        <v>302</v>
      </c>
      <c r="C78" s="22" t="s">
        <v>303</v>
      </c>
      <c r="D78" s="22"/>
      <c r="E78" s="23"/>
      <c r="F78" s="76"/>
      <c r="G78" s="85">
        <f>G79</f>
        <v>0</v>
      </c>
      <c r="H78" s="85">
        <v>0</v>
      </c>
    </row>
    <row r="79" spans="1:8" ht="24" customHeight="1">
      <c r="A79" s="24">
        <v>59</v>
      </c>
      <c r="B79" s="25" t="s">
        <v>2724</v>
      </c>
      <c r="C79" s="25" t="s">
        <v>2725</v>
      </c>
      <c r="D79" s="25" t="s">
        <v>280</v>
      </c>
      <c r="E79" s="16">
        <v>1027.778</v>
      </c>
      <c r="F79" s="77">
        <v>0</v>
      </c>
      <c r="G79" s="83">
        <f>E79*F79</f>
        <v>0</v>
      </c>
      <c r="H79" s="83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9"/>
      <c r="G80" s="89">
        <f>G11</f>
        <v>0</v>
      </c>
      <c r="H80" s="89">
        <v>1027.7782199599999</v>
      </c>
    </row>
  </sheetData>
  <sheetProtection algorithmName="SHA-512" hashValue="vuXtAkF7wfMconPClhXMD2CibINuQBBS3ym0jzsywZL/1RfZMmo5pJK9raCX45NJjOAIkZm2xn1VWJ+C3cR5Bw==" saltValue="JQ7mX1oW4Gqq62E5FIEZ0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79">
    <pageSetUpPr fitToPage="1"/>
  </sheetPr>
  <dimension ref="A1:H52"/>
  <sheetViews>
    <sheetView topLeftCell="A41" workbookViewId="0">
      <selection activeCell="F49" sqref="F49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2746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G12+G32+G34+G45+G50</f>
        <v>0</v>
      </c>
      <c r="H11" s="88">
        <v>126.15851617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SUM(G13:G31)</f>
        <v>0</v>
      </c>
      <c r="H12" s="85">
        <v>84.200496169999994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330</v>
      </c>
      <c r="F14" s="77">
        <v>0</v>
      </c>
      <c r="G14" s="83">
        <f t="shared" ref="G14:G31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14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2621</v>
      </c>
      <c r="C16" s="25" t="s">
        <v>2622</v>
      </c>
      <c r="D16" s="25" t="s">
        <v>277</v>
      </c>
      <c r="E16" s="16">
        <v>2.75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716</v>
      </c>
      <c r="C17" s="25" t="s">
        <v>717</v>
      </c>
      <c r="D17" s="25" t="s">
        <v>277</v>
      </c>
      <c r="E17" s="16">
        <v>5.109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422</v>
      </c>
      <c r="C18" s="25" t="s">
        <v>423</v>
      </c>
      <c r="D18" s="25" t="s">
        <v>277</v>
      </c>
      <c r="E18" s="16">
        <v>2.5539999999999998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2747</v>
      </c>
      <c r="C19" s="25" t="s">
        <v>2748</v>
      </c>
      <c r="D19" s="25" t="s">
        <v>277</v>
      </c>
      <c r="E19" s="16">
        <v>25.556999999999999</v>
      </c>
      <c r="F19" s="77">
        <v>0</v>
      </c>
      <c r="G19" s="83">
        <f t="shared" si="0"/>
        <v>0</v>
      </c>
      <c r="H19" s="83">
        <v>0</v>
      </c>
    </row>
    <row r="20" spans="1:8" ht="34.5" customHeight="1">
      <c r="A20" s="24">
        <v>8</v>
      </c>
      <c r="B20" s="25" t="s">
        <v>1972</v>
      </c>
      <c r="C20" s="25" t="s">
        <v>1973</v>
      </c>
      <c r="D20" s="25" t="s">
        <v>277</v>
      </c>
      <c r="E20" s="16">
        <v>12.779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2749</v>
      </c>
      <c r="C21" s="25" t="s">
        <v>2750</v>
      </c>
      <c r="D21" s="25" t="s">
        <v>277</v>
      </c>
      <c r="E21" s="16">
        <v>5.109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2625</v>
      </c>
      <c r="C22" s="25" t="s">
        <v>2626</v>
      </c>
      <c r="D22" s="25" t="s">
        <v>277</v>
      </c>
      <c r="E22" s="16">
        <v>2.5539999999999998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4">
        <v>11</v>
      </c>
      <c r="B23" s="25" t="s">
        <v>2751</v>
      </c>
      <c r="C23" s="25" t="s">
        <v>2752</v>
      </c>
      <c r="D23" s="25" t="s">
        <v>277</v>
      </c>
      <c r="E23" s="16">
        <v>25.556999999999999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2629</v>
      </c>
      <c r="C24" s="25" t="s">
        <v>2630</v>
      </c>
      <c r="D24" s="25" t="s">
        <v>277</v>
      </c>
      <c r="E24" s="16">
        <v>12.779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2637</v>
      </c>
      <c r="C25" s="25" t="s">
        <v>2638</v>
      </c>
      <c r="D25" s="25" t="s">
        <v>324</v>
      </c>
      <c r="E25" s="16">
        <v>122.161</v>
      </c>
      <c r="F25" s="77">
        <v>0</v>
      </c>
      <c r="G25" s="83">
        <f t="shared" si="0"/>
        <v>0</v>
      </c>
      <c r="H25" s="83">
        <v>0.11849617</v>
      </c>
    </row>
    <row r="26" spans="1:8" ht="24" customHeight="1">
      <c r="A26" s="24">
        <v>14</v>
      </c>
      <c r="B26" s="25" t="s">
        <v>2641</v>
      </c>
      <c r="C26" s="25" t="s">
        <v>2642</v>
      </c>
      <c r="D26" s="25" t="s">
        <v>324</v>
      </c>
      <c r="E26" s="16">
        <v>122.161</v>
      </c>
      <c r="F26" s="77">
        <v>0</v>
      </c>
      <c r="G26" s="83">
        <f t="shared" si="0"/>
        <v>0</v>
      </c>
      <c r="H26" s="83">
        <v>0</v>
      </c>
    </row>
    <row r="27" spans="1:8" ht="34.5" customHeight="1">
      <c r="A27" s="47"/>
      <c r="B27" s="44">
        <v>162501102</v>
      </c>
      <c r="C27" s="44" t="s">
        <v>2753</v>
      </c>
      <c r="D27" s="44" t="s">
        <v>277</v>
      </c>
      <c r="E27" s="45">
        <v>61.33</v>
      </c>
      <c r="F27" s="78">
        <v>0</v>
      </c>
      <c r="G27" s="84">
        <f>E27*F27</f>
        <v>0</v>
      </c>
      <c r="H27" s="84">
        <v>0</v>
      </c>
    </row>
    <row r="28" spans="1:8" ht="34.5" customHeight="1">
      <c r="A28" s="47"/>
      <c r="B28" s="44">
        <v>162501105</v>
      </c>
      <c r="C28" s="44" t="s">
        <v>2754</v>
      </c>
      <c r="D28" s="44" t="s">
        <v>277</v>
      </c>
      <c r="E28" s="45">
        <v>1655.91</v>
      </c>
      <c r="F28" s="78">
        <v>0</v>
      </c>
      <c r="G28" s="84">
        <f>E28*F28</f>
        <v>0</v>
      </c>
      <c r="H28" s="84">
        <v>0</v>
      </c>
    </row>
    <row r="29" spans="1:8" ht="13.5" customHeight="1">
      <c r="A29" s="47"/>
      <c r="B29" s="44">
        <v>171209002</v>
      </c>
      <c r="C29" s="44" t="s">
        <v>975</v>
      </c>
      <c r="D29" s="44" t="s">
        <v>280</v>
      </c>
      <c r="E29" s="45">
        <v>107.328</v>
      </c>
      <c r="F29" s="78">
        <v>0</v>
      </c>
      <c r="G29" s="84">
        <f t="shared" si="0"/>
        <v>0</v>
      </c>
      <c r="H29" s="84">
        <v>0</v>
      </c>
    </row>
    <row r="30" spans="1:8" ht="24" customHeight="1">
      <c r="A30" s="24">
        <v>17</v>
      </c>
      <c r="B30" s="25" t="s">
        <v>978</v>
      </c>
      <c r="C30" s="25" t="s">
        <v>979</v>
      </c>
      <c r="D30" s="25" t="s">
        <v>277</v>
      </c>
      <c r="E30" s="16">
        <v>42.966999999999999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18</v>
      </c>
      <c r="B31" s="27" t="s">
        <v>2663</v>
      </c>
      <c r="C31" s="27" t="s">
        <v>2664</v>
      </c>
      <c r="D31" s="27" t="s">
        <v>280</v>
      </c>
      <c r="E31" s="28">
        <v>83.343000000000004</v>
      </c>
      <c r="F31" s="79">
        <v>0</v>
      </c>
      <c r="G31" s="86">
        <f t="shared" si="0"/>
        <v>0</v>
      </c>
      <c r="H31" s="86">
        <v>83.343000000000004</v>
      </c>
    </row>
    <row r="32" spans="1:8" ht="28.5" customHeight="1">
      <c r="A32" s="21"/>
      <c r="B32" s="22" t="s">
        <v>267</v>
      </c>
      <c r="C32" s="22" t="s">
        <v>474</v>
      </c>
      <c r="D32" s="22"/>
      <c r="E32" s="23"/>
      <c r="F32" s="76"/>
      <c r="G32" s="85">
        <f>SUM(G33)</f>
        <v>0</v>
      </c>
      <c r="H32" s="85">
        <v>5.8821543600000004</v>
      </c>
    </row>
    <row r="33" spans="1:8" ht="24" customHeight="1">
      <c r="A33" s="24">
        <v>19</v>
      </c>
      <c r="B33" s="25" t="s">
        <v>2666</v>
      </c>
      <c r="C33" s="25" t="s">
        <v>2667</v>
      </c>
      <c r="D33" s="25" t="s">
        <v>277</v>
      </c>
      <c r="E33" s="16">
        <v>3.1110000000000002</v>
      </c>
      <c r="F33" s="77">
        <v>0</v>
      </c>
      <c r="G33" s="83">
        <f>E33*F33</f>
        <v>0</v>
      </c>
      <c r="H33" s="83">
        <v>5.8821543600000004</v>
      </c>
    </row>
    <row r="34" spans="1:8" ht="28.5" customHeight="1">
      <c r="A34" s="21"/>
      <c r="B34" s="22" t="s">
        <v>271</v>
      </c>
      <c r="C34" s="22" t="s">
        <v>533</v>
      </c>
      <c r="D34" s="22"/>
      <c r="E34" s="23"/>
      <c r="F34" s="76"/>
      <c r="G34" s="85">
        <f>SUM(G35:G44)</f>
        <v>0</v>
      </c>
      <c r="H34" s="85">
        <v>36.075865640000004</v>
      </c>
    </row>
    <row r="35" spans="1:8" ht="24" customHeight="1">
      <c r="A35" s="24">
        <v>20</v>
      </c>
      <c r="B35" s="25" t="s">
        <v>1462</v>
      </c>
      <c r="C35" s="25" t="s">
        <v>1463</v>
      </c>
      <c r="D35" s="25" t="s">
        <v>287</v>
      </c>
      <c r="E35" s="16">
        <v>64.16</v>
      </c>
      <c r="F35" s="77">
        <v>0</v>
      </c>
      <c r="G35" s="83">
        <f>E35*F35</f>
        <v>0</v>
      </c>
      <c r="H35" s="83">
        <v>6.4159999999999998E-4</v>
      </c>
    </row>
    <row r="36" spans="1:8" ht="24" customHeight="1">
      <c r="A36" s="26">
        <v>21</v>
      </c>
      <c r="B36" s="27" t="s">
        <v>2674</v>
      </c>
      <c r="C36" s="27" t="s">
        <v>2675</v>
      </c>
      <c r="D36" s="27" t="s">
        <v>312</v>
      </c>
      <c r="E36" s="28">
        <v>70.126999999999995</v>
      </c>
      <c r="F36" s="79">
        <v>0</v>
      </c>
      <c r="G36" s="86">
        <f t="shared" ref="G36:G44" si="1">E36*F36</f>
        <v>0</v>
      </c>
      <c r="H36" s="86">
        <v>0.33871340999999999</v>
      </c>
    </row>
    <row r="37" spans="1:8" ht="24" customHeight="1">
      <c r="A37" s="24">
        <v>22</v>
      </c>
      <c r="B37" s="25" t="s">
        <v>2680</v>
      </c>
      <c r="C37" s="25" t="s">
        <v>2681</v>
      </c>
      <c r="D37" s="25" t="s">
        <v>312</v>
      </c>
      <c r="E37" s="16">
        <v>9</v>
      </c>
      <c r="F37" s="77">
        <v>0</v>
      </c>
      <c r="G37" s="83">
        <f t="shared" si="1"/>
        <v>0</v>
      </c>
      <c r="H37" s="83">
        <v>1.8000000000000001E-4</v>
      </c>
    </row>
    <row r="38" spans="1:8" ht="13.5" customHeight="1">
      <c r="A38" s="26">
        <v>23</v>
      </c>
      <c r="B38" s="27" t="s">
        <v>2682</v>
      </c>
      <c r="C38" s="27" t="s">
        <v>2683</v>
      </c>
      <c r="D38" s="27" t="s">
        <v>312</v>
      </c>
      <c r="E38" s="28">
        <v>8.1199999999999992</v>
      </c>
      <c r="F38" s="79">
        <v>0</v>
      </c>
      <c r="G38" s="86">
        <f t="shared" si="1"/>
        <v>0</v>
      </c>
      <c r="H38" s="86">
        <v>1.28296E-2</v>
      </c>
    </row>
    <row r="39" spans="1:8" ht="24" customHeight="1">
      <c r="A39" s="26">
        <v>24</v>
      </c>
      <c r="B39" s="27" t="s">
        <v>2684</v>
      </c>
      <c r="C39" s="27" t="s">
        <v>2685</v>
      </c>
      <c r="D39" s="27" t="s">
        <v>312</v>
      </c>
      <c r="E39" s="28">
        <v>1.0149999999999999</v>
      </c>
      <c r="F39" s="79">
        <v>0</v>
      </c>
      <c r="G39" s="86">
        <f t="shared" si="1"/>
        <v>0</v>
      </c>
      <c r="H39" s="86">
        <v>1.2281499999999999E-3</v>
      </c>
    </row>
    <row r="40" spans="1:8" ht="13.5" customHeight="1">
      <c r="A40" s="24">
        <v>25</v>
      </c>
      <c r="B40" s="25" t="s">
        <v>2696</v>
      </c>
      <c r="C40" s="25" t="s">
        <v>2697</v>
      </c>
      <c r="D40" s="25" t="s">
        <v>287</v>
      </c>
      <c r="E40" s="16">
        <v>64.16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4">
        <v>26</v>
      </c>
      <c r="B41" s="25" t="s">
        <v>1215</v>
      </c>
      <c r="C41" s="25" t="s">
        <v>1216</v>
      </c>
      <c r="D41" s="25" t="s">
        <v>312</v>
      </c>
      <c r="E41" s="16">
        <v>5</v>
      </c>
      <c r="F41" s="77">
        <v>0</v>
      </c>
      <c r="G41" s="83">
        <f t="shared" si="1"/>
        <v>0</v>
      </c>
      <c r="H41" s="83">
        <v>0.104</v>
      </c>
    </row>
    <row r="42" spans="1:8" ht="24" customHeight="1">
      <c r="A42" s="24">
        <v>27</v>
      </c>
      <c r="B42" s="25" t="s">
        <v>2716</v>
      </c>
      <c r="C42" s="25" t="s">
        <v>2717</v>
      </c>
      <c r="D42" s="25" t="s">
        <v>277</v>
      </c>
      <c r="E42" s="16">
        <v>15.811999999999999</v>
      </c>
      <c r="F42" s="77">
        <v>0</v>
      </c>
      <c r="G42" s="83">
        <f t="shared" si="1"/>
        <v>0</v>
      </c>
      <c r="H42" s="83">
        <v>35.346619160000003</v>
      </c>
    </row>
    <row r="43" spans="1:8" ht="13.5" customHeight="1">
      <c r="A43" s="24">
        <v>28</v>
      </c>
      <c r="B43" s="25" t="s">
        <v>2718</v>
      </c>
      <c r="C43" s="25" t="s">
        <v>2719</v>
      </c>
      <c r="D43" s="25" t="s">
        <v>324</v>
      </c>
      <c r="E43" s="16">
        <v>63.454000000000001</v>
      </c>
      <c r="F43" s="77">
        <v>0</v>
      </c>
      <c r="G43" s="83">
        <f t="shared" si="1"/>
        <v>0</v>
      </c>
      <c r="H43" s="83">
        <v>0.26523772000000001</v>
      </c>
    </row>
    <row r="44" spans="1:8" ht="13.5" customHeight="1">
      <c r="A44" s="24">
        <v>29</v>
      </c>
      <c r="B44" s="25" t="s">
        <v>2720</v>
      </c>
      <c r="C44" s="25" t="s">
        <v>2721</v>
      </c>
      <c r="D44" s="25" t="s">
        <v>287</v>
      </c>
      <c r="E44" s="16">
        <v>64.16</v>
      </c>
      <c r="F44" s="77">
        <v>0</v>
      </c>
      <c r="G44" s="83">
        <f t="shared" si="1"/>
        <v>0</v>
      </c>
      <c r="H44" s="83">
        <v>6.4159999999999998E-3</v>
      </c>
    </row>
    <row r="45" spans="1:8" ht="28.5" customHeight="1">
      <c r="A45" s="21"/>
      <c r="B45" s="22" t="s">
        <v>281</v>
      </c>
      <c r="C45" s="22" t="s">
        <v>282</v>
      </c>
      <c r="D45" s="22"/>
      <c r="E45" s="23"/>
      <c r="F45" s="76"/>
      <c r="G45" s="85">
        <f>SUM(G46:G49)</f>
        <v>0</v>
      </c>
      <c r="H45" s="85">
        <v>0</v>
      </c>
    </row>
    <row r="46" spans="1:8" ht="24" customHeight="1">
      <c r="A46" s="24">
        <v>30</v>
      </c>
      <c r="B46" s="25" t="s">
        <v>2722</v>
      </c>
      <c r="C46" s="25" t="s">
        <v>2723</v>
      </c>
      <c r="D46" s="25" t="s">
        <v>312</v>
      </c>
      <c r="E46" s="16">
        <v>1</v>
      </c>
      <c r="F46" s="77">
        <v>0</v>
      </c>
      <c r="G46" s="83">
        <f>E46*F46</f>
        <v>0</v>
      </c>
      <c r="H46" s="83">
        <v>0</v>
      </c>
    </row>
    <row r="47" spans="1:8" ht="13.5" customHeight="1">
      <c r="A47" s="24">
        <v>31</v>
      </c>
      <c r="B47" s="25" t="s">
        <v>288</v>
      </c>
      <c r="C47" s="25" t="s">
        <v>289</v>
      </c>
      <c r="D47" s="25" t="s">
        <v>280</v>
      </c>
      <c r="E47" s="16">
        <v>5.8999999999999997E-2</v>
      </c>
      <c r="F47" s="77">
        <v>0</v>
      </c>
      <c r="G47" s="83">
        <f>E47*F47</f>
        <v>0</v>
      </c>
      <c r="H47" s="83">
        <v>0</v>
      </c>
    </row>
    <row r="48" spans="1:8" ht="24" customHeight="1">
      <c r="A48" s="24">
        <v>32</v>
      </c>
      <c r="B48" s="25" t="s">
        <v>290</v>
      </c>
      <c r="C48" s="25" t="s">
        <v>291</v>
      </c>
      <c r="D48" s="25" t="s">
        <v>280</v>
      </c>
      <c r="E48" s="16">
        <v>1.121</v>
      </c>
      <c r="F48" s="77">
        <v>0</v>
      </c>
      <c r="G48" s="83">
        <f>E48*F48</f>
        <v>0</v>
      </c>
      <c r="H48" s="83">
        <v>0</v>
      </c>
    </row>
    <row r="49" spans="1:8" ht="24" customHeight="1">
      <c r="A49" s="24">
        <v>33</v>
      </c>
      <c r="B49" s="25" t="s">
        <v>781</v>
      </c>
      <c r="C49" s="25" t="s">
        <v>672</v>
      </c>
      <c r="D49" s="25" t="s">
        <v>280</v>
      </c>
      <c r="E49" s="16">
        <v>5.8999999999999997E-2</v>
      </c>
      <c r="F49" s="77">
        <v>0</v>
      </c>
      <c r="G49" s="83">
        <f>E49*F49</f>
        <v>0</v>
      </c>
      <c r="H49" s="83">
        <v>0</v>
      </c>
    </row>
    <row r="50" spans="1:8" ht="28.5" customHeight="1">
      <c r="A50" s="21"/>
      <c r="B50" s="22" t="s">
        <v>302</v>
      </c>
      <c r="C50" s="22" t="s">
        <v>303</v>
      </c>
      <c r="D50" s="22"/>
      <c r="E50" s="23"/>
      <c r="F50" s="76"/>
      <c r="G50" s="85">
        <f>SUM(G51)</f>
        <v>0</v>
      </c>
      <c r="H50" s="85">
        <v>0</v>
      </c>
    </row>
    <row r="51" spans="1:8" ht="24" customHeight="1">
      <c r="A51" s="24">
        <v>34</v>
      </c>
      <c r="B51" s="25" t="s">
        <v>2724</v>
      </c>
      <c r="C51" s="25" t="s">
        <v>2725</v>
      </c>
      <c r="D51" s="25" t="s">
        <v>280</v>
      </c>
      <c r="E51" s="16">
        <v>126.15900000000001</v>
      </c>
      <c r="F51" s="77">
        <v>0</v>
      </c>
      <c r="G51" s="83">
        <f>E51*F51</f>
        <v>0</v>
      </c>
      <c r="H51" s="83">
        <v>0</v>
      </c>
    </row>
    <row r="52" spans="1:8" ht="30.75" customHeight="1">
      <c r="A52" s="29"/>
      <c r="B52" s="30"/>
      <c r="C52" s="30" t="s">
        <v>313</v>
      </c>
      <c r="D52" s="30"/>
      <c r="E52" s="31"/>
      <c r="F52" s="89"/>
      <c r="G52" s="89">
        <f>G11</f>
        <v>0</v>
      </c>
      <c r="H52" s="89">
        <v>126.15851617</v>
      </c>
    </row>
  </sheetData>
  <sheetProtection algorithmName="SHA-512" hashValue="yEEl3nVSNJY4AGjFGvoyFpSXUZa8hw51ehUJy9enhJn77D3tyu8hx96rJwMkXlPRjukZncEcmheNr/ubY1orrw==" saltValue="dCOVIVJOiFnRnzMhEE/LS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E4" sqref="E4"/>
    </sheetView>
  </sheetViews>
  <sheetFormatPr defaultRowHeight="10.5"/>
  <cols>
    <col min="1" max="1" width="11.5" style="105" customWidth="1"/>
    <col min="2" max="2" width="14.83203125" style="105" customWidth="1"/>
    <col min="3" max="3" width="76.6640625" style="105" bestFit="1" customWidth="1"/>
    <col min="4" max="16384" width="9.33203125" style="105"/>
  </cols>
  <sheetData>
    <row r="1" spans="1:8" ht="18">
      <c r="A1" s="102" t="s">
        <v>142</v>
      </c>
      <c r="B1" s="103"/>
      <c r="C1" s="103"/>
      <c r="D1" s="104"/>
      <c r="E1" s="104"/>
      <c r="F1" s="104"/>
      <c r="G1" s="104"/>
      <c r="H1" s="104"/>
    </row>
    <row r="2" spans="1:8" ht="17.25" thickBot="1">
      <c r="A2" s="103"/>
      <c r="B2" s="103"/>
      <c r="C2" s="103"/>
      <c r="D2" s="104"/>
      <c r="E2" s="104"/>
      <c r="F2" s="104"/>
      <c r="G2" s="104"/>
      <c r="H2" s="104"/>
    </row>
    <row r="3" spans="1:8" ht="45">
      <c r="A3" s="106" t="s">
        <v>114</v>
      </c>
      <c r="B3" s="107" t="s">
        <v>143</v>
      </c>
      <c r="C3" s="108" t="s">
        <v>144</v>
      </c>
      <c r="D3" s="109" t="s">
        <v>116</v>
      </c>
      <c r="E3" s="110" t="s">
        <v>145</v>
      </c>
      <c r="F3" s="111" t="s">
        <v>146</v>
      </c>
      <c r="G3" s="111" t="s">
        <v>147</v>
      </c>
      <c r="H3" s="112" t="s">
        <v>148</v>
      </c>
    </row>
    <row r="4" spans="1:8" ht="16.5">
      <c r="A4" s="113">
        <v>1</v>
      </c>
      <c r="B4" s="67" t="s">
        <v>149</v>
      </c>
      <c r="C4" s="68" t="s">
        <v>150</v>
      </c>
      <c r="D4" s="114" t="s">
        <v>151</v>
      </c>
      <c r="E4" s="69"/>
      <c r="F4" s="69"/>
      <c r="G4" s="69"/>
      <c r="H4" s="69"/>
    </row>
    <row r="5" spans="1:8" ht="16.5">
      <c r="A5" s="113">
        <v>2</v>
      </c>
      <c r="B5" s="70" t="s">
        <v>152</v>
      </c>
      <c r="C5" s="71" t="s">
        <v>153</v>
      </c>
      <c r="D5" s="114" t="s">
        <v>151</v>
      </c>
      <c r="E5" s="69"/>
      <c r="F5" s="69"/>
      <c r="G5" s="69"/>
      <c r="H5" s="69"/>
    </row>
    <row r="6" spans="1:8" ht="16.5">
      <c r="A6" s="113">
        <v>3</v>
      </c>
      <c r="B6" s="67" t="s">
        <v>154</v>
      </c>
      <c r="C6" s="68" t="s">
        <v>155</v>
      </c>
      <c r="D6" s="114" t="s">
        <v>151</v>
      </c>
      <c r="E6" s="69"/>
      <c r="F6" s="69"/>
      <c r="G6" s="69"/>
      <c r="H6" s="69"/>
    </row>
    <row r="7" spans="1:8" ht="16.5">
      <c r="A7" s="113">
        <v>4</v>
      </c>
      <c r="B7" s="67" t="s">
        <v>156</v>
      </c>
      <c r="C7" s="68" t="s">
        <v>157</v>
      </c>
      <c r="D7" s="114" t="s">
        <v>151</v>
      </c>
      <c r="E7" s="69"/>
      <c r="F7" s="69"/>
      <c r="G7" s="69"/>
      <c r="H7" s="69"/>
    </row>
    <row r="8" spans="1:8" ht="16.5">
      <c r="A8" s="113">
        <v>5</v>
      </c>
      <c r="B8" s="67" t="s">
        <v>158</v>
      </c>
      <c r="C8" s="68" t="s">
        <v>159</v>
      </c>
      <c r="D8" s="114" t="s">
        <v>151</v>
      </c>
      <c r="E8" s="69"/>
      <c r="F8" s="69"/>
      <c r="G8" s="69"/>
      <c r="H8" s="69"/>
    </row>
    <row r="9" spans="1:8" ht="16.5">
      <c r="A9" s="113">
        <v>6</v>
      </c>
      <c r="B9" s="67" t="s">
        <v>160</v>
      </c>
      <c r="C9" s="68" t="s">
        <v>161</v>
      </c>
      <c r="D9" s="114" t="s">
        <v>151</v>
      </c>
      <c r="E9" s="69"/>
      <c r="F9" s="69"/>
      <c r="G9" s="69"/>
      <c r="H9" s="69"/>
    </row>
    <row r="10" spans="1:8" ht="16.5">
      <c r="A10" s="113">
        <v>7</v>
      </c>
      <c r="B10" s="67" t="s">
        <v>162</v>
      </c>
      <c r="C10" s="68" t="s">
        <v>163</v>
      </c>
      <c r="D10" s="114" t="s">
        <v>151</v>
      </c>
      <c r="E10" s="69"/>
      <c r="F10" s="69"/>
      <c r="G10" s="69"/>
      <c r="H10" s="69"/>
    </row>
    <row r="11" spans="1:8" ht="16.5">
      <c r="A11" s="113">
        <v>8</v>
      </c>
      <c r="B11" s="67" t="s">
        <v>164</v>
      </c>
      <c r="C11" s="68" t="s">
        <v>165</v>
      </c>
      <c r="D11" s="114" t="s">
        <v>151</v>
      </c>
      <c r="E11" s="69"/>
      <c r="F11" s="69"/>
      <c r="G11" s="69"/>
      <c r="H11" s="69"/>
    </row>
    <row r="12" spans="1:8" ht="16.5">
      <c r="A12" s="113">
        <v>9</v>
      </c>
      <c r="B12" s="67" t="s">
        <v>166</v>
      </c>
      <c r="C12" s="68" t="s">
        <v>167</v>
      </c>
      <c r="D12" s="114" t="s">
        <v>151</v>
      </c>
      <c r="E12" s="69"/>
      <c r="F12" s="69"/>
      <c r="G12" s="69"/>
      <c r="H12" s="69"/>
    </row>
    <row r="13" spans="1:8" ht="16.5">
      <c r="A13" s="113">
        <v>10</v>
      </c>
      <c r="B13" s="67" t="s">
        <v>168</v>
      </c>
      <c r="C13" s="68" t="s">
        <v>169</v>
      </c>
      <c r="D13" s="114" t="s">
        <v>151</v>
      </c>
      <c r="E13" s="69"/>
      <c r="F13" s="69"/>
      <c r="G13" s="69"/>
      <c r="H13" s="69"/>
    </row>
    <row r="14" spans="1:8" ht="16.5">
      <c r="A14" s="113">
        <v>11</v>
      </c>
      <c r="B14" s="70" t="s">
        <v>170</v>
      </c>
      <c r="C14" s="71" t="s">
        <v>171</v>
      </c>
      <c r="D14" s="114" t="s">
        <v>151</v>
      </c>
      <c r="E14" s="69"/>
      <c r="F14" s="69"/>
      <c r="G14" s="69"/>
      <c r="H14" s="69"/>
    </row>
    <row r="15" spans="1:8" ht="16.5">
      <c r="A15" s="113">
        <v>12</v>
      </c>
      <c r="B15" s="70" t="s">
        <v>172</v>
      </c>
      <c r="C15" s="71" t="s">
        <v>173</v>
      </c>
      <c r="D15" s="114" t="s">
        <v>151</v>
      </c>
      <c r="E15" s="69"/>
      <c r="F15" s="69"/>
      <c r="G15" s="69"/>
      <c r="H15" s="69"/>
    </row>
    <row r="16" spans="1:8" ht="16.5">
      <c r="A16" s="113">
        <v>13</v>
      </c>
      <c r="B16" s="67" t="s">
        <v>174</v>
      </c>
      <c r="C16" s="68" t="s">
        <v>175</v>
      </c>
      <c r="D16" s="114" t="s">
        <v>151</v>
      </c>
      <c r="E16" s="69"/>
      <c r="F16" s="69"/>
      <c r="G16" s="69"/>
      <c r="H16" s="69"/>
    </row>
    <row r="17" spans="1:8" ht="16.5">
      <c r="A17" s="113">
        <v>14</v>
      </c>
      <c r="B17" s="67" t="s">
        <v>176</v>
      </c>
      <c r="C17" s="68" t="s">
        <v>177</v>
      </c>
      <c r="D17" s="114" t="s">
        <v>151</v>
      </c>
      <c r="E17" s="69"/>
      <c r="F17" s="69"/>
      <c r="G17" s="69"/>
      <c r="H17" s="69"/>
    </row>
    <row r="18" spans="1:8" ht="16.5">
      <c r="A18" s="113">
        <v>15</v>
      </c>
      <c r="B18" s="67" t="s">
        <v>178</v>
      </c>
      <c r="C18" s="68" t="s">
        <v>179</v>
      </c>
      <c r="D18" s="114" t="s">
        <v>151</v>
      </c>
      <c r="E18" s="69"/>
      <c r="F18" s="69"/>
      <c r="G18" s="69"/>
      <c r="H18" s="69"/>
    </row>
    <row r="19" spans="1:8" ht="16.5">
      <c r="A19" s="113">
        <v>16</v>
      </c>
      <c r="B19" s="67" t="s">
        <v>180</v>
      </c>
      <c r="C19" s="68" t="s">
        <v>181</v>
      </c>
      <c r="D19" s="114" t="s">
        <v>151</v>
      </c>
      <c r="E19" s="69"/>
      <c r="F19" s="69"/>
      <c r="G19" s="69"/>
      <c r="H19" s="69"/>
    </row>
    <row r="20" spans="1:8" ht="16.5">
      <c r="A20" s="113">
        <v>17</v>
      </c>
      <c r="B20" s="67" t="s">
        <v>182</v>
      </c>
      <c r="C20" s="68" t="s">
        <v>183</v>
      </c>
      <c r="D20" s="114" t="s">
        <v>151</v>
      </c>
      <c r="E20" s="69"/>
      <c r="F20" s="69"/>
      <c r="G20" s="69"/>
      <c r="H20" s="69"/>
    </row>
    <row r="21" spans="1:8" ht="16.5">
      <c r="A21" s="113">
        <v>18</v>
      </c>
      <c r="B21" s="67" t="s">
        <v>184</v>
      </c>
      <c r="C21" s="68" t="s">
        <v>185</v>
      </c>
      <c r="D21" s="114" t="s">
        <v>151</v>
      </c>
      <c r="E21" s="69"/>
      <c r="F21" s="69"/>
      <c r="G21" s="69"/>
      <c r="H21" s="69"/>
    </row>
    <row r="22" spans="1:8" ht="16.5">
      <c r="A22" s="113">
        <v>19</v>
      </c>
      <c r="B22" s="67" t="s">
        <v>186</v>
      </c>
      <c r="C22" s="68" t="s">
        <v>187</v>
      </c>
      <c r="D22" s="114" t="s">
        <v>151</v>
      </c>
      <c r="E22" s="69"/>
      <c r="F22" s="69"/>
      <c r="G22" s="69"/>
      <c r="H22" s="69"/>
    </row>
    <row r="23" spans="1:8" ht="16.5">
      <c r="A23" s="113">
        <v>20</v>
      </c>
      <c r="B23" s="67" t="s">
        <v>188</v>
      </c>
      <c r="C23" s="68" t="s">
        <v>189</v>
      </c>
      <c r="D23" s="114" t="s">
        <v>151</v>
      </c>
      <c r="E23" s="69"/>
      <c r="F23" s="69"/>
      <c r="G23" s="69"/>
      <c r="H23" s="69"/>
    </row>
    <row r="24" spans="1:8" ht="16.5">
      <c r="A24" s="113">
        <v>21</v>
      </c>
      <c r="B24" s="67" t="s">
        <v>190</v>
      </c>
      <c r="C24" s="68" t="s">
        <v>191</v>
      </c>
      <c r="D24" s="114" t="s">
        <v>151</v>
      </c>
      <c r="E24" s="69"/>
      <c r="F24" s="69"/>
      <c r="G24" s="69"/>
      <c r="H24" s="69"/>
    </row>
    <row r="25" spans="1:8" ht="16.5">
      <c r="A25" s="113">
        <v>22</v>
      </c>
      <c r="B25" s="67" t="s">
        <v>192</v>
      </c>
      <c r="C25" s="68" t="s">
        <v>193</v>
      </c>
      <c r="D25" s="114" t="s">
        <v>151</v>
      </c>
      <c r="E25" s="69"/>
      <c r="F25" s="69"/>
      <c r="G25" s="69"/>
      <c r="H25" s="69"/>
    </row>
    <row r="26" spans="1:8" ht="16.5">
      <c r="A26" s="113">
        <v>23</v>
      </c>
      <c r="B26" s="67" t="s">
        <v>194</v>
      </c>
      <c r="C26" s="68" t="s">
        <v>195</v>
      </c>
      <c r="D26" s="114" t="s">
        <v>151</v>
      </c>
      <c r="E26" s="69"/>
      <c r="F26" s="69"/>
      <c r="G26" s="69"/>
      <c r="H26" s="69"/>
    </row>
    <row r="27" spans="1:8" ht="16.5">
      <c r="A27" s="113">
        <v>24</v>
      </c>
      <c r="B27" s="67" t="s">
        <v>196</v>
      </c>
      <c r="C27" s="68" t="s">
        <v>197</v>
      </c>
      <c r="D27" s="114" t="s">
        <v>151</v>
      </c>
      <c r="E27" s="69"/>
      <c r="F27" s="69"/>
      <c r="G27" s="69"/>
      <c r="H27" s="69"/>
    </row>
    <row r="28" spans="1:8" ht="16.5">
      <c r="A28" s="113">
        <v>25</v>
      </c>
      <c r="B28" s="67" t="s">
        <v>198</v>
      </c>
      <c r="C28" s="68" t="s">
        <v>199</v>
      </c>
      <c r="D28" s="114" t="s">
        <v>151</v>
      </c>
      <c r="E28" s="69"/>
      <c r="F28" s="69"/>
      <c r="G28" s="69"/>
      <c r="H28" s="69"/>
    </row>
    <row r="29" spans="1:8" ht="16.5">
      <c r="A29" s="113">
        <v>26</v>
      </c>
      <c r="B29" s="67" t="s">
        <v>200</v>
      </c>
      <c r="C29" s="68" t="s">
        <v>201</v>
      </c>
      <c r="D29" s="114" t="s">
        <v>151</v>
      </c>
      <c r="E29" s="69"/>
      <c r="F29" s="69"/>
      <c r="G29" s="69"/>
      <c r="H29" s="69"/>
    </row>
    <row r="30" spans="1:8" ht="16.5">
      <c r="A30" s="113">
        <v>27</v>
      </c>
      <c r="B30" s="67" t="s">
        <v>202</v>
      </c>
      <c r="C30" s="68" t="s">
        <v>203</v>
      </c>
      <c r="D30" s="114" t="s">
        <v>151</v>
      </c>
      <c r="E30" s="69"/>
      <c r="F30" s="69"/>
      <c r="G30" s="69"/>
      <c r="H30" s="69"/>
    </row>
    <row r="31" spans="1:8" ht="16.5">
      <c r="A31" s="113">
        <v>28</v>
      </c>
      <c r="B31" s="70" t="s">
        <v>204</v>
      </c>
      <c r="C31" s="71" t="s">
        <v>205</v>
      </c>
      <c r="D31" s="114" t="s">
        <v>151</v>
      </c>
      <c r="E31" s="69"/>
      <c r="F31" s="69"/>
      <c r="G31" s="69"/>
      <c r="H31" s="69"/>
    </row>
    <row r="32" spans="1:8" ht="16.5">
      <c r="A32" s="113">
        <v>29</v>
      </c>
      <c r="B32" s="67" t="s">
        <v>206</v>
      </c>
      <c r="C32" s="68" t="s">
        <v>207</v>
      </c>
      <c r="D32" s="114" t="s">
        <v>151</v>
      </c>
      <c r="E32" s="69"/>
      <c r="F32" s="69"/>
      <c r="G32" s="69"/>
      <c r="H32" s="69"/>
    </row>
    <row r="33" spans="1:8" ht="16.5">
      <c r="A33" s="113">
        <v>30</v>
      </c>
      <c r="B33" s="67" t="s">
        <v>208</v>
      </c>
      <c r="C33" s="68" t="s">
        <v>209</v>
      </c>
      <c r="D33" s="114" t="s">
        <v>151</v>
      </c>
      <c r="E33" s="69"/>
      <c r="F33" s="69"/>
      <c r="G33" s="69"/>
      <c r="H33" s="69"/>
    </row>
    <row r="34" spans="1:8" ht="16.5">
      <c r="A34" s="113">
        <v>31</v>
      </c>
      <c r="B34" s="67" t="s">
        <v>210</v>
      </c>
      <c r="C34" s="68" t="s">
        <v>211</v>
      </c>
      <c r="D34" s="114" t="s">
        <v>151</v>
      </c>
      <c r="E34" s="69"/>
      <c r="F34" s="69"/>
      <c r="G34" s="69"/>
      <c r="H34" s="69"/>
    </row>
    <row r="35" spans="1:8" ht="16.5">
      <c r="A35" s="113">
        <v>32</v>
      </c>
      <c r="B35" s="67" t="s">
        <v>212</v>
      </c>
      <c r="C35" s="68" t="s">
        <v>213</v>
      </c>
      <c r="D35" s="114" t="s">
        <v>151</v>
      </c>
      <c r="E35" s="69"/>
      <c r="F35" s="69"/>
      <c r="G35" s="69"/>
      <c r="H35" s="69"/>
    </row>
    <row r="36" spans="1:8" ht="16.5">
      <c r="A36" s="113">
        <v>33</v>
      </c>
      <c r="B36" s="67" t="s">
        <v>214</v>
      </c>
      <c r="C36" s="68" t="s">
        <v>215</v>
      </c>
      <c r="D36" s="114" t="s">
        <v>151</v>
      </c>
      <c r="E36" s="69"/>
      <c r="F36" s="69"/>
      <c r="G36" s="69"/>
      <c r="H36" s="69"/>
    </row>
    <row r="37" spans="1:8" ht="16.5">
      <c r="A37" s="113">
        <v>34</v>
      </c>
      <c r="B37" s="67" t="s">
        <v>216</v>
      </c>
      <c r="C37" s="68" t="s">
        <v>217</v>
      </c>
      <c r="D37" s="114" t="s">
        <v>151</v>
      </c>
      <c r="E37" s="69"/>
      <c r="F37" s="69"/>
      <c r="G37" s="69"/>
      <c r="H37" s="69"/>
    </row>
    <row r="38" spans="1:8" ht="16.5">
      <c r="A38" s="113">
        <v>35</v>
      </c>
      <c r="B38" s="67" t="s">
        <v>218</v>
      </c>
      <c r="C38" s="68" t="s">
        <v>219</v>
      </c>
      <c r="D38" s="114" t="s">
        <v>151</v>
      </c>
      <c r="E38" s="69"/>
      <c r="F38" s="69"/>
      <c r="G38" s="69"/>
      <c r="H38" s="69"/>
    </row>
    <row r="39" spans="1:8" ht="16.5">
      <c r="A39" s="113">
        <v>36</v>
      </c>
      <c r="B39" s="67" t="s">
        <v>220</v>
      </c>
      <c r="C39" s="68" t="s">
        <v>221</v>
      </c>
      <c r="D39" s="114" t="s">
        <v>151</v>
      </c>
      <c r="E39" s="69"/>
      <c r="F39" s="69"/>
      <c r="G39" s="69"/>
      <c r="H39" s="69"/>
    </row>
    <row r="40" spans="1:8" ht="16.5">
      <c r="A40" s="113">
        <v>37</v>
      </c>
      <c r="B40" s="67" t="s">
        <v>222</v>
      </c>
      <c r="C40" s="68" t="s">
        <v>223</v>
      </c>
      <c r="D40" s="114" t="s">
        <v>151</v>
      </c>
      <c r="E40" s="69"/>
      <c r="F40" s="69"/>
      <c r="G40" s="69"/>
      <c r="H40" s="69"/>
    </row>
    <row r="41" spans="1:8" ht="16.5">
      <c r="A41" s="113">
        <v>38</v>
      </c>
      <c r="B41" s="67" t="s">
        <v>224</v>
      </c>
      <c r="C41" s="68" t="s">
        <v>89</v>
      </c>
      <c r="D41" s="114" t="s">
        <v>151</v>
      </c>
      <c r="E41" s="69"/>
      <c r="F41" s="69"/>
      <c r="G41" s="69"/>
      <c r="H41" s="69"/>
    </row>
    <row r="42" spans="1:8" ht="16.5">
      <c r="A42" s="113">
        <v>39</v>
      </c>
      <c r="B42" s="67" t="s">
        <v>225</v>
      </c>
      <c r="C42" s="68" t="s">
        <v>226</v>
      </c>
      <c r="D42" s="114" t="s">
        <v>151</v>
      </c>
      <c r="E42" s="69"/>
      <c r="F42" s="69"/>
      <c r="G42" s="69"/>
      <c r="H42" s="69"/>
    </row>
    <row r="43" spans="1:8" ht="16.5">
      <c r="A43" s="113">
        <v>40</v>
      </c>
      <c r="B43" s="67" t="s">
        <v>227</v>
      </c>
      <c r="C43" s="68" t="s">
        <v>228</v>
      </c>
      <c r="D43" s="114" t="s">
        <v>151</v>
      </c>
      <c r="E43" s="69"/>
      <c r="F43" s="69"/>
      <c r="G43" s="69"/>
      <c r="H43" s="69"/>
    </row>
    <row r="44" spans="1:8" ht="16.5">
      <c r="A44" s="113">
        <v>41</v>
      </c>
      <c r="B44" s="67" t="s">
        <v>229</v>
      </c>
      <c r="C44" s="68" t="s">
        <v>230</v>
      </c>
      <c r="D44" s="114" t="s">
        <v>151</v>
      </c>
      <c r="E44" s="69"/>
      <c r="F44" s="69"/>
      <c r="G44" s="69"/>
      <c r="H44" s="69"/>
    </row>
    <row r="45" spans="1:8" ht="16.5">
      <c r="A45" s="113">
        <v>42</v>
      </c>
      <c r="B45" s="70" t="s">
        <v>231</v>
      </c>
      <c r="C45" s="71" t="s">
        <v>232</v>
      </c>
      <c r="D45" s="114" t="s">
        <v>151</v>
      </c>
      <c r="E45" s="69"/>
      <c r="F45" s="69"/>
      <c r="G45" s="69"/>
      <c r="H45" s="69"/>
    </row>
    <row r="46" spans="1:8" ht="16.5">
      <c r="A46" s="113">
        <v>45</v>
      </c>
      <c r="B46" s="67" t="s">
        <v>233</v>
      </c>
      <c r="C46" s="68" t="s">
        <v>234</v>
      </c>
      <c r="D46" s="114" t="s">
        <v>151</v>
      </c>
      <c r="E46" s="69"/>
      <c r="F46" s="69"/>
      <c r="G46" s="69"/>
      <c r="H46" s="69"/>
    </row>
    <row r="47" spans="1:8" ht="16.5">
      <c r="A47" s="113">
        <v>46</v>
      </c>
      <c r="B47" s="67" t="s">
        <v>235</v>
      </c>
      <c r="C47" s="68" t="s">
        <v>236</v>
      </c>
      <c r="D47" s="114" t="s">
        <v>151</v>
      </c>
      <c r="E47" s="69"/>
      <c r="F47" s="69"/>
      <c r="G47" s="69"/>
      <c r="H47" s="69"/>
    </row>
    <row r="48" spans="1:8" ht="16.5">
      <c r="A48" s="113">
        <v>47</v>
      </c>
      <c r="B48" s="67" t="s">
        <v>237</v>
      </c>
      <c r="C48" s="68" t="s">
        <v>238</v>
      </c>
      <c r="D48" s="114" t="s">
        <v>151</v>
      </c>
      <c r="E48" s="69"/>
      <c r="F48" s="69"/>
      <c r="G48" s="69"/>
      <c r="H48" s="69"/>
    </row>
    <row r="49" spans="1:8" ht="16.5">
      <c r="A49" s="113">
        <v>43</v>
      </c>
      <c r="B49" s="67" t="s">
        <v>239</v>
      </c>
      <c r="C49" s="68" t="s">
        <v>240</v>
      </c>
      <c r="D49" s="114" t="s">
        <v>151</v>
      </c>
      <c r="E49" s="69"/>
      <c r="F49" s="69"/>
      <c r="G49" s="69"/>
      <c r="H49" s="69"/>
    </row>
    <row r="50" spans="1:8" ht="17.25" thickBot="1">
      <c r="A50" s="113">
        <v>44</v>
      </c>
      <c r="B50" s="67" t="s">
        <v>241</v>
      </c>
      <c r="C50" s="68" t="s">
        <v>242</v>
      </c>
      <c r="D50" s="114" t="s">
        <v>151</v>
      </c>
      <c r="E50" s="69"/>
      <c r="F50" s="69"/>
      <c r="G50" s="69"/>
      <c r="H50" s="69"/>
    </row>
    <row r="51" spans="1:8" ht="15.75" thickBot="1">
      <c r="A51" s="178" t="s">
        <v>119</v>
      </c>
      <c r="B51" s="179"/>
      <c r="C51" s="179"/>
      <c r="D51" s="180"/>
      <c r="E51" s="115">
        <f>ROUND(SUM(E4:E50),2)</f>
        <v>0</v>
      </c>
      <c r="F51" s="115">
        <f>ROUND(SUM(F4:F50),2)</f>
        <v>0</v>
      </c>
      <c r="G51" s="115">
        <f>ROUND(SUM(G4:G50),2)</f>
        <v>0</v>
      </c>
      <c r="H51" s="116">
        <f>ROUND(SUM(H4:H50),2)</f>
        <v>0</v>
      </c>
    </row>
    <row r="52" spans="1:8" ht="15.75" thickBot="1">
      <c r="A52" s="181" t="s">
        <v>243</v>
      </c>
      <c r="B52" s="182"/>
      <c r="C52" s="182"/>
      <c r="D52" s="183"/>
      <c r="E52" s="117"/>
      <c r="F52" s="118"/>
      <c r="G52" s="118"/>
      <c r="H52" s="119">
        <f>E51+F51+G51+H51</f>
        <v>0</v>
      </c>
    </row>
    <row r="53" spans="1:8" ht="16.5">
      <c r="A53" s="120"/>
      <c r="B53" s="121"/>
      <c r="C53" s="121"/>
      <c r="D53" s="122"/>
      <c r="E53" s="122"/>
      <c r="F53" s="122"/>
      <c r="G53" s="122"/>
      <c r="H53" s="122"/>
    </row>
    <row r="54" spans="1:8" ht="16.5">
      <c r="A54" s="120" t="s">
        <v>134</v>
      </c>
      <c r="B54" s="121"/>
      <c r="C54" s="121"/>
      <c r="D54" s="122"/>
      <c r="E54" s="122"/>
      <c r="F54" s="122"/>
      <c r="G54" s="122"/>
      <c r="H54" s="122"/>
    </row>
    <row r="55" spans="1:8" ht="16.5">
      <c r="A55" s="121" t="s">
        <v>121</v>
      </c>
      <c r="B55" s="121" t="s">
        <v>135</v>
      </c>
      <c r="C55" s="121"/>
      <c r="D55" s="122"/>
      <c r="E55" s="122"/>
      <c r="F55" s="122"/>
      <c r="G55" s="122"/>
      <c r="H55" s="122"/>
    </row>
    <row r="56" spans="1:8" ht="16.5">
      <c r="A56" s="121" t="s">
        <v>122</v>
      </c>
      <c r="B56" s="123" t="s">
        <v>136</v>
      </c>
      <c r="C56" s="123"/>
      <c r="D56" s="123"/>
      <c r="E56" s="123"/>
      <c r="F56" s="123"/>
      <c r="G56" s="123"/>
      <c r="H56" s="123"/>
    </row>
    <row r="57" spans="1:8" ht="16.5">
      <c r="A57" s="121" t="s">
        <v>145</v>
      </c>
      <c r="B57" s="184" t="s">
        <v>244</v>
      </c>
      <c r="C57" s="184"/>
      <c r="D57" s="184"/>
      <c r="E57" s="184"/>
      <c r="F57" s="184"/>
      <c r="G57" s="184"/>
      <c r="H57" s="184"/>
    </row>
    <row r="58" spans="1:8" ht="16.5">
      <c r="A58" s="121" t="s">
        <v>146</v>
      </c>
      <c r="B58" s="184" t="s">
        <v>245</v>
      </c>
      <c r="C58" s="184"/>
      <c r="D58" s="184"/>
      <c r="E58" s="184"/>
      <c r="F58" s="184"/>
      <c r="G58" s="184"/>
      <c r="H58" s="184"/>
    </row>
    <row r="59" spans="1:8" ht="16.5">
      <c r="A59" s="121" t="s">
        <v>147</v>
      </c>
      <c r="B59" s="184" t="s">
        <v>246</v>
      </c>
      <c r="C59" s="184"/>
      <c r="D59" s="184"/>
      <c r="E59" s="184"/>
      <c r="F59" s="184"/>
      <c r="G59" s="184"/>
      <c r="H59" s="184"/>
    </row>
    <row r="60" spans="1:8" ht="16.5">
      <c r="A60" s="121" t="s">
        <v>148</v>
      </c>
      <c r="B60" s="184" t="s">
        <v>247</v>
      </c>
      <c r="C60" s="184"/>
      <c r="D60" s="184"/>
      <c r="E60" s="184"/>
      <c r="F60" s="184"/>
      <c r="G60" s="184"/>
      <c r="H60" s="184"/>
    </row>
    <row r="61" spans="1:8" ht="16.5">
      <c r="A61" s="121"/>
      <c r="B61" s="121"/>
      <c r="C61" s="121"/>
      <c r="D61" s="122"/>
      <c r="E61" s="122"/>
      <c r="F61" s="122"/>
      <c r="G61" s="122"/>
      <c r="H61" s="122"/>
    </row>
    <row r="62" spans="1:8" ht="16.5">
      <c r="A62" s="124" t="s">
        <v>139</v>
      </c>
      <c r="B62" s="125"/>
      <c r="C62" s="125"/>
      <c r="D62" s="126"/>
      <c r="E62" s="126"/>
      <c r="F62" s="126"/>
      <c r="G62" s="126"/>
      <c r="H62" s="126"/>
    </row>
    <row r="63" spans="1:8" ht="36.75" customHeight="1">
      <c r="A63" s="177" t="s">
        <v>248</v>
      </c>
      <c r="B63" s="177"/>
      <c r="C63" s="177"/>
      <c r="D63" s="177"/>
      <c r="E63" s="177"/>
      <c r="F63" s="177"/>
      <c r="G63" s="177"/>
      <c r="H63" s="177"/>
    </row>
  </sheetData>
  <sheetProtection algorithmName="SHA-512" hashValue="xvdGqWSbHfKReiMcbaYIaxDGPZHjSK9hzXb+vlyEPntaU6Du4OJ+HL7KKdQ+0Ez9a/jjHYBIqlvDPfPBxCW7Wg==" saltValue="BTkzgBEiqXqB/JdZRucmCA==" spinCount="100000" sheet="1"/>
  <mergeCells count="7">
    <mergeCell ref="A63:H63"/>
    <mergeCell ref="A51:D51"/>
    <mergeCell ref="A52:D52"/>
    <mergeCell ref="B57:H57"/>
    <mergeCell ref="B58:H58"/>
    <mergeCell ref="B59:H59"/>
    <mergeCell ref="B60:H6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82">
    <pageSetUpPr fitToPage="1"/>
  </sheetPr>
  <dimension ref="A1:H33"/>
  <sheetViews>
    <sheetView topLeftCell="A12" workbookViewId="0">
      <selection activeCell="G11" sqref="G11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2755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G12+G27+G31</f>
        <v>0</v>
      </c>
      <c r="H11" s="88">
        <v>445.51416126999999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263.31997641999999</v>
      </c>
    </row>
    <row r="13" spans="1:8" ht="24" customHeight="1">
      <c r="A13" s="24">
        <v>1</v>
      </c>
      <c r="B13" s="25" t="s">
        <v>2621</v>
      </c>
      <c r="C13" s="25" t="s">
        <v>2622</v>
      </c>
      <c r="D13" s="25" t="s">
        <v>277</v>
      </c>
      <c r="E13" s="16">
        <v>140.358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4">
        <v>2</v>
      </c>
      <c r="B14" s="25" t="s">
        <v>950</v>
      </c>
      <c r="C14" s="25" t="s">
        <v>951</v>
      </c>
      <c r="D14" s="25" t="s">
        <v>277</v>
      </c>
      <c r="E14" s="16">
        <v>196.233</v>
      </c>
      <c r="F14" s="77">
        <v>0</v>
      </c>
      <c r="G14" s="83">
        <f t="shared" ref="G14:G26" si="0">E14*F14</f>
        <v>0</v>
      </c>
      <c r="H14" s="83">
        <v>0</v>
      </c>
    </row>
    <row r="15" spans="1:8" ht="24" customHeight="1">
      <c r="A15" s="24">
        <v>3</v>
      </c>
      <c r="B15" s="25" t="s">
        <v>952</v>
      </c>
      <c r="C15" s="25" t="s">
        <v>953</v>
      </c>
      <c r="D15" s="25" t="s">
        <v>277</v>
      </c>
      <c r="E15" s="16">
        <v>98.117000000000004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4">
        <v>4</v>
      </c>
      <c r="B16" s="25" t="s">
        <v>2756</v>
      </c>
      <c r="C16" s="25" t="s">
        <v>2757</v>
      </c>
      <c r="D16" s="25" t="s">
        <v>277</v>
      </c>
      <c r="E16" s="16">
        <v>196.233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2758</v>
      </c>
      <c r="C17" s="25" t="s">
        <v>2759</v>
      </c>
      <c r="D17" s="25" t="s">
        <v>277</v>
      </c>
      <c r="E17" s="16">
        <v>98.117000000000004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2645</v>
      </c>
      <c r="C18" s="25" t="s">
        <v>2646</v>
      </c>
      <c r="D18" s="25" t="s">
        <v>324</v>
      </c>
      <c r="E18" s="16">
        <v>438.45</v>
      </c>
      <c r="F18" s="77">
        <v>0</v>
      </c>
      <c r="G18" s="83">
        <f t="shared" si="0"/>
        <v>0</v>
      </c>
      <c r="H18" s="83">
        <v>0.30691499999999999</v>
      </c>
    </row>
    <row r="19" spans="1:8" ht="13.5" customHeight="1">
      <c r="A19" s="24">
        <v>7</v>
      </c>
      <c r="B19" s="25" t="s">
        <v>2649</v>
      </c>
      <c r="C19" s="25" t="s">
        <v>2650</v>
      </c>
      <c r="D19" s="25" t="s">
        <v>324</v>
      </c>
      <c r="E19" s="16">
        <v>438.45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2653</v>
      </c>
      <c r="C20" s="25" t="s">
        <v>2654</v>
      </c>
      <c r="D20" s="25" t="s">
        <v>277</v>
      </c>
      <c r="E20" s="16">
        <v>463.17700000000002</v>
      </c>
      <c r="F20" s="77">
        <v>0</v>
      </c>
      <c r="G20" s="83">
        <f t="shared" si="0"/>
        <v>0</v>
      </c>
      <c r="H20" s="83">
        <v>0.21306142</v>
      </c>
    </row>
    <row r="21" spans="1:8" ht="24" customHeight="1">
      <c r="A21" s="24">
        <v>9</v>
      </c>
      <c r="B21" s="25" t="s">
        <v>2657</v>
      </c>
      <c r="C21" s="25" t="s">
        <v>2658</v>
      </c>
      <c r="D21" s="25" t="s">
        <v>277</v>
      </c>
      <c r="E21" s="16">
        <v>463.17700000000002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47"/>
      <c r="B22" s="44">
        <v>162501122</v>
      </c>
      <c r="C22" s="44" t="s">
        <v>2661</v>
      </c>
      <c r="D22" s="44" t="s">
        <v>277</v>
      </c>
      <c r="E22" s="45">
        <v>227.19499999999999</v>
      </c>
      <c r="F22" s="78">
        <v>0</v>
      </c>
      <c r="G22" s="84">
        <f t="shared" si="0"/>
        <v>0</v>
      </c>
      <c r="H22" s="84">
        <v>0</v>
      </c>
    </row>
    <row r="23" spans="1:8" ht="34.5" customHeight="1">
      <c r="A23" s="47"/>
      <c r="B23" s="44">
        <v>162501123</v>
      </c>
      <c r="C23" s="44" t="s">
        <v>2662</v>
      </c>
      <c r="D23" s="44" t="s">
        <v>277</v>
      </c>
      <c r="E23" s="45">
        <v>6134.2650000000003</v>
      </c>
      <c r="F23" s="78">
        <v>0</v>
      </c>
      <c r="G23" s="84">
        <f t="shared" si="0"/>
        <v>0</v>
      </c>
      <c r="H23" s="84">
        <v>0</v>
      </c>
    </row>
    <row r="24" spans="1:8" ht="24" customHeight="1">
      <c r="A24" s="24">
        <v>12</v>
      </c>
      <c r="B24" s="25" t="s">
        <v>437</v>
      </c>
      <c r="C24" s="25" t="s">
        <v>438</v>
      </c>
      <c r="D24" s="25" t="s">
        <v>280</v>
      </c>
      <c r="E24" s="16">
        <v>397.59100000000001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13</v>
      </c>
      <c r="B25" s="25" t="s">
        <v>2760</v>
      </c>
      <c r="C25" s="25" t="s">
        <v>2761</v>
      </c>
      <c r="D25" s="25" t="s">
        <v>277</v>
      </c>
      <c r="E25" s="16">
        <v>311.27199999999999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14</v>
      </c>
      <c r="B26" s="27" t="s">
        <v>2762</v>
      </c>
      <c r="C26" s="27" t="s">
        <v>2763</v>
      </c>
      <c r="D26" s="27" t="s">
        <v>280</v>
      </c>
      <c r="E26" s="28">
        <v>262.8</v>
      </c>
      <c r="F26" s="79">
        <v>0</v>
      </c>
      <c r="G26" s="86">
        <f t="shared" si="0"/>
        <v>0</v>
      </c>
      <c r="H26" s="86">
        <v>262.8</v>
      </c>
    </row>
    <row r="27" spans="1:8" ht="28.5" customHeight="1">
      <c r="A27" s="21"/>
      <c r="B27" s="22" t="s">
        <v>271</v>
      </c>
      <c r="C27" s="22" t="s">
        <v>533</v>
      </c>
      <c r="D27" s="22"/>
      <c r="E27" s="23"/>
      <c r="F27" s="76"/>
      <c r="G27" s="85">
        <f>SUM(G28:G30)</f>
        <v>0</v>
      </c>
      <c r="H27" s="85">
        <v>182.19418485</v>
      </c>
    </row>
    <row r="28" spans="1:8" ht="24" customHeight="1">
      <c r="A28" s="24">
        <v>15</v>
      </c>
      <c r="B28" s="25" t="s">
        <v>2716</v>
      </c>
      <c r="C28" s="25" t="s">
        <v>2717</v>
      </c>
      <c r="D28" s="25" t="s">
        <v>277</v>
      </c>
      <c r="E28" s="16">
        <v>81.194999999999993</v>
      </c>
      <c r="F28" s="77">
        <v>0</v>
      </c>
      <c r="G28" s="83">
        <f>E28*F28</f>
        <v>0</v>
      </c>
      <c r="H28" s="83">
        <v>181.50573885</v>
      </c>
    </row>
    <row r="29" spans="1:8" ht="13.5" customHeight="1">
      <c r="A29" s="24">
        <v>16</v>
      </c>
      <c r="B29" s="25" t="s">
        <v>2718</v>
      </c>
      <c r="C29" s="25" t="s">
        <v>2719</v>
      </c>
      <c r="D29" s="25" t="s">
        <v>324</v>
      </c>
      <c r="E29" s="16">
        <v>164.7</v>
      </c>
      <c r="F29" s="77">
        <v>0</v>
      </c>
      <c r="G29" s="83">
        <f>E29*F29</f>
        <v>0</v>
      </c>
      <c r="H29" s="83">
        <v>0.688446</v>
      </c>
    </row>
    <row r="30" spans="1:8" ht="24" customHeight="1">
      <c r="A30" s="24">
        <v>17</v>
      </c>
      <c r="B30" s="25" t="s">
        <v>2764</v>
      </c>
      <c r="C30" s="25" t="s">
        <v>2765</v>
      </c>
      <c r="D30" s="25" t="s">
        <v>324</v>
      </c>
      <c r="E30" s="16">
        <v>164.7</v>
      </c>
      <c r="F30" s="77">
        <v>0</v>
      </c>
      <c r="G30" s="83">
        <f>E30*F30</f>
        <v>0</v>
      </c>
      <c r="H30" s="83">
        <v>0</v>
      </c>
    </row>
    <row r="31" spans="1:8" ht="28.5" customHeight="1">
      <c r="A31" s="21"/>
      <c r="B31" s="22" t="s">
        <v>302</v>
      </c>
      <c r="C31" s="22" t="s">
        <v>303</v>
      </c>
      <c r="D31" s="22"/>
      <c r="E31" s="23"/>
      <c r="F31" s="76"/>
      <c r="G31" s="85">
        <f>SUM(G32)</f>
        <v>0</v>
      </c>
      <c r="H31" s="85">
        <v>0</v>
      </c>
    </row>
    <row r="32" spans="1:8" ht="24" customHeight="1">
      <c r="A32" s="24">
        <v>18</v>
      </c>
      <c r="B32" s="25" t="s">
        <v>2766</v>
      </c>
      <c r="C32" s="25" t="s">
        <v>2767</v>
      </c>
      <c r="D32" s="25" t="s">
        <v>280</v>
      </c>
      <c r="E32" s="16">
        <v>445.51400000000001</v>
      </c>
      <c r="F32" s="77">
        <v>0</v>
      </c>
      <c r="G32" s="83">
        <f>E32*F32</f>
        <v>0</v>
      </c>
      <c r="H32" s="83">
        <v>0</v>
      </c>
    </row>
    <row r="33" spans="1:8" ht="30.75" customHeight="1">
      <c r="A33" s="29"/>
      <c r="B33" s="30"/>
      <c r="C33" s="30" t="s">
        <v>313</v>
      </c>
      <c r="D33" s="30"/>
      <c r="E33" s="31"/>
      <c r="F33" s="89"/>
      <c r="G33" s="89">
        <f>G11</f>
        <v>0</v>
      </c>
      <c r="H33" s="89">
        <v>445.51416126999999</v>
      </c>
    </row>
  </sheetData>
  <sheetProtection algorithmName="SHA-512" hashValue="dZY2H+yPvaH8cSGzI2Hkwbd5j5esZY2fcRQcRlFpxcUI1CPoWlsiPeWBBprdeLzc7njPa9/SRo5QrgbQUrOG0A==" saltValue="nOXSOgmZFyU9SQmrm8IX9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85">
    <pageSetUpPr fitToPage="1"/>
  </sheetPr>
  <dimension ref="A1:H36"/>
  <sheetViews>
    <sheetView topLeftCell="A28" workbookViewId="0">
      <selection activeCell="F13" sqref="F13:F65536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2768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G12+G19+G22+G28+G34</f>
        <v>0</v>
      </c>
      <c r="H11" s="88">
        <v>1.2023699999999999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SUM(G13:G15)</f>
        <v>0</v>
      </c>
      <c r="H12" s="85">
        <v>0</v>
      </c>
    </row>
    <row r="13" spans="1:8" ht="13.5" customHeight="1">
      <c r="A13" s="53">
        <v>1</v>
      </c>
      <c r="B13" s="54" t="s">
        <v>2769</v>
      </c>
      <c r="C13" s="54" t="s">
        <v>2770</v>
      </c>
      <c r="D13" s="54" t="s">
        <v>277</v>
      </c>
      <c r="E13" s="55">
        <v>7.944</v>
      </c>
      <c r="F13" s="80">
        <v>0</v>
      </c>
      <c r="G13" s="87">
        <f t="shared" ref="G13:G18" si="0">E13*F13</f>
        <v>0</v>
      </c>
      <c r="H13" s="87">
        <v>0</v>
      </c>
    </row>
    <row r="14" spans="1:8" ht="24" customHeight="1">
      <c r="A14" s="53">
        <v>2</v>
      </c>
      <c r="B14" s="54" t="s">
        <v>2771</v>
      </c>
      <c r="C14" s="54" t="s">
        <v>2772</v>
      </c>
      <c r="D14" s="54" t="s">
        <v>277</v>
      </c>
      <c r="E14" s="55">
        <v>3.972</v>
      </c>
      <c r="F14" s="80">
        <v>0</v>
      </c>
      <c r="G14" s="87">
        <f t="shared" si="0"/>
        <v>0</v>
      </c>
      <c r="H14" s="87">
        <v>0</v>
      </c>
    </row>
    <row r="15" spans="1:8" ht="24" customHeight="1">
      <c r="A15" s="53">
        <v>3</v>
      </c>
      <c r="B15" s="54" t="s">
        <v>2760</v>
      </c>
      <c r="C15" s="54" t="s">
        <v>2761</v>
      </c>
      <c r="D15" s="54" t="s">
        <v>277</v>
      </c>
      <c r="E15" s="55">
        <v>4.8099999999999996</v>
      </c>
      <c r="F15" s="80">
        <v>0</v>
      </c>
      <c r="G15" s="87">
        <f t="shared" si="0"/>
        <v>0</v>
      </c>
      <c r="H15" s="87">
        <v>0</v>
      </c>
    </row>
    <row r="16" spans="1:8" ht="24" customHeight="1">
      <c r="A16" s="47"/>
      <c r="B16" s="44">
        <v>162501102</v>
      </c>
      <c r="C16" s="44" t="s">
        <v>2753</v>
      </c>
      <c r="D16" s="44" t="s">
        <v>277</v>
      </c>
      <c r="E16" s="45">
        <v>3.1339999999999999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47"/>
      <c r="B17" s="44">
        <v>162501105</v>
      </c>
      <c r="C17" s="44" t="s">
        <v>2754</v>
      </c>
      <c r="D17" s="44" t="s">
        <v>277</v>
      </c>
      <c r="E17" s="45">
        <v>84.617999999999995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47"/>
      <c r="B18" s="44" t="s">
        <v>437</v>
      </c>
      <c r="C18" s="44" t="s">
        <v>438</v>
      </c>
      <c r="D18" s="44" t="s">
        <v>280</v>
      </c>
      <c r="E18" s="45">
        <v>5.4850000000000003</v>
      </c>
      <c r="F18" s="78">
        <v>0</v>
      </c>
      <c r="G18" s="84">
        <f t="shared" si="0"/>
        <v>0</v>
      </c>
      <c r="H18" s="84">
        <v>0</v>
      </c>
    </row>
    <row r="19" spans="1:8" ht="28.5" customHeight="1">
      <c r="A19" s="21"/>
      <c r="B19" s="22" t="s">
        <v>267</v>
      </c>
      <c r="C19" s="22" t="s">
        <v>474</v>
      </c>
      <c r="D19" s="22"/>
      <c r="E19" s="23"/>
      <c r="F19" s="76"/>
      <c r="G19" s="85">
        <f>SUM(G20:G21)</f>
        <v>0</v>
      </c>
      <c r="H19" s="85">
        <v>3.1850000000000003E-2</v>
      </c>
    </row>
    <row r="20" spans="1:8" ht="24" customHeight="1">
      <c r="A20" s="24">
        <v>4</v>
      </c>
      <c r="B20" s="25" t="s">
        <v>719</v>
      </c>
      <c r="C20" s="25" t="s">
        <v>720</v>
      </c>
      <c r="D20" s="25" t="s">
        <v>312</v>
      </c>
      <c r="E20" s="16">
        <v>1</v>
      </c>
      <c r="F20" s="77">
        <v>0</v>
      </c>
      <c r="G20" s="83">
        <f>E20*F20</f>
        <v>0</v>
      </c>
      <c r="H20" s="83">
        <v>6.6E-3</v>
      </c>
    </row>
    <row r="21" spans="1:8" ht="13.5" customHeight="1">
      <c r="A21" s="26">
        <v>5</v>
      </c>
      <c r="B21" s="27" t="s">
        <v>2668</v>
      </c>
      <c r="C21" s="27" t="s">
        <v>2669</v>
      </c>
      <c r="D21" s="27" t="s">
        <v>312</v>
      </c>
      <c r="E21" s="28">
        <v>1.01</v>
      </c>
      <c r="F21" s="79">
        <v>0</v>
      </c>
      <c r="G21" s="86">
        <f>E21*F21</f>
        <v>0</v>
      </c>
      <c r="H21" s="86">
        <v>2.5250000000000002E-2</v>
      </c>
    </row>
    <row r="22" spans="1:8" ht="28.5" customHeight="1">
      <c r="A22" s="21"/>
      <c r="B22" s="22" t="s">
        <v>271</v>
      </c>
      <c r="C22" s="22" t="s">
        <v>533</v>
      </c>
      <c r="D22" s="22"/>
      <c r="E22" s="23"/>
      <c r="F22" s="76"/>
      <c r="G22" s="85">
        <f>SUM(G23:G27)</f>
        <v>0</v>
      </c>
      <c r="H22" s="85">
        <v>1.17052</v>
      </c>
    </row>
    <row r="23" spans="1:8" ht="24" customHeight="1">
      <c r="A23" s="24">
        <v>6</v>
      </c>
      <c r="B23" s="25" t="s">
        <v>2773</v>
      </c>
      <c r="C23" s="25" t="s">
        <v>2774</v>
      </c>
      <c r="D23" s="25" t="s">
        <v>312</v>
      </c>
      <c r="E23" s="16">
        <v>2</v>
      </c>
      <c r="F23" s="77">
        <v>0</v>
      </c>
      <c r="G23" s="83">
        <f>E23*F23</f>
        <v>0</v>
      </c>
      <c r="H23" s="83">
        <v>3.3119999999999997E-2</v>
      </c>
    </row>
    <row r="24" spans="1:8" ht="24" customHeight="1">
      <c r="A24" s="26">
        <v>7</v>
      </c>
      <c r="B24" s="27" t="s">
        <v>2710</v>
      </c>
      <c r="C24" s="27" t="s">
        <v>2775</v>
      </c>
      <c r="D24" s="27" t="s">
        <v>312</v>
      </c>
      <c r="E24" s="28">
        <v>2.02</v>
      </c>
      <c r="F24" s="79">
        <v>0</v>
      </c>
      <c r="G24" s="86">
        <f>E24*F24</f>
        <v>0</v>
      </c>
      <c r="H24" s="86">
        <v>0.98980000000000001</v>
      </c>
    </row>
    <row r="25" spans="1:8" ht="24" customHeight="1">
      <c r="A25" s="24">
        <v>8</v>
      </c>
      <c r="B25" s="25" t="s">
        <v>2712</v>
      </c>
      <c r="C25" s="25" t="s">
        <v>2713</v>
      </c>
      <c r="D25" s="25" t="s">
        <v>312</v>
      </c>
      <c r="E25" s="16">
        <v>3</v>
      </c>
      <c r="F25" s="77">
        <v>0</v>
      </c>
      <c r="G25" s="83">
        <f>E25*F25</f>
        <v>0</v>
      </c>
      <c r="H25" s="83">
        <v>1.26E-2</v>
      </c>
    </row>
    <row r="26" spans="1:8" ht="13.5" customHeight="1">
      <c r="A26" s="26">
        <v>9</v>
      </c>
      <c r="B26" s="27" t="s">
        <v>2714</v>
      </c>
      <c r="C26" s="27" t="s">
        <v>2715</v>
      </c>
      <c r="D26" s="27" t="s">
        <v>312</v>
      </c>
      <c r="E26" s="28">
        <v>2</v>
      </c>
      <c r="F26" s="79">
        <v>0</v>
      </c>
      <c r="G26" s="86">
        <f>E26*F26</f>
        <v>0</v>
      </c>
      <c r="H26" s="86">
        <v>0.09</v>
      </c>
    </row>
    <row r="27" spans="1:8" ht="13.5" customHeight="1">
      <c r="A27" s="26">
        <v>10</v>
      </c>
      <c r="B27" s="27" t="s">
        <v>2742</v>
      </c>
      <c r="C27" s="27" t="s">
        <v>2743</v>
      </c>
      <c r="D27" s="27" t="s">
        <v>312</v>
      </c>
      <c r="E27" s="28">
        <v>1</v>
      </c>
      <c r="F27" s="79">
        <v>0</v>
      </c>
      <c r="G27" s="86">
        <f>E27*F27</f>
        <v>0</v>
      </c>
      <c r="H27" s="86">
        <v>4.4999999999999998E-2</v>
      </c>
    </row>
    <row r="28" spans="1:8" ht="28.5" customHeight="1">
      <c r="A28" s="21"/>
      <c r="B28" s="22" t="s">
        <v>281</v>
      </c>
      <c r="C28" s="22" t="s">
        <v>282</v>
      </c>
      <c r="D28" s="22"/>
      <c r="E28" s="23"/>
      <c r="F28" s="76"/>
      <c r="G28" s="85">
        <f>SUM(G29:G33)</f>
        <v>0</v>
      </c>
      <c r="H28" s="85">
        <v>0</v>
      </c>
    </row>
    <row r="29" spans="1:8" ht="24" customHeight="1">
      <c r="A29" s="24">
        <v>11</v>
      </c>
      <c r="B29" s="25" t="s">
        <v>658</v>
      </c>
      <c r="C29" s="25" t="s">
        <v>659</v>
      </c>
      <c r="D29" s="25" t="s">
        <v>277</v>
      </c>
      <c r="E29" s="16">
        <v>5.2850000000000001</v>
      </c>
      <c r="F29" s="77">
        <v>0</v>
      </c>
      <c r="G29" s="83">
        <f>E29*F29</f>
        <v>0</v>
      </c>
      <c r="H29" s="83">
        <v>0</v>
      </c>
    </row>
    <row r="30" spans="1:8" ht="24" customHeight="1">
      <c r="A30" s="24">
        <v>12</v>
      </c>
      <c r="B30" s="25" t="s">
        <v>2776</v>
      </c>
      <c r="C30" s="25" t="s">
        <v>2777</v>
      </c>
      <c r="D30" s="25" t="s">
        <v>312</v>
      </c>
      <c r="E30" s="16">
        <v>3</v>
      </c>
      <c r="F30" s="77">
        <v>0</v>
      </c>
      <c r="G30" s="83">
        <f>E30*F30</f>
        <v>0</v>
      </c>
      <c r="H30" s="83">
        <v>0</v>
      </c>
    </row>
    <row r="31" spans="1:8" ht="13.5" customHeight="1">
      <c r="A31" s="24">
        <v>13</v>
      </c>
      <c r="B31" s="25" t="s">
        <v>288</v>
      </c>
      <c r="C31" s="25" t="s">
        <v>289</v>
      </c>
      <c r="D31" s="25" t="s">
        <v>280</v>
      </c>
      <c r="E31" s="16">
        <v>11.759</v>
      </c>
      <c r="F31" s="77">
        <v>0</v>
      </c>
      <c r="G31" s="83">
        <f>E31*F31</f>
        <v>0</v>
      </c>
      <c r="H31" s="83">
        <v>0</v>
      </c>
    </row>
    <row r="32" spans="1:8" ht="24" customHeight="1">
      <c r="A32" s="24">
        <v>14</v>
      </c>
      <c r="B32" s="25" t="s">
        <v>290</v>
      </c>
      <c r="C32" s="25" t="s">
        <v>291</v>
      </c>
      <c r="D32" s="25" t="s">
        <v>280</v>
      </c>
      <c r="E32" s="16">
        <v>223.42099999999999</v>
      </c>
      <c r="F32" s="77">
        <v>0</v>
      </c>
      <c r="G32" s="83">
        <f>E32*F32</f>
        <v>0</v>
      </c>
      <c r="H32" s="83">
        <v>0</v>
      </c>
    </row>
    <row r="33" spans="1:8" ht="24" customHeight="1">
      <c r="A33" s="24">
        <v>15</v>
      </c>
      <c r="B33" s="25" t="s">
        <v>781</v>
      </c>
      <c r="C33" s="25" t="s">
        <v>672</v>
      </c>
      <c r="D33" s="25" t="s">
        <v>280</v>
      </c>
      <c r="E33" s="16">
        <v>11.759</v>
      </c>
      <c r="F33" s="77">
        <v>0</v>
      </c>
      <c r="G33" s="83">
        <f>E33*F33</f>
        <v>0</v>
      </c>
      <c r="H33" s="83">
        <v>0</v>
      </c>
    </row>
    <row r="34" spans="1:8" ht="28.5" customHeight="1">
      <c r="A34" s="21"/>
      <c r="B34" s="22" t="s">
        <v>302</v>
      </c>
      <c r="C34" s="22" t="s">
        <v>303</v>
      </c>
      <c r="D34" s="22"/>
      <c r="E34" s="23"/>
      <c r="F34" s="76"/>
      <c r="G34" s="85">
        <f>SUM(G35)</f>
        <v>0</v>
      </c>
      <c r="H34" s="85">
        <v>0</v>
      </c>
    </row>
    <row r="35" spans="1:8" ht="24" customHeight="1">
      <c r="A35" s="24">
        <v>16</v>
      </c>
      <c r="B35" s="25" t="s">
        <v>2766</v>
      </c>
      <c r="C35" s="25" t="s">
        <v>2767</v>
      </c>
      <c r="D35" s="25" t="s">
        <v>280</v>
      </c>
      <c r="E35" s="16">
        <v>1.202</v>
      </c>
      <c r="F35" s="77">
        <v>0</v>
      </c>
      <c r="G35" s="83">
        <f>E35*F35</f>
        <v>0</v>
      </c>
      <c r="H35" s="83">
        <v>0</v>
      </c>
    </row>
    <row r="36" spans="1:8" ht="30.75" customHeight="1">
      <c r="A36" s="29"/>
      <c r="B36" s="30"/>
      <c r="C36" s="30" t="s">
        <v>313</v>
      </c>
      <c r="D36" s="30"/>
      <c r="E36" s="31"/>
      <c r="F36" s="81"/>
      <c r="G36" s="89">
        <f>G11</f>
        <v>0</v>
      </c>
      <c r="H36" s="89">
        <v>1.2023699999999999</v>
      </c>
    </row>
  </sheetData>
  <sheetProtection algorithmName="SHA-512" hashValue="j8Vt5Um6B6Y5r1D3olx8v9JpaLr2UUIFJjmQmkyiQzBuovI57aQJP2YuTgNqlEfif644OFmtYSB5tqvRkqHWVg==" saltValue="Vm0mgQqfqMl7ajj+lHJYo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88">
    <pageSetUpPr fitToPage="1"/>
  </sheetPr>
  <dimension ref="A1:H96"/>
  <sheetViews>
    <sheetView topLeftCell="A79" workbookViewId="0">
      <selection activeCell="G11" sqref="G1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2778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G12+G42+G44+G52+G86+G94</f>
        <v>0</v>
      </c>
      <c r="H11" s="88">
        <v>412.73217022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SUM(G13:G41)</f>
        <v>0</v>
      </c>
      <c r="H12" s="85">
        <v>354.81707915999999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30</v>
      </c>
      <c r="F14" s="77">
        <v>0</v>
      </c>
      <c r="G14" s="83">
        <f t="shared" ref="G14:G41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3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2621</v>
      </c>
      <c r="C16" s="25" t="s">
        <v>2622</v>
      </c>
      <c r="D16" s="25" t="s">
        <v>277</v>
      </c>
      <c r="E16" s="16">
        <v>69.412999999999997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950</v>
      </c>
      <c r="C17" s="25" t="s">
        <v>951</v>
      </c>
      <c r="D17" s="25" t="s">
        <v>277</v>
      </c>
      <c r="E17" s="16">
        <v>15.413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952</v>
      </c>
      <c r="C18" s="25" t="s">
        <v>953</v>
      </c>
      <c r="D18" s="25" t="s">
        <v>277</v>
      </c>
      <c r="E18" s="16">
        <v>7.7069999999999999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2756</v>
      </c>
      <c r="C19" s="25" t="s">
        <v>2757</v>
      </c>
      <c r="D19" s="25" t="s">
        <v>277</v>
      </c>
      <c r="E19" s="16">
        <v>15.413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2758</v>
      </c>
      <c r="C20" s="25" t="s">
        <v>2759</v>
      </c>
      <c r="D20" s="25" t="s">
        <v>277</v>
      </c>
      <c r="E20" s="16">
        <v>7.7069999999999999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11</v>
      </c>
      <c r="B21" s="25" t="s">
        <v>1970</v>
      </c>
      <c r="C21" s="25" t="s">
        <v>1971</v>
      </c>
      <c r="D21" s="25" t="s">
        <v>277</v>
      </c>
      <c r="E21" s="16">
        <v>85.471999999999994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12</v>
      </c>
      <c r="B22" s="25" t="s">
        <v>1972</v>
      </c>
      <c r="C22" s="25" t="s">
        <v>1973</v>
      </c>
      <c r="D22" s="25" t="s">
        <v>277</v>
      </c>
      <c r="E22" s="16">
        <v>42.735999999999997</v>
      </c>
      <c r="F22" s="77">
        <v>0</v>
      </c>
      <c r="G22" s="83">
        <f t="shared" si="0"/>
        <v>0</v>
      </c>
      <c r="H22" s="83">
        <v>0</v>
      </c>
    </row>
    <row r="23" spans="1:8" ht="34.5" customHeight="1">
      <c r="A23" s="47"/>
      <c r="B23" s="44">
        <v>132211101</v>
      </c>
      <c r="C23" s="44" t="s">
        <v>2727</v>
      </c>
      <c r="D23" s="44" t="s">
        <v>277</v>
      </c>
      <c r="E23" s="45">
        <v>3.7570000000000001</v>
      </c>
      <c r="F23" s="78">
        <v>0</v>
      </c>
      <c r="G23" s="84">
        <f t="shared" si="0"/>
        <v>0</v>
      </c>
      <c r="H23" s="84">
        <v>0</v>
      </c>
    </row>
    <row r="24" spans="1:8" ht="34.5" customHeight="1">
      <c r="A24" s="47"/>
      <c r="B24" s="44">
        <v>132211119</v>
      </c>
      <c r="C24" s="44" t="s">
        <v>2728</v>
      </c>
      <c r="D24" s="44" t="s">
        <v>277</v>
      </c>
      <c r="E24" s="45">
        <v>1.8779999999999999</v>
      </c>
      <c r="F24" s="78">
        <v>0</v>
      </c>
      <c r="G24" s="84">
        <f t="shared" si="0"/>
        <v>0</v>
      </c>
      <c r="H24" s="84">
        <v>0</v>
      </c>
    </row>
    <row r="25" spans="1:8" ht="13.5" customHeight="1">
      <c r="A25" s="24">
        <v>15</v>
      </c>
      <c r="B25" s="25" t="s">
        <v>2627</v>
      </c>
      <c r="C25" s="25" t="s">
        <v>2628</v>
      </c>
      <c r="D25" s="25" t="s">
        <v>277</v>
      </c>
      <c r="E25" s="16">
        <v>85.471999999999994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16</v>
      </c>
      <c r="B26" s="25" t="s">
        <v>2629</v>
      </c>
      <c r="C26" s="25" t="s">
        <v>2630</v>
      </c>
      <c r="D26" s="25" t="s">
        <v>277</v>
      </c>
      <c r="E26" s="16">
        <v>42.735999999999997</v>
      </c>
      <c r="F26" s="77">
        <v>0</v>
      </c>
      <c r="G26" s="83">
        <f t="shared" si="0"/>
        <v>0</v>
      </c>
      <c r="H26" s="83">
        <v>0</v>
      </c>
    </row>
    <row r="27" spans="1:8" ht="24" customHeight="1">
      <c r="A27" s="47"/>
      <c r="B27" s="44">
        <v>132311101</v>
      </c>
      <c r="C27" s="44" t="s">
        <v>2731</v>
      </c>
      <c r="D27" s="44" t="s">
        <v>277</v>
      </c>
      <c r="E27" s="45">
        <v>3.7570000000000001</v>
      </c>
      <c r="F27" s="78">
        <v>0</v>
      </c>
      <c r="G27" s="84">
        <f t="shared" si="0"/>
        <v>0</v>
      </c>
      <c r="H27" s="84">
        <v>0</v>
      </c>
    </row>
    <row r="28" spans="1:8" ht="24" customHeight="1">
      <c r="A28" s="47"/>
      <c r="B28" s="44">
        <v>132311119</v>
      </c>
      <c r="C28" s="44" t="s">
        <v>2732</v>
      </c>
      <c r="D28" s="44" t="s">
        <v>277</v>
      </c>
      <c r="E28" s="45">
        <v>1.8779999999999999</v>
      </c>
      <c r="F28" s="78">
        <v>0</v>
      </c>
      <c r="G28" s="84">
        <f t="shared" si="0"/>
        <v>0</v>
      </c>
      <c r="H28" s="84">
        <v>0</v>
      </c>
    </row>
    <row r="29" spans="1:8" ht="24" customHeight="1">
      <c r="A29" s="24">
        <v>17</v>
      </c>
      <c r="B29" s="25" t="s">
        <v>2639</v>
      </c>
      <c r="C29" s="25" t="s">
        <v>2640</v>
      </c>
      <c r="D29" s="25" t="s">
        <v>324</v>
      </c>
      <c r="E29" s="16">
        <v>262.25599999999997</v>
      </c>
      <c r="F29" s="77">
        <v>0</v>
      </c>
      <c r="G29" s="83">
        <f t="shared" si="0"/>
        <v>0</v>
      </c>
      <c r="H29" s="83">
        <v>0.22291759999999999</v>
      </c>
    </row>
    <row r="30" spans="1:8" ht="24" customHeight="1">
      <c r="A30" s="24">
        <v>18</v>
      </c>
      <c r="B30" s="25" t="s">
        <v>2643</v>
      </c>
      <c r="C30" s="25" t="s">
        <v>2644</v>
      </c>
      <c r="D30" s="25" t="s">
        <v>324</v>
      </c>
      <c r="E30" s="16">
        <v>262.25599999999997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19</v>
      </c>
      <c r="B31" s="25" t="s">
        <v>2645</v>
      </c>
      <c r="C31" s="25" t="s">
        <v>2646</v>
      </c>
      <c r="D31" s="25" t="s">
        <v>324</v>
      </c>
      <c r="E31" s="16">
        <v>25.687999999999999</v>
      </c>
      <c r="F31" s="77">
        <v>0</v>
      </c>
      <c r="G31" s="83">
        <f t="shared" si="0"/>
        <v>0</v>
      </c>
      <c r="H31" s="83">
        <v>1.79816E-2</v>
      </c>
    </row>
    <row r="32" spans="1:8" ht="13.5" customHeight="1">
      <c r="A32" s="24">
        <v>20</v>
      </c>
      <c r="B32" s="25" t="s">
        <v>2649</v>
      </c>
      <c r="C32" s="25" t="s">
        <v>2650</v>
      </c>
      <c r="D32" s="25" t="s">
        <v>324</v>
      </c>
      <c r="E32" s="16">
        <v>25.687999999999999</v>
      </c>
      <c r="F32" s="77">
        <v>0</v>
      </c>
      <c r="G32" s="83">
        <f t="shared" si="0"/>
        <v>0</v>
      </c>
      <c r="H32" s="83">
        <v>0</v>
      </c>
    </row>
    <row r="33" spans="1:8" ht="24" customHeight="1">
      <c r="A33" s="24">
        <v>21</v>
      </c>
      <c r="B33" s="25" t="s">
        <v>2653</v>
      </c>
      <c r="C33" s="25" t="s">
        <v>2654</v>
      </c>
      <c r="D33" s="25" t="s">
        <v>277</v>
      </c>
      <c r="E33" s="16">
        <v>30.826000000000001</v>
      </c>
      <c r="F33" s="77">
        <v>0</v>
      </c>
      <c r="G33" s="83">
        <f t="shared" si="0"/>
        <v>0</v>
      </c>
      <c r="H33" s="83">
        <v>1.417996E-2</v>
      </c>
    </row>
    <row r="34" spans="1:8" ht="24" customHeight="1">
      <c r="A34" s="24">
        <v>22</v>
      </c>
      <c r="B34" s="25" t="s">
        <v>2657</v>
      </c>
      <c r="C34" s="25" t="s">
        <v>2658</v>
      </c>
      <c r="D34" s="25" t="s">
        <v>277</v>
      </c>
      <c r="E34" s="16">
        <v>30.826000000000001</v>
      </c>
      <c r="F34" s="77">
        <v>0</v>
      </c>
      <c r="G34" s="83">
        <f t="shared" si="0"/>
        <v>0</v>
      </c>
      <c r="H34" s="83">
        <v>0</v>
      </c>
    </row>
    <row r="35" spans="1:8" ht="34.5" customHeight="1">
      <c r="A35" s="53"/>
      <c r="B35" s="54">
        <v>162501122</v>
      </c>
      <c r="C35" s="54" t="s">
        <v>2661</v>
      </c>
      <c r="D35" s="54" t="s">
        <v>277</v>
      </c>
      <c r="E35" s="55">
        <v>209.28200000000001</v>
      </c>
      <c r="F35" s="80">
        <v>0</v>
      </c>
      <c r="G35" s="87">
        <f t="shared" si="0"/>
        <v>0</v>
      </c>
      <c r="H35" s="87">
        <v>0</v>
      </c>
    </row>
    <row r="36" spans="1:8" ht="34.5" customHeight="1">
      <c r="A36" s="53"/>
      <c r="B36" s="54">
        <v>162501123</v>
      </c>
      <c r="C36" s="54" t="s">
        <v>2662</v>
      </c>
      <c r="D36" s="54" t="s">
        <v>277</v>
      </c>
      <c r="E36" s="55">
        <v>5650.6139999999996</v>
      </c>
      <c r="F36" s="80">
        <v>0</v>
      </c>
      <c r="G36" s="87">
        <f t="shared" si="0"/>
        <v>0</v>
      </c>
      <c r="H36" s="87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366.24400000000003</v>
      </c>
      <c r="F37" s="80">
        <v>0</v>
      </c>
      <c r="G37" s="87">
        <f t="shared" si="0"/>
        <v>0</v>
      </c>
      <c r="H37" s="87">
        <v>0</v>
      </c>
    </row>
    <row r="38" spans="1:8" ht="24" customHeight="1">
      <c r="A38" s="53">
        <v>25</v>
      </c>
      <c r="B38" s="54" t="s">
        <v>978</v>
      </c>
      <c r="C38" s="54" t="s">
        <v>979</v>
      </c>
      <c r="D38" s="54" t="s">
        <v>277</v>
      </c>
      <c r="E38" s="55">
        <v>156.11099999999999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60">
        <v>26</v>
      </c>
      <c r="B39" s="61" t="s">
        <v>2663</v>
      </c>
      <c r="C39" s="61" t="s">
        <v>2664</v>
      </c>
      <c r="D39" s="61" t="s">
        <v>280</v>
      </c>
      <c r="E39" s="62">
        <v>302.80900000000003</v>
      </c>
      <c r="F39" s="98">
        <v>0</v>
      </c>
      <c r="G39" s="99">
        <f t="shared" si="0"/>
        <v>0</v>
      </c>
      <c r="H39" s="99">
        <v>306.82400000000001</v>
      </c>
    </row>
    <row r="40" spans="1:8" ht="24" customHeight="1">
      <c r="A40" s="24">
        <v>27</v>
      </c>
      <c r="B40" s="25" t="s">
        <v>980</v>
      </c>
      <c r="C40" s="25" t="s">
        <v>981</v>
      </c>
      <c r="D40" s="25" t="s">
        <v>277</v>
      </c>
      <c r="E40" s="16">
        <v>24.23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28</v>
      </c>
      <c r="B41" s="27" t="s">
        <v>982</v>
      </c>
      <c r="C41" s="27" t="s">
        <v>2735</v>
      </c>
      <c r="D41" s="27" t="s">
        <v>280</v>
      </c>
      <c r="E41" s="28">
        <v>46.999000000000002</v>
      </c>
      <c r="F41" s="79">
        <v>0</v>
      </c>
      <c r="G41" s="86">
        <f t="shared" si="0"/>
        <v>0</v>
      </c>
      <c r="H41" s="86">
        <v>46.999000000000002</v>
      </c>
    </row>
    <row r="42" spans="1:8" ht="28.5" customHeight="1">
      <c r="A42" s="21"/>
      <c r="B42" s="22" t="s">
        <v>266</v>
      </c>
      <c r="C42" s="22" t="s">
        <v>469</v>
      </c>
      <c r="D42" s="22"/>
      <c r="E42" s="23"/>
      <c r="F42" s="76"/>
      <c r="G42" s="85">
        <f>SUM(G43)</f>
        <v>0</v>
      </c>
      <c r="H42" s="85">
        <v>2.2300000000000002E-3</v>
      </c>
    </row>
    <row r="43" spans="1:8" ht="24" customHeight="1">
      <c r="A43" s="24">
        <v>29</v>
      </c>
      <c r="B43" s="25" t="s">
        <v>2779</v>
      </c>
      <c r="C43" s="25" t="s">
        <v>2780</v>
      </c>
      <c r="D43" s="25" t="s">
        <v>324</v>
      </c>
      <c r="E43" s="16">
        <v>1</v>
      </c>
      <c r="F43" s="77">
        <v>0</v>
      </c>
      <c r="G43" s="83">
        <f>E43*F43</f>
        <v>0</v>
      </c>
      <c r="H43" s="83">
        <v>2.2300000000000002E-3</v>
      </c>
    </row>
    <row r="44" spans="1:8" ht="28.5" customHeight="1">
      <c r="A44" s="21"/>
      <c r="B44" s="22" t="s">
        <v>267</v>
      </c>
      <c r="C44" s="22" t="s">
        <v>474</v>
      </c>
      <c r="D44" s="22"/>
      <c r="E44" s="23"/>
      <c r="F44" s="76"/>
      <c r="G44" s="85">
        <f>SUM(G45:G51)</f>
        <v>0</v>
      </c>
      <c r="H44" s="85">
        <v>14.64379383</v>
      </c>
    </row>
    <row r="45" spans="1:8" ht="24" customHeight="1">
      <c r="A45" s="24">
        <v>30</v>
      </c>
      <c r="B45" s="25" t="s">
        <v>2666</v>
      </c>
      <c r="C45" s="25" t="s">
        <v>2667</v>
      </c>
      <c r="D45" s="25" t="s">
        <v>277</v>
      </c>
      <c r="E45" s="16">
        <v>5.98</v>
      </c>
      <c r="F45" s="77">
        <v>0</v>
      </c>
      <c r="G45" s="83">
        <f>E45*F45</f>
        <v>0</v>
      </c>
      <c r="H45" s="83">
        <v>11.306744800000001</v>
      </c>
    </row>
    <row r="46" spans="1:8" ht="24" customHeight="1">
      <c r="A46" s="24">
        <v>31</v>
      </c>
      <c r="B46" s="25" t="s">
        <v>719</v>
      </c>
      <c r="C46" s="25" t="s">
        <v>720</v>
      </c>
      <c r="D46" s="25" t="s">
        <v>312</v>
      </c>
      <c r="E46" s="16">
        <v>7</v>
      </c>
      <c r="F46" s="77">
        <v>0</v>
      </c>
      <c r="G46" s="83">
        <f t="shared" ref="G46:G51" si="1">E46*F46</f>
        <v>0</v>
      </c>
      <c r="H46" s="83">
        <v>4.6199999999999998E-2</v>
      </c>
    </row>
    <row r="47" spans="1:8" ht="13.5" customHeight="1">
      <c r="A47" s="26">
        <v>32</v>
      </c>
      <c r="B47" s="27" t="s">
        <v>2668</v>
      </c>
      <c r="C47" s="27" t="s">
        <v>2669</v>
      </c>
      <c r="D47" s="27" t="s">
        <v>312</v>
      </c>
      <c r="E47" s="28">
        <v>1.01</v>
      </c>
      <c r="F47" s="79">
        <v>0</v>
      </c>
      <c r="G47" s="86">
        <f t="shared" si="1"/>
        <v>0</v>
      </c>
      <c r="H47" s="86">
        <v>2.5250000000000002E-2</v>
      </c>
    </row>
    <row r="48" spans="1:8" ht="13.5" customHeight="1">
      <c r="A48" s="26">
        <v>33</v>
      </c>
      <c r="B48" s="27" t="s">
        <v>2670</v>
      </c>
      <c r="C48" s="27" t="s">
        <v>2671</v>
      </c>
      <c r="D48" s="27" t="s">
        <v>312</v>
      </c>
      <c r="E48" s="28">
        <v>1.01</v>
      </c>
      <c r="F48" s="79">
        <v>0</v>
      </c>
      <c r="G48" s="86">
        <f t="shared" si="1"/>
        <v>0</v>
      </c>
      <c r="H48" s="86">
        <v>4.8480000000000002E-2</v>
      </c>
    </row>
    <row r="49" spans="1:8" ht="13.5" customHeight="1">
      <c r="A49" s="26">
        <v>34</v>
      </c>
      <c r="B49" s="27" t="s">
        <v>2672</v>
      </c>
      <c r="C49" s="27" t="s">
        <v>2673</v>
      </c>
      <c r="D49" s="27" t="s">
        <v>312</v>
      </c>
      <c r="E49" s="28">
        <v>5.05</v>
      </c>
      <c r="F49" s="79">
        <v>0</v>
      </c>
      <c r="G49" s="86">
        <f t="shared" si="1"/>
        <v>0</v>
      </c>
      <c r="H49" s="86">
        <v>0.30804999999999999</v>
      </c>
    </row>
    <row r="50" spans="1:8" ht="13.5" customHeight="1">
      <c r="A50" s="24">
        <v>35</v>
      </c>
      <c r="B50" s="25" t="s">
        <v>475</v>
      </c>
      <c r="C50" s="25" t="s">
        <v>476</v>
      </c>
      <c r="D50" s="25" t="s">
        <v>277</v>
      </c>
      <c r="E50" s="16">
        <v>1.3069999999999999</v>
      </c>
      <c r="F50" s="77">
        <v>0</v>
      </c>
      <c r="G50" s="83">
        <f t="shared" si="1"/>
        <v>0</v>
      </c>
      <c r="H50" s="83">
        <v>2.8969262900000001</v>
      </c>
    </row>
    <row r="51" spans="1:8" ht="24" customHeight="1">
      <c r="A51" s="24">
        <v>36</v>
      </c>
      <c r="B51" s="25" t="s">
        <v>909</v>
      </c>
      <c r="C51" s="25" t="s">
        <v>910</v>
      </c>
      <c r="D51" s="25" t="s">
        <v>324</v>
      </c>
      <c r="E51" s="16">
        <v>2.6339999999999999</v>
      </c>
      <c r="F51" s="77">
        <v>0</v>
      </c>
      <c r="G51" s="83">
        <f t="shared" si="1"/>
        <v>0</v>
      </c>
      <c r="H51" s="83">
        <v>1.2142740000000001E-2</v>
      </c>
    </row>
    <row r="52" spans="1:8" ht="28.5" customHeight="1">
      <c r="A52" s="21"/>
      <c r="B52" s="22" t="s">
        <v>271</v>
      </c>
      <c r="C52" s="22" t="s">
        <v>533</v>
      </c>
      <c r="D52" s="22"/>
      <c r="E52" s="23"/>
      <c r="F52" s="76"/>
      <c r="G52" s="85">
        <f>SUM(G53:G85)</f>
        <v>0</v>
      </c>
      <c r="H52" s="85">
        <v>43.269067229999997</v>
      </c>
    </row>
    <row r="53" spans="1:8" ht="24" customHeight="1">
      <c r="A53" s="24">
        <v>37</v>
      </c>
      <c r="B53" s="25" t="s">
        <v>2781</v>
      </c>
      <c r="C53" s="25" t="s">
        <v>2782</v>
      </c>
      <c r="D53" s="25" t="s">
        <v>287</v>
      </c>
      <c r="E53" s="16">
        <v>7.5</v>
      </c>
      <c r="F53" s="77">
        <v>0</v>
      </c>
      <c r="G53" s="83">
        <f>E53*F53</f>
        <v>0</v>
      </c>
      <c r="H53" s="83">
        <v>0</v>
      </c>
    </row>
    <row r="54" spans="1:8" ht="24" customHeight="1">
      <c r="A54" s="24">
        <v>38</v>
      </c>
      <c r="B54" s="25" t="s">
        <v>2783</v>
      </c>
      <c r="C54" s="25" t="s">
        <v>2784</v>
      </c>
      <c r="D54" s="25" t="s">
        <v>287</v>
      </c>
      <c r="E54" s="16">
        <v>3.4</v>
      </c>
      <c r="F54" s="77">
        <v>0</v>
      </c>
      <c r="G54" s="83">
        <f t="shared" ref="G54:G85" si="2">E54*F54</f>
        <v>0</v>
      </c>
      <c r="H54" s="83">
        <v>0</v>
      </c>
    </row>
    <row r="55" spans="1:8" ht="24" customHeight="1">
      <c r="A55" s="24">
        <v>39</v>
      </c>
      <c r="B55" s="25" t="s">
        <v>2785</v>
      </c>
      <c r="C55" s="25" t="s">
        <v>2786</v>
      </c>
      <c r="D55" s="25" t="s">
        <v>287</v>
      </c>
      <c r="E55" s="16">
        <v>2.5</v>
      </c>
      <c r="F55" s="77">
        <v>0</v>
      </c>
      <c r="G55" s="83">
        <f t="shared" si="2"/>
        <v>0</v>
      </c>
      <c r="H55" s="83">
        <v>4.6499999999999996E-3</v>
      </c>
    </row>
    <row r="56" spans="1:8" ht="24" customHeight="1">
      <c r="A56" s="60">
        <v>40</v>
      </c>
      <c r="B56" s="61" t="s">
        <v>2787</v>
      </c>
      <c r="C56" s="61" t="s">
        <v>2788</v>
      </c>
      <c r="D56" s="61" t="s">
        <v>312</v>
      </c>
      <c r="E56" s="62">
        <v>1.01</v>
      </c>
      <c r="F56" s="98">
        <v>0</v>
      </c>
      <c r="G56" s="99">
        <f t="shared" si="2"/>
        <v>0</v>
      </c>
      <c r="H56" s="99">
        <v>1.5705499999999999</v>
      </c>
    </row>
    <row r="57" spans="1:8" ht="24" customHeight="1">
      <c r="A57" s="24">
        <v>41</v>
      </c>
      <c r="B57" s="25" t="s">
        <v>2789</v>
      </c>
      <c r="C57" s="25" t="s">
        <v>2790</v>
      </c>
      <c r="D57" s="25" t="s">
        <v>287</v>
      </c>
      <c r="E57" s="16">
        <v>5</v>
      </c>
      <c r="F57" s="77">
        <v>0</v>
      </c>
      <c r="G57" s="83">
        <f t="shared" si="2"/>
        <v>0</v>
      </c>
      <c r="H57" s="83">
        <v>3.2099999999999997E-2</v>
      </c>
    </row>
    <row r="58" spans="1:8" ht="24" customHeight="1">
      <c r="A58" s="60">
        <v>42</v>
      </c>
      <c r="B58" s="61" t="s">
        <v>2791</v>
      </c>
      <c r="C58" s="61" t="s">
        <v>2792</v>
      </c>
      <c r="D58" s="61" t="s">
        <v>312</v>
      </c>
      <c r="E58" s="62">
        <v>2.02</v>
      </c>
      <c r="F58" s="98">
        <v>0</v>
      </c>
      <c r="G58" s="99">
        <f t="shared" si="2"/>
        <v>0</v>
      </c>
      <c r="H58" s="99">
        <v>14.004659999999999</v>
      </c>
    </row>
    <row r="59" spans="1:8" ht="24" customHeight="1">
      <c r="A59" s="53">
        <v>43</v>
      </c>
      <c r="B59" s="54" t="s">
        <v>1462</v>
      </c>
      <c r="C59" s="54" t="s">
        <v>1463</v>
      </c>
      <c r="D59" s="54" t="s">
        <v>287</v>
      </c>
      <c r="E59" s="55">
        <v>19.95</v>
      </c>
      <c r="F59" s="80">
        <v>0</v>
      </c>
      <c r="G59" s="87">
        <f t="shared" si="2"/>
        <v>0</v>
      </c>
      <c r="H59" s="87">
        <v>1.2339999999999999E-4</v>
      </c>
    </row>
    <row r="60" spans="1:8" ht="24" customHeight="1">
      <c r="A60" s="60">
        <v>44</v>
      </c>
      <c r="B60" s="61" t="s">
        <v>2674</v>
      </c>
      <c r="C60" s="61" t="s">
        <v>2675</v>
      </c>
      <c r="D60" s="61" t="s">
        <v>312</v>
      </c>
      <c r="E60" s="62">
        <v>21.805</v>
      </c>
      <c r="F60" s="98">
        <v>0</v>
      </c>
      <c r="G60" s="99">
        <f t="shared" si="2"/>
        <v>0</v>
      </c>
      <c r="H60" s="99">
        <v>6.5147040000000003E-2</v>
      </c>
    </row>
    <row r="61" spans="1:8" ht="24" customHeight="1">
      <c r="A61" s="24">
        <v>45</v>
      </c>
      <c r="B61" s="25" t="s">
        <v>2793</v>
      </c>
      <c r="C61" s="25" t="s">
        <v>2794</v>
      </c>
      <c r="D61" s="25" t="s">
        <v>287</v>
      </c>
      <c r="E61" s="16">
        <v>15.76</v>
      </c>
      <c r="F61" s="77">
        <v>0</v>
      </c>
      <c r="G61" s="83">
        <f t="shared" si="2"/>
        <v>0</v>
      </c>
      <c r="H61" s="83">
        <v>1.5760000000000001E-4</v>
      </c>
    </row>
    <row r="62" spans="1:8" ht="24" customHeight="1">
      <c r="A62" s="26">
        <v>46</v>
      </c>
      <c r="B62" s="27" t="s">
        <v>2795</v>
      </c>
      <c r="C62" s="27" t="s">
        <v>2796</v>
      </c>
      <c r="D62" s="27" t="s">
        <v>312</v>
      </c>
      <c r="E62" s="28">
        <v>17.225999999999999</v>
      </c>
      <c r="F62" s="79">
        <v>0</v>
      </c>
      <c r="G62" s="86">
        <f t="shared" si="2"/>
        <v>0</v>
      </c>
      <c r="H62" s="86">
        <v>0.37552679999999999</v>
      </c>
    </row>
    <row r="63" spans="1:8" ht="24" customHeight="1">
      <c r="A63" s="24">
        <v>47</v>
      </c>
      <c r="B63" s="25" t="s">
        <v>2680</v>
      </c>
      <c r="C63" s="25" t="s">
        <v>2681</v>
      </c>
      <c r="D63" s="25" t="s">
        <v>312</v>
      </c>
      <c r="E63" s="16">
        <v>3</v>
      </c>
      <c r="F63" s="77">
        <v>0</v>
      </c>
      <c r="G63" s="83">
        <f t="shared" si="2"/>
        <v>0</v>
      </c>
      <c r="H63" s="83">
        <v>6.0000000000000002E-5</v>
      </c>
    </row>
    <row r="64" spans="1:8" ht="13.5" customHeight="1">
      <c r="A64" s="26">
        <v>48</v>
      </c>
      <c r="B64" s="27" t="s">
        <v>2682</v>
      </c>
      <c r="C64" s="27" t="s">
        <v>2683</v>
      </c>
      <c r="D64" s="27" t="s">
        <v>312</v>
      </c>
      <c r="E64" s="28">
        <v>3.0449999999999999</v>
      </c>
      <c r="F64" s="79">
        <v>0</v>
      </c>
      <c r="G64" s="86">
        <f t="shared" si="2"/>
        <v>0</v>
      </c>
      <c r="H64" s="86">
        <v>4.8110999999999996E-3</v>
      </c>
    </row>
    <row r="65" spans="1:8" ht="24" customHeight="1">
      <c r="A65" s="24">
        <v>49</v>
      </c>
      <c r="B65" s="25" t="s">
        <v>2797</v>
      </c>
      <c r="C65" s="25" t="s">
        <v>2798</v>
      </c>
      <c r="D65" s="25" t="s">
        <v>312</v>
      </c>
      <c r="E65" s="16">
        <v>2</v>
      </c>
      <c r="F65" s="77">
        <v>0</v>
      </c>
      <c r="G65" s="83">
        <f t="shared" si="2"/>
        <v>0</v>
      </c>
      <c r="H65" s="83">
        <v>6.0000000000000002E-5</v>
      </c>
    </row>
    <row r="66" spans="1:8" ht="13.5" customHeight="1">
      <c r="A66" s="26">
        <v>50</v>
      </c>
      <c r="B66" s="27" t="s">
        <v>2799</v>
      </c>
      <c r="C66" s="27" t="s">
        <v>2800</v>
      </c>
      <c r="D66" s="27" t="s">
        <v>312</v>
      </c>
      <c r="E66" s="28">
        <v>2.0299999999999998</v>
      </c>
      <c r="F66" s="79">
        <v>0</v>
      </c>
      <c r="G66" s="86">
        <f t="shared" si="2"/>
        <v>0</v>
      </c>
      <c r="H66" s="86">
        <v>5.3591999999999997E-3</v>
      </c>
    </row>
    <row r="67" spans="1:8" ht="13.5" customHeight="1">
      <c r="A67" s="24">
        <v>51</v>
      </c>
      <c r="B67" s="25" t="s">
        <v>2696</v>
      </c>
      <c r="C67" s="25" t="s">
        <v>2697</v>
      </c>
      <c r="D67" s="25" t="s">
        <v>287</v>
      </c>
      <c r="E67" s="16">
        <v>15.15</v>
      </c>
      <c r="F67" s="77">
        <v>0</v>
      </c>
      <c r="G67" s="83">
        <f t="shared" si="2"/>
        <v>0</v>
      </c>
      <c r="H67" s="83">
        <v>0</v>
      </c>
    </row>
    <row r="68" spans="1:8" ht="13.5" customHeight="1">
      <c r="A68" s="47"/>
      <c r="B68" s="44">
        <v>892391000</v>
      </c>
      <c r="C68" s="44" t="s">
        <v>2801</v>
      </c>
      <c r="D68" s="44" t="s">
        <v>287</v>
      </c>
      <c r="E68" s="45">
        <v>17.260000000000002</v>
      </c>
      <c r="F68" s="78">
        <v>0</v>
      </c>
      <c r="G68" s="84">
        <f t="shared" si="2"/>
        <v>0</v>
      </c>
      <c r="H68" s="84">
        <v>0</v>
      </c>
    </row>
    <row r="69" spans="1:8" ht="24" customHeight="1">
      <c r="A69" s="47"/>
      <c r="B69" s="44">
        <v>892442111</v>
      </c>
      <c r="C69" s="44" t="s">
        <v>2802</v>
      </c>
      <c r="D69" s="44" t="s">
        <v>312</v>
      </c>
      <c r="E69" s="45">
        <v>3</v>
      </c>
      <c r="F69" s="78">
        <v>0</v>
      </c>
      <c r="G69" s="84">
        <f t="shared" si="2"/>
        <v>0</v>
      </c>
      <c r="H69" s="84">
        <v>6.2399999999999997E-2</v>
      </c>
    </row>
    <row r="70" spans="1:8" ht="24" customHeight="1">
      <c r="A70" s="24">
        <v>54</v>
      </c>
      <c r="B70" s="25" t="s">
        <v>2803</v>
      </c>
      <c r="C70" s="25" t="s">
        <v>2804</v>
      </c>
      <c r="D70" s="25" t="s">
        <v>277</v>
      </c>
      <c r="E70" s="16">
        <v>0.5</v>
      </c>
      <c r="F70" s="77">
        <v>0</v>
      </c>
      <c r="G70" s="83">
        <f t="shared" si="2"/>
        <v>0</v>
      </c>
      <c r="H70" s="83">
        <v>1.219665</v>
      </c>
    </row>
    <row r="71" spans="1:8" ht="24" customHeight="1">
      <c r="A71" s="24">
        <v>55</v>
      </c>
      <c r="B71" s="25" t="s">
        <v>2805</v>
      </c>
      <c r="C71" s="25" t="s">
        <v>2806</v>
      </c>
      <c r="D71" s="25" t="s">
        <v>312</v>
      </c>
      <c r="E71" s="16">
        <v>1</v>
      </c>
      <c r="F71" s="77">
        <v>0</v>
      </c>
      <c r="G71" s="83">
        <f t="shared" si="2"/>
        <v>0</v>
      </c>
      <c r="H71" s="83">
        <v>2.6440000000000002E-2</v>
      </c>
    </row>
    <row r="72" spans="1:8" ht="24" customHeight="1">
      <c r="A72" s="26">
        <v>56</v>
      </c>
      <c r="B72" s="27" t="s">
        <v>2807</v>
      </c>
      <c r="C72" s="27" t="s">
        <v>2808</v>
      </c>
      <c r="D72" s="27" t="s">
        <v>312</v>
      </c>
      <c r="E72" s="28">
        <v>1.01</v>
      </c>
      <c r="F72" s="79">
        <v>0</v>
      </c>
      <c r="G72" s="86">
        <f t="shared" si="2"/>
        <v>0</v>
      </c>
      <c r="H72" s="86">
        <v>1.919</v>
      </c>
    </row>
    <row r="73" spans="1:8" ht="13.5" customHeight="1">
      <c r="A73" s="24">
        <v>57</v>
      </c>
      <c r="B73" s="25" t="s">
        <v>2700</v>
      </c>
      <c r="C73" s="25" t="s">
        <v>2701</v>
      </c>
      <c r="D73" s="25" t="s">
        <v>312</v>
      </c>
      <c r="E73" s="16">
        <v>2</v>
      </c>
      <c r="F73" s="77">
        <v>0</v>
      </c>
      <c r="G73" s="83">
        <f t="shared" si="2"/>
        <v>0</v>
      </c>
      <c r="H73" s="83">
        <v>6.6E-3</v>
      </c>
    </row>
    <row r="74" spans="1:8" ht="24" customHeight="1">
      <c r="A74" s="26">
        <v>58</v>
      </c>
      <c r="B74" s="27" t="s">
        <v>2702</v>
      </c>
      <c r="C74" s="27" t="s">
        <v>2703</v>
      </c>
      <c r="D74" s="27" t="s">
        <v>312</v>
      </c>
      <c r="E74" s="28">
        <v>2.02</v>
      </c>
      <c r="F74" s="79">
        <v>0</v>
      </c>
      <c r="G74" s="86">
        <f t="shared" si="2"/>
        <v>0</v>
      </c>
      <c r="H74" s="86">
        <v>3.2522000000000002</v>
      </c>
    </row>
    <row r="75" spans="1:8" ht="24" customHeight="1">
      <c r="A75" s="26">
        <v>59</v>
      </c>
      <c r="B75" s="27" t="s">
        <v>2704</v>
      </c>
      <c r="C75" s="27" t="s">
        <v>2705</v>
      </c>
      <c r="D75" s="27" t="s">
        <v>312</v>
      </c>
      <c r="E75" s="28">
        <v>2.02</v>
      </c>
      <c r="F75" s="79">
        <v>0</v>
      </c>
      <c r="G75" s="86">
        <f t="shared" si="2"/>
        <v>0</v>
      </c>
      <c r="H75" s="86">
        <v>0.44440000000000002</v>
      </c>
    </row>
    <row r="76" spans="1:8" ht="24" customHeight="1">
      <c r="A76" s="26">
        <v>60</v>
      </c>
      <c r="B76" s="27" t="s">
        <v>2708</v>
      </c>
      <c r="C76" s="27" t="s">
        <v>2709</v>
      </c>
      <c r="D76" s="27" t="s">
        <v>312</v>
      </c>
      <c r="E76" s="28">
        <v>2.02</v>
      </c>
      <c r="F76" s="79">
        <v>0</v>
      </c>
      <c r="G76" s="86">
        <f t="shared" si="2"/>
        <v>0</v>
      </c>
      <c r="H76" s="86">
        <v>1.7271000000000001</v>
      </c>
    </row>
    <row r="77" spans="1:8" ht="24" customHeight="1">
      <c r="A77" s="26">
        <v>61</v>
      </c>
      <c r="B77" s="27" t="s">
        <v>2710</v>
      </c>
      <c r="C77" s="27" t="s">
        <v>2711</v>
      </c>
      <c r="D77" s="27" t="s">
        <v>312</v>
      </c>
      <c r="E77" s="28">
        <v>3.03</v>
      </c>
      <c r="F77" s="79">
        <v>0</v>
      </c>
      <c r="G77" s="86">
        <f t="shared" si="2"/>
        <v>0</v>
      </c>
      <c r="H77" s="86">
        <v>1.4846999999999999</v>
      </c>
    </row>
    <row r="78" spans="1:8" ht="13.5" customHeight="1">
      <c r="A78" s="24">
        <v>62</v>
      </c>
      <c r="B78" s="25" t="s">
        <v>2809</v>
      </c>
      <c r="C78" s="25" t="s">
        <v>2810</v>
      </c>
      <c r="D78" s="25" t="s">
        <v>312</v>
      </c>
      <c r="E78" s="16">
        <v>1</v>
      </c>
      <c r="F78" s="77">
        <v>0</v>
      </c>
      <c r="G78" s="83">
        <f t="shared" si="2"/>
        <v>0</v>
      </c>
      <c r="H78" s="83">
        <v>4.4000000000000003E-3</v>
      </c>
    </row>
    <row r="79" spans="1:8" ht="24" customHeight="1">
      <c r="A79" s="26">
        <v>63</v>
      </c>
      <c r="B79" s="27" t="s">
        <v>2811</v>
      </c>
      <c r="C79" s="27" t="s">
        <v>2812</v>
      </c>
      <c r="D79" s="27" t="s">
        <v>312</v>
      </c>
      <c r="E79" s="28">
        <v>1.01</v>
      </c>
      <c r="F79" s="79">
        <v>0</v>
      </c>
      <c r="G79" s="86">
        <f t="shared" si="2"/>
        <v>0</v>
      </c>
      <c r="H79" s="86">
        <v>1.3129999999999999</v>
      </c>
    </row>
    <row r="80" spans="1:8" ht="34.5" customHeight="1">
      <c r="A80" s="26">
        <v>64</v>
      </c>
      <c r="B80" s="27" t="s">
        <v>2813</v>
      </c>
      <c r="C80" s="27" t="s">
        <v>2814</v>
      </c>
      <c r="D80" s="27" t="s">
        <v>312</v>
      </c>
      <c r="E80" s="28">
        <v>1.01</v>
      </c>
      <c r="F80" s="79">
        <v>0</v>
      </c>
      <c r="G80" s="86">
        <f t="shared" si="2"/>
        <v>0</v>
      </c>
      <c r="H80" s="86">
        <v>6.9588999999999999</v>
      </c>
    </row>
    <row r="81" spans="1:8" ht="24" customHeight="1">
      <c r="A81" s="24">
        <v>65</v>
      </c>
      <c r="B81" s="25" t="s">
        <v>2712</v>
      </c>
      <c r="C81" s="25" t="s">
        <v>2713</v>
      </c>
      <c r="D81" s="25" t="s">
        <v>312</v>
      </c>
      <c r="E81" s="16">
        <v>3</v>
      </c>
      <c r="F81" s="77">
        <v>0</v>
      </c>
      <c r="G81" s="83">
        <f t="shared" si="2"/>
        <v>0</v>
      </c>
      <c r="H81" s="83">
        <v>1.26E-2</v>
      </c>
    </row>
    <row r="82" spans="1:8" ht="13.5" customHeight="1">
      <c r="A82" s="26">
        <v>66</v>
      </c>
      <c r="B82" s="27" t="s">
        <v>2714</v>
      </c>
      <c r="C82" s="27" t="s">
        <v>2715</v>
      </c>
      <c r="D82" s="27" t="s">
        <v>312</v>
      </c>
      <c r="E82" s="28">
        <v>1</v>
      </c>
      <c r="F82" s="79">
        <v>0</v>
      </c>
      <c r="G82" s="86">
        <f t="shared" si="2"/>
        <v>0</v>
      </c>
      <c r="H82" s="86">
        <v>4.4999999999999998E-2</v>
      </c>
    </row>
    <row r="83" spans="1:8" ht="13.5" customHeight="1">
      <c r="A83" s="26">
        <v>67</v>
      </c>
      <c r="B83" s="27" t="s">
        <v>2742</v>
      </c>
      <c r="C83" s="27" t="s">
        <v>2743</v>
      </c>
      <c r="D83" s="27" t="s">
        <v>312</v>
      </c>
      <c r="E83" s="28">
        <v>2</v>
      </c>
      <c r="F83" s="79">
        <v>0</v>
      </c>
      <c r="G83" s="86">
        <f t="shared" si="2"/>
        <v>0</v>
      </c>
      <c r="H83" s="86">
        <v>0.09</v>
      </c>
    </row>
    <row r="84" spans="1:8" ht="24" customHeight="1">
      <c r="A84" s="53">
        <v>68</v>
      </c>
      <c r="B84" s="54" t="s">
        <v>2716</v>
      </c>
      <c r="C84" s="54" t="s">
        <v>2717</v>
      </c>
      <c r="D84" s="54" t="s">
        <v>277</v>
      </c>
      <c r="E84" s="55">
        <v>5.0869999999999997</v>
      </c>
      <c r="F84" s="80">
        <v>0</v>
      </c>
      <c r="G84" s="87">
        <f t="shared" si="2"/>
        <v>0</v>
      </c>
      <c r="H84" s="87">
        <v>8.6354660899999995</v>
      </c>
    </row>
    <row r="85" spans="1:8" ht="13.5" customHeight="1">
      <c r="A85" s="53">
        <v>69</v>
      </c>
      <c r="B85" s="54" t="s">
        <v>2720</v>
      </c>
      <c r="C85" s="54" t="s">
        <v>2721</v>
      </c>
      <c r="D85" s="54" t="s">
        <v>287</v>
      </c>
      <c r="E85" s="55">
        <v>44.71</v>
      </c>
      <c r="F85" s="80">
        <v>0</v>
      </c>
      <c r="G85" s="87">
        <f t="shared" si="2"/>
        <v>0</v>
      </c>
      <c r="H85" s="87">
        <v>3.9909999999999998E-3</v>
      </c>
    </row>
    <row r="86" spans="1:8" ht="28.5" customHeight="1">
      <c r="A86" s="21"/>
      <c r="B86" s="22" t="s">
        <v>281</v>
      </c>
      <c r="C86" s="22" t="s">
        <v>282</v>
      </c>
      <c r="D86" s="22"/>
      <c r="E86" s="23"/>
      <c r="F86" s="76"/>
      <c r="G86" s="85">
        <f>SUM(G87:G93)</f>
        <v>0</v>
      </c>
      <c r="H86" s="85">
        <v>0</v>
      </c>
    </row>
    <row r="87" spans="1:8" ht="24" customHeight="1">
      <c r="A87" s="24">
        <v>70</v>
      </c>
      <c r="B87" s="25" t="s">
        <v>658</v>
      </c>
      <c r="C87" s="25" t="s">
        <v>659</v>
      </c>
      <c r="D87" s="25" t="s">
        <v>277</v>
      </c>
      <c r="E87" s="16">
        <v>0.86199999999999999</v>
      </c>
      <c r="F87" s="77">
        <v>0</v>
      </c>
      <c r="G87" s="83">
        <f>E87*F87</f>
        <v>0</v>
      </c>
      <c r="H87" s="83">
        <v>0</v>
      </c>
    </row>
    <row r="88" spans="1:8" ht="24" customHeight="1">
      <c r="A88" s="24">
        <v>71</v>
      </c>
      <c r="B88" s="25" t="s">
        <v>2776</v>
      </c>
      <c r="C88" s="25" t="s">
        <v>2777</v>
      </c>
      <c r="D88" s="25" t="s">
        <v>312</v>
      </c>
      <c r="E88" s="16">
        <v>1</v>
      </c>
      <c r="F88" s="77">
        <v>0</v>
      </c>
      <c r="G88" s="83">
        <f t="shared" ref="G88:G93" si="3">E88*F88</f>
        <v>0</v>
      </c>
      <c r="H88" s="83">
        <v>0</v>
      </c>
    </row>
    <row r="89" spans="1:8" ht="13.5" customHeight="1">
      <c r="A89" s="24">
        <v>72</v>
      </c>
      <c r="B89" s="25" t="s">
        <v>288</v>
      </c>
      <c r="C89" s="25" t="s">
        <v>289</v>
      </c>
      <c r="D89" s="25" t="s">
        <v>280</v>
      </c>
      <c r="E89" s="16">
        <v>2.0979999999999999</v>
      </c>
      <c r="F89" s="77">
        <v>0</v>
      </c>
      <c r="G89" s="83">
        <f t="shared" si="3"/>
        <v>0</v>
      </c>
      <c r="H89" s="83">
        <v>0</v>
      </c>
    </row>
    <row r="90" spans="1:8" ht="24" customHeight="1">
      <c r="A90" s="24">
        <v>73</v>
      </c>
      <c r="B90" s="25" t="s">
        <v>290</v>
      </c>
      <c r="C90" s="25" t="s">
        <v>291</v>
      </c>
      <c r="D90" s="25" t="s">
        <v>280</v>
      </c>
      <c r="E90" s="16">
        <v>39.862000000000002</v>
      </c>
      <c r="F90" s="77">
        <v>0</v>
      </c>
      <c r="G90" s="83">
        <f t="shared" si="3"/>
        <v>0</v>
      </c>
      <c r="H90" s="83">
        <v>0</v>
      </c>
    </row>
    <row r="91" spans="1:8" ht="24" customHeight="1">
      <c r="A91" s="24">
        <v>74</v>
      </c>
      <c r="B91" s="25" t="s">
        <v>2815</v>
      </c>
      <c r="C91" s="25" t="s">
        <v>2816</v>
      </c>
      <c r="D91" s="25" t="s">
        <v>280</v>
      </c>
      <c r="E91" s="16">
        <v>9.0259999999999998</v>
      </c>
      <c r="F91" s="77">
        <v>0</v>
      </c>
      <c r="G91" s="83">
        <f t="shared" si="3"/>
        <v>0</v>
      </c>
      <c r="H91" s="83">
        <v>0</v>
      </c>
    </row>
    <row r="92" spans="1:8" ht="13.5" customHeight="1">
      <c r="A92" s="24">
        <v>75</v>
      </c>
      <c r="B92" s="25" t="s">
        <v>2817</v>
      </c>
      <c r="C92" s="25" t="s">
        <v>2818</v>
      </c>
      <c r="D92" s="25" t="s">
        <v>280</v>
      </c>
      <c r="E92" s="16">
        <v>27.077999999999999</v>
      </c>
      <c r="F92" s="77">
        <v>0</v>
      </c>
      <c r="G92" s="83">
        <f t="shared" si="3"/>
        <v>0</v>
      </c>
      <c r="H92" s="83">
        <v>0</v>
      </c>
    </row>
    <row r="93" spans="1:8" ht="24" customHeight="1">
      <c r="A93" s="24">
        <v>76</v>
      </c>
      <c r="B93" s="25" t="s">
        <v>781</v>
      </c>
      <c r="C93" s="25" t="s">
        <v>672</v>
      </c>
      <c r="D93" s="25" t="s">
        <v>280</v>
      </c>
      <c r="E93" s="16">
        <v>10.965999999999999</v>
      </c>
      <c r="F93" s="77">
        <v>0</v>
      </c>
      <c r="G93" s="83">
        <f t="shared" si="3"/>
        <v>0</v>
      </c>
      <c r="H93" s="83">
        <v>0</v>
      </c>
    </row>
    <row r="94" spans="1:8" ht="28.5" customHeight="1">
      <c r="A94" s="21"/>
      <c r="B94" s="22" t="s">
        <v>302</v>
      </c>
      <c r="C94" s="22" t="s">
        <v>303</v>
      </c>
      <c r="D94" s="22"/>
      <c r="E94" s="23"/>
      <c r="F94" s="76"/>
      <c r="G94" s="85">
        <f>SUM(G95)</f>
        <v>0</v>
      </c>
      <c r="H94" s="85">
        <v>0</v>
      </c>
    </row>
    <row r="95" spans="1:8" ht="24" customHeight="1">
      <c r="A95" s="53">
        <v>77</v>
      </c>
      <c r="B95" s="54" t="s">
        <v>2724</v>
      </c>
      <c r="C95" s="54" t="s">
        <v>2725</v>
      </c>
      <c r="D95" s="54" t="s">
        <v>280</v>
      </c>
      <c r="E95" s="55">
        <v>410.048</v>
      </c>
      <c r="F95" s="80">
        <v>0</v>
      </c>
      <c r="G95" s="87">
        <f>E95*F95</f>
        <v>0</v>
      </c>
      <c r="H95" s="87">
        <v>0</v>
      </c>
    </row>
    <row r="96" spans="1:8" ht="30.75" customHeight="1">
      <c r="A96" s="29"/>
      <c r="B96" s="30"/>
      <c r="C96" s="30" t="s">
        <v>313</v>
      </c>
      <c r="D96" s="30"/>
      <c r="E96" s="31"/>
      <c r="F96" s="81"/>
      <c r="G96" s="89">
        <f>G11</f>
        <v>0</v>
      </c>
      <c r="H96" s="89">
        <v>412.73217022</v>
      </c>
    </row>
  </sheetData>
  <sheetProtection algorithmName="SHA-512" hashValue="pQ2KSfKCh6jeHcgCXL4M9tx6F14/5m1r8bbRQVeqoYc0XofveEmQSomkustXGogtdXo/ajnGe1mSneyA7Tu8CQ==" saltValue="YyR/81SJHMUNaZFxuiiid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91">
    <pageSetUpPr fitToPage="1"/>
  </sheetPr>
  <dimension ref="A1:H55"/>
  <sheetViews>
    <sheetView topLeftCell="A41" workbookViewId="0">
      <selection activeCell="L57" sqref="L57"/>
    </sheetView>
  </sheetViews>
  <sheetFormatPr defaultColWidth="10.5" defaultRowHeight="12" customHeight="1"/>
  <cols>
    <col min="1" max="1" width="5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2819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932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G12+G40+G42+G53</f>
        <v>0</v>
      </c>
      <c r="H11" s="88">
        <v>59.9563737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SUM(G13:G39)</f>
        <v>0</v>
      </c>
      <c r="H12" s="85">
        <v>34.520516739999998</v>
      </c>
    </row>
    <row r="13" spans="1:8" ht="13.5" customHeight="1">
      <c r="A13" s="24">
        <v>1</v>
      </c>
      <c r="B13" s="25" t="s">
        <v>934</v>
      </c>
      <c r="C13" s="25" t="s">
        <v>935</v>
      </c>
      <c r="D13" s="25" t="s">
        <v>287</v>
      </c>
      <c r="E13" s="16">
        <v>100</v>
      </c>
      <c r="F13" s="77">
        <v>0</v>
      </c>
      <c r="G13" s="83">
        <f>E13*F13</f>
        <v>0</v>
      </c>
      <c r="H13" s="83">
        <v>0.73899999999999999</v>
      </c>
    </row>
    <row r="14" spans="1:8" ht="24" customHeight="1">
      <c r="A14" s="24">
        <v>2</v>
      </c>
      <c r="B14" s="25" t="s">
        <v>936</v>
      </c>
      <c r="C14" s="25" t="s">
        <v>937</v>
      </c>
      <c r="D14" s="25" t="s">
        <v>938</v>
      </c>
      <c r="E14" s="16">
        <v>168</v>
      </c>
      <c r="F14" s="77">
        <v>0</v>
      </c>
      <c r="G14" s="83">
        <f t="shared" ref="G14:G39" si="0">E14*F14</f>
        <v>0</v>
      </c>
      <c r="H14" s="83">
        <v>0</v>
      </c>
    </row>
    <row r="15" spans="1:8" ht="24" customHeight="1">
      <c r="A15" s="24">
        <v>3</v>
      </c>
      <c r="B15" s="25" t="s">
        <v>939</v>
      </c>
      <c r="C15" s="25" t="s">
        <v>940</v>
      </c>
      <c r="D15" s="25" t="s">
        <v>941</v>
      </c>
      <c r="E15" s="16">
        <v>7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2621</v>
      </c>
      <c r="C16" s="25" t="s">
        <v>2622</v>
      </c>
      <c r="D16" s="25" t="s">
        <v>277</v>
      </c>
      <c r="E16" s="16">
        <v>1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53">
        <v>5</v>
      </c>
      <c r="B17" s="54" t="s">
        <v>716</v>
      </c>
      <c r="C17" s="54" t="s">
        <v>717</v>
      </c>
      <c r="D17" s="54" t="s">
        <v>277</v>
      </c>
      <c r="E17" s="55">
        <v>4.55</v>
      </c>
      <c r="F17" s="80">
        <v>0</v>
      </c>
      <c r="G17" s="87">
        <f t="shared" si="0"/>
        <v>0</v>
      </c>
      <c r="H17" s="87">
        <v>0</v>
      </c>
    </row>
    <row r="18" spans="1:8" ht="24" customHeight="1">
      <c r="A18" s="53">
        <v>6</v>
      </c>
      <c r="B18" s="54" t="s">
        <v>422</v>
      </c>
      <c r="C18" s="54" t="s">
        <v>423</v>
      </c>
      <c r="D18" s="54" t="s">
        <v>277</v>
      </c>
      <c r="E18" s="55">
        <v>2.2749999999999999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24">
        <v>7</v>
      </c>
      <c r="B19" s="25" t="s">
        <v>2747</v>
      </c>
      <c r="C19" s="25" t="s">
        <v>2748</v>
      </c>
      <c r="D19" s="25" t="s">
        <v>277</v>
      </c>
      <c r="E19" s="16">
        <v>8.5609999999999999</v>
      </c>
      <c r="F19" s="77">
        <v>0</v>
      </c>
      <c r="G19" s="83">
        <f t="shared" si="0"/>
        <v>0</v>
      </c>
      <c r="H19" s="83">
        <v>0</v>
      </c>
    </row>
    <row r="20" spans="1:8" ht="34.5" customHeight="1">
      <c r="A20" s="24">
        <v>8</v>
      </c>
      <c r="B20" s="25" t="s">
        <v>1972</v>
      </c>
      <c r="C20" s="25" t="s">
        <v>1973</v>
      </c>
      <c r="D20" s="25" t="s">
        <v>277</v>
      </c>
      <c r="E20" s="16">
        <v>4.28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53">
        <v>9</v>
      </c>
      <c r="B21" s="54" t="s">
        <v>2749</v>
      </c>
      <c r="C21" s="54" t="s">
        <v>2750</v>
      </c>
      <c r="D21" s="54" t="s">
        <v>277</v>
      </c>
      <c r="E21" s="55">
        <v>4.55</v>
      </c>
      <c r="F21" s="80">
        <v>0</v>
      </c>
      <c r="G21" s="87">
        <f t="shared" si="0"/>
        <v>0</v>
      </c>
      <c r="H21" s="87">
        <v>0</v>
      </c>
    </row>
    <row r="22" spans="1:8" ht="24" customHeight="1">
      <c r="A22" s="53">
        <v>10</v>
      </c>
      <c r="B22" s="54" t="s">
        <v>2625</v>
      </c>
      <c r="C22" s="54" t="s">
        <v>2626</v>
      </c>
      <c r="D22" s="54" t="s">
        <v>277</v>
      </c>
      <c r="E22" s="55">
        <v>2.2749999999999999</v>
      </c>
      <c r="F22" s="80">
        <v>0</v>
      </c>
      <c r="G22" s="87">
        <f t="shared" si="0"/>
        <v>0</v>
      </c>
      <c r="H22" s="87">
        <v>0</v>
      </c>
    </row>
    <row r="23" spans="1:8" ht="13.5" customHeight="1">
      <c r="A23" s="24">
        <v>11</v>
      </c>
      <c r="B23" s="25" t="s">
        <v>2751</v>
      </c>
      <c r="C23" s="25" t="s">
        <v>2752</v>
      </c>
      <c r="D23" s="25" t="s">
        <v>277</v>
      </c>
      <c r="E23" s="16">
        <v>8.5609999999999999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2629</v>
      </c>
      <c r="C24" s="25" t="s">
        <v>2630</v>
      </c>
      <c r="D24" s="25" t="s">
        <v>277</v>
      </c>
      <c r="E24" s="16">
        <v>4.28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13</v>
      </c>
      <c r="B25" s="54" t="s">
        <v>424</v>
      </c>
      <c r="C25" s="54" t="s">
        <v>425</v>
      </c>
      <c r="D25" s="54" t="s">
        <v>277</v>
      </c>
      <c r="E25" s="55">
        <v>2.218</v>
      </c>
      <c r="F25" s="80">
        <v>0</v>
      </c>
      <c r="G25" s="87">
        <f t="shared" si="0"/>
        <v>0</v>
      </c>
      <c r="H25" s="87">
        <v>0</v>
      </c>
    </row>
    <row r="26" spans="1:8" ht="24" customHeight="1">
      <c r="A26" s="53">
        <v>14</v>
      </c>
      <c r="B26" s="54" t="s">
        <v>426</v>
      </c>
      <c r="C26" s="54" t="s">
        <v>427</v>
      </c>
      <c r="D26" s="54" t="s">
        <v>277</v>
      </c>
      <c r="E26" s="55">
        <v>1.109</v>
      </c>
      <c r="F26" s="80">
        <v>0</v>
      </c>
      <c r="G26" s="87">
        <f t="shared" si="0"/>
        <v>0</v>
      </c>
      <c r="H26" s="87">
        <v>0</v>
      </c>
    </row>
    <row r="27" spans="1:8" ht="13.5" customHeight="1">
      <c r="A27" s="53">
        <v>15</v>
      </c>
      <c r="B27" s="54" t="s">
        <v>2820</v>
      </c>
      <c r="C27" s="54" t="s">
        <v>2821</v>
      </c>
      <c r="D27" s="54" t="s">
        <v>277</v>
      </c>
      <c r="E27" s="55">
        <v>2.218</v>
      </c>
      <c r="F27" s="80">
        <v>0</v>
      </c>
      <c r="G27" s="87">
        <f t="shared" si="0"/>
        <v>0</v>
      </c>
      <c r="H27" s="87">
        <v>0</v>
      </c>
    </row>
    <row r="28" spans="1:8" ht="24" customHeight="1">
      <c r="A28" s="53">
        <v>16</v>
      </c>
      <c r="B28" s="54" t="s">
        <v>2635</v>
      </c>
      <c r="C28" s="54" t="s">
        <v>2636</v>
      </c>
      <c r="D28" s="54" t="s">
        <v>277</v>
      </c>
      <c r="E28" s="55">
        <v>1.109</v>
      </c>
      <c r="F28" s="80">
        <v>0</v>
      </c>
      <c r="G28" s="87">
        <f t="shared" si="0"/>
        <v>0</v>
      </c>
      <c r="H28" s="87">
        <v>0</v>
      </c>
    </row>
    <row r="29" spans="1:8" ht="24" customHeight="1">
      <c r="A29" s="24">
        <v>17</v>
      </c>
      <c r="B29" s="25" t="s">
        <v>2637</v>
      </c>
      <c r="C29" s="25" t="s">
        <v>2638</v>
      </c>
      <c r="D29" s="25" t="s">
        <v>324</v>
      </c>
      <c r="E29" s="16">
        <v>34.241999999999997</v>
      </c>
      <c r="F29" s="77">
        <v>0</v>
      </c>
      <c r="G29" s="83">
        <f t="shared" si="0"/>
        <v>0</v>
      </c>
      <c r="H29" s="83">
        <v>3.321474E-2</v>
      </c>
    </row>
    <row r="30" spans="1:8" ht="24" customHeight="1">
      <c r="A30" s="24">
        <v>18</v>
      </c>
      <c r="B30" s="25" t="s">
        <v>2641</v>
      </c>
      <c r="C30" s="25" t="s">
        <v>2642</v>
      </c>
      <c r="D30" s="25" t="s">
        <v>324</v>
      </c>
      <c r="E30" s="16">
        <v>34.241999999999997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53">
        <v>19</v>
      </c>
      <c r="B31" s="54" t="s">
        <v>2647</v>
      </c>
      <c r="C31" s="54" t="s">
        <v>2648</v>
      </c>
      <c r="D31" s="54" t="s">
        <v>324</v>
      </c>
      <c r="E31" s="55">
        <v>17.184999999999999</v>
      </c>
      <c r="F31" s="80">
        <v>0</v>
      </c>
      <c r="G31" s="87">
        <f t="shared" si="0"/>
        <v>0</v>
      </c>
      <c r="H31" s="87">
        <v>1.1365200000000001E-2</v>
      </c>
    </row>
    <row r="32" spans="1:8" ht="13.5" customHeight="1">
      <c r="A32" s="53">
        <v>20</v>
      </c>
      <c r="B32" s="54" t="s">
        <v>2651</v>
      </c>
      <c r="C32" s="54" t="s">
        <v>2652</v>
      </c>
      <c r="D32" s="54" t="s">
        <v>324</v>
      </c>
      <c r="E32" s="55">
        <v>17.184999999999999</v>
      </c>
      <c r="F32" s="80">
        <v>0</v>
      </c>
      <c r="G32" s="87">
        <f t="shared" si="0"/>
        <v>0</v>
      </c>
      <c r="H32" s="87">
        <v>0</v>
      </c>
    </row>
    <row r="33" spans="1:8" ht="24" customHeight="1">
      <c r="A33" s="53">
        <v>21</v>
      </c>
      <c r="B33" s="54" t="s">
        <v>2655</v>
      </c>
      <c r="C33" s="54" t="s">
        <v>2656</v>
      </c>
      <c r="D33" s="54" t="s">
        <v>277</v>
      </c>
      <c r="E33" s="55">
        <v>4.4349999999999996</v>
      </c>
      <c r="F33" s="80">
        <v>0</v>
      </c>
      <c r="G33" s="87">
        <f t="shared" si="0"/>
        <v>0</v>
      </c>
      <c r="H33" s="87">
        <v>1.9368E-3</v>
      </c>
    </row>
    <row r="34" spans="1:8" ht="24" customHeight="1">
      <c r="A34" s="53">
        <v>22</v>
      </c>
      <c r="B34" s="54" t="s">
        <v>2659</v>
      </c>
      <c r="C34" s="54" t="s">
        <v>2660</v>
      </c>
      <c r="D34" s="54" t="s">
        <v>277</v>
      </c>
      <c r="E34" s="55">
        <v>4.4349999999999996</v>
      </c>
      <c r="F34" s="80">
        <v>0</v>
      </c>
      <c r="G34" s="87">
        <f t="shared" si="0"/>
        <v>0</v>
      </c>
      <c r="H34" s="87">
        <v>0</v>
      </c>
    </row>
    <row r="35" spans="1:8" ht="34.5" customHeight="1">
      <c r="A35" s="53"/>
      <c r="B35" s="54">
        <v>162501102</v>
      </c>
      <c r="C35" s="54" t="s">
        <v>2753</v>
      </c>
      <c r="D35" s="54" t="s">
        <v>277</v>
      </c>
      <c r="E35" s="55">
        <v>30.655999999999999</v>
      </c>
      <c r="F35" s="80">
        <v>0</v>
      </c>
      <c r="G35" s="87">
        <f>E35*F35</f>
        <v>0</v>
      </c>
      <c r="H35" s="87">
        <v>0</v>
      </c>
    </row>
    <row r="36" spans="1:8" ht="34.5" customHeight="1">
      <c r="A36" s="53"/>
      <c r="B36" s="54">
        <v>162501105</v>
      </c>
      <c r="C36" s="54" t="s">
        <v>2754</v>
      </c>
      <c r="D36" s="54" t="s">
        <v>277</v>
      </c>
      <c r="E36" s="55">
        <v>827.71199999999999</v>
      </c>
      <c r="F36" s="80">
        <v>0</v>
      </c>
      <c r="G36" s="87">
        <f>E36*F36</f>
        <v>0</v>
      </c>
      <c r="H36" s="87">
        <v>0</v>
      </c>
    </row>
    <row r="37" spans="1:8" ht="13.5" customHeight="1">
      <c r="A37" s="53"/>
      <c r="B37" s="54" t="s">
        <v>437</v>
      </c>
      <c r="C37" s="54" t="s">
        <v>438</v>
      </c>
      <c r="D37" s="54" t="s">
        <v>280</v>
      </c>
      <c r="E37" s="55">
        <v>53.648000000000003</v>
      </c>
      <c r="F37" s="80">
        <v>0</v>
      </c>
      <c r="G37" s="87">
        <f t="shared" si="0"/>
        <v>0</v>
      </c>
      <c r="H37" s="87">
        <v>0</v>
      </c>
    </row>
    <row r="38" spans="1:8" ht="24" customHeight="1">
      <c r="A38" s="53">
        <v>25</v>
      </c>
      <c r="B38" s="54" t="s">
        <v>978</v>
      </c>
      <c r="C38" s="54" t="s">
        <v>979</v>
      </c>
      <c r="D38" s="54" t="s">
        <v>277</v>
      </c>
      <c r="E38" s="55">
        <v>19.792000000000002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60">
        <v>26</v>
      </c>
      <c r="B39" s="61" t="s">
        <v>2663</v>
      </c>
      <c r="C39" s="61" t="s">
        <v>2664</v>
      </c>
      <c r="D39" s="61" t="s">
        <v>280</v>
      </c>
      <c r="E39" s="62">
        <v>38.390999999999998</v>
      </c>
      <c r="F39" s="98">
        <v>0</v>
      </c>
      <c r="G39" s="99">
        <f t="shared" si="0"/>
        <v>0</v>
      </c>
      <c r="H39" s="99">
        <v>33.734999999999999</v>
      </c>
    </row>
    <row r="40" spans="1:8" ht="28.5" customHeight="1">
      <c r="A40" s="21"/>
      <c r="B40" s="22" t="s">
        <v>267</v>
      </c>
      <c r="C40" s="22" t="s">
        <v>474</v>
      </c>
      <c r="D40" s="22"/>
      <c r="E40" s="23"/>
      <c r="F40" s="76"/>
      <c r="G40" s="85">
        <f>SUM(G41)</f>
        <v>0</v>
      </c>
      <c r="H40" s="85">
        <v>3.2010566800000002</v>
      </c>
    </row>
    <row r="41" spans="1:8" ht="24" customHeight="1">
      <c r="A41" s="24">
        <v>27</v>
      </c>
      <c r="B41" s="25" t="s">
        <v>2666</v>
      </c>
      <c r="C41" s="25" t="s">
        <v>2667</v>
      </c>
      <c r="D41" s="25" t="s">
        <v>277</v>
      </c>
      <c r="E41" s="16">
        <v>1.6930000000000001</v>
      </c>
      <c r="F41" s="77">
        <v>0</v>
      </c>
      <c r="G41" s="83">
        <f>E41*F41</f>
        <v>0</v>
      </c>
      <c r="H41" s="83">
        <v>3.2010566800000002</v>
      </c>
    </row>
    <row r="42" spans="1:8" ht="28.5" customHeight="1">
      <c r="A42" s="21"/>
      <c r="B42" s="22" t="s">
        <v>271</v>
      </c>
      <c r="C42" s="22" t="s">
        <v>533</v>
      </c>
      <c r="D42" s="22"/>
      <c r="E42" s="23"/>
      <c r="F42" s="76"/>
      <c r="G42" s="85">
        <f>SUM(G43:G52)</f>
        <v>0</v>
      </c>
      <c r="H42" s="85">
        <v>22.234800280000002</v>
      </c>
    </row>
    <row r="43" spans="1:8" ht="24" customHeight="1">
      <c r="A43" s="24">
        <v>28</v>
      </c>
      <c r="B43" s="25" t="s">
        <v>1462</v>
      </c>
      <c r="C43" s="25" t="s">
        <v>1463</v>
      </c>
      <c r="D43" s="25" t="s">
        <v>287</v>
      </c>
      <c r="E43" s="16">
        <v>37.44</v>
      </c>
      <c r="F43" s="77">
        <v>0</v>
      </c>
      <c r="G43" s="83">
        <f>E43*F43</f>
        <v>0</v>
      </c>
      <c r="H43" s="83">
        <v>3.7439999999999999E-4</v>
      </c>
    </row>
    <row r="44" spans="1:8" ht="24" customHeight="1">
      <c r="A44" s="26">
        <v>29</v>
      </c>
      <c r="B44" s="27" t="s">
        <v>2674</v>
      </c>
      <c r="C44" s="27" t="s">
        <v>2675</v>
      </c>
      <c r="D44" s="27" t="s">
        <v>312</v>
      </c>
      <c r="E44" s="28">
        <v>40.921999999999997</v>
      </c>
      <c r="F44" s="79">
        <v>0</v>
      </c>
      <c r="G44" s="86">
        <f t="shared" ref="G44:G52" si="1">E44*F44</f>
        <v>0</v>
      </c>
      <c r="H44" s="86">
        <v>0.19765326</v>
      </c>
    </row>
    <row r="45" spans="1:8" ht="24" customHeight="1">
      <c r="A45" s="24">
        <v>30</v>
      </c>
      <c r="B45" s="25" t="s">
        <v>2680</v>
      </c>
      <c r="C45" s="25" t="s">
        <v>2681</v>
      </c>
      <c r="D45" s="25" t="s">
        <v>312</v>
      </c>
      <c r="E45" s="16">
        <v>4</v>
      </c>
      <c r="F45" s="77">
        <v>0</v>
      </c>
      <c r="G45" s="83">
        <f t="shared" si="1"/>
        <v>0</v>
      </c>
      <c r="H45" s="83">
        <v>8.0000000000000007E-5</v>
      </c>
    </row>
    <row r="46" spans="1:8" ht="13.5" customHeight="1">
      <c r="A46" s="26">
        <v>31</v>
      </c>
      <c r="B46" s="27" t="s">
        <v>2682</v>
      </c>
      <c r="C46" s="27" t="s">
        <v>2683</v>
      </c>
      <c r="D46" s="27" t="s">
        <v>312</v>
      </c>
      <c r="E46" s="28">
        <v>4.0599999999999996</v>
      </c>
      <c r="F46" s="79">
        <v>0</v>
      </c>
      <c r="G46" s="86">
        <f t="shared" si="1"/>
        <v>0</v>
      </c>
      <c r="H46" s="86">
        <v>6.4148E-3</v>
      </c>
    </row>
    <row r="47" spans="1:8" ht="24" customHeight="1">
      <c r="A47" s="24">
        <v>32</v>
      </c>
      <c r="B47" s="25" t="s">
        <v>2686</v>
      </c>
      <c r="C47" s="25" t="s">
        <v>2687</v>
      </c>
      <c r="D47" s="25" t="s">
        <v>312</v>
      </c>
      <c r="E47" s="16">
        <v>1</v>
      </c>
      <c r="F47" s="77">
        <v>0</v>
      </c>
      <c r="G47" s="83">
        <f t="shared" si="1"/>
        <v>0</v>
      </c>
      <c r="H47" s="83">
        <v>6.9999999999999994E-5</v>
      </c>
    </row>
    <row r="48" spans="1:8" ht="13.5" customHeight="1">
      <c r="A48" s="24">
        <v>33</v>
      </c>
      <c r="B48" s="25" t="s">
        <v>2696</v>
      </c>
      <c r="C48" s="25" t="s">
        <v>2697</v>
      </c>
      <c r="D48" s="25" t="s">
        <v>287</v>
      </c>
      <c r="E48" s="16">
        <v>37.44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34</v>
      </c>
      <c r="B49" s="25" t="s">
        <v>1215</v>
      </c>
      <c r="C49" s="25" t="s">
        <v>1216</v>
      </c>
      <c r="D49" s="25" t="s">
        <v>312</v>
      </c>
      <c r="E49" s="16">
        <v>2</v>
      </c>
      <c r="F49" s="77">
        <v>0</v>
      </c>
      <c r="G49" s="83">
        <f t="shared" si="1"/>
        <v>0</v>
      </c>
      <c r="H49" s="83">
        <v>4.1599999999999998E-2</v>
      </c>
    </row>
    <row r="50" spans="1:8" ht="24" customHeight="1">
      <c r="A50" s="24">
        <v>35</v>
      </c>
      <c r="B50" s="25" t="s">
        <v>2716</v>
      </c>
      <c r="C50" s="25" t="s">
        <v>2717</v>
      </c>
      <c r="D50" s="25" t="s">
        <v>277</v>
      </c>
      <c r="E50" s="16">
        <v>9.7560000000000002</v>
      </c>
      <c r="F50" s="77">
        <v>0</v>
      </c>
      <c r="G50" s="83">
        <f t="shared" si="1"/>
        <v>0</v>
      </c>
      <c r="H50" s="83">
        <v>21.808855080000001</v>
      </c>
    </row>
    <row r="51" spans="1:8" ht="13.5" customHeight="1">
      <c r="A51" s="24">
        <v>36</v>
      </c>
      <c r="B51" s="25" t="s">
        <v>2718</v>
      </c>
      <c r="C51" s="25" t="s">
        <v>2719</v>
      </c>
      <c r="D51" s="25" t="s">
        <v>324</v>
      </c>
      <c r="E51" s="16">
        <v>42.192999999999998</v>
      </c>
      <c r="F51" s="77">
        <v>0</v>
      </c>
      <c r="G51" s="83">
        <f t="shared" si="1"/>
        <v>0</v>
      </c>
      <c r="H51" s="83">
        <v>0.17636673999999999</v>
      </c>
    </row>
    <row r="52" spans="1:8" ht="13.5" customHeight="1">
      <c r="A52" s="24">
        <v>37</v>
      </c>
      <c r="B52" s="25" t="s">
        <v>2720</v>
      </c>
      <c r="C52" s="25" t="s">
        <v>2721</v>
      </c>
      <c r="D52" s="25" t="s">
        <v>287</v>
      </c>
      <c r="E52" s="16">
        <v>33.86</v>
      </c>
      <c r="F52" s="77">
        <v>0</v>
      </c>
      <c r="G52" s="83">
        <f t="shared" si="1"/>
        <v>0</v>
      </c>
      <c r="H52" s="83">
        <v>3.3860000000000001E-3</v>
      </c>
    </row>
    <row r="53" spans="1:8" ht="28.5" customHeight="1">
      <c r="A53" s="21"/>
      <c r="B53" s="22" t="s">
        <v>302</v>
      </c>
      <c r="C53" s="22" t="s">
        <v>303</v>
      </c>
      <c r="D53" s="22"/>
      <c r="E53" s="23"/>
      <c r="F53" s="76"/>
      <c r="G53" s="85">
        <f>G54</f>
        <v>0</v>
      </c>
      <c r="H53" s="85">
        <v>0</v>
      </c>
    </row>
    <row r="54" spans="1:8" ht="24" customHeight="1">
      <c r="A54" s="53">
        <v>38</v>
      </c>
      <c r="B54" s="54" t="s">
        <v>2724</v>
      </c>
      <c r="C54" s="54" t="s">
        <v>2725</v>
      </c>
      <c r="D54" s="54" t="s">
        <v>280</v>
      </c>
      <c r="E54" s="55">
        <v>64.614000000000004</v>
      </c>
      <c r="F54" s="80">
        <v>0</v>
      </c>
      <c r="G54" s="87">
        <f>E54*F54</f>
        <v>0</v>
      </c>
      <c r="H54" s="87">
        <v>0</v>
      </c>
    </row>
    <row r="55" spans="1:8" ht="30.75" customHeight="1">
      <c r="A55" s="29"/>
      <c r="B55" s="30"/>
      <c r="C55" s="30" t="s">
        <v>313</v>
      </c>
      <c r="D55" s="30"/>
      <c r="E55" s="31"/>
      <c r="F55" s="89"/>
      <c r="G55" s="89">
        <f>G11</f>
        <v>0</v>
      </c>
      <c r="H55" s="89">
        <v>59.9563737</v>
      </c>
    </row>
  </sheetData>
  <sheetProtection algorithmName="SHA-512" hashValue="SBq38mWXgAdlstO5TO4QOs2PbhA84VNNJKqdRhZ00eU4SLUV0h5B4dwWkBu6A4s5gJJh8hlw4DhbGvqKldnPmg==" saltValue="gdMDl4QKUPqK316ro8wXr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94">
    <pageSetUpPr fitToPage="1"/>
  </sheetPr>
  <dimension ref="A1:H66"/>
  <sheetViews>
    <sheetView topLeftCell="A51" workbookViewId="0">
      <selection activeCell="F68" sqref="F68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2822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2824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7.2213900000000004</v>
      </c>
    </row>
    <row r="12" spans="1:8" ht="30.75" customHeight="1">
      <c r="A12" s="18"/>
      <c r="B12" s="22">
        <v>1</v>
      </c>
      <c r="C12" s="22" t="s">
        <v>1835</v>
      </c>
      <c r="D12" s="19"/>
      <c r="E12" s="20"/>
      <c r="F12" s="88"/>
      <c r="G12" s="85">
        <f>SUM(G13)</f>
        <v>0</v>
      </c>
      <c r="H12" s="85">
        <v>0</v>
      </c>
    </row>
    <row r="13" spans="1:8" ht="30.75" customHeight="1">
      <c r="A13" s="50"/>
      <c r="B13" s="44" t="s">
        <v>1836</v>
      </c>
      <c r="C13" s="44" t="s">
        <v>975</v>
      </c>
      <c r="D13" s="44" t="s">
        <v>280</v>
      </c>
      <c r="E13" s="45">
        <v>140.4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SUM(G15)</f>
        <v>0</v>
      </c>
      <c r="H14" s="85">
        <v>7.2213900000000004</v>
      </c>
    </row>
    <row r="15" spans="1:8" ht="24" customHeight="1">
      <c r="A15" s="26">
        <v>1</v>
      </c>
      <c r="B15" s="27" t="s">
        <v>2825</v>
      </c>
      <c r="C15" s="27" t="s">
        <v>2826</v>
      </c>
      <c r="D15" s="27" t="s">
        <v>277</v>
      </c>
      <c r="E15" s="28">
        <v>3</v>
      </c>
      <c r="F15" s="79">
        <v>0</v>
      </c>
      <c r="G15" s="86">
        <f>E15*F15</f>
        <v>0</v>
      </c>
      <c r="H15" s="86">
        <v>7.2213900000000004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2827</v>
      </c>
      <c r="C17" s="25" t="s">
        <v>2828</v>
      </c>
      <c r="D17" s="25" t="s">
        <v>324</v>
      </c>
      <c r="E17" s="16">
        <v>54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1381</v>
      </c>
      <c r="C18" s="19" t="s">
        <v>1382</v>
      </c>
      <c r="D18" s="19"/>
      <c r="E18" s="20"/>
      <c r="F18" s="75"/>
      <c r="G18" s="88">
        <f>G19+G22+G32+G60</f>
        <v>0</v>
      </c>
      <c r="H18" s="88">
        <v>104.86765</v>
      </c>
    </row>
    <row r="19" spans="1:8" ht="28.5" customHeight="1">
      <c r="A19" s="21"/>
      <c r="B19" s="22" t="s">
        <v>2829</v>
      </c>
      <c r="C19" s="22" t="s">
        <v>2830</v>
      </c>
      <c r="D19" s="22"/>
      <c r="E19" s="23"/>
      <c r="F19" s="76"/>
      <c r="G19" s="85">
        <f>SUM(G20:G21)</f>
        <v>0</v>
      </c>
      <c r="H19" s="85">
        <v>0</v>
      </c>
    </row>
    <row r="20" spans="1:8" ht="13.5" customHeight="1">
      <c r="A20" s="24">
        <v>3</v>
      </c>
      <c r="B20" s="25" t="s">
        <v>2831</v>
      </c>
      <c r="C20" s="25" t="s">
        <v>2832</v>
      </c>
      <c r="D20" s="25" t="s">
        <v>287</v>
      </c>
      <c r="E20" s="16">
        <v>285</v>
      </c>
      <c r="F20" s="77">
        <v>0</v>
      </c>
      <c r="G20" s="83">
        <f>E20*F20</f>
        <v>0</v>
      </c>
      <c r="H20" s="83">
        <v>0</v>
      </c>
    </row>
    <row r="21" spans="1:8" ht="13.5" customHeight="1">
      <c r="A21" s="24">
        <v>4</v>
      </c>
      <c r="B21" s="25" t="s">
        <v>1570</v>
      </c>
      <c r="C21" s="25" t="s">
        <v>1571</v>
      </c>
      <c r="D21" s="25" t="s">
        <v>1366</v>
      </c>
      <c r="E21" s="16">
        <v>2.4569999999999999</v>
      </c>
      <c r="F21" s="77">
        <v>0</v>
      </c>
      <c r="G21" s="83">
        <f>E21*F21</f>
        <v>0</v>
      </c>
      <c r="H21" s="83">
        <v>0</v>
      </c>
    </row>
    <row r="22" spans="1:8" ht="28.5" customHeight="1">
      <c r="A22" s="21"/>
      <c r="B22" s="22" t="s">
        <v>1383</v>
      </c>
      <c r="C22" s="22" t="s">
        <v>1384</v>
      </c>
      <c r="D22" s="22"/>
      <c r="E22" s="23"/>
      <c r="F22" s="76"/>
      <c r="G22" s="85">
        <f>SUM(G23:G31)</f>
        <v>0</v>
      </c>
      <c r="H22" s="85">
        <v>0.1206</v>
      </c>
    </row>
    <row r="23" spans="1:8" ht="13.5" customHeight="1">
      <c r="A23" s="24">
        <v>5</v>
      </c>
      <c r="B23" s="25" t="s">
        <v>2833</v>
      </c>
      <c r="C23" s="25" t="s">
        <v>2834</v>
      </c>
      <c r="D23" s="25" t="s">
        <v>287</v>
      </c>
      <c r="E23" s="16">
        <v>35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6">
        <v>6</v>
      </c>
      <c r="B24" s="27" t="s">
        <v>2835</v>
      </c>
      <c r="C24" s="27" t="s">
        <v>2836</v>
      </c>
      <c r="D24" s="27" t="s">
        <v>312</v>
      </c>
      <c r="E24" s="28">
        <v>1</v>
      </c>
      <c r="F24" s="79">
        <v>0</v>
      </c>
      <c r="G24" s="86">
        <f t="shared" ref="G24:G31" si="0">E24*F24</f>
        <v>0</v>
      </c>
      <c r="H24" s="86">
        <v>1.0000000000000001E-5</v>
      </c>
    </row>
    <row r="25" spans="1:8" ht="13.5" customHeight="1">
      <c r="A25" s="26">
        <v>7</v>
      </c>
      <c r="B25" s="27" t="s">
        <v>2837</v>
      </c>
      <c r="C25" s="27" t="s">
        <v>2838</v>
      </c>
      <c r="D25" s="27" t="s">
        <v>287</v>
      </c>
      <c r="E25" s="28">
        <v>35</v>
      </c>
      <c r="F25" s="79">
        <v>0</v>
      </c>
      <c r="G25" s="86">
        <f t="shared" si="0"/>
        <v>0</v>
      </c>
      <c r="H25" s="86">
        <v>3.0099999999999998E-2</v>
      </c>
    </row>
    <row r="26" spans="1:8" ht="24" customHeight="1">
      <c r="A26" s="26">
        <v>8</v>
      </c>
      <c r="B26" s="27" t="s">
        <v>2839</v>
      </c>
      <c r="C26" s="27" t="s">
        <v>2840</v>
      </c>
      <c r="D26" s="27" t="s">
        <v>312</v>
      </c>
      <c r="E26" s="28">
        <v>2</v>
      </c>
      <c r="F26" s="79">
        <v>0</v>
      </c>
      <c r="G26" s="86">
        <f t="shared" si="0"/>
        <v>0</v>
      </c>
      <c r="H26" s="86">
        <v>2.0000000000000002E-5</v>
      </c>
    </row>
    <row r="27" spans="1:8" ht="24" customHeight="1">
      <c r="A27" s="24">
        <v>9</v>
      </c>
      <c r="B27" s="25" t="s">
        <v>2841</v>
      </c>
      <c r="C27" s="25" t="s">
        <v>2842</v>
      </c>
      <c r="D27" s="25" t="s">
        <v>287</v>
      </c>
      <c r="E27" s="16">
        <v>94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10</v>
      </c>
      <c r="B28" s="27" t="s">
        <v>2843</v>
      </c>
      <c r="C28" s="27" t="s">
        <v>2844</v>
      </c>
      <c r="D28" s="27" t="s">
        <v>312</v>
      </c>
      <c r="E28" s="28">
        <v>3</v>
      </c>
      <c r="F28" s="79">
        <v>0</v>
      </c>
      <c r="G28" s="86">
        <f t="shared" si="0"/>
        <v>0</v>
      </c>
      <c r="H28" s="86">
        <v>1.17E-3</v>
      </c>
    </row>
    <row r="29" spans="1:8" ht="13.5" customHeight="1">
      <c r="A29" s="26">
        <v>11</v>
      </c>
      <c r="B29" s="27" t="s">
        <v>2845</v>
      </c>
      <c r="C29" s="27" t="s">
        <v>2846</v>
      </c>
      <c r="D29" s="27" t="s">
        <v>287</v>
      </c>
      <c r="E29" s="28">
        <v>94</v>
      </c>
      <c r="F29" s="79">
        <v>0</v>
      </c>
      <c r="G29" s="86">
        <f t="shared" si="0"/>
        <v>0</v>
      </c>
      <c r="H29" s="86">
        <v>8.9300000000000004E-2</v>
      </c>
    </row>
    <row r="30" spans="1:8" ht="13.5" customHeight="1">
      <c r="A30" s="24">
        <v>12</v>
      </c>
      <c r="B30" s="25" t="s">
        <v>2847</v>
      </c>
      <c r="C30" s="25" t="s">
        <v>2848</v>
      </c>
      <c r="D30" s="25" t="s">
        <v>287</v>
      </c>
      <c r="E30" s="16">
        <v>2520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4">
        <v>13</v>
      </c>
      <c r="B31" s="54" t="s">
        <v>1570</v>
      </c>
      <c r="C31" s="54" t="s">
        <v>1571</v>
      </c>
      <c r="D31" s="54" t="s">
        <v>1366</v>
      </c>
      <c r="E31" s="55">
        <v>1</v>
      </c>
      <c r="F31" s="80">
        <v>0</v>
      </c>
      <c r="G31" s="87">
        <f t="shared" si="0"/>
        <v>0</v>
      </c>
      <c r="H31" s="87">
        <v>0</v>
      </c>
    </row>
    <row r="32" spans="1:8" ht="28.5" customHeight="1">
      <c r="A32" s="21"/>
      <c r="B32" s="22" t="s">
        <v>1960</v>
      </c>
      <c r="C32" s="22" t="s">
        <v>1961</v>
      </c>
      <c r="D32" s="22"/>
      <c r="E32" s="23"/>
      <c r="F32" s="76"/>
      <c r="G32" s="85">
        <f>SUM(G33:G59)</f>
        <v>0</v>
      </c>
      <c r="H32" s="85">
        <v>104.74705</v>
      </c>
    </row>
    <row r="33" spans="1:8" ht="24" customHeight="1">
      <c r="A33" s="24">
        <v>14</v>
      </c>
      <c r="B33" s="25" t="s">
        <v>2849</v>
      </c>
      <c r="C33" s="25" t="s">
        <v>2850</v>
      </c>
      <c r="D33" s="25" t="s">
        <v>287</v>
      </c>
      <c r="E33" s="16">
        <v>240</v>
      </c>
      <c r="F33" s="77">
        <v>0</v>
      </c>
      <c r="G33" s="83">
        <f>E33*F33</f>
        <v>0</v>
      </c>
      <c r="H33" s="83">
        <v>0</v>
      </c>
    </row>
    <row r="34" spans="1:8" ht="24" customHeight="1">
      <c r="A34" s="24">
        <v>15</v>
      </c>
      <c r="B34" s="25" t="s">
        <v>2851</v>
      </c>
      <c r="C34" s="25" t="s">
        <v>2852</v>
      </c>
      <c r="D34" s="25" t="s">
        <v>287</v>
      </c>
      <c r="E34" s="16">
        <v>186</v>
      </c>
      <c r="F34" s="77">
        <v>0</v>
      </c>
      <c r="G34" s="83">
        <f t="shared" ref="G34:G59" si="1">E34*F34</f>
        <v>0</v>
      </c>
      <c r="H34" s="83">
        <v>0</v>
      </c>
    </row>
    <row r="35" spans="1:8" ht="24" customHeight="1">
      <c r="A35" s="24">
        <v>16</v>
      </c>
      <c r="B35" s="25" t="s">
        <v>2853</v>
      </c>
      <c r="C35" s="25" t="s">
        <v>2854</v>
      </c>
      <c r="D35" s="25" t="s">
        <v>287</v>
      </c>
      <c r="E35" s="16">
        <v>54</v>
      </c>
      <c r="F35" s="77">
        <v>0</v>
      </c>
      <c r="G35" s="83">
        <f t="shared" si="1"/>
        <v>0</v>
      </c>
      <c r="H35" s="83">
        <v>0</v>
      </c>
    </row>
    <row r="36" spans="1:8" ht="24" customHeight="1">
      <c r="A36" s="24">
        <v>17</v>
      </c>
      <c r="B36" s="25" t="s">
        <v>2855</v>
      </c>
      <c r="C36" s="25" t="s">
        <v>2856</v>
      </c>
      <c r="D36" s="25" t="s">
        <v>277</v>
      </c>
      <c r="E36" s="16">
        <v>376.2</v>
      </c>
      <c r="F36" s="77">
        <v>0</v>
      </c>
      <c r="G36" s="83">
        <f t="shared" si="1"/>
        <v>0</v>
      </c>
      <c r="H36" s="83">
        <v>0</v>
      </c>
    </row>
    <row r="37" spans="1:8" ht="24" customHeight="1">
      <c r="A37" s="24">
        <v>18</v>
      </c>
      <c r="B37" s="25" t="s">
        <v>2857</v>
      </c>
      <c r="C37" s="25" t="s">
        <v>2858</v>
      </c>
      <c r="D37" s="25" t="s">
        <v>277</v>
      </c>
      <c r="E37" s="16">
        <v>376.2</v>
      </c>
      <c r="F37" s="77">
        <v>0</v>
      </c>
      <c r="G37" s="83">
        <f t="shared" si="1"/>
        <v>0</v>
      </c>
      <c r="H37" s="83">
        <v>0</v>
      </c>
    </row>
    <row r="38" spans="1:8" ht="13.5" customHeight="1">
      <c r="A38" s="24">
        <v>19</v>
      </c>
      <c r="B38" s="25" t="s">
        <v>2859</v>
      </c>
      <c r="C38" s="25" t="s">
        <v>2860</v>
      </c>
      <c r="D38" s="25" t="s">
        <v>287</v>
      </c>
      <c r="E38" s="16">
        <v>120</v>
      </c>
      <c r="F38" s="77">
        <v>0</v>
      </c>
      <c r="G38" s="83">
        <f t="shared" si="1"/>
        <v>0</v>
      </c>
      <c r="H38" s="83">
        <v>0</v>
      </c>
    </row>
    <row r="39" spans="1:8" ht="24" customHeight="1">
      <c r="A39" s="26">
        <v>20</v>
      </c>
      <c r="B39" s="27" t="s">
        <v>2861</v>
      </c>
      <c r="C39" s="27" t="s">
        <v>2862</v>
      </c>
      <c r="D39" s="27" t="s">
        <v>277</v>
      </c>
      <c r="E39" s="28">
        <v>10.56</v>
      </c>
      <c r="F39" s="79">
        <v>0</v>
      </c>
      <c r="G39" s="86">
        <f t="shared" si="1"/>
        <v>0</v>
      </c>
      <c r="H39" s="86">
        <v>5.8079999999999998</v>
      </c>
    </row>
    <row r="40" spans="1:8" ht="24" customHeight="1">
      <c r="A40" s="26">
        <v>21</v>
      </c>
      <c r="B40" s="27" t="s">
        <v>2863</v>
      </c>
      <c r="C40" s="27" t="s">
        <v>2864</v>
      </c>
      <c r="D40" s="27" t="s">
        <v>277</v>
      </c>
      <c r="E40" s="28">
        <v>5.1429999999999998</v>
      </c>
      <c r="F40" s="79">
        <v>0</v>
      </c>
      <c r="G40" s="86">
        <f t="shared" si="1"/>
        <v>0</v>
      </c>
      <c r="H40" s="86">
        <v>2.8286500000000001</v>
      </c>
    </row>
    <row r="41" spans="1:8" ht="13.5" customHeight="1">
      <c r="A41" s="26">
        <v>22</v>
      </c>
      <c r="B41" s="27" t="s">
        <v>2865</v>
      </c>
      <c r="C41" s="27" t="s">
        <v>2866</v>
      </c>
      <c r="D41" s="27" t="s">
        <v>2867</v>
      </c>
      <c r="E41" s="28">
        <v>340</v>
      </c>
      <c r="F41" s="79">
        <v>0</v>
      </c>
      <c r="G41" s="86">
        <f t="shared" si="1"/>
        <v>0</v>
      </c>
      <c r="H41" s="86">
        <v>0</v>
      </c>
    </row>
    <row r="42" spans="1:8" ht="24" customHeight="1">
      <c r="A42" s="24">
        <v>23</v>
      </c>
      <c r="B42" s="25" t="s">
        <v>2868</v>
      </c>
      <c r="C42" s="25" t="s">
        <v>2869</v>
      </c>
      <c r="D42" s="25" t="s">
        <v>287</v>
      </c>
      <c r="E42" s="16">
        <v>120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24</v>
      </c>
      <c r="B43" s="25" t="s">
        <v>2870</v>
      </c>
      <c r="C43" s="25" t="s">
        <v>2871</v>
      </c>
      <c r="D43" s="25" t="s">
        <v>287</v>
      </c>
      <c r="E43" s="16">
        <v>651</v>
      </c>
      <c r="F43" s="77">
        <v>0</v>
      </c>
      <c r="G43" s="83">
        <f t="shared" si="1"/>
        <v>0</v>
      </c>
      <c r="H43" s="83">
        <v>0</v>
      </c>
    </row>
    <row r="44" spans="1:8" ht="13.5" customHeight="1">
      <c r="A44" s="26">
        <v>25</v>
      </c>
      <c r="B44" s="27" t="s">
        <v>2175</v>
      </c>
      <c r="C44" s="27" t="s">
        <v>2872</v>
      </c>
      <c r="D44" s="27" t="s">
        <v>280</v>
      </c>
      <c r="E44" s="28">
        <v>42.05</v>
      </c>
      <c r="F44" s="79">
        <v>0</v>
      </c>
      <c r="G44" s="86">
        <f t="shared" si="1"/>
        <v>0</v>
      </c>
      <c r="H44" s="86">
        <v>42.05</v>
      </c>
    </row>
    <row r="45" spans="1:8" ht="13.5" customHeight="1">
      <c r="A45" s="26">
        <v>26</v>
      </c>
      <c r="B45" s="27" t="s">
        <v>2873</v>
      </c>
      <c r="C45" s="27" t="s">
        <v>2874</v>
      </c>
      <c r="D45" s="27" t="s">
        <v>312</v>
      </c>
      <c r="E45" s="28">
        <v>1302</v>
      </c>
      <c r="F45" s="79">
        <v>0</v>
      </c>
      <c r="G45" s="86">
        <f t="shared" si="1"/>
        <v>0</v>
      </c>
      <c r="H45" s="86">
        <v>23.436</v>
      </c>
    </row>
    <row r="46" spans="1:8" ht="24" customHeight="1">
      <c r="A46" s="24">
        <v>27</v>
      </c>
      <c r="B46" s="25" t="s">
        <v>2090</v>
      </c>
      <c r="C46" s="25" t="s">
        <v>2091</v>
      </c>
      <c r="D46" s="25" t="s">
        <v>287</v>
      </c>
      <c r="E46" s="16">
        <v>600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28</v>
      </c>
      <c r="B47" s="27" t="s">
        <v>2092</v>
      </c>
      <c r="C47" s="27" t="s">
        <v>2875</v>
      </c>
      <c r="D47" s="27" t="s">
        <v>287</v>
      </c>
      <c r="E47" s="28">
        <v>600</v>
      </c>
      <c r="F47" s="79">
        <v>0</v>
      </c>
      <c r="G47" s="86">
        <f t="shared" si="1"/>
        <v>0</v>
      </c>
      <c r="H47" s="86">
        <v>0.126</v>
      </c>
    </row>
    <row r="48" spans="1:8" ht="13.5" customHeight="1">
      <c r="A48" s="24">
        <v>29</v>
      </c>
      <c r="B48" s="25" t="s">
        <v>2876</v>
      </c>
      <c r="C48" s="25" t="s">
        <v>2877</v>
      </c>
      <c r="D48" s="25" t="s">
        <v>287</v>
      </c>
      <c r="E48" s="16">
        <v>558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30</v>
      </c>
      <c r="B49" s="27" t="s">
        <v>2878</v>
      </c>
      <c r="C49" s="27" t="s">
        <v>2879</v>
      </c>
      <c r="D49" s="27" t="s">
        <v>312</v>
      </c>
      <c r="E49" s="28">
        <v>1116</v>
      </c>
      <c r="F49" s="79">
        <v>0</v>
      </c>
      <c r="G49" s="86">
        <f t="shared" si="1"/>
        <v>0</v>
      </c>
      <c r="H49" s="86">
        <v>18.972000000000001</v>
      </c>
    </row>
    <row r="50" spans="1:8" ht="24" customHeight="1">
      <c r="A50" s="24">
        <v>31</v>
      </c>
      <c r="B50" s="25" t="s">
        <v>2181</v>
      </c>
      <c r="C50" s="25" t="s">
        <v>2182</v>
      </c>
      <c r="D50" s="25" t="s">
        <v>287</v>
      </c>
      <c r="E50" s="16">
        <v>192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6">
        <v>32</v>
      </c>
      <c r="B51" s="27" t="s">
        <v>2880</v>
      </c>
      <c r="C51" s="27" t="s">
        <v>2881</v>
      </c>
      <c r="D51" s="27" t="s">
        <v>312</v>
      </c>
      <c r="E51" s="28">
        <v>192</v>
      </c>
      <c r="F51" s="79">
        <v>0</v>
      </c>
      <c r="G51" s="86">
        <f t="shared" si="1"/>
        <v>0</v>
      </c>
      <c r="H51" s="86">
        <v>7.68</v>
      </c>
    </row>
    <row r="52" spans="1:8" ht="13.5" customHeight="1">
      <c r="A52" s="26">
        <v>33</v>
      </c>
      <c r="B52" s="27" t="s">
        <v>2882</v>
      </c>
      <c r="C52" s="27" t="s">
        <v>2883</v>
      </c>
      <c r="D52" s="27" t="s">
        <v>312</v>
      </c>
      <c r="E52" s="28">
        <v>384</v>
      </c>
      <c r="F52" s="79">
        <v>0</v>
      </c>
      <c r="G52" s="86">
        <f t="shared" si="1"/>
        <v>0</v>
      </c>
      <c r="H52" s="86">
        <v>3.84</v>
      </c>
    </row>
    <row r="53" spans="1:8" ht="24" customHeight="1">
      <c r="A53" s="24">
        <v>34</v>
      </c>
      <c r="B53" s="25" t="s">
        <v>1964</v>
      </c>
      <c r="C53" s="25" t="s">
        <v>1965</v>
      </c>
      <c r="D53" s="25" t="s">
        <v>277</v>
      </c>
      <c r="E53" s="16">
        <v>72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35</v>
      </c>
      <c r="B54" s="54">
        <v>460600002</v>
      </c>
      <c r="C54" s="54" t="s">
        <v>1967</v>
      </c>
      <c r="D54" s="54" t="s">
        <v>277</v>
      </c>
      <c r="E54" s="55">
        <v>2088</v>
      </c>
      <c r="F54" s="80">
        <v>0</v>
      </c>
      <c r="G54" s="87">
        <f>E54*F54</f>
        <v>0</v>
      </c>
      <c r="H54" s="87">
        <v>0</v>
      </c>
    </row>
    <row r="55" spans="1:8" ht="24" customHeight="1">
      <c r="A55" s="24">
        <v>36</v>
      </c>
      <c r="B55" s="25" t="s">
        <v>2884</v>
      </c>
      <c r="C55" s="25" t="s">
        <v>2885</v>
      </c>
      <c r="D55" s="25" t="s">
        <v>2867</v>
      </c>
      <c r="E55" s="16">
        <v>3</v>
      </c>
      <c r="F55" s="77">
        <v>0</v>
      </c>
      <c r="G55" s="83">
        <f t="shared" si="1"/>
        <v>0</v>
      </c>
      <c r="H55" s="83">
        <v>0</v>
      </c>
    </row>
    <row r="56" spans="1:8" ht="13.5" customHeight="1">
      <c r="A56" s="26">
        <v>37</v>
      </c>
      <c r="B56" s="27" t="s">
        <v>2886</v>
      </c>
      <c r="C56" s="27" t="s">
        <v>2887</v>
      </c>
      <c r="D56" s="27" t="s">
        <v>312</v>
      </c>
      <c r="E56" s="28">
        <v>16</v>
      </c>
      <c r="F56" s="79">
        <v>0</v>
      </c>
      <c r="G56" s="86">
        <f t="shared" si="1"/>
        <v>0</v>
      </c>
      <c r="H56" s="86">
        <v>6.4000000000000003E-3</v>
      </c>
    </row>
    <row r="57" spans="1:8" ht="13.5" customHeight="1">
      <c r="A57" s="53">
        <v>38</v>
      </c>
      <c r="B57" s="54" t="s">
        <v>1566</v>
      </c>
      <c r="C57" s="54" t="s">
        <v>1567</v>
      </c>
      <c r="D57" s="54" t="s">
        <v>1366</v>
      </c>
      <c r="E57" s="55">
        <v>1</v>
      </c>
      <c r="F57" s="80">
        <v>0</v>
      </c>
      <c r="G57" s="87">
        <f t="shared" si="1"/>
        <v>0</v>
      </c>
      <c r="H57" s="87">
        <v>0</v>
      </c>
    </row>
    <row r="58" spans="1:8" ht="13.5" customHeight="1">
      <c r="A58" s="53">
        <v>39</v>
      </c>
      <c r="B58" s="54" t="s">
        <v>1568</v>
      </c>
      <c r="C58" s="54" t="s">
        <v>1569</v>
      </c>
      <c r="D58" s="54" t="s">
        <v>1366</v>
      </c>
      <c r="E58" s="55">
        <v>3</v>
      </c>
      <c r="F58" s="80">
        <v>0</v>
      </c>
      <c r="G58" s="87">
        <f t="shared" si="1"/>
        <v>0</v>
      </c>
      <c r="H58" s="87">
        <v>0</v>
      </c>
    </row>
    <row r="59" spans="1:8" ht="13.5" customHeight="1">
      <c r="A59" s="53">
        <v>40</v>
      </c>
      <c r="B59" s="54" t="s">
        <v>1570</v>
      </c>
      <c r="C59" s="54" t="s">
        <v>1571</v>
      </c>
      <c r="D59" s="54" t="s">
        <v>1366</v>
      </c>
      <c r="E59" s="55">
        <v>1</v>
      </c>
      <c r="F59" s="80">
        <v>0</v>
      </c>
      <c r="G59" s="87">
        <f t="shared" si="1"/>
        <v>0</v>
      </c>
      <c r="H59" s="87">
        <v>0</v>
      </c>
    </row>
    <row r="60" spans="1:8" ht="28.5" customHeight="1">
      <c r="A60" s="21"/>
      <c r="B60" s="22" t="s">
        <v>2888</v>
      </c>
      <c r="C60" s="22" t="s">
        <v>2889</v>
      </c>
      <c r="D60" s="22"/>
      <c r="E60" s="23"/>
      <c r="F60" s="76"/>
      <c r="G60" s="85">
        <f>G61</f>
        <v>0</v>
      </c>
      <c r="H60" s="85">
        <v>0</v>
      </c>
    </row>
    <row r="61" spans="1:8" ht="24" customHeight="1">
      <c r="A61" s="24">
        <v>41</v>
      </c>
      <c r="B61" s="25" t="s">
        <v>2890</v>
      </c>
      <c r="C61" s="25" t="s">
        <v>2891</v>
      </c>
      <c r="D61" s="25" t="s">
        <v>312</v>
      </c>
      <c r="E61" s="16">
        <v>5</v>
      </c>
      <c r="F61" s="77">
        <v>0</v>
      </c>
      <c r="G61" s="83">
        <f>E61*F61</f>
        <v>0</v>
      </c>
      <c r="H61" s="83">
        <v>0</v>
      </c>
    </row>
    <row r="62" spans="1:8" ht="30.75" customHeight="1">
      <c r="A62" s="18"/>
      <c r="B62" s="19" t="s">
        <v>2892</v>
      </c>
      <c r="C62" s="19" t="s">
        <v>2893</v>
      </c>
      <c r="D62" s="19"/>
      <c r="E62" s="20"/>
      <c r="F62" s="75"/>
      <c r="G62" s="88">
        <f>SUM(G63:G65)</f>
        <v>0</v>
      </c>
      <c r="H62" s="88">
        <v>0</v>
      </c>
    </row>
    <row r="63" spans="1:8" ht="13.5" customHeight="1">
      <c r="A63" s="24">
        <v>42</v>
      </c>
      <c r="B63" s="25" t="s">
        <v>2894</v>
      </c>
      <c r="C63" s="25" t="s">
        <v>2895</v>
      </c>
      <c r="D63" s="25" t="s">
        <v>938</v>
      </c>
      <c r="E63" s="16">
        <v>5</v>
      </c>
      <c r="F63" s="77">
        <v>0</v>
      </c>
      <c r="G63" s="83">
        <f>E63*F63</f>
        <v>0</v>
      </c>
      <c r="H63" s="83">
        <v>0</v>
      </c>
    </row>
    <row r="64" spans="1:8" ht="13.5" customHeight="1">
      <c r="A64" s="24">
        <v>43</v>
      </c>
      <c r="B64" s="25" t="s">
        <v>2896</v>
      </c>
      <c r="C64" s="25" t="s">
        <v>2897</v>
      </c>
      <c r="D64" s="25" t="s">
        <v>938</v>
      </c>
      <c r="E64" s="16">
        <v>7</v>
      </c>
      <c r="F64" s="77">
        <v>0</v>
      </c>
      <c r="G64" s="83">
        <f>E64*F64</f>
        <v>0</v>
      </c>
      <c r="H64" s="83">
        <v>0</v>
      </c>
    </row>
    <row r="65" spans="1:8" ht="13.5" customHeight="1">
      <c r="A65" s="24">
        <v>44</v>
      </c>
      <c r="B65" s="25" t="s">
        <v>2898</v>
      </c>
      <c r="C65" s="25" t="s">
        <v>2899</v>
      </c>
      <c r="D65" s="25" t="s">
        <v>938</v>
      </c>
      <c r="E65" s="16">
        <v>4</v>
      </c>
      <c r="F65" s="77">
        <v>0</v>
      </c>
      <c r="G65" s="83">
        <f>E65*F65</f>
        <v>0</v>
      </c>
      <c r="H65" s="83">
        <v>0</v>
      </c>
    </row>
    <row r="66" spans="1:8" ht="30.75" customHeight="1">
      <c r="A66" s="29"/>
      <c r="B66" s="30"/>
      <c r="C66" s="30" t="s">
        <v>313</v>
      </c>
      <c r="D66" s="30"/>
      <c r="E66" s="31"/>
      <c r="F66" s="89"/>
      <c r="G66" s="89">
        <f>G11+G18+G62</f>
        <v>0</v>
      </c>
      <c r="H66" s="89">
        <v>112.08904</v>
      </c>
    </row>
  </sheetData>
  <sheetProtection algorithmName="SHA-512" hashValue="U+pvRJH6iHY0cNURKmeAE/uxehZhi0zr5XvASskbikeCWMlZGm24Q92ktuWn7GZfR8xxH4l5v/YdqepW5tORNg==" saltValue="iLGX2fGBFTZ35RvLKxtrP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97">
    <pageSetUpPr fitToPage="1"/>
  </sheetPr>
  <dimension ref="A1:H58"/>
  <sheetViews>
    <sheetView topLeftCell="A41" workbookViewId="0">
      <selection activeCell="G58" sqref="G58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2824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3.6106950000000002</v>
      </c>
    </row>
    <row r="12" spans="1:8" ht="30.75" customHeight="1">
      <c r="A12" s="18"/>
      <c r="B12" s="22">
        <v>1</v>
      </c>
      <c r="C12" s="22" t="s">
        <v>1835</v>
      </c>
      <c r="D12" s="19"/>
      <c r="E12" s="20"/>
      <c r="F12" s="88"/>
      <c r="G12" s="85">
        <f>G13</f>
        <v>0</v>
      </c>
      <c r="H12" s="85">
        <v>0</v>
      </c>
    </row>
    <row r="13" spans="1:8" ht="30.75" customHeight="1">
      <c r="A13" s="48"/>
      <c r="B13" s="44" t="s">
        <v>1836</v>
      </c>
      <c r="C13" s="44" t="s">
        <v>975</v>
      </c>
      <c r="D13" s="44" t="s">
        <v>280</v>
      </c>
      <c r="E13" s="45">
        <v>14.869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G15</f>
        <v>0</v>
      </c>
      <c r="H14" s="85">
        <v>3.6106950000000002</v>
      </c>
    </row>
    <row r="15" spans="1:8" ht="24" customHeight="1">
      <c r="A15" s="26">
        <v>1</v>
      </c>
      <c r="B15" s="27" t="s">
        <v>2825</v>
      </c>
      <c r="C15" s="27" t="s">
        <v>2826</v>
      </c>
      <c r="D15" s="27" t="s">
        <v>277</v>
      </c>
      <c r="E15" s="28">
        <v>1.5</v>
      </c>
      <c r="F15" s="79">
        <v>0</v>
      </c>
      <c r="G15" s="86">
        <f>E15*F15</f>
        <v>0</v>
      </c>
      <c r="H15" s="86">
        <v>3.6106950000000002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2827</v>
      </c>
      <c r="C17" s="25" t="s">
        <v>2828</v>
      </c>
      <c r="D17" s="25" t="s">
        <v>324</v>
      </c>
      <c r="E17" s="16">
        <v>25.5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1381</v>
      </c>
      <c r="C18" s="19" t="s">
        <v>1382</v>
      </c>
      <c r="D18" s="19"/>
      <c r="E18" s="20"/>
      <c r="F18" s="75"/>
      <c r="G18" s="88">
        <f>G19+G26+G52</f>
        <v>0</v>
      </c>
      <c r="H18" s="88">
        <v>27.42503</v>
      </c>
    </row>
    <row r="19" spans="1:8" ht="28.5" customHeight="1">
      <c r="A19" s="21"/>
      <c r="B19" s="22" t="s">
        <v>1383</v>
      </c>
      <c r="C19" s="22" t="s">
        <v>1384</v>
      </c>
      <c r="D19" s="22"/>
      <c r="E19" s="23"/>
      <c r="F19" s="76"/>
      <c r="G19" s="85">
        <f>SUM(G20:G25)</f>
        <v>0</v>
      </c>
      <c r="H19" s="85">
        <v>3.0130000000000001E-2</v>
      </c>
    </row>
    <row r="20" spans="1:8" ht="13.5" customHeight="1">
      <c r="A20" s="24">
        <v>3</v>
      </c>
      <c r="B20" s="25" t="s">
        <v>2833</v>
      </c>
      <c r="C20" s="25" t="s">
        <v>2834</v>
      </c>
      <c r="D20" s="25" t="s">
        <v>287</v>
      </c>
      <c r="E20" s="16">
        <v>35</v>
      </c>
      <c r="F20" s="77">
        <v>0</v>
      </c>
      <c r="G20" s="83">
        <f t="shared" ref="G20:G25" si="0">E20*F20</f>
        <v>0</v>
      </c>
      <c r="H20" s="83">
        <v>0</v>
      </c>
    </row>
    <row r="21" spans="1:8" ht="13.5" customHeight="1">
      <c r="A21" s="26">
        <v>4</v>
      </c>
      <c r="B21" s="27" t="s">
        <v>2835</v>
      </c>
      <c r="C21" s="27" t="s">
        <v>2836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1.0000000000000001E-5</v>
      </c>
    </row>
    <row r="22" spans="1:8" ht="13.5" customHeight="1">
      <c r="A22" s="26">
        <v>5</v>
      </c>
      <c r="B22" s="27" t="s">
        <v>2837</v>
      </c>
      <c r="C22" s="27" t="s">
        <v>2838</v>
      </c>
      <c r="D22" s="27" t="s">
        <v>287</v>
      </c>
      <c r="E22" s="28">
        <v>35</v>
      </c>
      <c r="F22" s="79">
        <v>0</v>
      </c>
      <c r="G22" s="86">
        <f t="shared" si="0"/>
        <v>0</v>
      </c>
      <c r="H22" s="86">
        <v>3.0099999999999998E-2</v>
      </c>
    </row>
    <row r="23" spans="1:8" ht="24" customHeight="1">
      <c r="A23" s="26">
        <v>6</v>
      </c>
      <c r="B23" s="27" t="s">
        <v>2839</v>
      </c>
      <c r="C23" s="27" t="s">
        <v>2840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2.0000000000000002E-5</v>
      </c>
    </row>
    <row r="24" spans="1:8" ht="13.5" customHeight="1">
      <c r="A24" s="24">
        <v>7</v>
      </c>
      <c r="B24" s="25" t="s">
        <v>2847</v>
      </c>
      <c r="C24" s="25" t="s">
        <v>2848</v>
      </c>
      <c r="D24" s="25" t="s">
        <v>287</v>
      </c>
      <c r="E24" s="16">
        <v>270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8</v>
      </c>
      <c r="B25" s="54" t="s">
        <v>1570</v>
      </c>
      <c r="C25" s="54" t="s">
        <v>1571</v>
      </c>
      <c r="D25" s="54" t="s">
        <v>1366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1960</v>
      </c>
      <c r="C26" s="22" t="s">
        <v>1961</v>
      </c>
      <c r="D26" s="22"/>
      <c r="E26" s="23"/>
      <c r="F26" s="76"/>
      <c r="G26" s="85">
        <f>SUM(G27:G51)</f>
        <v>0</v>
      </c>
      <c r="H26" s="85">
        <v>27.3949</v>
      </c>
    </row>
    <row r="27" spans="1:8" ht="24" customHeight="1">
      <c r="A27" s="24">
        <v>9</v>
      </c>
      <c r="B27" s="25" t="s">
        <v>2901</v>
      </c>
      <c r="C27" s="25" t="s">
        <v>2902</v>
      </c>
      <c r="D27" s="25" t="s">
        <v>287</v>
      </c>
      <c r="E27" s="16">
        <v>35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10</v>
      </c>
      <c r="B28" s="25" t="s">
        <v>2855</v>
      </c>
      <c r="C28" s="25" t="s">
        <v>2856</v>
      </c>
      <c r="D28" s="25" t="s">
        <v>277</v>
      </c>
      <c r="E28" s="16">
        <v>42</v>
      </c>
      <c r="F28" s="77">
        <v>0</v>
      </c>
      <c r="G28" s="83">
        <f t="shared" ref="G28:G51" si="1">E28*F28</f>
        <v>0</v>
      </c>
      <c r="H28" s="83">
        <v>0</v>
      </c>
    </row>
    <row r="29" spans="1:8" ht="24" customHeight="1">
      <c r="A29" s="24">
        <v>11</v>
      </c>
      <c r="B29" s="25" t="s">
        <v>2857</v>
      </c>
      <c r="C29" s="25" t="s">
        <v>2858</v>
      </c>
      <c r="D29" s="25" t="s">
        <v>277</v>
      </c>
      <c r="E29" s="16">
        <v>42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4">
        <v>12</v>
      </c>
      <c r="B30" s="25" t="s">
        <v>2859</v>
      </c>
      <c r="C30" s="25" t="s">
        <v>2860</v>
      </c>
      <c r="D30" s="25" t="s">
        <v>287</v>
      </c>
      <c r="E30" s="16">
        <v>35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6">
        <v>13</v>
      </c>
      <c r="B31" s="27" t="s">
        <v>2861</v>
      </c>
      <c r="C31" s="27" t="s">
        <v>2862</v>
      </c>
      <c r="D31" s="27" t="s">
        <v>277</v>
      </c>
      <c r="E31" s="28">
        <v>3.08</v>
      </c>
      <c r="F31" s="79">
        <v>0</v>
      </c>
      <c r="G31" s="86">
        <f t="shared" si="1"/>
        <v>0</v>
      </c>
      <c r="H31" s="86">
        <v>1.694</v>
      </c>
    </row>
    <row r="32" spans="1:8" ht="24" customHeight="1">
      <c r="A32" s="26">
        <v>14</v>
      </c>
      <c r="B32" s="27" t="s">
        <v>2863</v>
      </c>
      <c r="C32" s="27" t="s">
        <v>2864</v>
      </c>
      <c r="D32" s="27" t="s">
        <v>277</v>
      </c>
      <c r="E32" s="28">
        <v>1.5</v>
      </c>
      <c r="F32" s="79">
        <v>0</v>
      </c>
      <c r="G32" s="86">
        <f t="shared" si="1"/>
        <v>0</v>
      </c>
      <c r="H32" s="86">
        <v>0.82499999999999996</v>
      </c>
    </row>
    <row r="33" spans="1:8" ht="13.5" customHeight="1">
      <c r="A33" s="26">
        <v>15</v>
      </c>
      <c r="B33" s="27" t="s">
        <v>2865</v>
      </c>
      <c r="C33" s="27" t="s">
        <v>2866</v>
      </c>
      <c r="D33" s="27" t="s">
        <v>2867</v>
      </c>
      <c r="E33" s="28">
        <v>245</v>
      </c>
      <c r="F33" s="79">
        <v>0</v>
      </c>
      <c r="G33" s="86">
        <f t="shared" si="1"/>
        <v>0</v>
      </c>
      <c r="H33" s="86">
        <v>0</v>
      </c>
    </row>
    <row r="34" spans="1:8" ht="24" customHeight="1">
      <c r="A34" s="24">
        <v>16</v>
      </c>
      <c r="B34" s="25" t="s">
        <v>2868</v>
      </c>
      <c r="C34" s="25" t="s">
        <v>2869</v>
      </c>
      <c r="D34" s="25" t="s">
        <v>287</v>
      </c>
      <c r="E34" s="16">
        <v>35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4">
        <v>17</v>
      </c>
      <c r="B35" s="25" t="s">
        <v>2870</v>
      </c>
      <c r="C35" s="25" t="s">
        <v>2871</v>
      </c>
      <c r="D35" s="25" t="s">
        <v>287</v>
      </c>
      <c r="E35" s="16">
        <v>270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26">
        <v>18</v>
      </c>
      <c r="B36" s="27" t="s">
        <v>2175</v>
      </c>
      <c r="C36" s="27" t="s">
        <v>2872</v>
      </c>
      <c r="D36" s="27" t="s">
        <v>280</v>
      </c>
      <c r="E36" s="28">
        <v>18.760000000000002</v>
      </c>
      <c r="F36" s="79">
        <v>0</v>
      </c>
      <c r="G36" s="86">
        <f t="shared" si="1"/>
        <v>0</v>
      </c>
      <c r="H36" s="86">
        <v>18.760000000000002</v>
      </c>
    </row>
    <row r="37" spans="1:8" ht="13.5" customHeight="1">
      <c r="A37" s="26">
        <v>19</v>
      </c>
      <c r="B37" s="27" t="s">
        <v>2873</v>
      </c>
      <c r="C37" s="27" t="s">
        <v>2874</v>
      </c>
      <c r="D37" s="27" t="s">
        <v>312</v>
      </c>
      <c r="E37" s="28">
        <v>20</v>
      </c>
      <c r="F37" s="79">
        <v>0</v>
      </c>
      <c r="G37" s="86">
        <f t="shared" si="1"/>
        <v>0</v>
      </c>
      <c r="H37" s="86">
        <v>0.36</v>
      </c>
    </row>
    <row r="38" spans="1:8" ht="24" customHeight="1">
      <c r="A38" s="24">
        <v>20</v>
      </c>
      <c r="B38" s="25" t="s">
        <v>2090</v>
      </c>
      <c r="C38" s="25" t="s">
        <v>2091</v>
      </c>
      <c r="D38" s="25" t="s">
        <v>287</v>
      </c>
      <c r="E38" s="16">
        <v>70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6">
        <v>21</v>
      </c>
      <c r="B39" s="27" t="s">
        <v>2092</v>
      </c>
      <c r="C39" s="27" t="s">
        <v>2875</v>
      </c>
      <c r="D39" s="27" t="s">
        <v>287</v>
      </c>
      <c r="E39" s="28">
        <v>70</v>
      </c>
      <c r="F39" s="79">
        <v>0</v>
      </c>
      <c r="G39" s="86">
        <f t="shared" si="1"/>
        <v>0</v>
      </c>
      <c r="H39" s="86">
        <v>1.47E-2</v>
      </c>
    </row>
    <row r="40" spans="1:8" ht="13.5" customHeight="1">
      <c r="A40" s="24">
        <v>22</v>
      </c>
      <c r="B40" s="25" t="s">
        <v>2876</v>
      </c>
      <c r="C40" s="25" t="s">
        <v>2877</v>
      </c>
      <c r="D40" s="25" t="s">
        <v>287</v>
      </c>
      <c r="E40" s="16">
        <v>10</v>
      </c>
      <c r="F40" s="77">
        <v>0</v>
      </c>
      <c r="G40" s="83">
        <f t="shared" si="1"/>
        <v>0</v>
      </c>
      <c r="H40" s="83">
        <v>0</v>
      </c>
    </row>
    <row r="41" spans="1:8" ht="13.5" customHeight="1">
      <c r="A41" s="26">
        <v>23</v>
      </c>
      <c r="B41" s="27" t="s">
        <v>2878</v>
      </c>
      <c r="C41" s="27" t="s">
        <v>2879</v>
      </c>
      <c r="D41" s="27" t="s">
        <v>312</v>
      </c>
      <c r="E41" s="28">
        <v>20</v>
      </c>
      <c r="F41" s="79">
        <v>0</v>
      </c>
      <c r="G41" s="86">
        <f t="shared" si="1"/>
        <v>0</v>
      </c>
      <c r="H41" s="86">
        <v>0.34</v>
      </c>
    </row>
    <row r="42" spans="1:8" ht="24" customHeight="1">
      <c r="A42" s="24">
        <v>24</v>
      </c>
      <c r="B42" s="25" t="s">
        <v>2181</v>
      </c>
      <c r="C42" s="25" t="s">
        <v>2182</v>
      </c>
      <c r="D42" s="25" t="s">
        <v>287</v>
      </c>
      <c r="E42" s="16">
        <v>90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6">
        <v>25</v>
      </c>
      <c r="B43" s="27" t="s">
        <v>2880</v>
      </c>
      <c r="C43" s="27" t="s">
        <v>2881</v>
      </c>
      <c r="D43" s="27" t="s">
        <v>312</v>
      </c>
      <c r="E43" s="28">
        <v>90</v>
      </c>
      <c r="F43" s="79">
        <v>0</v>
      </c>
      <c r="G43" s="86">
        <f t="shared" si="1"/>
        <v>0</v>
      </c>
      <c r="H43" s="86">
        <v>3.6</v>
      </c>
    </row>
    <row r="44" spans="1:8" ht="13.5" customHeight="1">
      <c r="A44" s="26">
        <v>26</v>
      </c>
      <c r="B44" s="27" t="s">
        <v>2882</v>
      </c>
      <c r="C44" s="27" t="s">
        <v>2883</v>
      </c>
      <c r="D44" s="27" t="s">
        <v>312</v>
      </c>
      <c r="E44" s="28">
        <v>180</v>
      </c>
      <c r="F44" s="79">
        <v>0</v>
      </c>
      <c r="G44" s="86">
        <f t="shared" si="1"/>
        <v>0</v>
      </c>
      <c r="H44" s="86">
        <v>1.8</v>
      </c>
    </row>
    <row r="45" spans="1:8" ht="24" customHeight="1">
      <c r="A45" s="24">
        <v>27</v>
      </c>
      <c r="B45" s="25" t="s">
        <v>1964</v>
      </c>
      <c r="C45" s="25" t="s">
        <v>1965</v>
      </c>
      <c r="D45" s="25" t="s">
        <v>277</v>
      </c>
      <c r="E45" s="16">
        <v>7.65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53">
        <v>28</v>
      </c>
      <c r="B46" s="54" t="s">
        <v>1966</v>
      </c>
      <c r="C46" s="54" t="s">
        <v>1967</v>
      </c>
      <c r="D46" s="54" t="s">
        <v>277</v>
      </c>
      <c r="E46" s="55">
        <v>221.85</v>
      </c>
      <c r="F46" s="80">
        <v>0</v>
      </c>
      <c r="G46" s="87">
        <f>E46*F46</f>
        <v>0</v>
      </c>
      <c r="H46" s="87">
        <v>0</v>
      </c>
    </row>
    <row r="47" spans="1:8" ht="24" customHeight="1">
      <c r="A47" s="24">
        <v>29</v>
      </c>
      <c r="B47" s="25" t="s">
        <v>2884</v>
      </c>
      <c r="C47" s="25" t="s">
        <v>2885</v>
      </c>
      <c r="D47" s="25" t="s">
        <v>2867</v>
      </c>
      <c r="E47" s="16">
        <v>2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30</v>
      </c>
      <c r="B48" s="27" t="s">
        <v>2886</v>
      </c>
      <c r="C48" s="27" t="s">
        <v>2887</v>
      </c>
      <c r="D48" s="27" t="s">
        <v>312</v>
      </c>
      <c r="E48" s="28">
        <v>3</v>
      </c>
      <c r="F48" s="79">
        <v>0</v>
      </c>
      <c r="G48" s="86">
        <f t="shared" si="1"/>
        <v>0</v>
      </c>
      <c r="H48" s="86">
        <v>1.1999999999999999E-3</v>
      </c>
    </row>
    <row r="49" spans="1:8" ht="13.5" customHeight="1">
      <c r="A49" s="53">
        <v>31</v>
      </c>
      <c r="B49" s="54" t="s">
        <v>1566</v>
      </c>
      <c r="C49" s="54" t="s">
        <v>1567</v>
      </c>
      <c r="D49" s="54" t="s">
        <v>1366</v>
      </c>
      <c r="E49" s="55">
        <v>1</v>
      </c>
      <c r="F49" s="80">
        <v>0</v>
      </c>
      <c r="G49" s="87">
        <f t="shared" si="1"/>
        <v>0</v>
      </c>
      <c r="H49" s="87">
        <v>0</v>
      </c>
    </row>
    <row r="50" spans="1:8" ht="13.5" customHeight="1">
      <c r="A50" s="53">
        <v>32</v>
      </c>
      <c r="B50" s="54" t="s">
        <v>1568</v>
      </c>
      <c r="C50" s="54" t="s">
        <v>1569</v>
      </c>
      <c r="D50" s="54" t="s">
        <v>1366</v>
      </c>
      <c r="E50" s="55">
        <v>3</v>
      </c>
      <c r="F50" s="80">
        <v>0</v>
      </c>
      <c r="G50" s="87">
        <f t="shared" si="1"/>
        <v>0</v>
      </c>
      <c r="H50" s="87">
        <v>0</v>
      </c>
    </row>
    <row r="51" spans="1:8" ht="13.5" customHeight="1">
      <c r="A51" s="53">
        <v>33</v>
      </c>
      <c r="B51" s="54" t="s">
        <v>1570</v>
      </c>
      <c r="C51" s="54" t="s">
        <v>1571</v>
      </c>
      <c r="D51" s="54" t="s">
        <v>1366</v>
      </c>
      <c r="E51" s="55">
        <v>1</v>
      </c>
      <c r="F51" s="80">
        <v>0</v>
      </c>
      <c r="G51" s="87">
        <f t="shared" si="1"/>
        <v>0</v>
      </c>
      <c r="H51" s="87">
        <v>0</v>
      </c>
    </row>
    <row r="52" spans="1:8" ht="28.5" customHeight="1">
      <c r="A52" s="21"/>
      <c r="B52" s="22" t="s">
        <v>2888</v>
      </c>
      <c r="C52" s="22" t="s">
        <v>2889</v>
      </c>
      <c r="D52" s="22"/>
      <c r="E52" s="23"/>
      <c r="F52" s="76"/>
      <c r="G52" s="85">
        <f>G53</f>
        <v>0</v>
      </c>
      <c r="H52" s="85">
        <v>0</v>
      </c>
    </row>
    <row r="53" spans="1:8" ht="24" customHeight="1">
      <c r="A53" s="24">
        <v>34</v>
      </c>
      <c r="B53" s="25" t="s">
        <v>2890</v>
      </c>
      <c r="C53" s="25" t="s">
        <v>2891</v>
      </c>
      <c r="D53" s="25" t="s">
        <v>312</v>
      </c>
      <c r="E53" s="16">
        <v>3</v>
      </c>
      <c r="F53" s="77">
        <v>0</v>
      </c>
      <c r="G53" s="83">
        <f>E53*F53</f>
        <v>0</v>
      </c>
      <c r="H53" s="83">
        <v>0</v>
      </c>
    </row>
    <row r="54" spans="1:8" ht="30.75" customHeight="1">
      <c r="A54" s="18"/>
      <c r="B54" s="19" t="s">
        <v>2892</v>
      </c>
      <c r="C54" s="19" t="s">
        <v>2893</v>
      </c>
      <c r="D54" s="19"/>
      <c r="E54" s="20"/>
      <c r="F54" s="75"/>
      <c r="G54" s="88">
        <f>SUM(G55:G57)</f>
        <v>0</v>
      </c>
      <c r="H54" s="88">
        <v>0</v>
      </c>
    </row>
    <row r="55" spans="1:8" ht="13.5" customHeight="1">
      <c r="A55" s="24">
        <v>35</v>
      </c>
      <c r="B55" s="25" t="s">
        <v>2894</v>
      </c>
      <c r="C55" s="25" t="s">
        <v>2895</v>
      </c>
      <c r="D55" s="25" t="s">
        <v>938</v>
      </c>
      <c r="E55" s="16">
        <v>3</v>
      </c>
      <c r="F55" s="77">
        <v>0</v>
      </c>
      <c r="G55" s="83">
        <f>E55*F55</f>
        <v>0</v>
      </c>
      <c r="H55" s="83">
        <v>0</v>
      </c>
    </row>
    <row r="56" spans="1:8" ht="13.5" customHeight="1">
      <c r="A56" s="24">
        <v>36</v>
      </c>
      <c r="B56" s="25" t="s">
        <v>2896</v>
      </c>
      <c r="C56" s="25" t="s">
        <v>2897</v>
      </c>
      <c r="D56" s="25" t="s">
        <v>938</v>
      </c>
      <c r="E56" s="16">
        <v>3</v>
      </c>
      <c r="F56" s="77">
        <v>0</v>
      </c>
      <c r="G56" s="83">
        <f>E56*F56</f>
        <v>0</v>
      </c>
      <c r="H56" s="83">
        <v>0</v>
      </c>
    </row>
    <row r="57" spans="1:8" ht="13.5" customHeight="1">
      <c r="A57" s="24">
        <v>37</v>
      </c>
      <c r="B57" s="25" t="s">
        <v>2898</v>
      </c>
      <c r="C57" s="25" t="s">
        <v>2899</v>
      </c>
      <c r="D57" s="25" t="s">
        <v>938</v>
      </c>
      <c r="E57" s="16">
        <v>2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9"/>
      <c r="G58" s="89">
        <f>G11+G18+G54</f>
        <v>0</v>
      </c>
      <c r="H58" s="89">
        <v>31.035724999999999</v>
      </c>
    </row>
  </sheetData>
  <sheetProtection algorithmName="SHA-512" hashValue="GPhXAil4EqnlLd9rMyxNf7NxWFQ+YY40DJboJS39/U0ttrrDSLkWrFYzxnQYhxw/J1eXFQhZe3CfX5WPiFPUCw==" saltValue="9fe0JFRh1m9WE+z6FNBF8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100">
    <pageSetUpPr fitToPage="1"/>
  </sheetPr>
  <dimension ref="A1:H69"/>
  <sheetViews>
    <sheetView topLeftCell="A50" workbookViewId="0">
      <selection activeCell="F68" sqref="F13:F68"/>
    </sheetView>
  </sheetViews>
  <sheetFormatPr defaultColWidth="10.5" defaultRowHeight="12" customHeight="1"/>
  <cols>
    <col min="1" max="1" width="4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2903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2824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G12+G15+G18</f>
        <v>0</v>
      </c>
      <c r="H11" s="88">
        <v>4.4232800000000001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SUM(G13:G14)</f>
        <v>0</v>
      </c>
      <c r="H12" s="85">
        <v>0</v>
      </c>
    </row>
    <row r="13" spans="1:8" ht="28.5" customHeight="1">
      <c r="A13" s="49"/>
      <c r="B13" s="44" t="s">
        <v>1836</v>
      </c>
      <c r="C13" s="44" t="s">
        <v>975</v>
      </c>
      <c r="D13" s="44" t="s">
        <v>280</v>
      </c>
      <c r="E13" s="45">
        <v>85.8</v>
      </c>
      <c r="F13" s="78">
        <v>0</v>
      </c>
      <c r="G13" s="84">
        <f>E13*F13</f>
        <v>0</v>
      </c>
      <c r="H13" s="84">
        <v>0</v>
      </c>
    </row>
    <row r="14" spans="1:8" ht="24" customHeight="1">
      <c r="A14" s="24">
        <v>1</v>
      </c>
      <c r="B14" s="25" t="s">
        <v>2904</v>
      </c>
      <c r="C14" s="25" t="s">
        <v>2905</v>
      </c>
      <c r="D14" s="25" t="s">
        <v>324</v>
      </c>
      <c r="E14" s="16">
        <v>6</v>
      </c>
      <c r="F14" s="77">
        <v>0</v>
      </c>
      <c r="G14" s="83">
        <f>E14*F14</f>
        <v>0</v>
      </c>
      <c r="H14" s="83">
        <v>0</v>
      </c>
    </row>
    <row r="15" spans="1:8" ht="28.5" customHeight="1">
      <c r="A15" s="21"/>
      <c r="B15" s="22" t="s">
        <v>268</v>
      </c>
      <c r="C15" s="22" t="s">
        <v>477</v>
      </c>
      <c r="D15" s="22"/>
      <c r="E15" s="23"/>
      <c r="F15" s="76"/>
      <c r="G15" s="85">
        <f>SUM(G16:G17)</f>
        <v>0</v>
      </c>
      <c r="H15" s="85">
        <v>4.4229200000000004</v>
      </c>
    </row>
    <row r="16" spans="1:8" ht="24" customHeight="1">
      <c r="A16" s="24">
        <v>2</v>
      </c>
      <c r="B16" s="25" t="s">
        <v>2906</v>
      </c>
      <c r="C16" s="25" t="s">
        <v>2907</v>
      </c>
      <c r="D16" s="25" t="s">
        <v>280</v>
      </c>
      <c r="E16" s="16">
        <v>3.5</v>
      </c>
      <c r="F16" s="77">
        <v>0</v>
      </c>
      <c r="G16" s="83">
        <f>E16*F16</f>
        <v>0</v>
      </c>
      <c r="H16" s="83">
        <v>3.5</v>
      </c>
    </row>
    <row r="17" spans="1:8" ht="24" customHeight="1">
      <c r="A17" s="24">
        <v>3</v>
      </c>
      <c r="B17" s="25" t="s">
        <v>2908</v>
      </c>
      <c r="C17" s="25" t="s">
        <v>2909</v>
      </c>
      <c r="D17" s="25" t="s">
        <v>324</v>
      </c>
      <c r="E17" s="16">
        <v>6</v>
      </c>
      <c r="F17" s="77">
        <v>0</v>
      </c>
      <c r="G17" s="83">
        <f>E17*F17</f>
        <v>0</v>
      </c>
      <c r="H17" s="83">
        <v>0.92291999999999996</v>
      </c>
    </row>
    <row r="18" spans="1:8" ht="28.5" customHeight="1">
      <c r="A18" s="21"/>
      <c r="B18" s="22" t="s">
        <v>281</v>
      </c>
      <c r="C18" s="22" t="s">
        <v>282</v>
      </c>
      <c r="D18" s="22"/>
      <c r="E18" s="23"/>
      <c r="F18" s="76"/>
      <c r="G18" s="85">
        <f>SUM(G19:G20)</f>
        <v>0</v>
      </c>
      <c r="H18" s="85">
        <v>3.6000000000000002E-4</v>
      </c>
    </row>
    <row r="19" spans="1:8" ht="24" customHeight="1">
      <c r="A19" s="24">
        <v>4</v>
      </c>
      <c r="B19" s="25" t="s">
        <v>2910</v>
      </c>
      <c r="C19" s="25" t="s">
        <v>2911</v>
      </c>
      <c r="D19" s="25" t="s">
        <v>287</v>
      </c>
      <c r="E19" s="16">
        <v>12</v>
      </c>
      <c r="F19" s="77">
        <v>0</v>
      </c>
      <c r="G19" s="83">
        <f>E19*F19</f>
        <v>0</v>
      </c>
      <c r="H19" s="83">
        <v>3.6000000000000002E-4</v>
      </c>
    </row>
    <row r="20" spans="1:8" ht="24" customHeight="1">
      <c r="A20" s="24">
        <v>5</v>
      </c>
      <c r="B20" s="25" t="s">
        <v>2912</v>
      </c>
      <c r="C20" s="25" t="s">
        <v>2913</v>
      </c>
      <c r="D20" s="25" t="s">
        <v>280</v>
      </c>
      <c r="E20" s="16">
        <v>1.2</v>
      </c>
      <c r="F20" s="77">
        <v>0</v>
      </c>
      <c r="G20" s="83">
        <f>E20*F20</f>
        <v>0</v>
      </c>
      <c r="H20" s="83">
        <v>0</v>
      </c>
    </row>
    <row r="21" spans="1:8" ht="30.75" customHeight="1">
      <c r="A21" s="18"/>
      <c r="B21" s="19" t="s">
        <v>1381</v>
      </c>
      <c r="C21" s="19" t="s">
        <v>1382</v>
      </c>
      <c r="D21" s="19"/>
      <c r="E21" s="20"/>
      <c r="F21" s="75"/>
      <c r="G21" s="88">
        <f>G22+G25+G39+G63</f>
        <v>0</v>
      </c>
      <c r="H21" s="88">
        <v>56.764679999999998</v>
      </c>
    </row>
    <row r="22" spans="1:8" ht="28.5" customHeight="1">
      <c r="A22" s="21"/>
      <c r="B22" s="22" t="s">
        <v>2829</v>
      </c>
      <c r="C22" s="22" t="s">
        <v>2830</v>
      </c>
      <c r="D22" s="22"/>
      <c r="E22" s="23"/>
      <c r="F22" s="76"/>
      <c r="G22" s="85">
        <f>SUM(G23:G24)</f>
        <v>0</v>
      </c>
      <c r="H22" s="85">
        <v>4.4999999999999997E-3</v>
      </c>
    </row>
    <row r="23" spans="1:8" ht="34.5" customHeight="1">
      <c r="A23" s="24">
        <v>6</v>
      </c>
      <c r="B23" s="25" t="s">
        <v>2914</v>
      </c>
      <c r="C23" s="25" t="s">
        <v>2915</v>
      </c>
      <c r="D23" s="25" t="s">
        <v>312</v>
      </c>
      <c r="E23" s="16">
        <v>3</v>
      </c>
      <c r="F23" s="77">
        <v>0</v>
      </c>
      <c r="G23" s="83">
        <f>E23*F23</f>
        <v>0</v>
      </c>
      <c r="H23" s="83">
        <v>0</v>
      </c>
    </row>
    <row r="24" spans="1:8" ht="13.5" customHeight="1">
      <c r="A24" s="26">
        <v>7</v>
      </c>
      <c r="B24" s="27" t="s">
        <v>2916</v>
      </c>
      <c r="C24" s="27" t="s">
        <v>2917</v>
      </c>
      <c r="D24" s="27" t="s">
        <v>312</v>
      </c>
      <c r="E24" s="28">
        <v>3</v>
      </c>
      <c r="F24" s="79">
        <v>0</v>
      </c>
      <c r="G24" s="86">
        <f>E24*F24</f>
        <v>0</v>
      </c>
      <c r="H24" s="86">
        <v>4.4999999999999997E-3</v>
      </c>
    </row>
    <row r="25" spans="1:8" ht="28.5" customHeight="1">
      <c r="A25" s="21"/>
      <c r="B25" s="22" t="s">
        <v>1383</v>
      </c>
      <c r="C25" s="22" t="s">
        <v>1384</v>
      </c>
      <c r="D25" s="22"/>
      <c r="E25" s="23"/>
      <c r="F25" s="76"/>
      <c r="G25" s="85">
        <f>SUM(G26:G38)</f>
        <v>0</v>
      </c>
      <c r="H25" s="85">
        <v>1.9634499999999999</v>
      </c>
    </row>
    <row r="26" spans="1:8" ht="13.5" customHeight="1">
      <c r="A26" s="24">
        <v>8</v>
      </c>
      <c r="B26" s="25" t="s">
        <v>2833</v>
      </c>
      <c r="C26" s="25" t="s">
        <v>2918</v>
      </c>
      <c r="D26" s="25" t="s">
        <v>287</v>
      </c>
      <c r="E26" s="16">
        <v>290</v>
      </c>
      <c r="F26" s="77">
        <v>0</v>
      </c>
      <c r="G26" s="83">
        <f>E26*F26</f>
        <v>0</v>
      </c>
      <c r="H26" s="83">
        <v>0</v>
      </c>
    </row>
    <row r="27" spans="1:8" ht="13.5" customHeight="1">
      <c r="A27" s="26">
        <v>9</v>
      </c>
      <c r="B27" s="27" t="s">
        <v>2835</v>
      </c>
      <c r="C27" s="27" t="s">
        <v>2836</v>
      </c>
      <c r="D27" s="27" t="s">
        <v>312</v>
      </c>
      <c r="E27" s="28">
        <v>10</v>
      </c>
      <c r="F27" s="79">
        <v>0</v>
      </c>
      <c r="G27" s="86">
        <f t="shared" ref="G27:G38" si="0">E27*F27</f>
        <v>0</v>
      </c>
      <c r="H27" s="86">
        <v>1E-4</v>
      </c>
    </row>
    <row r="28" spans="1:8" ht="13.5" customHeight="1">
      <c r="A28" s="26">
        <v>10</v>
      </c>
      <c r="B28" s="27" t="s">
        <v>2837</v>
      </c>
      <c r="C28" s="27" t="s">
        <v>2838</v>
      </c>
      <c r="D28" s="27" t="s">
        <v>287</v>
      </c>
      <c r="E28" s="28">
        <v>290</v>
      </c>
      <c r="F28" s="79">
        <v>0</v>
      </c>
      <c r="G28" s="86">
        <f t="shared" si="0"/>
        <v>0</v>
      </c>
      <c r="H28" s="86">
        <v>0.24940000000000001</v>
      </c>
    </row>
    <row r="29" spans="1:8" ht="24" customHeight="1">
      <c r="A29" s="26">
        <v>11</v>
      </c>
      <c r="B29" s="27" t="s">
        <v>2839</v>
      </c>
      <c r="C29" s="27" t="s">
        <v>2840</v>
      </c>
      <c r="D29" s="27" t="s">
        <v>312</v>
      </c>
      <c r="E29" s="28">
        <v>4</v>
      </c>
      <c r="F29" s="79">
        <v>0</v>
      </c>
      <c r="G29" s="86">
        <f t="shared" si="0"/>
        <v>0</v>
      </c>
      <c r="H29" s="86">
        <v>4.0000000000000003E-5</v>
      </c>
    </row>
    <row r="30" spans="1:8" ht="24" customHeight="1">
      <c r="A30" s="24">
        <v>12</v>
      </c>
      <c r="B30" s="25" t="s">
        <v>2841</v>
      </c>
      <c r="C30" s="25" t="s">
        <v>2919</v>
      </c>
      <c r="D30" s="25" t="s">
        <v>287</v>
      </c>
      <c r="E30" s="16">
        <v>45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13</v>
      </c>
      <c r="B31" s="27" t="s">
        <v>2920</v>
      </c>
      <c r="C31" s="27" t="s">
        <v>2921</v>
      </c>
      <c r="D31" s="27" t="s">
        <v>287</v>
      </c>
      <c r="E31" s="28">
        <v>45</v>
      </c>
      <c r="F31" s="79">
        <v>0</v>
      </c>
      <c r="G31" s="86">
        <f t="shared" si="0"/>
        <v>0</v>
      </c>
      <c r="H31" s="86">
        <v>6.6600000000000006E-2</v>
      </c>
    </row>
    <row r="32" spans="1:8" ht="13.5" customHeight="1">
      <c r="A32" s="26">
        <v>14</v>
      </c>
      <c r="B32" s="27" t="s">
        <v>2922</v>
      </c>
      <c r="C32" s="27" t="s">
        <v>2923</v>
      </c>
      <c r="D32" s="27" t="s">
        <v>312</v>
      </c>
      <c r="E32" s="28">
        <v>1</v>
      </c>
      <c r="F32" s="79">
        <v>0</v>
      </c>
      <c r="G32" s="86">
        <f t="shared" si="0"/>
        <v>0</v>
      </c>
      <c r="H32" s="86">
        <v>6.0999999999999997E-4</v>
      </c>
    </row>
    <row r="33" spans="1:8" ht="24" customHeight="1">
      <c r="A33" s="24">
        <v>15</v>
      </c>
      <c r="B33" s="25" t="s">
        <v>2924</v>
      </c>
      <c r="C33" s="25" t="s">
        <v>2925</v>
      </c>
      <c r="D33" s="25" t="s">
        <v>312</v>
      </c>
      <c r="E33" s="16">
        <v>9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16</v>
      </c>
      <c r="B34" s="27" t="s">
        <v>2926</v>
      </c>
      <c r="C34" s="27" t="s">
        <v>2927</v>
      </c>
      <c r="D34" s="27" t="s">
        <v>312</v>
      </c>
      <c r="E34" s="28">
        <v>9</v>
      </c>
      <c r="F34" s="79">
        <v>0</v>
      </c>
      <c r="G34" s="86">
        <f t="shared" si="0"/>
        <v>0</v>
      </c>
      <c r="H34" s="86">
        <v>1.7999999999999999E-2</v>
      </c>
    </row>
    <row r="35" spans="1:8" ht="13.5" customHeight="1">
      <c r="A35" s="24">
        <v>17</v>
      </c>
      <c r="B35" s="25" t="s">
        <v>2847</v>
      </c>
      <c r="C35" s="25" t="s">
        <v>2848</v>
      </c>
      <c r="D35" s="25" t="s">
        <v>287</v>
      </c>
      <c r="E35" s="16">
        <v>915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18</v>
      </c>
      <c r="B36" s="27" t="s">
        <v>2928</v>
      </c>
      <c r="C36" s="27" t="s">
        <v>2929</v>
      </c>
      <c r="D36" s="27" t="s">
        <v>287</v>
      </c>
      <c r="E36" s="28">
        <v>915</v>
      </c>
      <c r="F36" s="79">
        <v>0</v>
      </c>
      <c r="G36" s="86">
        <f t="shared" si="0"/>
        <v>0</v>
      </c>
      <c r="H36" s="86">
        <v>1.6287</v>
      </c>
    </row>
    <row r="37" spans="1:8" ht="13.5" customHeight="1">
      <c r="A37" s="24">
        <v>19</v>
      </c>
      <c r="B37" s="25" t="s">
        <v>2831</v>
      </c>
      <c r="C37" s="25" t="s">
        <v>2832</v>
      </c>
      <c r="D37" s="25" t="s">
        <v>287</v>
      </c>
      <c r="E37" s="16">
        <v>162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20</v>
      </c>
      <c r="B38" s="54" t="s">
        <v>1570</v>
      </c>
      <c r="C38" s="54" t="s">
        <v>1571</v>
      </c>
      <c r="D38" s="54" t="s">
        <v>1366</v>
      </c>
      <c r="E38" s="55">
        <v>1</v>
      </c>
      <c r="F38" s="80">
        <v>0</v>
      </c>
      <c r="G38" s="87">
        <f t="shared" si="0"/>
        <v>0</v>
      </c>
      <c r="H38" s="87">
        <v>0</v>
      </c>
    </row>
    <row r="39" spans="1:8" ht="28.5" customHeight="1">
      <c r="A39" s="21"/>
      <c r="B39" s="22" t="s">
        <v>1960</v>
      </c>
      <c r="C39" s="22" t="s">
        <v>1961</v>
      </c>
      <c r="D39" s="22"/>
      <c r="E39" s="23"/>
      <c r="F39" s="76"/>
      <c r="G39" s="85">
        <f>SUM(G40:G62)</f>
        <v>0</v>
      </c>
      <c r="H39" s="85">
        <v>54.796729999999997</v>
      </c>
    </row>
    <row r="40" spans="1:8" ht="24" customHeight="1">
      <c r="A40" s="24">
        <v>21</v>
      </c>
      <c r="B40" s="25" t="s">
        <v>2930</v>
      </c>
      <c r="C40" s="25" t="s">
        <v>2931</v>
      </c>
      <c r="D40" s="25" t="s">
        <v>277</v>
      </c>
      <c r="E40" s="16">
        <v>9</v>
      </c>
      <c r="F40" s="77">
        <v>0</v>
      </c>
      <c r="G40" s="83">
        <f>E40*F40</f>
        <v>0</v>
      </c>
      <c r="H40" s="83">
        <v>0</v>
      </c>
    </row>
    <row r="41" spans="1:8" ht="24" customHeight="1">
      <c r="A41" s="24">
        <v>22</v>
      </c>
      <c r="B41" s="25" t="s">
        <v>2849</v>
      </c>
      <c r="C41" s="25" t="s">
        <v>2850</v>
      </c>
      <c r="D41" s="25" t="s">
        <v>287</v>
      </c>
      <c r="E41" s="16">
        <v>275</v>
      </c>
      <c r="F41" s="77">
        <v>0</v>
      </c>
      <c r="G41" s="83">
        <f t="shared" ref="G41:G62" si="1">E41*F41</f>
        <v>0</v>
      </c>
      <c r="H41" s="83">
        <v>0</v>
      </c>
    </row>
    <row r="42" spans="1:8" ht="24" customHeight="1">
      <c r="A42" s="24">
        <v>23</v>
      </c>
      <c r="B42" s="25" t="s">
        <v>2932</v>
      </c>
      <c r="C42" s="25" t="s">
        <v>2933</v>
      </c>
      <c r="D42" s="25" t="s">
        <v>312</v>
      </c>
      <c r="E42" s="16">
        <v>3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24</v>
      </c>
      <c r="B43" s="25" t="s">
        <v>2855</v>
      </c>
      <c r="C43" s="25" t="s">
        <v>2856</v>
      </c>
      <c r="D43" s="25" t="s">
        <v>277</v>
      </c>
      <c r="E43" s="16">
        <v>223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25</v>
      </c>
      <c r="B44" s="25" t="s">
        <v>2857</v>
      </c>
      <c r="C44" s="25" t="s">
        <v>2858</v>
      </c>
      <c r="D44" s="25" t="s">
        <v>277</v>
      </c>
      <c r="E44" s="16">
        <v>223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26</v>
      </c>
      <c r="B45" s="25" t="s">
        <v>2934</v>
      </c>
      <c r="C45" s="25" t="s">
        <v>2935</v>
      </c>
      <c r="D45" s="25" t="s">
        <v>287</v>
      </c>
      <c r="E45" s="16">
        <v>9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4">
        <v>27</v>
      </c>
      <c r="B46" s="25" t="s">
        <v>2859</v>
      </c>
      <c r="C46" s="25" t="s">
        <v>2860</v>
      </c>
      <c r="D46" s="25" t="s">
        <v>287</v>
      </c>
      <c r="E46" s="16">
        <v>275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6">
        <v>28</v>
      </c>
      <c r="B47" s="27" t="s">
        <v>2861</v>
      </c>
      <c r="C47" s="27" t="s">
        <v>2862</v>
      </c>
      <c r="D47" s="27" t="s">
        <v>277</v>
      </c>
      <c r="E47" s="28">
        <v>12.4</v>
      </c>
      <c r="F47" s="79">
        <v>0</v>
      </c>
      <c r="G47" s="86">
        <f t="shared" si="1"/>
        <v>0</v>
      </c>
      <c r="H47" s="86">
        <v>6.82</v>
      </c>
    </row>
    <row r="48" spans="1:8" ht="24" customHeight="1">
      <c r="A48" s="26">
        <v>29</v>
      </c>
      <c r="B48" s="27" t="s">
        <v>2863</v>
      </c>
      <c r="C48" s="27" t="s">
        <v>2864</v>
      </c>
      <c r="D48" s="27" t="s">
        <v>277</v>
      </c>
      <c r="E48" s="28">
        <v>6.0389999999999997</v>
      </c>
      <c r="F48" s="79">
        <v>0</v>
      </c>
      <c r="G48" s="86">
        <f t="shared" si="1"/>
        <v>0</v>
      </c>
      <c r="H48" s="86">
        <v>3.32145</v>
      </c>
    </row>
    <row r="49" spans="1:8" ht="13.5" customHeight="1">
      <c r="A49" s="26">
        <v>30</v>
      </c>
      <c r="B49" s="27" t="s">
        <v>2865</v>
      </c>
      <c r="C49" s="27" t="s">
        <v>2866</v>
      </c>
      <c r="D49" s="27" t="s">
        <v>2867</v>
      </c>
      <c r="E49" s="28">
        <v>550</v>
      </c>
      <c r="F49" s="79">
        <v>0</v>
      </c>
      <c r="G49" s="86">
        <f t="shared" si="1"/>
        <v>0</v>
      </c>
      <c r="H49" s="86">
        <v>0</v>
      </c>
    </row>
    <row r="50" spans="1:8" ht="24" customHeight="1">
      <c r="A50" s="24">
        <v>31</v>
      </c>
      <c r="B50" s="25" t="s">
        <v>2868</v>
      </c>
      <c r="C50" s="25" t="s">
        <v>2869</v>
      </c>
      <c r="D50" s="25" t="s">
        <v>287</v>
      </c>
      <c r="E50" s="16">
        <v>35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32</v>
      </c>
      <c r="B51" s="25" t="s">
        <v>2936</v>
      </c>
      <c r="C51" s="25" t="s">
        <v>2937</v>
      </c>
      <c r="D51" s="25" t="s">
        <v>287</v>
      </c>
      <c r="E51" s="16">
        <v>9</v>
      </c>
      <c r="F51" s="77">
        <v>0</v>
      </c>
      <c r="G51" s="83">
        <f t="shared" si="1"/>
        <v>0</v>
      </c>
      <c r="H51" s="83">
        <v>0</v>
      </c>
    </row>
    <row r="52" spans="1:8" ht="13.5" customHeight="1">
      <c r="A52" s="26">
        <v>33</v>
      </c>
      <c r="B52" s="27" t="s">
        <v>2938</v>
      </c>
      <c r="C52" s="27" t="s">
        <v>2939</v>
      </c>
      <c r="D52" s="27" t="s">
        <v>287</v>
      </c>
      <c r="E52" s="28">
        <v>9</v>
      </c>
      <c r="F52" s="79">
        <v>0</v>
      </c>
      <c r="G52" s="86">
        <f t="shared" si="1"/>
        <v>0</v>
      </c>
      <c r="H52" s="86">
        <v>1.5299999999999999E-3</v>
      </c>
    </row>
    <row r="53" spans="1:8" ht="24" customHeight="1">
      <c r="A53" s="24">
        <v>34</v>
      </c>
      <c r="B53" s="25" t="s">
        <v>2870</v>
      </c>
      <c r="C53" s="25" t="s">
        <v>2871</v>
      </c>
      <c r="D53" s="25" t="s">
        <v>287</v>
      </c>
      <c r="E53" s="16">
        <v>275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26">
        <v>35</v>
      </c>
      <c r="B54" s="27" t="s">
        <v>2175</v>
      </c>
      <c r="C54" s="27" t="s">
        <v>2872</v>
      </c>
      <c r="D54" s="27" t="s">
        <v>280</v>
      </c>
      <c r="E54" s="28">
        <v>36.299999999999997</v>
      </c>
      <c r="F54" s="79">
        <v>0</v>
      </c>
      <c r="G54" s="86">
        <f t="shared" si="1"/>
        <v>0</v>
      </c>
      <c r="H54" s="86">
        <v>36.299999999999997</v>
      </c>
    </row>
    <row r="55" spans="1:8" ht="13.5" customHeight="1">
      <c r="A55" s="26">
        <v>36</v>
      </c>
      <c r="B55" s="27" t="s">
        <v>2873</v>
      </c>
      <c r="C55" s="27" t="s">
        <v>2874</v>
      </c>
      <c r="D55" s="27" t="s">
        <v>312</v>
      </c>
      <c r="E55" s="28">
        <v>460</v>
      </c>
      <c r="F55" s="79">
        <v>0</v>
      </c>
      <c r="G55" s="86">
        <f t="shared" si="1"/>
        <v>0</v>
      </c>
      <c r="H55" s="86">
        <v>8.2799999999999994</v>
      </c>
    </row>
    <row r="56" spans="1:8" ht="24" customHeight="1">
      <c r="A56" s="24">
        <v>37</v>
      </c>
      <c r="B56" s="25" t="s">
        <v>2090</v>
      </c>
      <c r="C56" s="25" t="s">
        <v>2091</v>
      </c>
      <c r="D56" s="25" t="s">
        <v>287</v>
      </c>
      <c r="E56" s="16">
        <v>275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38</v>
      </c>
      <c r="B57" s="27" t="s">
        <v>2092</v>
      </c>
      <c r="C57" s="27" t="s">
        <v>2875</v>
      </c>
      <c r="D57" s="27" t="s">
        <v>287</v>
      </c>
      <c r="E57" s="28">
        <v>275</v>
      </c>
      <c r="F57" s="79">
        <v>0</v>
      </c>
      <c r="G57" s="86">
        <f t="shared" si="1"/>
        <v>0</v>
      </c>
      <c r="H57" s="86">
        <v>5.7750000000000003E-2</v>
      </c>
    </row>
    <row r="58" spans="1:8" ht="24" customHeight="1">
      <c r="A58" s="24">
        <v>39</v>
      </c>
      <c r="B58" s="25" t="s">
        <v>1964</v>
      </c>
      <c r="C58" s="25" t="s">
        <v>1965</v>
      </c>
      <c r="D58" s="25" t="s">
        <v>277</v>
      </c>
      <c r="E58" s="16">
        <v>44</v>
      </c>
      <c r="F58" s="77">
        <v>0</v>
      </c>
      <c r="G58" s="83">
        <f t="shared" si="1"/>
        <v>0</v>
      </c>
      <c r="H58" s="83">
        <v>0</v>
      </c>
    </row>
    <row r="59" spans="1:8" ht="13.5" customHeight="1">
      <c r="A59" s="53">
        <v>40</v>
      </c>
      <c r="B59" s="54" t="s">
        <v>1966</v>
      </c>
      <c r="C59" s="54" t="s">
        <v>1967</v>
      </c>
      <c r="D59" s="54" t="s">
        <v>277</v>
      </c>
      <c r="E59" s="55">
        <v>1276</v>
      </c>
      <c r="F59" s="80">
        <v>0</v>
      </c>
      <c r="G59" s="87">
        <f>E59*F59</f>
        <v>0</v>
      </c>
      <c r="H59" s="87">
        <v>0</v>
      </c>
    </row>
    <row r="60" spans="1:8" ht="24" customHeight="1">
      <c r="A60" s="24">
        <v>41</v>
      </c>
      <c r="B60" s="25" t="s">
        <v>2884</v>
      </c>
      <c r="C60" s="25" t="s">
        <v>2885</v>
      </c>
      <c r="D60" s="25" t="s">
        <v>938</v>
      </c>
      <c r="E60" s="16">
        <v>4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6">
        <v>42</v>
      </c>
      <c r="B61" s="27" t="s">
        <v>2886</v>
      </c>
      <c r="C61" s="27" t="s">
        <v>2887</v>
      </c>
      <c r="D61" s="27" t="s">
        <v>312</v>
      </c>
      <c r="E61" s="28">
        <v>40</v>
      </c>
      <c r="F61" s="79">
        <v>0</v>
      </c>
      <c r="G61" s="86">
        <f t="shared" si="1"/>
        <v>0</v>
      </c>
      <c r="H61" s="86">
        <v>1.6E-2</v>
      </c>
    </row>
    <row r="62" spans="1:8" ht="13.5" customHeight="1">
      <c r="A62" s="53">
        <v>43</v>
      </c>
      <c r="B62" s="54" t="s">
        <v>1570</v>
      </c>
      <c r="C62" s="54" t="s">
        <v>1571</v>
      </c>
      <c r="D62" s="54" t="s">
        <v>1366</v>
      </c>
      <c r="E62" s="55">
        <v>1</v>
      </c>
      <c r="F62" s="80">
        <v>0</v>
      </c>
      <c r="G62" s="87">
        <f t="shared" si="1"/>
        <v>0</v>
      </c>
      <c r="H62" s="87">
        <v>0</v>
      </c>
    </row>
    <row r="63" spans="1:8" ht="28.5" customHeight="1">
      <c r="A63" s="21"/>
      <c r="B63" s="22" t="s">
        <v>2888</v>
      </c>
      <c r="C63" s="22" t="s">
        <v>2889</v>
      </c>
      <c r="D63" s="22"/>
      <c r="E63" s="23"/>
      <c r="F63" s="76"/>
      <c r="G63" s="85">
        <f>G64</f>
        <v>0</v>
      </c>
      <c r="H63" s="85">
        <v>0</v>
      </c>
    </row>
    <row r="64" spans="1:8" ht="24" customHeight="1">
      <c r="A64" s="24">
        <v>44</v>
      </c>
      <c r="B64" s="25" t="s">
        <v>2890</v>
      </c>
      <c r="C64" s="25" t="s">
        <v>2891</v>
      </c>
      <c r="D64" s="25" t="s">
        <v>312</v>
      </c>
      <c r="E64" s="16">
        <v>3</v>
      </c>
      <c r="F64" s="77">
        <v>0</v>
      </c>
      <c r="G64" s="83">
        <f>E64*F64</f>
        <v>0</v>
      </c>
      <c r="H64" s="83">
        <v>0</v>
      </c>
    </row>
    <row r="65" spans="1:8" ht="30.75" customHeight="1">
      <c r="A65" s="18"/>
      <c r="B65" s="19" t="s">
        <v>2892</v>
      </c>
      <c r="C65" s="19" t="s">
        <v>2893</v>
      </c>
      <c r="D65" s="19"/>
      <c r="E65" s="20"/>
      <c r="F65" s="75"/>
      <c r="G65" s="88">
        <f>SUM(G66:G68)</f>
        <v>0</v>
      </c>
      <c r="H65" s="88">
        <v>0</v>
      </c>
    </row>
    <row r="66" spans="1:8" ht="13.5" customHeight="1">
      <c r="A66" s="24">
        <v>45</v>
      </c>
      <c r="B66" s="25" t="s">
        <v>2894</v>
      </c>
      <c r="C66" s="25" t="s">
        <v>2895</v>
      </c>
      <c r="D66" s="25" t="s">
        <v>938</v>
      </c>
      <c r="E66" s="16">
        <v>3</v>
      </c>
      <c r="F66" s="77">
        <v>0</v>
      </c>
      <c r="G66" s="83">
        <f>E66*F66</f>
        <v>0</v>
      </c>
      <c r="H66" s="83">
        <v>0</v>
      </c>
    </row>
    <row r="67" spans="1:8" ht="13.5" customHeight="1">
      <c r="A67" s="24">
        <v>46</v>
      </c>
      <c r="B67" s="25" t="s">
        <v>2896</v>
      </c>
      <c r="C67" s="25" t="s">
        <v>2897</v>
      </c>
      <c r="D67" s="25" t="s">
        <v>938</v>
      </c>
      <c r="E67" s="16">
        <v>2</v>
      </c>
      <c r="F67" s="77">
        <v>0</v>
      </c>
      <c r="G67" s="83">
        <f>E67*F67</f>
        <v>0</v>
      </c>
      <c r="H67" s="83">
        <v>0</v>
      </c>
    </row>
    <row r="68" spans="1:8" ht="13.5" customHeight="1">
      <c r="A68" s="24">
        <v>47</v>
      </c>
      <c r="B68" s="25" t="s">
        <v>2898</v>
      </c>
      <c r="C68" s="25" t="s">
        <v>2899</v>
      </c>
      <c r="D68" s="25" t="s">
        <v>938</v>
      </c>
      <c r="E68" s="16">
        <v>2</v>
      </c>
      <c r="F68" s="77">
        <v>0</v>
      </c>
      <c r="G68" s="83">
        <f>E68*F68</f>
        <v>0</v>
      </c>
      <c r="H68" s="83">
        <v>0</v>
      </c>
    </row>
    <row r="69" spans="1:8" ht="30.75" customHeight="1">
      <c r="A69" s="29"/>
      <c r="B69" s="30"/>
      <c r="C69" s="30" t="s">
        <v>313</v>
      </c>
      <c r="D69" s="30"/>
      <c r="E69" s="31"/>
      <c r="F69" s="89"/>
      <c r="G69" s="89">
        <f>G11+G21+G65</f>
        <v>0</v>
      </c>
      <c r="H69" s="89">
        <v>61.187959999999997</v>
      </c>
    </row>
  </sheetData>
  <sheetProtection algorithmName="SHA-512" hashValue="OdpUbc5EP7MMsDpzE5Qx3fZ+YQBl1f9ndXtQP85xoUBBbaYLfzB9+C/bvKdliEZXU7dRujzX0Na8Ek90nYtEVw==" saltValue="RPNZIMWwc+ahvX3ujYOa6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103">
    <pageSetUpPr fitToPage="1"/>
  </sheetPr>
  <dimension ref="A1:H46"/>
  <sheetViews>
    <sheetView topLeftCell="A30" workbookViewId="0">
      <selection activeCell="F45" sqref="F13:F45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2824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G12+G15+G25+G40</f>
        <v>0</v>
      </c>
      <c r="H11" s="88">
        <v>54.083089999999999</v>
      </c>
    </row>
    <row r="12" spans="1:8" ht="28.5" customHeight="1">
      <c r="A12" s="21"/>
      <c r="B12" s="22" t="s">
        <v>2829</v>
      </c>
      <c r="C12" s="22" t="s">
        <v>2830</v>
      </c>
      <c r="D12" s="22"/>
      <c r="E12" s="23"/>
      <c r="F12" s="85"/>
      <c r="G12" s="85">
        <f>SUM(G13:G14)</f>
        <v>0</v>
      </c>
      <c r="H12" s="85">
        <v>4.4999999999999997E-3</v>
      </c>
    </row>
    <row r="13" spans="1:8" ht="34.5" customHeight="1">
      <c r="A13" s="24">
        <v>1</v>
      </c>
      <c r="B13" s="25" t="s">
        <v>2914</v>
      </c>
      <c r="C13" s="25" t="s">
        <v>2915</v>
      </c>
      <c r="D13" s="25" t="s">
        <v>312</v>
      </c>
      <c r="E13" s="16">
        <v>3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2916</v>
      </c>
      <c r="C14" s="27" t="s">
        <v>2917</v>
      </c>
      <c r="D14" s="27" t="s">
        <v>312</v>
      </c>
      <c r="E14" s="28">
        <v>3</v>
      </c>
      <c r="F14" s="79">
        <v>0</v>
      </c>
      <c r="G14" s="86">
        <f>E14*F14</f>
        <v>0</v>
      </c>
      <c r="H14" s="86">
        <v>4.4999999999999997E-3</v>
      </c>
    </row>
    <row r="15" spans="1:8" ht="28.5" customHeight="1">
      <c r="A15" s="21"/>
      <c r="B15" s="22" t="s">
        <v>1383</v>
      </c>
      <c r="C15" s="22" t="s">
        <v>1384</v>
      </c>
      <c r="D15" s="22"/>
      <c r="E15" s="23"/>
      <c r="F15" s="76"/>
      <c r="G15" s="85">
        <f>SUM(G16:G24)</f>
        <v>0</v>
      </c>
      <c r="H15" s="85">
        <v>1.7553099999999999</v>
      </c>
    </row>
    <row r="16" spans="1:8" ht="24" customHeight="1">
      <c r="A16" s="24">
        <v>3</v>
      </c>
      <c r="B16" s="25" t="s">
        <v>2841</v>
      </c>
      <c r="C16" s="25" t="s">
        <v>2919</v>
      </c>
      <c r="D16" s="25" t="s">
        <v>287</v>
      </c>
      <c r="E16" s="16">
        <v>45</v>
      </c>
      <c r="F16" s="77">
        <v>0</v>
      </c>
      <c r="G16" s="83">
        <f>E16*F16</f>
        <v>0</v>
      </c>
      <c r="H16" s="83">
        <v>0</v>
      </c>
    </row>
    <row r="17" spans="1:8" ht="13.5" customHeight="1">
      <c r="A17" s="26">
        <v>4</v>
      </c>
      <c r="B17" s="27" t="s">
        <v>2920</v>
      </c>
      <c r="C17" s="27" t="s">
        <v>2921</v>
      </c>
      <c r="D17" s="27" t="s">
        <v>287</v>
      </c>
      <c r="E17" s="28">
        <v>45</v>
      </c>
      <c r="F17" s="79">
        <v>0</v>
      </c>
      <c r="G17" s="86">
        <f t="shared" ref="G17:G24" si="0">E17*F17</f>
        <v>0</v>
      </c>
      <c r="H17" s="86">
        <v>6.6600000000000006E-2</v>
      </c>
    </row>
    <row r="18" spans="1:8" ht="13.5" customHeight="1">
      <c r="A18" s="26">
        <v>5</v>
      </c>
      <c r="B18" s="27" t="s">
        <v>2922</v>
      </c>
      <c r="C18" s="27" t="s">
        <v>2923</v>
      </c>
      <c r="D18" s="27" t="s">
        <v>312</v>
      </c>
      <c r="E18" s="28">
        <v>1</v>
      </c>
      <c r="F18" s="79">
        <v>0</v>
      </c>
      <c r="G18" s="86">
        <f t="shared" si="0"/>
        <v>0</v>
      </c>
      <c r="H18" s="86">
        <v>6.0999999999999997E-4</v>
      </c>
    </row>
    <row r="19" spans="1:8" ht="24" customHeight="1">
      <c r="A19" s="24">
        <v>6</v>
      </c>
      <c r="B19" s="25" t="s">
        <v>2924</v>
      </c>
      <c r="C19" s="25" t="s">
        <v>2925</v>
      </c>
      <c r="D19" s="25" t="s">
        <v>312</v>
      </c>
      <c r="E19" s="16">
        <v>3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2926</v>
      </c>
      <c r="C20" s="27" t="s">
        <v>2927</v>
      </c>
      <c r="D20" s="27" t="s">
        <v>312</v>
      </c>
      <c r="E20" s="28">
        <v>3</v>
      </c>
      <c r="F20" s="79">
        <v>0</v>
      </c>
      <c r="G20" s="86">
        <f t="shared" si="0"/>
        <v>0</v>
      </c>
      <c r="H20" s="86">
        <v>6.0000000000000001E-3</v>
      </c>
    </row>
    <row r="21" spans="1:8" ht="13.5" customHeight="1">
      <c r="A21" s="24">
        <v>8</v>
      </c>
      <c r="B21" s="25" t="s">
        <v>2847</v>
      </c>
      <c r="C21" s="25" t="s">
        <v>2848</v>
      </c>
      <c r="D21" s="25" t="s">
        <v>287</v>
      </c>
      <c r="E21" s="16">
        <v>945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2928</v>
      </c>
      <c r="C22" s="27" t="s">
        <v>2929</v>
      </c>
      <c r="D22" s="27" t="s">
        <v>287</v>
      </c>
      <c r="E22" s="28">
        <v>945</v>
      </c>
      <c r="F22" s="79">
        <v>0</v>
      </c>
      <c r="G22" s="86">
        <f t="shared" si="0"/>
        <v>0</v>
      </c>
      <c r="H22" s="86">
        <v>1.6820999999999999</v>
      </c>
    </row>
    <row r="23" spans="1:8" ht="13.5" customHeight="1">
      <c r="A23" s="24">
        <v>10</v>
      </c>
      <c r="B23" s="25" t="s">
        <v>2831</v>
      </c>
      <c r="C23" s="25" t="s">
        <v>2832</v>
      </c>
      <c r="D23" s="25" t="s">
        <v>287</v>
      </c>
      <c r="E23" s="16">
        <v>162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53">
        <v>11</v>
      </c>
      <c r="B24" s="54" t="s">
        <v>1570</v>
      </c>
      <c r="C24" s="54" t="s">
        <v>1571</v>
      </c>
      <c r="D24" s="54" t="s">
        <v>1366</v>
      </c>
      <c r="E24" s="55">
        <v>1</v>
      </c>
      <c r="F24" s="80">
        <v>0</v>
      </c>
      <c r="G24" s="87">
        <f t="shared" si="0"/>
        <v>0</v>
      </c>
      <c r="H24" s="87">
        <v>0</v>
      </c>
    </row>
    <row r="25" spans="1:8" ht="28.5" customHeight="1">
      <c r="A25" s="21"/>
      <c r="B25" s="22" t="s">
        <v>1960</v>
      </c>
      <c r="C25" s="22" t="s">
        <v>1961</v>
      </c>
      <c r="D25" s="22"/>
      <c r="E25" s="23"/>
      <c r="F25" s="76"/>
      <c r="G25" s="85">
        <f>SUM(G26:G39)</f>
        <v>0</v>
      </c>
      <c r="H25" s="85">
        <v>52.323279999999997</v>
      </c>
    </row>
    <row r="26" spans="1:8" ht="24" customHeight="1">
      <c r="A26" s="24">
        <v>12</v>
      </c>
      <c r="B26" s="25" t="s">
        <v>2932</v>
      </c>
      <c r="C26" s="25" t="s">
        <v>2933</v>
      </c>
      <c r="D26" s="25" t="s">
        <v>312</v>
      </c>
      <c r="E26" s="16">
        <v>1</v>
      </c>
      <c r="F26" s="77">
        <v>0</v>
      </c>
      <c r="G26" s="83">
        <f>E26*F26</f>
        <v>0</v>
      </c>
      <c r="H26" s="83">
        <v>0</v>
      </c>
    </row>
    <row r="27" spans="1:8" ht="24" customHeight="1">
      <c r="A27" s="24">
        <v>13</v>
      </c>
      <c r="B27" s="25" t="s">
        <v>2855</v>
      </c>
      <c r="C27" s="25" t="s">
        <v>2856</v>
      </c>
      <c r="D27" s="25" t="s">
        <v>277</v>
      </c>
      <c r="E27" s="16">
        <v>1.35</v>
      </c>
      <c r="F27" s="77">
        <v>0</v>
      </c>
      <c r="G27" s="83">
        <f t="shared" ref="G27:G39" si="1">E27*F27</f>
        <v>0</v>
      </c>
      <c r="H27" s="83">
        <v>0</v>
      </c>
    </row>
    <row r="28" spans="1:8" ht="24" customHeight="1">
      <c r="A28" s="24">
        <v>14</v>
      </c>
      <c r="B28" s="25" t="s">
        <v>2934</v>
      </c>
      <c r="C28" s="25" t="s">
        <v>2935</v>
      </c>
      <c r="D28" s="25" t="s">
        <v>287</v>
      </c>
      <c r="E28" s="16">
        <v>9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15</v>
      </c>
      <c r="B29" s="25" t="s">
        <v>2870</v>
      </c>
      <c r="C29" s="25" t="s">
        <v>2871</v>
      </c>
      <c r="D29" s="25" t="s">
        <v>287</v>
      </c>
      <c r="E29" s="16">
        <v>275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6">
        <v>16</v>
      </c>
      <c r="B30" s="27" t="s">
        <v>2175</v>
      </c>
      <c r="C30" s="27" t="s">
        <v>2872</v>
      </c>
      <c r="D30" s="27" t="s">
        <v>280</v>
      </c>
      <c r="E30" s="28">
        <v>36.299999999999997</v>
      </c>
      <c r="F30" s="79">
        <v>0</v>
      </c>
      <c r="G30" s="86">
        <f t="shared" si="1"/>
        <v>0</v>
      </c>
      <c r="H30" s="86">
        <v>36.299999999999997</v>
      </c>
    </row>
    <row r="31" spans="1:8" ht="13.5" customHeight="1">
      <c r="A31" s="26">
        <v>17</v>
      </c>
      <c r="B31" s="27" t="s">
        <v>2873</v>
      </c>
      <c r="C31" s="27" t="s">
        <v>2874</v>
      </c>
      <c r="D31" s="27" t="s">
        <v>312</v>
      </c>
      <c r="E31" s="28">
        <v>460</v>
      </c>
      <c r="F31" s="79">
        <v>0</v>
      </c>
      <c r="G31" s="86">
        <f t="shared" si="1"/>
        <v>0</v>
      </c>
      <c r="H31" s="86">
        <v>8.2799999999999994</v>
      </c>
    </row>
    <row r="32" spans="1:8" ht="24" customHeight="1">
      <c r="A32" s="24">
        <v>18</v>
      </c>
      <c r="B32" s="25" t="s">
        <v>2090</v>
      </c>
      <c r="C32" s="25" t="s">
        <v>2091</v>
      </c>
      <c r="D32" s="25" t="s">
        <v>287</v>
      </c>
      <c r="E32" s="16">
        <v>275</v>
      </c>
      <c r="F32" s="77">
        <v>0</v>
      </c>
      <c r="G32" s="83">
        <f t="shared" si="1"/>
        <v>0</v>
      </c>
      <c r="H32" s="83">
        <v>0</v>
      </c>
    </row>
    <row r="33" spans="1:8" ht="13.5" customHeight="1">
      <c r="A33" s="26">
        <v>19</v>
      </c>
      <c r="B33" s="27" t="s">
        <v>2092</v>
      </c>
      <c r="C33" s="27" t="s">
        <v>2875</v>
      </c>
      <c r="D33" s="27" t="s">
        <v>287</v>
      </c>
      <c r="E33" s="28">
        <v>275</v>
      </c>
      <c r="F33" s="79">
        <v>0</v>
      </c>
      <c r="G33" s="86">
        <f t="shared" si="1"/>
        <v>0</v>
      </c>
      <c r="H33" s="86">
        <v>5.7750000000000003E-2</v>
      </c>
    </row>
    <row r="34" spans="1:8" ht="13.5" customHeight="1">
      <c r="A34" s="24">
        <v>20</v>
      </c>
      <c r="B34" s="25" t="s">
        <v>2876</v>
      </c>
      <c r="C34" s="25" t="s">
        <v>2877</v>
      </c>
      <c r="D34" s="25" t="s">
        <v>287</v>
      </c>
      <c r="E34" s="16">
        <v>226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21</v>
      </c>
      <c r="B35" s="27" t="s">
        <v>2878</v>
      </c>
      <c r="C35" s="27" t="s">
        <v>2879</v>
      </c>
      <c r="D35" s="27" t="s">
        <v>312</v>
      </c>
      <c r="E35" s="28">
        <v>452</v>
      </c>
      <c r="F35" s="79">
        <v>0</v>
      </c>
      <c r="G35" s="86">
        <f t="shared" si="1"/>
        <v>0</v>
      </c>
      <c r="H35" s="86">
        <v>7.6840000000000002</v>
      </c>
    </row>
    <row r="36" spans="1:8" ht="24" customHeight="1">
      <c r="A36" s="24">
        <v>22</v>
      </c>
      <c r="B36" s="25" t="s">
        <v>2936</v>
      </c>
      <c r="C36" s="25" t="s">
        <v>2937</v>
      </c>
      <c r="D36" s="25" t="s">
        <v>287</v>
      </c>
      <c r="E36" s="16">
        <v>9</v>
      </c>
      <c r="F36" s="77">
        <v>0</v>
      </c>
      <c r="G36" s="83">
        <f t="shared" si="1"/>
        <v>0</v>
      </c>
      <c r="H36" s="83">
        <v>0</v>
      </c>
    </row>
    <row r="37" spans="1:8" ht="13.5" customHeight="1">
      <c r="A37" s="26">
        <v>23</v>
      </c>
      <c r="B37" s="27" t="s">
        <v>2938</v>
      </c>
      <c r="C37" s="27" t="s">
        <v>2939</v>
      </c>
      <c r="D37" s="27" t="s">
        <v>287</v>
      </c>
      <c r="E37" s="28">
        <v>9</v>
      </c>
      <c r="F37" s="79">
        <v>0</v>
      </c>
      <c r="G37" s="86">
        <f t="shared" si="1"/>
        <v>0</v>
      </c>
      <c r="H37" s="86">
        <v>1.5299999999999999E-3</v>
      </c>
    </row>
    <row r="38" spans="1:8" ht="24" customHeight="1">
      <c r="A38" s="24">
        <v>24</v>
      </c>
      <c r="B38" s="25" t="s">
        <v>2884</v>
      </c>
      <c r="C38" s="25" t="s">
        <v>2885</v>
      </c>
      <c r="D38" s="25" t="s">
        <v>2867</v>
      </c>
      <c r="E38" s="16">
        <v>4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53">
        <v>25</v>
      </c>
      <c r="B39" s="54" t="s">
        <v>1570</v>
      </c>
      <c r="C39" s="54" t="s">
        <v>1571</v>
      </c>
      <c r="D39" s="54" t="s">
        <v>1366</v>
      </c>
      <c r="E39" s="55">
        <v>1</v>
      </c>
      <c r="F39" s="80">
        <v>0</v>
      </c>
      <c r="G39" s="87">
        <f t="shared" si="1"/>
        <v>0</v>
      </c>
      <c r="H39" s="87">
        <v>0</v>
      </c>
    </row>
    <row r="40" spans="1:8" ht="28.5" customHeight="1">
      <c r="A40" s="21"/>
      <c r="B40" s="22" t="s">
        <v>2888</v>
      </c>
      <c r="C40" s="22" t="s">
        <v>2889</v>
      </c>
      <c r="D40" s="22"/>
      <c r="E40" s="23"/>
      <c r="F40" s="76"/>
      <c r="G40" s="85">
        <f>G41</f>
        <v>0</v>
      </c>
      <c r="H40" s="85">
        <v>0</v>
      </c>
    </row>
    <row r="41" spans="1:8" ht="24" customHeight="1">
      <c r="A41" s="24">
        <v>26</v>
      </c>
      <c r="B41" s="25" t="s">
        <v>2890</v>
      </c>
      <c r="C41" s="25" t="s">
        <v>2891</v>
      </c>
      <c r="D41" s="25" t="s">
        <v>312</v>
      </c>
      <c r="E41" s="16">
        <v>3</v>
      </c>
      <c r="F41" s="77">
        <v>0</v>
      </c>
      <c r="G41" s="83">
        <f>E41*F41</f>
        <v>0</v>
      </c>
      <c r="H41" s="83">
        <v>0</v>
      </c>
    </row>
    <row r="42" spans="1:8" ht="30.75" customHeight="1">
      <c r="A42" s="18"/>
      <c r="B42" s="19" t="s">
        <v>2892</v>
      </c>
      <c r="C42" s="19" t="s">
        <v>2893</v>
      </c>
      <c r="D42" s="19"/>
      <c r="E42" s="20"/>
      <c r="F42" s="75"/>
      <c r="G42" s="88">
        <f>SUM(G43:G45)</f>
        <v>0</v>
      </c>
      <c r="H42" s="88">
        <v>0</v>
      </c>
    </row>
    <row r="43" spans="1:8" ht="13.5" customHeight="1">
      <c r="A43" s="24">
        <v>27</v>
      </c>
      <c r="B43" s="25" t="s">
        <v>2894</v>
      </c>
      <c r="C43" s="25" t="s">
        <v>2895</v>
      </c>
      <c r="D43" s="25" t="s">
        <v>938</v>
      </c>
      <c r="E43" s="16">
        <v>2</v>
      </c>
      <c r="F43" s="77">
        <v>0</v>
      </c>
      <c r="G43" s="83">
        <f>E43*F43</f>
        <v>0</v>
      </c>
      <c r="H43" s="83">
        <v>0</v>
      </c>
    </row>
    <row r="44" spans="1:8" ht="13.5" customHeight="1">
      <c r="A44" s="24">
        <v>28</v>
      </c>
      <c r="B44" s="25" t="s">
        <v>2896</v>
      </c>
      <c r="C44" s="25" t="s">
        <v>2897</v>
      </c>
      <c r="D44" s="25" t="s">
        <v>938</v>
      </c>
      <c r="E44" s="16">
        <v>1</v>
      </c>
      <c r="F44" s="77">
        <v>0</v>
      </c>
      <c r="G44" s="83">
        <f>E44*F44</f>
        <v>0</v>
      </c>
      <c r="H44" s="83">
        <v>0</v>
      </c>
    </row>
    <row r="45" spans="1:8" ht="13.5" customHeight="1">
      <c r="A45" s="24">
        <v>29</v>
      </c>
      <c r="B45" s="25" t="s">
        <v>2898</v>
      </c>
      <c r="C45" s="25" t="s">
        <v>2899</v>
      </c>
      <c r="D45" s="25" t="s">
        <v>938</v>
      </c>
      <c r="E45" s="16">
        <v>2</v>
      </c>
      <c r="F45" s="77">
        <v>0</v>
      </c>
      <c r="G45" s="83">
        <f>E45*F45</f>
        <v>0</v>
      </c>
      <c r="H45" s="83">
        <v>0</v>
      </c>
    </row>
    <row r="46" spans="1:8" ht="30.75" customHeight="1">
      <c r="A46" s="29"/>
      <c r="B46" s="30"/>
      <c r="C46" s="30" t="s">
        <v>313</v>
      </c>
      <c r="D46" s="30"/>
      <c r="E46" s="31"/>
      <c r="F46" s="89"/>
      <c r="G46" s="89">
        <f>G11+G42</f>
        <v>0</v>
      </c>
      <c r="H46" s="89">
        <v>54.083089999999999</v>
      </c>
    </row>
  </sheetData>
  <sheetProtection algorithmName="SHA-512" hashValue="9pJHiYJmewK+BZMeHvWyOuX8p4TUEgomoi4bBX0scXqZyF8qbowmuXQGz0MkMrbNGey/xEd8pPZQumQmBZfqrw==" saltValue="MD2JWjwnGuBOW3T+TuR7q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106">
    <pageSetUpPr fitToPage="1"/>
  </sheetPr>
  <dimension ref="A1:H60"/>
  <sheetViews>
    <sheetView topLeftCell="A49" workbookViewId="0">
      <selection activeCell="H67" sqref="H67"/>
    </sheetView>
  </sheetViews>
  <sheetFormatPr defaultColWidth="10.5" defaultRowHeight="12" customHeight="1"/>
  <cols>
    <col min="1" max="1" width="5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2823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2824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G14+G16+G12</f>
        <v>0</v>
      </c>
      <c r="H11" s="88">
        <v>1.203565</v>
      </c>
    </row>
    <row r="12" spans="1:8" ht="30.7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SUM(G13)</f>
        <v>0</v>
      </c>
      <c r="H12" s="85">
        <v>0</v>
      </c>
    </row>
    <row r="13" spans="1:8" ht="30.75" customHeight="1">
      <c r="A13" s="49"/>
      <c r="B13" s="44" t="s">
        <v>1836</v>
      </c>
      <c r="C13" s="44" t="s">
        <v>975</v>
      </c>
      <c r="D13" s="44" t="s">
        <v>280</v>
      </c>
      <c r="E13" s="45">
        <v>10.53</v>
      </c>
      <c r="F13" s="78">
        <v>0</v>
      </c>
      <c r="G13" s="84">
        <f>E13*F13</f>
        <v>0</v>
      </c>
      <c r="H13" s="84">
        <v>0</v>
      </c>
    </row>
    <row r="14" spans="1:8" ht="28.5" customHeight="1">
      <c r="A14" s="21"/>
      <c r="B14" s="22" t="s">
        <v>265</v>
      </c>
      <c r="C14" s="22" t="s">
        <v>456</v>
      </c>
      <c r="D14" s="22"/>
      <c r="E14" s="23"/>
      <c r="F14" s="76"/>
      <c r="G14" s="85">
        <f>G15</f>
        <v>0</v>
      </c>
      <c r="H14" s="85">
        <v>1.203565</v>
      </c>
    </row>
    <row r="15" spans="1:8" ht="24" customHeight="1">
      <c r="A15" s="26">
        <v>1</v>
      </c>
      <c r="B15" s="27" t="s">
        <v>2825</v>
      </c>
      <c r="C15" s="27" t="s">
        <v>2826</v>
      </c>
      <c r="D15" s="27" t="s">
        <v>277</v>
      </c>
      <c r="E15" s="28">
        <v>0.5</v>
      </c>
      <c r="F15" s="79">
        <v>0</v>
      </c>
      <c r="G15" s="86">
        <f>E15*F15</f>
        <v>0</v>
      </c>
      <c r="H15" s="86">
        <v>1.203565</v>
      </c>
    </row>
    <row r="16" spans="1:8" ht="28.5" customHeight="1">
      <c r="A16" s="21"/>
      <c r="B16" s="22" t="s">
        <v>269</v>
      </c>
      <c r="C16" s="22" t="s">
        <v>528</v>
      </c>
      <c r="D16" s="22"/>
      <c r="E16" s="23"/>
      <c r="F16" s="76"/>
      <c r="G16" s="85">
        <f>G17</f>
        <v>0</v>
      </c>
      <c r="H16" s="85">
        <v>0</v>
      </c>
    </row>
    <row r="17" spans="1:8" ht="24" customHeight="1">
      <c r="A17" s="24">
        <v>2</v>
      </c>
      <c r="B17" s="25" t="s">
        <v>2827</v>
      </c>
      <c r="C17" s="25" t="s">
        <v>2828</v>
      </c>
      <c r="D17" s="25" t="s">
        <v>324</v>
      </c>
      <c r="E17" s="16">
        <v>8.5</v>
      </c>
      <c r="F17" s="77">
        <v>0</v>
      </c>
      <c r="G17" s="83">
        <f>E17*F17</f>
        <v>0</v>
      </c>
      <c r="H17" s="83">
        <v>0</v>
      </c>
    </row>
    <row r="18" spans="1:8" ht="30.75" customHeight="1">
      <c r="A18" s="18"/>
      <c r="B18" s="19" t="s">
        <v>1381</v>
      </c>
      <c r="C18" s="19" t="s">
        <v>1382</v>
      </c>
      <c r="D18" s="19"/>
      <c r="E18" s="20"/>
      <c r="F18" s="75"/>
      <c r="G18" s="88">
        <f>G19+G26+G54</f>
        <v>0</v>
      </c>
      <c r="H18" s="88">
        <v>26.622579999999999</v>
      </c>
    </row>
    <row r="19" spans="1:8" ht="28.5" customHeight="1">
      <c r="A19" s="21"/>
      <c r="B19" s="22" t="s">
        <v>1383</v>
      </c>
      <c r="C19" s="22" t="s">
        <v>1384</v>
      </c>
      <c r="D19" s="22"/>
      <c r="E19" s="23"/>
      <c r="F19" s="76"/>
      <c r="G19" s="85">
        <f>SUM(G20:G25)</f>
        <v>0</v>
      </c>
      <c r="H19" s="85">
        <v>3.8730000000000001E-2</v>
      </c>
    </row>
    <row r="20" spans="1:8" ht="13.5" customHeight="1">
      <c r="A20" s="24">
        <v>3</v>
      </c>
      <c r="B20" s="25" t="s">
        <v>2833</v>
      </c>
      <c r="C20" s="25" t="s">
        <v>2834</v>
      </c>
      <c r="D20" s="25" t="s">
        <v>287</v>
      </c>
      <c r="E20" s="16">
        <v>45</v>
      </c>
      <c r="F20" s="77">
        <v>0</v>
      </c>
      <c r="G20" s="83">
        <f t="shared" ref="G20:G25" si="0">E20*F20</f>
        <v>0</v>
      </c>
      <c r="H20" s="83">
        <v>0</v>
      </c>
    </row>
    <row r="21" spans="1:8" ht="13.5" customHeight="1">
      <c r="A21" s="26">
        <v>4</v>
      </c>
      <c r="B21" s="27" t="s">
        <v>2835</v>
      </c>
      <c r="C21" s="27" t="s">
        <v>2836</v>
      </c>
      <c r="D21" s="27" t="s">
        <v>312</v>
      </c>
      <c r="E21" s="28">
        <v>1</v>
      </c>
      <c r="F21" s="79">
        <v>0</v>
      </c>
      <c r="G21" s="86">
        <f t="shared" si="0"/>
        <v>0</v>
      </c>
      <c r="H21" s="86">
        <v>1.0000000000000001E-5</v>
      </c>
    </row>
    <row r="22" spans="1:8" ht="13.5" customHeight="1">
      <c r="A22" s="26">
        <v>5</v>
      </c>
      <c r="B22" s="27" t="s">
        <v>2837</v>
      </c>
      <c r="C22" s="27" t="s">
        <v>2838</v>
      </c>
      <c r="D22" s="27" t="s">
        <v>287</v>
      </c>
      <c r="E22" s="28">
        <v>45</v>
      </c>
      <c r="F22" s="79">
        <v>0</v>
      </c>
      <c r="G22" s="86">
        <f t="shared" si="0"/>
        <v>0</v>
      </c>
      <c r="H22" s="86">
        <v>3.8699999999999998E-2</v>
      </c>
    </row>
    <row r="23" spans="1:8" ht="24" customHeight="1">
      <c r="A23" s="26">
        <v>6</v>
      </c>
      <c r="B23" s="27" t="s">
        <v>2839</v>
      </c>
      <c r="C23" s="27" t="s">
        <v>2840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2.0000000000000002E-5</v>
      </c>
    </row>
    <row r="24" spans="1:8" ht="13.5" customHeight="1">
      <c r="A24" s="24">
        <v>7</v>
      </c>
      <c r="B24" s="25" t="s">
        <v>2847</v>
      </c>
      <c r="C24" s="25" t="s">
        <v>2848</v>
      </c>
      <c r="D24" s="25" t="s">
        <v>287</v>
      </c>
      <c r="E24" s="16">
        <v>90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53">
        <v>8</v>
      </c>
      <c r="B25" s="54" t="s">
        <v>1570</v>
      </c>
      <c r="C25" s="54" t="s">
        <v>1571</v>
      </c>
      <c r="D25" s="54" t="s">
        <v>1366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1960</v>
      </c>
      <c r="C26" s="22" t="s">
        <v>1961</v>
      </c>
      <c r="D26" s="22"/>
      <c r="E26" s="23"/>
      <c r="F26" s="76"/>
      <c r="G26" s="85">
        <f>SUM(G27:G53)</f>
        <v>0</v>
      </c>
      <c r="H26" s="85">
        <v>26.583850000000002</v>
      </c>
    </row>
    <row r="27" spans="1:8" ht="24" customHeight="1">
      <c r="A27" s="24">
        <v>9</v>
      </c>
      <c r="B27" s="25" t="s">
        <v>2849</v>
      </c>
      <c r="C27" s="25" t="s">
        <v>2850</v>
      </c>
      <c r="D27" s="25" t="s">
        <v>287</v>
      </c>
      <c r="E27" s="16">
        <v>45</v>
      </c>
      <c r="F27" s="77">
        <v>0</v>
      </c>
      <c r="G27" s="83">
        <f>E27*F27</f>
        <v>0</v>
      </c>
      <c r="H27" s="83">
        <v>0</v>
      </c>
    </row>
    <row r="28" spans="1:8" ht="24" customHeight="1">
      <c r="A28" s="24">
        <v>10</v>
      </c>
      <c r="B28" s="25" t="s">
        <v>2855</v>
      </c>
      <c r="C28" s="25" t="s">
        <v>2856</v>
      </c>
      <c r="D28" s="25" t="s">
        <v>277</v>
      </c>
      <c r="E28" s="16">
        <v>36</v>
      </c>
      <c r="F28" s="77">
        <v>0</v>
      </c>
      <c r="G28" s="83">
        <f t="shared" ref="G28:G53" si="1">E28*F28</f>
        <v>0</v>
      </c>
      <c r="H28" s="83">
        <v>0</v>
      </c>
    </row>
    <row r="29" spans="1:8" ht="24" customHeight="1">
      <c r="A29" s="24">
        <v>11</v>
      </c>
      <c r="B29" s="25" t="s">
        <v>2857</v>
      </c>
      <c r="C29" s="25" t="s">
        <v>2858</v>
      </c>
      <c r="D29" s="25" t="s">
        <v>277</v>
      </c>
      <c r="E29" s="16">
        <v>36</v>
      </c>
      <c r="F29" s="77">
        <v>0</v>
      </c>
      <c r="G29" s="83">
        <f t="shared" si="1"/>
        <v>0</v>
      </c>
      <c r="H29" s="83">
        <v>0</v>
      </c>
    </row>
    <row r="30" spans="1:8" ht="13.5" customHeight="1">
      <c r="A30" s="24">
        <v>12</v>
      </c>
      <c r="B30" s="25" t="s">
        <v>2859</v>
      </c>
      <c r="C30" s="25" t="s">
        <v>2860</v>
      </c>
      <c r="D30" s="25" t="s">
        <v>287</v>
      </c>
      <c r="E30" s="16">
        <v>45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6">
        <v>13</v>
      </c>
      <c r="B31" s="27" t="s">
        <v>2861</v>
      </c>
      <c r="C31" s="27" t="s">
        <v>2862</v>
      </c>
      <c r="D31" s="27" t="s">
        <v>277</v>
      </c>
      <c r="E31" s="28">
        <v>3.96</v>
      </c>
      <c r="F31" s="79">
        <v>0</v>
      </c>
      <c r="G31" s="86">
        <f t="shared" si="1"/>
        <v>0</v>
      </c>
      <c r="H31" s="86">
        <v>2.1779999999999999</v>
      </c>
    </row>
    <row r="32" spans="1:8" ht="24" customHeight="1">
      <c r="A32" s="26">
        <v>14</v>
      </c>
      <c r="B32" s="27" t="s">
        <v>2863</v>
      </c>
      <c r="C32" s="27" t="s">
        <v>2864</v>
      </c>
      <c r="D32" s="27" t="s">
        <v>277</v>
      </c>
      <c r="E32" s="28">
        <v>1.929</v>
      </c>
      <c r="F32" s="79">
        <v>0</v>
      </c>
      <c r="G32" s="86">
        <f t="shared" si="1"/>
        <v>0</v>
      </c>
      <c r="H32" s="86">
        <v>1.0609500000000001</v>
      </c>
    </row>
    <row r="33" spans="1:8" ht="13.5" customHeight="1">
      <c r="A33" s="26">
        <v>15</v>
      </c>
      <c r="B33" s="27" t="s">
        <v>2865</v>
      </c>
      <c r="C33" s="27" t="s">
        <v>2866</v>
      </c>
      <c r="D33" s="27" t="s">
        <v>2867</v>
      </c>
      <c r="E33" s="28">
        <v>250</v>
      </c>
      <c r="F33" s="79">
        <v>0</v>
      </c>
      <c r="G33" s="86">
        <f t="shared" si="1"/>
        <v>0</v>
      </c>
      <c r="H33" s="86">
        <v>0</v>
      </c>
    </row>
    <row r="34" spans="1:8" ht="24" customHeight="1">
      <c r="A34" s="24">
        <v>16</v>
      </c>
      <c r="B34" s="25" t="s">
        <v>2868</v>
      </c>
      <c r="C34" s="25" t="s">
        <v>2869</v>
      </c>
      <c r="D34" s="25" t="s">
        <v>287</v>
      </c>
      <c r="E34" s="16">
        <v>45</v>
      </c>
      <c r="F34" s="77">
        <v>0</v>
      </c>
      <c r="G34" s="83">
        <f t="shared" si="1"/>
        <v>0</v>
      </c>
      <c r="H34" s="83">
        <v>0</v>
      </c>
    </row>
    <row r="35" spans="1:8" ht="24" customHeight="1">
      <c r="A35" s="24">
        <v>17</v>
      </c>
      <c r="B35" s="25" t="s">
        <v>2870</v>
      </c>
      <c r="C35" s="25" t="s">
        <v>2871</v>
      </c>
      <c r="D35" s="25" t="s">
        <v>287</v>
      </c>
      <c r="E35" s="16">
        <v>90</v>
      </c>
      <c r="F35" s="77">
        <v>0</v>
      </c>
      <c r="G35" s="83">
        <f t="shared" si="1"/>
        <v>0</v>
      </c>
      <c r="H35" s="83">
        <v>0</v>
      </c>
    </row>
    <row r="36" spans="1:8" ht="13.5" customHeight="1">
      <c r="A36" s="26">
        <v>18</v>
      </c>
      <c r="B36" s="27" t="s">
        <v>2175</v>
      </c>
      <c r="C36" s="27" t="s">
        <v>2872</v>
      </c>
      <c r="D36" s="27" t="s">
        <v>280</v>
      </c>
      <c r="E36" s="28">
        <v>17.28</v>
      </c>
      <c r="F36" s="79">
        <v>0</v>
      </c>
      <c r="G36" s="86">
        <f t="shared" si="1"/>
        <v>0</v>
      </c>
      <c r="H36" s="86">
        <v>17.28</v>
      </c>
    </row>
    <row r="37" spans="1:8" ht="13.5" customHeight="1">
      <c r="A37" s="26">
        <v>19</v>
      </c>
      <c r="B37" s="27" t="s">
        <v>2873</v>
      </c>
      <c r="C37" s="27" t="s">
        <v>2874</v>
      </c>
      <c r="D37" s="27" t="s">
        <v>312</v>
      </c>
      <c r="E37" s="28">
        <v>128</v>
      </c>
      <c r="F37" s="79">
        <v>0</v>
      </c>
      <c r="G37" s="86">
        <f t="shared" si="1"/>
        <v>0</v>
      </c>
      <c r="H37" s="86">
        <v>2.3039999999999998</v>
      </c>
    </row>
    <row r="38" spans="1:8" ht="24" customHeight="1">
      <c r="A38" s="24">
        <v>20</v>
      </c>
      <c r="B38" s="25" t="s">
        <v>2090</v>
      </c>
      <c r="C38" s="25" t="s">
        <v>2091</v>
      </c>
      <c r="D38" s="25" t="s">
        <v>287</v>
      </c>
      <c r="E38" s="16">
        <v>90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6">
        <v>21</v>
      </c>
      <c r="B39" s="27" t="s">
        <v>2092</v>
      </c>
      <c r="C39" s="27" t="s">
        <v>2875</v>
      </c>
      <c r="D39" s="27" t="s">
        <v>287</v>
      </c>
      <c r="E39" s="28">
        <v>90</v>
      </c>
      <c r="F39" s="79">
        <v>0</v>
      </c>
      <c r="G39" s="86">
        <f t="shared" si="1"/>
        <v>0</v>
      </c>
      <c r="H39" s="86">
        <v>1.89E-2</v>
      </c>
    </row>
    <row r="40" spans="1:8" ht="13.5" customHeight="1">
      <c r="A40" s="24">
        <v>22</v>
      </c>
      <c r="B40" s="25" t="s">
        <v>2876</v>
      </c>
      <c r="C40" s="25" t="s">
        <v>2877</v>
      </c>
      <c r="D40" s="25" t="s">
        <v>287</v>
      </c>
      <c r="E40" s="16">
        <v>64</v>
      </c>
      <c r="F40" s="77">
        <v>0</v>
      </c>
      <c r="G40" s="83">
        <f t="shared" si="1"/>
        <v>0</v>
      </c>
      <c r="H40" s="83">
        <v>0</v>
      </c>
    </row>
    <row r="41" spans="1:8" ht="13.5" customHeight="1">
      <c r="A41" s="26">
        <v>23</v>
      </c>
      <c r="B41" s="27" t="s">
        <v>2878</v>
      </c>
      <c r="C41" s="27" t="s">
        <v>2879</v>
      </c>
      <c r="D41" s="27" t="s">
        <v>312</v>
      </c>
      <c r="E41" s="28">
        <v>128</v>
      </c>
      <c r="F41" s="79">
        <v>0</v>
      </c>
      <c r="G41" s="86">
        <f t="shared" si="1"/>
        <v>0</v>
      </c>
      <c r="H41" s="86">
        <v>2.1760000000000002</v>
      </c>
    </row>
    <row r="42" spans="1:8" ht="24" customHeight="1">
      <c r="A42" s="24">
        <v>24</v>
      </c>
      <c r="B42" s="25" t="s">
        <v>2942</v>
      </c>
      <c r="C42" s="25" t="s">
        <v>2943</v>
      </c>
      <c r="D42" s="25" t="s">
        <v>287</v>
      </c>
      <c r="E42" s="16">
        <v>26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6">
        <v>25</v>
      </c>
      <c r="B43" s="27" t="s">
        <v>2880</v>
      </c>
      <c r="C43" s="27" t="s">
        <v>2881</v>
      </c>
      <c r="D43" s="27" t="s">
        <v>312</v>
      </c>
      <c r="E43" s="28">
        <v>26</v>
      </c>
      <c r="F43" s="79">
        <v>0</v>
      </c>
      <c r="G43" s="86">
        <f t="shared" si="1"/>
        <v>0</v>
      </c>
      <c r="H43" s="86">
        <v>1.04</v>
      </c>
    </row>
    <row r="44" spans="1:8" ht="12" customHeight="1">
      <c r="A44" s="40"/>
      <c r="B44" s="41"/>
      <c r="C44" s="41" t="s">
        <v>2944</v>
      </c>
      <c r="D44" s="41"/>
      <c r="E44" s="42"/>
      <c r="F44" s="100">
        <v>0</v>
      </c>
      <c r="G44" s="101">
        <f t="shared" si="1"/>
        <v>0</v>
      </c>
      <c r="H44" s="101"/>
    </row>
    <row r="45" spans="1:8" ht="13.5" customHeight="1">
      <c r="A45" s="26">
        <v>26</v>
      </c>
      <c r="B45" s="27" t="s">
        <v>2882</v>
      </c>
      <c r="C45" s="27" t="s">
        <v>2883</v>
      </c>
      <c r="D45" s="27" t="s">
        <v>312</v>
      </c>
      <c r="E45" s="28">
        <v>52</v>
      </c>
      <c r="F45" s="79">
        <v>0</v>
      </c>
      <c r="G45" s="86">
        <f t="shared" si="1"/>
        <v>0</v>
      </c>
      <c r="H45" s="86">
        <v>0.52</v>
      </c>
    </row>
    <row r="46" spans="1:8" ht="12" customHeight="1">
      <c r="A46" s="40"/>
      <c r="B46" s="41"/>
      <c r="C46" s="41" t="s">
        <v>2944</v>
      </c>
      <c r="D46" s="41"/>
      <c r="E46" s="42"/>
      <c r="F46" s="100">
        <v>0</v>
      </c>
      <c r="G46" s="101">
        <f t="shared" si="1"/>
        <v>0</v>
      </c>
      <c r="H46" s="101"/>
    </row>
    <row r="47" spans="1:8" ht="24" customHeight="1">
      <c r="A47" s="24">
        <v>27</v>
      </c>
      <c r="B47" s="25" t="s">
        <v>1964</v>
      </c>
      <c r="C47" s="25" t="s">
        <v>1965</v>
      </c>
      <c r="D47" s="25" t="s">
        <v>277</v>
      </c>
      <c r="E47" s="16">
        <v>5.4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53">
        <v>28</v>
      </c>
      <c r="B48" s="54" t="s">
        <v>1966</v>
      </c>
      <c r="C48" s="54" t="s">
        <v>1967</v>
      </c>
      <c r="D48" s="54" t="s">
        <v>277</v>
      </c>
      <c r="E48" s="55">
        <v>156.6</v>
      </c>
      <c r="F48" s="80">
        <v>0</v>
      </c>
      <c r="G48" s="87">
        <f>E48*F48</f>
        <v>0</v>
      </c>
      <c r="H48" s="87">
        <v>0</v>
      </c>
    </row>
    <row r="49" spans="1:8" ht="24" customHeight="1">
      <c r="A49" s="24">
        <v>29</v>
      </c>
      <c r="B49" s="25" t="s">
        <v>2884</v>
      </c>
      <c r="C49" s="25" t="s">
        <v>2885</v>
      </c>
      <c r="D49" s="25" t="s">
        <v>2867</v>
      </c>
      <c r="E49" s="16">
        <v>2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6">
        <v>30</v>
      </c>
      <c r="B50" s="27" t="s">
        <v>2886</v>
      </c>
      <c r="C50" s="27" t="s">
        <v>2887</v>
      </c>
      <c r="D50" s="27" t="s">
        <v>312</v>
      </c>
      <c r="E50" s="28">
        <v>15</v>
      </c>
      <c r="F50" s="79">
        <v>0</v>
      </c>
      <c r="G50" s="86">
        <f t="shared" si="1"/>
        <v>0</v>
      </c>
      <c r="H50" s="86">
        <v>6.0000000000000001E-3</v>
      </c>
    </row>
    <row r="51" spans="1:8" ht="12" customHeight="1">
      <c r="F51" s="97"/>
      <c r="G51" s="96">
        <f t="shared" si="1"/>
        <v>0</v>
      </c>
      <c r="H51" s="96"/>
    </row>
    <row r="52" spans="1:8" ht="13.5" customHeight="1">
      <c r="A52" s="53">
        <v>32</v>
      </c>
      <c r="B52" s="54" t="s">
        <v>1568</v>
      </c>
      <c r="C52" s="54" t="s">
        <v>1569</v>
      </c>
      <c r="D52" s="54" t="s">
        <v>1366</v>
      </c>
      <c r="E52" s="55">
        <v>3</v>
      </c>
      <c r="F52" s="80">
        <v>0</v>
      </c>
      <c r="G52" s="87">
        <f t="shared" si="1"/>
        <v>0</v>
      </c>
      <c r="H52" s="87">
        <v>0</v>
      </c>
    </row>
    <row r="53" spans="1:8" ht="13.5" customHeight="1">
      <c r="A53" s="53">
        <v>33</v>
      </c>
      <c r="B53" s="54" t="s">
        <v>1570</v>
      </c>
      <c r="C53" s="54" t="s">
        <v>1571</v>
      </c>
      <c r="D53" s="54" t="s">
        <v>1366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28.5" customHeight="1">
      <c r="A54" s="21"/>
      <c r="B54" s="22" t="s">
        <v>2888</v>
      </c>
      <c r="C54" s="22" t="s">
        <v>2889</v>
      </c>
      <c r="D54" s="22"/>
      <c r="E54" s="23"/>
      <c r="F54" s="76"/>
      <c r="G54" s="85">
        <f>G55</f>
        <v>0</v>
      </c>
      <c r="H54" s="85">
        <v>0</v>
      </c>
    </row>
    <row r="55" spans="1:8" ht="24" customHeight="1">
      <c r="A55" s="24">
        <v>34</v>
      </c>
      <c r="B55" s="25" t="s">
        <v>2890</v>
      </c>
      <c r="C55" s="25" t="s">
        <v>2891</v>
      </c>
      <c r="D55" s="25" t="s">
        <v>312</v>
      </c>
      <c r="E55" s="16">
        <v>3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2892</v>
      </c>
      <c r="C56" s="19" t="s">
        <v>2893</v>
      </c>
      <c r="D56" s="19"/>
      <c r="E56" s="20"/>
      <c r="F56" s="75"/>
      <c r="G56" s="88">
        <f>SUM(G57:G59)</f>
        <v>0</v>
      </c>
      <c r="H56" s="88">
        <v>0</v>
      </c>
    </row>
    <row r="57" spans="1:8" ht="13.5" customHeight="1">
      <c r="A57" s="24">
        <v>35</v>
      </c>
      <c r="B57" s="25" t="s">
        <v>2894</v>
      </c>
      <c r="C57" s="25" t="s">
        <v>2895</v>
      </c>
      <c r="D57" s="25" t="s">
        <v>938</v>
      </c>
      <c r="E57" s="16">
        <v>3</v>
      </c>
      <c r="F57" s="77">
        <v>0</v>
      </c>
      <c r="G57" s="83">
        <f>E57*F57</f>
        <v>0</v>
      </c>
      <c r="H57" s="83">
        <v>0</v>
      </c>
    </row>
    <row r="58" spans="1:8" ht="13.5" customHeight="1">
      <c r="A58" s="24">
        <v>36</v>
      </c>
      <c r="B58" s="25" t="s">
        <v>2896</v>
      </c>
      <c r="C58" s="25" t="s">
        <v>2897</v>
      </c>
      <c r="D58" s="25" t="s">
        <v>938</v>
      </c>
      <c r="E58" s="16">
        <v>3</v>
      </c>
      <c r="F58" s="77">
        <v>0</v>
      </c>
      <c r="G58" s="83">
        <f>E58*F58</f>
        <v>0</v>
      </c>
      <c r="H58" s="83">
        <v>0</v>
      </c>
    </row>
    <row r="59" spans="1:8" ht="13.5" customHeight="1">
      <c r="A59" s="24">
        <v>37</v>
      </c>
      <c r="B59" s="25" t="s">
        <v>2898</v>
      </c>
      <c r="C59" s="25" t="s">
        <v>2899</v>
      </c>
      <c r="D59" s="25" t="s">
        <v>938</v>
      </c>
      <c r="E59" s="16">
        <v>2</v>
      </c>
      <c r="F59" s="77">
        <v>0</v>
      </c>
      <c r="G59" s="83">
        <f>E59*F59</f>
        <v>0</v>
      </c>
      <c r="H59" s="83">
        <v>0</v>
      </c>
    </row>
    <row r="60" spans="1:8" ht="15">
      <c r="A60" s="29"/>
      <c r="B60" s="30"/>
      <c r="C60" s="30" t="s">
        <v>313</v>
      </c>
      <c r="D60" s="30"/>
      <c r="E60" s="31"/>
      <c r="F60" s="81"/>
      <c r="G60" s="89">
        <f>G11+G18+G56</f>
        <v>0</v>
      </c>
      <c r="H60" s="89">
        <f>H56+H18+H11</f>
        <v>27.826145</v>
      </c>
    </row>
  </sheetData>
  <sheetProtection algorithmName="SHA-512" hashValue="nyhimoW+zNtK/08CUXpL6YHJ56YgJEA1RZRezXdU8sv7jgVwal+yp85fUF1PnX/Z0By6keN20+qsAHtMw2VyBQ==" saltValue="9vyYCatGXs0XgN2izXWw1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109">
    <pageSetUpPr fitToPage="1"/>
  </sheetPr>
  <dimension ref="A1:H38"/>
  <sheetViews>
    <sheetView topLeftCell="A19" workbookViewId="0">
      <selection activeCell="F15" sqref="F15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2945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G12+G20+G32</f>
        <v>0</v>
      </c>
      <c r="H11" s="88">
        <v>3.3924428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SUM(G13:G19)</f>
        <v>0</v>
      </c>
      <c r="H12" s="85">
        <v>9.0019999999999996E-3</v>
      </c>
    </row>
    <row r="13" spans="1:8" ht="24" customHeight="1">
      <c r="A13" s="24">
        <v>1</v>
      </c>
      <c r="B13" s="25" t="s">
        <v>2948</v>
      </c>
      <c r="C13" s="25" t="s">
        <v>2949</v>
      </c>
      <c r="D13" s="25" t="s">
        <v>312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2950</v>
      </c>
      <c r="C14" s="27" t="s">
        <v>2951</v>
      </c>
      <c r="D14" s="27" t="s">
        <v>312</v>
      </c>
      <c r="E14" s="28">
        <v>0.2</v>
      </c>
      <c r="F14" s="79">
        <v>0</v>
      </c>
      <c r="G14" s="86">
        <f t="shared" ref="G14:G19" si="0">E14*F14</f>
        <v>0</v>
      </c>
      <c r="H14" s="86">
        <v>1.9999999999999999E-6</v>
      </c>
    </row>
    <row r="15" spans="1:8" ht="13.5" customHeight="1">
      <c r="A15" s="24">
        <v>3</v>
      </c>
      <c r="B15" s="25" t="s">
        <v>2952</v>
      </c>
      <c r="C15" s="25" t="s">
        <v>2953</v>
      </c>
      <c r="D15" s="25" t="s">
        <v>287</v>
      </c>
      <c r="E15" s="16">
        <v>30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2954</v>
      </c>
      <c r="C16" s="27" t="s">
        <v>2955</v>
      </c>
      <c r="D16" s="27" t="s">
        <v>287</v>
      </c>
      <c r="E16" s="28">
        <v>36</v>
      </c>
      <c r="F16" s="79">
        <v>0</v>
      </c>
      <c r="G16" s="86">
        <f t="shared" si="0"/>
        <v>0</v>
      </c>
      <c r="H16" s="86">
        <v>8.9999999999999993E-3</v>
      </c>
    </row>
    <row r="17" spans="1:8" ht="13.5" customHeight="1">
      <c r="A17" s="24">
        <v>5</v>
      </c>
      <c r="B17" s="25" t="s">
        <v>2956</v>
      </c>
      <c r="C17" s="25" t="s">
        <v>2957</v>
      </c>
      <c r="D17" s="25" t="s">
        <v>938</v>
      </c>
      <c r="E17" s="16">
        <v>4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53">
        <v>6</v>
      </c>
      <c r="B18" s="54" t="s">
        <v>1568</v>
      </c>
      <c r="C18" s="54" t="s">
        <v>1569</v>
      </c>
      <c r="D18" s="54" t="s">
        <v>1366</v>
      </c>
      <c r="E18" s="55">
        <v>3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53">
        <v>7</v>
      </c>
      <c r="B19" s="54" t="s">
        <v>1570</v>
      </c>
      <c r="C19" s="54" t="s">
        <v>1571</v>
      </c>
      <c r="D19" s="54" t="s">
        <v>1366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28.5" customHeight="1">
      <c r="A20" s="21"/>
      <c r="B20" s="22" t="s">
        <v>1960</v>
      </c>
      <c r="C20" s="22" t="s">
        <v>1961</v>
      </c>
      <c r="D20" s="22"/>
      <c r="E20" s="23"/>
      <c r="F20" s="76"/>
      <c r="G20" s="85">
        <f>SUM(G21:G31)</f>
        <v>0</v>
      </c>
      <c r="H20" s="85">
        <v>3.3834407999999998</v>
      </c>
    </row>
    <row r="21" spans="1:8" ht="24" customHeight="1">
      <c r="A21" s="24">
        <v>8</v>
      </c>
      <c r="B21" s="25" t="s">
        <v>2958</v>
      </c>
      <c r="C21" s="25" t="s">
        <v>2959</v>
      </c>
      <c r="D21" s="25" t="s">
        <v>287</v>
      </c>
      <c r="E21" s="16">
        <v>30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9</v>
      </c>
      <c r="B22" s="25" t="s">
        <v>2173</v>
      </c>
      <c r="C22" s="25" t="s">
        <v>2174</v>
      </c>
      <c r="D22" s="25" t="s">
        <v>287</v>
      </c>
      <c r="E22" s="16">
        <v>30</v>
      </c>
      <c r="F22" s="77">
        <v>0</v>
      </c>
      <c r="G22" s="83">
        <f t="shared" ref="G22:G31" si="1">E22*F22</f>
        <v>0</v>
      </c>
      <c r="H22" s="83">
        <v>0</v>
      </c>
    </row>
    <row r="23" spans="1:8" ht="13.5" customHeight="1">
      <c r="A23" s="26">
        <v>10</v>
      </c>
      <c r="B23" s="27" t="s">
        <v>2175</v>
      </c>
      <c r="C23" s="27" t="s">
        <v>2872</v>
      </c>
      <c r="D23" s="27" t="s">
        <v>280</v>
      </c>
      <c r="E23" s="28">
        <v>3.12</v>
      </c>
      <c r="F23" s="79">
        <v>0</v>
      </c>
      <c r="G23" s="86">
        <f t="shared" si="1"/>
        <v>0</v>
      </c>
      <c r="H23" s="86">
        <v>3.12</v>
      </c>
    </row>
    <row r="24" spans="1:8" ht="24" customHeight="1">
      <c r="A24" s="24">
        <v>11</v>
      </c>
      <c r="B24" s="25" t="s">
        <v>2960</v>
      </c>
      <c r="C24" s="25" t="s">
        <v>2961</v>
      </c>
      <c r="D24" s="25" t="s">
        <v>287</v>
      </c>
      <c r="E24" s="16">
        <v>30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12</v>
      </c>
      <c r="B25" s="27" t="s">
        <v>2962</v>
      </c>
      <c r="C25" s="27" t="s">
        <v>2963</v>
      </c>
      <c r="D25" s="27" t="s">
        <v>312</v>
      </c>
      <c r="E25" s="28">
        <v>53.570999999999998</v>
      </c>
      <c r="F25" s="79">
        <v>0</v>
      </c>
      <c r="G25" s="86">
        <f t="shared" si="1"/>
        <v>0</v>
      </c>
      <c r="H25" s="86">
        <v>0.2571408</v>
      </c>
    </row>
    <row r="26" spans="1:8" ht="24" customHeight="1">
      <c r="A26" s="24">
        <v>13</v>
      </c>
      <c r="B26" s="25" t="s">
        <v>2090</v>
      </c>
      <c r="C26" s="25" t="s">
        <v>2091</v>
      </c>
      <c r="D26" s="25" t="s">
        <v>287</v>
      </c>
      <c r="E26" s="16">
        <v>30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14</v>
      </c>
      <c r="B27" s="27" t="s">
        <v>2092</v>
      </c>
      <c r="C27" s="27" t="s">
        <v>2875</v>
      </c>
      <c r="D27" s="27" t="s">
        <v>287</v>
      </c>
      <c r="E27" s="28">
        <v>30</v>
      </c>
      <c r="F27" s="79">
        <v>0</v>
      </c>
      <c r="G27" s="86">
        <f t="shared" si="1"/>
        <v>0</v>
      </c>
      <c r="H27" s="86">
        <v>6.3E-3</v>
      </c>
    </row>
    <row r="28" spans="1:8" ht="24" customHeight="1">
      <c r="A28" s="24">
        <v>15</v>
      </c>
      <c r="B28" s="25" t="s">
        <v>2964</v>
      </c>
      <c r="C28" s="25" t="s">
        <v>2965</v>
      </c>
      <c r="D28" s="25" t="s">
        <v>287</v>
      </c>
      <c r="E28" s="16">
        <v>30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16</v>
      </c>
      <c r="B29" s="25" t="s">
        <v>2966</v>
      </c>
      <c r="C29" s="25" t="s">
        <v>2967</v>
      </c>
      <c r="D29" s="25" t="s">
        <v>324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2594</v>
      </c>
      <c r="C30" s="25" t="s">
        <v>2595</v>
      </c>
      <c r="D30" s="25" t="s">
        <v>324</v>
      </c>
      <c r="E30" s="16">
        <v>15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53">
        <v>18</v>
      </c>
      <c r="B31" s="54" t="s">
        <v>1570</v>
      </c>
      <c r="C31" s="54" t="s">
        <v>1571</v>
      </c>
      <c r="D31" s="54" t="s">
        <v>1366</v>
      </c>
      <c r="E31" s="55">
        <v>1</v>
      </c>
      <c r="F31" s="80">
        <v>0</v>
      </c>
      <c r="G31" s="87">
        <f t="shared" si="1"/>
        <v>0</v>
      </c>
      <c r="H31" s="87">
        <v>0</v>
      </c>
    </row>
    <row r="32" spans="1:8" ht="28.5" customHeight="1">
      <c r="A32" s="21"/>
      <c r="B32" s="22" t="s">
        <v>2888</v>
      </c>
      <c r="C32" s="22" t="s">
        <v>2889</v>
      </c>
      <c r="D32" s="22"/>
      <c r="E32" s="23"/>
      <c r="F32" s="76"/>
      <c r="G32" s="85">
        <f>G33</f>
        <v>0</v>
      </c>
      <c r="H32" s="85">
        <v>0</v>
      </c>
    </row>
    <row r="33" spans="1:8" ht="24" customHeight="1">
      <c r="A33" s="24">
        <v>19</v>
      </c>
      <c r="B33" s="25" t="s">
        <v>2968</v>
      </c>
      <c r="C33" s="25" t="s">
        <v>2969</v>
      </c>
      <c r="D33" s="25" t="s">
        <v>312</v>
      </c>
      <c r="E33" s="16">
        <v>2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2104</v>
      </c>
      <c r="C34" s="19" t="s">
        <v>2105</v>
      </c>
      <c r="D34" s="19"/>
      <c r="E34" s="20"/>
      <c r="F34" s="75"/>
      <c r="G34" s="88">
        <f>SUM(G35:G37)</f>
        <v>0</v>
      </c>
      <c r="H34" s="88">
        <v>0</v>
      </c>
    </row>
    <row r="35" spans="1:8" ht="13.5" customHeight="1">
      <c r="A35" s="24">
        <v>20</v>
      </c>
      <c r="B35" s="25" t="s">
        <v>2970</v>
      </c>
      <c r="C35" s="25" t="s">
        <v>2971</v>
      </c>
      <c r="D35" s="25" t="s">
        <v>938</v>
      </c>
      <c r="E35" s="16">
        <v>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2972</v>
      </c>
      <c r="C36" s="25" t="s">
        <v>2973</v>
      </c>
      <c r="D36" s="25" t="s">
        <v>938</v>
      </c>
      <c r="E36" s="16">
        <v>2</v>
      </c>
      <c r="F36" s="77">
        <v>0</v>
      </c>
      <c r="G36" s="83">
        <f>E36*F36</f>
        <v>0</v>
      </c>
      <c r="H36" s="83">
        <v>0</v>
      </c>
    </row>
    <row r="37" spans="1:8" ht="13.5" customHeight="1">
      <c r="A37" s="24">
        <v>22</v>
      </c>
      <c r="B37" s="25" t="s">
        <v>2974</v>
      </c>
      <c r="C37" s="25" t="s">
        <v>2975</v>
      </c>
      <c r="D37" s="25" t="s">
        <v>938</v>
      </c>
      <c r="E37" s="16">
        <v>2</v>
      </c>
      <c r="F37" s="77">
        <v>0</v>
      </c>
      <c r="G37" s="83">
        <f>E37*F37</f>
        <v>0</v>
      </c>
      <c r="H37" s="83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G11+G34</f>
        <v>0</v>
      </c>
      <c r="H38" s="89">
        <v>3.3924428</v>
      </c>
    </row>
  </sheetData>
  <sheetProtection algorithmName="SHA-512" hashValue="2sqR8IK0pIEWuVXa6/KUDKM0Ese4e08w5P0yZB7+1RppIKZOLzq68Ci75N3Wheurk6tm/JsKhw57QXSSQ5l6Qw==" saltValue="YAdG/3FhlH1PUrPpw3Sm8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30"/>
  <sheetViews>
    <sheetView workbookViewId="0">
      <selection activeCell="F30" sqref="F30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251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82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75"/>
      <c r="G11" s="88">
        <f>G12+G15+G25</f>
        <v>0</v>
      </c>
      <c r="H11" s="88">
        <v>38.5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76"/>
      <c r="G12" s="85">
        <f>SUM(G13:G14)</f>
        <v>0</v>
      </c>
      <c r="H12" s="85">
        <v>38.5</v>
      </c>
    </row>
    <row r="13" spans="1:8" ht="24" customHeight="1">
      <c r="A13" s="24">
        <v>1</v>
      </c>
      <c r="B13" s="25" t="s">
        <v>275</v>
      </c>
      <c r="C13" s="25" t="s">
        <v>276</v>
      </c>
      <c r="D13" s="25" t="s">
        <v>277</v>
      </c>
      <c r="E13" s="16">
        <v>22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278</v>
      </c>
      <c r="C14" s="27" t="s">
        <v>279</v>
      </c>
      <c r="D14" s="27" t="s">
        <v>280</v>
      </c>
      <c r="E14" s="28">
        <v>38.5</v>
      </c>
      <c r="F14" s="79">
        <v>0</v>
      </c>
      <c r="G14" s="83">
        <f>E14*F14</f>
        <v>0</v>
      </c>
      <c r="H14" s="86">
        <v>38.5</v>
      </c>
    </row>
    <row r="15" spans="1:8" ht="28.5" customHeight="1">
      <c r="A15" s="21"/>
      <c r="B15" s="22" t="s">
        <v>281</v>
      </c>
      <c r="C15" s="22" t="s">
        <v>282</v>
      </c>
      <c r="D15" s="22"/>
      <c r="E15" s="23"/>
      <c r="F15" s="76"/>
      <c r="G15" s="85">
        <f>SUM(G16:G24)</f>
        <v>0</v>
      </c>
      <c r="H15" s="85">
        <v>0</v>
      </c>
    </row>
    <row r="16" spans="1:8" ht="24" customHeight="1">
      <c r="A16" s="24">
        <v>3</v>
      </c>
      <c r="B16" s="25" t="s">
        <v>283</v>
      </c>
      <c r="C16" s="25" t="s">
        <v>284</v>
      </c>
      <c r="D16" s="25" t="s">
        <v>277</v>
      </c>
      <c r="E16" s="16">
        <v>7.3049999999999997</v>
      </c>
      <c r="F16" s="77">
        <v>0</v>
      </c>
      <c r="G16" s="83">
        <f>E16*F16</f>
        <v>0</v>
      </c>
      <c r="H16" s="83">
        <v>0</v>
      </c>
    </row>
    <row r="17" spans="1:8" ht="24" customHeight="1">
      <c r="A17" s="24">
        <v>4</v>
      </c>
      <c r="B17" s="25" t="s">
        <v>285</v>
      </c>
      <c r="C17" s="25" t="s">
        <v>286</v>
      </c>
      <c r="D17" s="25" t="s">
        <v>287</v>
      </c>
      <c r="E17" s="16">
        <v>258</v>
      </c>
      <c r="F17" s="77">
        <v>0</v>
      </c>
      <c r="G17" s="83">
        <f t="shared" ref="G17:G24" si="0">E17*F17</f>
        <v>0</v>
      </c>
      <c r="H17" s="83">
        <v>0</v>
      </c>
    </row>
    <row r="18" spans="1:8" ht="13.5" customHeight="1">
      <c r="A18" s="24">
        <v>5</v>
      </c>
      <c r="B18" s="25" t="s">
        <v>288</v>
      </c>
      <c r="C18" s="25" t="s">
        <v>289</v>
      </c>
      <c r="D18" s="25" t="s">
        <v>280</v>
      </c>
      <c r="E18" s="16">
        <v>36.200000000000003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6</v>
      </c>
      <c r="B19" s="25" t="s">
        <v>290</v>
      </c>
      <c r="C19" s="25" t="s">
        <v>291</v>
      </c>
      <c r="D19" s="25" t="s">
        <v>280</v>
      </c>
      <c r="E19" s="16">
        <v>687.8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7</v>
      </c>
      <c r="B20" s="25" t="s">
        <v>292</v>
      </c>
      <c r="C20" s="25" t="s">
        <v>293</v>
      </c>
      <c r="D20" s="25" t="s">
        <v>280</v>
      </c>
      <c r="E20" s="16">
        <v>36.200000000000003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8</v>
      </c>
      <c r="B21" s="25" t="s">
        <v>294</v>
      </c>
      <c r="C21" s="25" t="s">
        <v>295</v>
      </c>
      <c r="D21" s="25" t="s">
        <v>277</v>
      </c>
      <c r="E21" s="16">
        <v>37.704000000000001</v>
      </c>
      <c r="F21" s="77">
        <v>0</v>
      </c>
      <c r="G21" s="83">
        <f t="shared" si="0"/>
        <v>0</v>
      </c>
      <c r="H21" s="83">
        <v>0</v>
      </c>
    </row>
    <row r="22" spans="1:8" ht="34.5" customHeight="1">
      <c r="A22" s="24">
        <v>9</v>
      </c>
      <c r="B22" s="25" t="s">
        <v>296</v>
      </c>
      <c r="C22" s="25" t="s">
        <v>297</v>
      </c>
      <c r="D22" s="25" t="s">
        <v>277</v>
      </c>
      <c r="E22" s="16">
        <v>8.4480000000000004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10</v>
      </c>
      <c r="B23" s="25" t="s">
        <v>298</v>
      </c>
      <c r="C23" s="25" t="s">
        <v>299</v>
      </c>
      <c r="D23" s="25" t="s">
        <v>277</v>
      </c>
      <c r="E23" s="16">
        <v>104.032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300</v>
      </c>
      <c r="C24" s="25" t="s">
        <v>301</v>
      </c>
      <c r="D24" s="25" t="s">
        <v>277</v>
      </c>
      <c r="E24" s="16">
        <v>23.321999999999999</v>
      </c>
      <c r="F24" s="77">
        <v>0</v>
      </c>
      <c r="G24" s="83">
        <f t="shared" si="0"/>
        <v>0</v>
      </c>
      <c r="H24" s="83">
        <v>0</v>
      </c>
    </row>
    <row r="25" spans="1:8" ht="28.5" customHeight="1">
      <c r="A25" s="21"/>
      <c r="B25" s="22" t="s">
        <v>302</v>
      </c>
      <c r="C25" s="22" t="s">
        <v>303</v>
      </c>
      <c r="D25" s="22"/>
      <c r="E25" s="23"/>
      <c r="F25" s="76"/>
      <c r="G25" s="85">
        <f>SUM(G26)</f>
        <v>0</v>
      </c>
      <c r="H25" s="85">
        <v>0</v>
      </c>
    </row>
    <row r="26" spans="1:8" ht="24" customHeight="1">
      <c r="A26" s="24">
        <v>12</v>
      </c>
      <c r="B26" s="25" t="s">
        <v>304</v>
      </c>
      <c r="C26" s="25" t="s">
        <v>305</v>
      </c>
      <c r="D26" s="25" t="s">
        <v>280</v>
      </c>
      <c r="E26" s="16">
        <v>38.5</v>
      </c>
      <c r="F26" s="77">
        <v>0</v>
      </c>
      <c r="G26" s="83">
        <f>E26*F26</f>
        <v>0</v>
      </c>
      <c r="H26" s="83">
        <v>0</v>
      </c>
    </row>
    <row r="27" spans="1:8" ht="30.75" customHeight="1">
      <c r="A27" s="18"/>
      <c r="B27" s="19" t="s">
        <v>306</v>
      </c>
      <c r="C27" s="19" t="s">
        <v>307</v>
      </c>
      <c r="D27" s="19"/>
      <c r="E27" s="20"/>
      <c r="F27" s="75"/>
      <c r="G27" s="88">
        <f>G28</f>
        <v>0</v>
      </c>
      <c r="H27" s="88">
        <v>0</v>
      </c>
    </row>
    <row r="28" spans="1:8" ht="28.5" customHeight="1">
      <c r="A28" s="21"/>
      <c r="B28" s="22" t="s">
        <v>308</v>
      </c>
      <c r="C28" s="22" t="s">
        <v>309</v>
      </c>
      <c r="D28" s="22"/>
      <c r="E28" s="23"/>
      <c r="F28" s="76"/>
      <c r="G28" s="85">
        <f>SUM(G29)</f>
        <v>0</v>
      </c>
      <c r="H28" s="85">
        <v>0</v>
      </c>
    </row>
    <row r="29" spans="1:8" ht="24" customHeight="1">
      <c r="A29" s="24">
        <v>13</v>
      </c>
      <c r="B29" s="25" t="s">
        <v>310</v>
      </c>
      <c r="C29" s="25" t="s">
        <v>311</v>
      </c>
      <c r="D29" s="25" t="s">
        <v>312</v>
      </c>
      <c r="E29" s="16">
        <v>1</v>
      </c>
      <c r="F29" s="77">
        <v>0</v>
      </c>
      <c r="G29" s="83">
        <f>E29*F29</f>
        <v>0</v>
      </c>
      <c r="H29" s="83">
        <v>0</v>
      </c>
    </row>
    <row r="30" spans="1:8" ht="30.75" customHeight="1">
      <c r="A30" s="29"/>
      <c r="B30" s="30"/>
      <c r="C30" s="30" t="s">
        <v>313</v>
      </c>
      <c r="D30" s="30"/>
      <c r="E30" s="31"/>
      <c r="F30" s="81"/>
      <c r="G30" s="89">
        <f>G11+G27</f>
        <v>0</v>
      </c>
      <c r="H30" s="89">
        <v>38.5</v>
      </c>
    </row>
  </sheetData>
  <sheetProtection algorithmName="SHA-512" hashValue="daIatQ4sZ6Y0BxFb7a99YjAuG2ZnvWQZdstmVTZ2hYtqyAFD2b38fPJ/KBXXz+AGm70A2q/AIA1zw7CfPj77lw==" saltValue="nkU2UZ/oIQXMgAa68CGAB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112">
    <pageSetUpPr fitToPage="1"/>
  </sheetPr>
  <dimension ref="A1:H62"/>
  <sheetViews>
    <sheetView topLeftCell="A49" workbookViewId="0">
      <selection activeCell="F61" sqref="F13:F6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2976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G12+G15+G20</f>
        <v>0</v>
      </c>
      <c r="H11" s="88">
        <v>4.388147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5"/>
      <c r="G12" s="85">
        <f>SUM(G13:G14)</f>
        <v>0</v>
      </c>
      <c r="H12" s="85">
        <v>4.388147</v>
      </c>
    </row>
    <row r="13" spans="1:8" ht="13.5" customHeight="1">
      <c r="A13" s="24">
        <v>1</v>
      </c>
      <c r="B13" s="25" t="s">
        <v>2977</v>
      </c>
      <c r="C13" s="25" t="s">
        <v>2978</v>
      </c>
      <c r="D13" s="25" t="s">
        <v>277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6">
        <v>2</v>
      </c>
      <c r="B14" s="27" t="s">
        <v>2979</v>
      </c>
      <c r="C14" s="27" t="s">
        <v>2980</v>
      </c>
      <c r="D14" s="27" t="s">
        <v>277</v>
      </c>
      <c r="E14" s="28">
        <v>2.02</v>
      </c>
      <c r="F14" s="79">
        <v>0</v>
      </c>
      <c r="G14" s="86">
        <f>E14*F14</f>
        <v>0</v>
      </c>
      <c r="H14" s="86">
        <v>4.388147</v>
      </c>
    </row>
    <row r="15" spans="1:8" ht="24" customHeight="1">
      <c r="A15" s="52"/>
      <c r="B15" s="22">
        <v>9</v>
      </c>
      <c r="C15" s="22" t="s">
        <v>2981</v>
      </c>
      <c r="D15" s="22"/>
      <c r="E15" s="23"/>
      <c r="F15" s="76"/>
      <c r="G15" s="85">
        <f>SUM(G16:G19)</f>
        <v>0</v>
      </c>
      <c r="H15" s="85">
        <v>0</v>
      </c>
    </row>
    <row r="16" spans="1:8" ht="24" customHeight="1">
      <c r="A16" s="52"/>
      <c r="B16" s="44">
        <v>961043111</v>
      </c>
      <c r="C16" s="44" t="s">
        <v>2982</v>
      </c>
      <c r="D16" s="44" t="s">
        <v>277</v>
      </c>
      <c r="E16" s="45">
        <v>0.2</v>
      </c>
      <c r="F16" s="78">
        <v>0</v>
      </c>
      <c r="G16" s="84">
        <f>E16*F16</f>
        <v>0</v>
      </c>
      <c r="H16" s="84">
        <v>0</v>
      </c>
    </row>
    <row r="17" spans="1:8" ht="24" customHeight="1">
      <c r="A17" s="52"/>
      <c r="B17" s="44">
        <v>979081111</v>
      </c>
      <c r="C17" s="44" t="s">
        <v>2983</v>
      </c>
      <c r="D17" s="44" t="s">
        <v>280</v>
      </c>
      <c r="E17" s="45">
        <v>0.44</v>
      </c>
      <c r="F17" s="78">
        <v>0</v>
      </c>
      <c r="G17" s="84">
        <f>E17*F17</f>
        <v>0</v>
      </c>
      <c r="H17" s="84">
        <v>0</v>
      </c>
    </row>
    <row r="18" spans="1:8" ht="24" customHeight="1">
      <c r="A18" s="52"/>
      <c r="B18" s="44">
        <v>979081121</v>
      </c>
      <c r="C18" s="44" t="s">
        <v>2984</v>
      </c>
      <c r="D18" s="44" t="s">
        <v>280</v>
      </c>
      <c r="E18" s="45">
        <v>8.36</v>
      </c>
      <c r="F18" s="78">
        <v>0</v>
      </c>
      <c r="G18" s="84">
        <f>E18*F18</f>
        <v>0</v>
      </c>
      <c r="H18" s="84">
        <v>0</v>
      </c>
    </row>
    <row r="19" spans="1:8" ht="24" customHeight="1">
      <c r="A19" s="52"/>
      <c r="B19" s="44">
        <v>979089012</v>
      </c>
      <c r="C19" s="44" t="s">
        <v>2985</v>
      </c>
      <c r="D19" s="44" t="s">
        <v>280</v>
      </c>
      <c r="E19" s="45">
        <v>0.44</v>
      </c>
      <c r="F19" s="78">
        <v>0</v>
      </c>
      <c r="G19" s="84">
        <f>E19*F19</f>
        <v>0</v>
      </c>
      <c r="H19" s="84">
        <v>0</v>
      </c>
    </row>
    <row r="20" spans="1:8" ht="28.5" customHeight="1">
      <c r="A20" s="21"/>
      <c r="B20" s="22" t="s">
        <v>302</v>
      </c>
      <c r="C20" s="22" t="s">
        <v>303</v>
      </c>
      <c r="D20" s="22"/>
      <c r="E20" s="23"/>
      <c r="F20" s="76"/>
      <c r="G20" s="85">
        <f>G21</f>
        <v>0</v>
      </c>
      <c r="H20" s="85">
        <v>0</v>
      </c>
    </row>
    <row r="21" spans="1:8" ht="24" customHeight="1">
      <c r="A21" s="24">
        <v>3</v>
      </c>
      <c r="B21" s="25" t="s">
        <v>1847</v>
      </c>
      <c r="C21" s="25" t="s">
        <v>1848</v>
      </c>
      <c r="D21" s="25" t="s">
        <v>280</v>
      </c>
      <c r="E21" s="16">
        <v>4.3879999999999999</v>
      </c>
      <c r="F21" s="77">
        <v>0</v>
      </c>
      <c r="G21" s="83">
        <f>E21*F21</f>
        <v>0</v>
      </c>
      <c r="H21" s="83">
        <v>0</v>
      </c>
    </row>
    <row r="22" spans="1:8" ht="30.75" customHeight="1">
      <c r="A22" s="18"/>
      <c r="B22" s="19" t="s">
        <v>1381</v>
      </c>
      <c r="C22" s="19" t="s">
        <v>1382</v>
      </c>
      <c r="D22" s="19"/>
      <c r="E22" s="20"/>
      <c r="F22" s="75"/>
      <c r="G22" s="88">
        <f>G23+G40+G54</f>
        <v>0</v>
      </c>
      <c r="H22" s="88">
        <v>4.6999544000000002</v>
      </c>
    </row>
    <row r="23" spans="1:8" ht="28.5" customHeight="1">
      <c r="A23" s="21"/>
      <c r="B23" s="22" t="s">
        <v>1383</v>
      </c>
      <c r="C23" s="22" t="s">
        <v>1384</v>
      </c>
      <c r="D23" s="22"/>
      <c r="E23" s="23"/>
      <c r="F23" s="76"/>
      <c r="G23" s="85">
        <f>SUM(G24:G39)</f>
        <v>0</v>
      </c>
      <c r="H23" s="85">
        <v>0.18870000000000001</v>
      </c>
    </row>
    <row r="24" spans="1:8" ht="24" customHeight="1">
      <c r="A24" s="24">
        <v>4</v>
      </c>
      <c r="B24" s="25" t="s">
        <v>2986</v>
      </c>
      <c r="C24" s="25" t="s">
        <v>2987</v>
      </c>
      <c r="D24" s="25" t="s">
        <v>312</v>
      </c>
      <c r="E24" s="16">
        <v>2</v>
      </c>
      <c r="F24" s="77">
        <v>0</v>
      </c>
      <c r="G24" s="83">
        <f>E24*F24</f>
        <v>0</v>
      </c>
      <c r="H24" s="83">
        <v>0</v>
      </c>
    </row>
    <row r="25" spans="1:8" ht="13.5" customHeight="1">
      <c r="A25" s="26">
        <v>5</v>
      </c>
      <c r="B25" s="27" t="s">
        <v>2988</v>
      </c>
      <c r="C25" s="27" t="s">
        <v>2989</v>
      </c>
      <c r="D25" s="27" t="s">
        <v>312</v>
      </c>
      <c r="E25" s="28">
        <v>2</v>
      </c>
      <c r="F25" s="79">
        <v>0</v>
      </c>
      <c r="G25" s="86">
        <f t="shared" ref="G25:G39" si="0">E25*F25</f>
        <v>0</v>
      </c>
      <c r="H25" s="86">
        <v>2.0000000000000002E-5</v>
      </c>
    </row>
    <row r="26" spans="1:8" ht="24" customHeight="1">
      <c r="A26" s="24">
        <v>6</v>
      </c>
      <c r="B26" s="25" t="s">
        <v>2990</v>
      </c>
      <c r="C26" s="25" t="s">
        <v>2991</v>
      </c>
      <c r="D26" s="25" t="s">
        <v>312</v>
      </c>
      <c r="E26" s="16">
        <v>2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7</v>
      </c>
      <c r="B27" s="27" t="s">
        <v>2992</v>
      </c>
      <c r="C27" s="27" t="s">
        <v>2993</v>
      </c>
      <c r="D27" s="27" t="s">
        <v>312</v>
      </c>
      <c r="E27" s="28">
        <v>2</v>
      </c>
      <c r="F27" s="79">
        <v>0</v>
      </c>
      <c r="G27" s="86">
        <f t="shared" si="0"/>
        <v>0</v>
      </c>
      <c r="H27" s="86">
        <v>2.0000000000000002E-5</v>
      </c>
    </row>
    <row r="28" spans="1:8" ht="24" customHeight="1">
      <c r="A28" s="24">
        <v>8</v>
      </c>
      <c r="B28" s="25" t="s">
        <v>2994</v>
      </c>
      <c r="C28" s="25" t="s">
        <v>2995</v>
      </c>
      <c r="D28" s="25" t="s">
        <v>312</v>
      </c>
      <c r="E28" s="16">
        <v>1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9</v>
      </c>
      <c r="B29" s="27" t="s">
        <v>2996</v>
      </c>
      <c r="C29" s="27" t="s">
        <v>2997</v>
      </c>
      <c r="D29" s="27" t="s">
        <v>312</v>
      </c>
      <c r="E29" s="28">
        <v>1</v>
      </c>
      <c r="F29" s="79">
        <v>0</v>
      </c>
      <c r="G29" s="86">
        <f t="shared" si="0"/>
        <v>0</v>
      </c>
      <c r="H29" s="86">
        <v>1.5E-3</v>
      </c>
    </row>
    <row r="30" spans="1:8" ht="13.5" customHeight="1">
      <c r="A30" s="24">
        <v>10</v>
      </c>
      <c r="B30" s="25" t="s">
        <v>2998</v>
      </c>
      <c r="C30" s="25" t="s">
        <v>2999</v>
      </c>
      <c r="D30" s="25" t="s">
        <v>312</v>
      </c>
      <c r="E30" s="16">
        <v>2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6">
        <v>11</v>
      </c>
      <c r="B31" s="27" t="s">
        <v>3000</v>
      </c>
      <c r="C31" s="27" t="s">
        <v>3001</v>
      </c>
      <c r="D31" s="27" t="s">
        <v>312</v>
      </c>
      <c r="E31" s="28">
        <v>1</v>
      </c>
      <c r="F31" s="79">
        <v>0</v>
      </c>
      <c r="G31" s="86">
        <f t="shared" si="0"/>
        <v>0</v>
      </c>
      <c r="H31" s="86">
        <v>2.1999999999999999E-2</v>
      </c>
    </row>
    <row r="32" spans="1:8" ht="24" customHeight="1">
      <c r="A32" s="26">
        <v>12</v>
      </c>
      <c r="B32" s="27" t="s">
        <v>3002</v>
      </c>
      <c r="C32" s="27" t="s">
        <v>3003</v>
      </c>
      <c r="D32" s="27" t="s">
        <v>312</v>
      </c>
      <c r="E32" s="28">
        <v>1</v>
      </c>
      <c r="F32" s="79">
        <v>0</v>
      </c>
      <c r="G32" s="86">
        <f t="shared" si="0"/>
        <v>0</v>
      </c>
      <c r="H32" s="86">
        <v>4.2999999999999997E-2</v>
      </c>
    </row>
    <row r="33" spans="1:8" ht="24" customHeight="1">
      <c r="A33" s="24">
        <v>13</v>
      </c>
      <c r="B33" s="25" t="s">
        <v>3004</v>
      </c>
      <c r="C33" s="25" t="s">
        <v>3005</v>
      </c>
      <c r="D33" s="25" t="s">
        <v>287</v>
      </c>
      <c r="E33" s="16">
        <v>10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14</v>
      </c>
      <c r="B34" s="27" t="s">
        <v>3006</v>
      </c>
      <c r="C34" s="27" t="s">
        <v>3007</v>
      </c>
      <c r="D34" s="27" t="s">
        <v>287</v>
      </c>
      <c r="E34" s="28">
        <v>12</v>
      </c>
      <c r="F34" s="79">
        <v>0</v>
      </c>
      <c r="G34" s="86">
        <f t="shared" si="0"/>
        <v>0</v>
      </c>
      <c r="H34" s="86">
        <v>4.6559999999999997E-2</v>
      </c>
    </row>
    <row r="35" spans="1:8" ht="24" customHeight="1">
      <c r="A35" s="24">
        <v>15</v>
      </c>
      <c r="B35" s="25" t="s">
        <v>3008</v>
      </c>
      <c r="C35" s="25" t="s">
        <v>3009</v>
      </c>
      <c r="D35" s="25" t="s">
        <v>287</v>
      </c>
      <c r="E35" s="16">
        <v>30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16</v>
      </c>
      <c r="B36" s="27" t="s">
        <v>3010</v>
      </c>
      <c r="C36" s="27" t="s">
        <v>3011</v>
      </c>
      <c r="D36" s="27" t="s">
        <v>287</v>
      </c>
      <c r="E36" s="28">
        <v>36</v>
      </c>
      <c r="F36" s="79">
        <v>0</v>
      </c>
      <c r="G36" s="86">
        <f t="shared" si="0"/>
        <v>0</v>
      </c>
      <c r="H36" s="86">
        <v>7.5600000000000001E-2</v>
      </c>
    </row>
    <row r="37" spans="1:8" ht="13.5" customHeight="1">
      <c r="A37" s="24">
        <v>17</v>
      </c>
      <c r="B37" s="25" t="s">
        <v>2956</v>
      </c>
      <c r="C37" s="25" t="s">
        <v>2957</v>
      </c>
      <c r="D37" s="25" t="s">
        <v>938</v>
      </c>
      <c r="E37" s="16">
        <v>10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18</v>
      </c>
      <c r="B38" s="54" t="s">
        <v>1568</v>
      </c>
      <c r="C38" s="54" t="s">
        <v>1569</v>
      </c>
      <c r="D38" s="54" t="s">
        <v>1366</v>
      </c>
      <c r="E38" s="55">
        <v>3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53">
        <v>19</v>
      </c>
      <c r="B39" s="54" t="s">
        <v>1570</v>
      </c>
      <c r="C39" s="54" t="s">
        <v>1571</v>
      </c>
      <c r="D39" s="54" t="s">
        <v>1366</v>
      </c>
      <c r="E39" s="55">
        <v>1</v>
      </c>
      <c r="F39" s="80">
        <v>0</v>
      </c>
      <c r="G39" s="87">
        <f t="shared" si="0"/>
        <v>0</v>
      </c>
      <c r="H39" s="87">
        <v>0</v>
      </c>
    </row>
    <row r="40" spans="1:8" ht="28.5" customHeight="1">
      <c r="A40" s="21"/>
      <c r="B40" s="22" t="s">
        <v>1960</v>
      </c>
      <c r="C40" s="22" t="s">
        <v>1961</v>
      </c>
      <c r="D40" s="22"/>
      <c r="E40" s="23"/>
      <c r="F40" s="76"/>
      <c r="G40" s="85">
        <f>SUM(G41:G53)</f>
        <v>0</v>
      </c>
      <c r="H40" s="85">
        <v>4.5112544000000003</v>
      </c>
    </row>
    <row r="41" spans="1:8" ht="24" customHeight="1">
      <c r="A41" s="24">
        <v>20</v>
      </c>
      <c r="B41" s="25" t="s">
        <v>2930</v>
      </c>
      <c r="C41" s="25" t="s">
        <v>3012</v>
      </c>
      <c r="D41" s="25" t="s">
        <v>277</v>
      </c>
      <c r="E41" s="16">
        <v>2</v>
      </c>
      <c r="F41" s="77">
        <v>0</v>
      </c>
      <c r="G41" s="83">
        <f>E41*F41</f>
        <v>0</v>
      </c>
      <c r="H41" s="83">
        <v>0</v>
      </c>
    </row>
    <row r="42" spans="1:8" ht="24" customHeight="1">
      <c r="A42" s="24">
        <v>21</v>
      </c>
      <c r="B42" s="25" t="s">
        <v>2958</v>
      </c>
      <c r="C42" s="25" t="s">
        <v>2959</v>
      </c>
      <c r="D42" s="25" t="s">
        <v>287</v>
      </c>
      <c r="E42" s="16">
        <v>40</v>
      </c>
      <c r="F42" s="77">
        <v>0</v>
      </c>
      <c r="G42" s="83">
        <f t="shared" ref="G42:G53" si="1">E42*F42</f>
        <v>0</v>
      </c>
      <c r="H42" s="83">
        <v>0</v>
      </c>
    </row>
    <row r="43" spans="1:8" ht="24" customHeight="1">
      <c r="A43" s="24">
        <v>22</v>
      </c>
      <c r="B43" s="25" t="s">
        <v>2171</v>
      </c>
      <c r="C43" s="25" t="s">
        <v>2172</v>
      </c>
      <c r="D43" s="25" t="s">
        <v>312</v>
      </c>
      <c r="E43" s="16">
        <v>1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23</v>
      </c>
      <c r="B44" s="25" t="s">
        <v>2173</v>
      </c>
      <c r="C44" s="25" t="s">
        <v>2174</v>
      </c>
      <c r="D44" s="25" t="s">
        <v>287</v>
      </c>
      <c r="E44" s="16">
        <v>40</v>
      </c>
      <c r="F44" s="77">
        <v>0</v>
      </c>
      <c r="G44" s="83">
        <f t="shared" si="1"/>
        <v>0</v>
      </c>
      <c r="H44" s="83">
        <v>0</v>
      </c>
    </row>
    <row r="45" spans="1:8" ht="13.5" customHeight="1">
      <c r="A45" s="26">
        <v>24</v>
      </c>
      <c r="B45" s="27" t="s">
        <v>2175</v>
      </c>
      <c r="C45" s="27" t="s">
        <v>2872</v>
      </c>
      <c r="D45" s="27" t="s">
        <v>280</v>
      </c>
      <c r="E45" s="28">
        <v>4.16</v>
      </c>
      <c r="F45" s="79">
        <v>0</v>
      </c>
      <c r="G45" s="86">
        <f t="shared" si="1"/>
        <v>0</v>
      </c>
      <c r="H45" s="86">
        <v>4.16</v>
      </c>
    </row>
    <row r="46" spans="1:8" ht="24" customHeight="1">
      <c r="A46" s="24">
        <v>25</v>
      </c>
      <c r="B46" s="25" t="s">
        <v>2960</v>
      </c>
      <c r="C46" s="25" t="s">
        <v>2961</v>
      </c>
      <c r="D46" s="25" t="s">
        <v>287</v>
      </c>
      <c r="E46" s="16">
        <v>40</v>
      </c>
      <c r="F46" s="77">
        <v>0</v>
      </c>
      <c r="G46" s="83">
        <f t="shared" si="1"/>
        <v>0</v>
      </c>
      <c r="H46" s="83">
        <v>0</v>
      </c>
    </row>
    <row r="47" spans="1:8" ht="13.5" customHeight="1">
      <c r="A47" s="26">
        <v>26</v>
      </c>
      <c r="B47" s="27" t="s">
        <v>2962</v>
      </c>
      <c r="C47" s="27" t="s">
        <v>2963</v>
      </c>
      <c r="D47" s="27" t="s">
        <v>312</v>
      </c>
      <c r="E47" s="28">
        <v>71.427999999999997</v>
      </c>
      <c r="F47" s="79">
        <v>0</v>
      </c>
      <c r="G47" s="86">
        <f t="shared" si="1"/>
        <v>0</v>
      </c>
      <c r="H47" s="86">
        <v>0.3428544</v>
      </c>
    </row>
    <row r="48" spans="1:8" ht="24" customHeight="1">
      <c r="A48" s="24">
        <v>27</v>
      </c>
      <c r="B48" s="25" t="s">
        <v>2090</v>
      </c>
      <c r="C48" s="25" t="s">
        <v>2091</v>
      </c>
      <c r="D48" s="25" t="s">
        <v>287</v>
      </c>
      <c r="E48" s="16">
        <v>40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28</v>
      </c>
      <c r="B49" s="27" t="s">
        <v>2092</v>
      </c>
      <c r="C49" s="27" t="s">
        <v>2875</v>
      </c>
      <c r="D49" s="27" t="s">
        <v>287</v>
      </c>
      <c r="E49" s="28">
        <v>40</v>
      </c>
      <c r="F49" s="79">
        <v>0</v>
      </c>
      <c r="G49" s="86">
        <f t="shared" si="1"/>
        <v>0</v>
      </c>
      <c r="H49" s="86">
        <v>8.3999999999999995E-3</v>
      </c>
    </row>
    <row r="50" spans="1:8" ht="24" customHeight="1">
      <c r="A50" s="24">
        <v>29</v>
      </c>
      <c r="B50" s="25" t="s">
        <v>2964</v>
      </c>
      <c r="C50" s="25" t="s">
        <v>2965</v>
      </c>
      <c r="D50" s="25" t="s">
        <v>287</v>
      </c>
      <c r="E50" s="16">
        <v>40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4">
        <v>30</v>
      </c>
      <c r="B51" s="25" t="s">
        <v>2966</v>
      </c>
      <c r="C51" s="25" t="s">
        <v>2967</v>
      </c>
      <c r="D51" s="25" t="s">
        <v>324</v>
      </c>
      <c r="E51" s="16">
        <v>20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31</v>
      </c>
      <c r="B52" s="25" t="s">
        <v>2594</v>
      </c>
      <c r="C52" s="25" t="s">
        <v>2595</v>
      </c>
      <c r="D52" s="25" t="s">
        <v>324</v>
      </c>
      <c r="E52" s="16">
        <v>20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53">
        <v>32</v>
      </c>
      <c r="B53" s="54" t="s">
        <v>1570</v>
      </c>
      <c r="C53" s="54" t="s">
        <v>1571</v>
      </c>
      <c r="D53" s="54" t="s">
        <v>1366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28.5" customHeight="1">
      <c r="A54" s="21"/>
      <c r="B54" s="22" t="s">
        <v>2888</v>
      </c>
      <c r="C54" s="22" t="s">
        <v>2889</v>
      </c>
      <c r="D54" s="22"/>
      <c r="E54" s="23"/>
      <c r="F54" s="76"/>
      <c r="G54" s="85">
        <f>G55</f>
        <v>0</v>
      </c>
      <c r="H54" s="85">
        <v>0</v>
      </c>
    </row>
    <row r="55" spans="1:8" ht="24" customHeight="1">
      <c r="A55" s="24">
        <v>33</v>
      </c>
      <c r="B55" s="25" t="s">
        <v>2968</v>
      </c>
      <c r="C55" s="25" t="s">
        <v>2969</v>
      </c>
      <c r="D55" s="25" t="s">
        <v>312</v>
      </c>
      <c r="E55" s="16">
        <v>6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2892</v>
      </c>
      <c r="C56" s="19" t="s">
        <v>2893</v>
      </c>
      <c r="D56" s="19"/>
      <c r="E56" s="20"/>
      <c r="F56" s="75"/>
      <c r="G56" s="88">
        <f>G57</f>
        <v>0</v>
      </c>
      <c r="H56" s="88">
        <v>0</v>
      </c>
    </row>
    <row r="57" spans="1:8" ht="24" customHeight="1">
      <c r="A57" s="24">
        <v>34</v>
      </c>
      <c r="B57" s="25" t="s">
        <v>3013</v>
      </c>
      <c r="C57" s="25" t="s">
        <v>3014</v>
      </c>
      <c r="D57" s="25" t="s">
        <v>938</v>
      </c>
      <c r="E57" s="16">
        <v>10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18"/>
      <c r="B58" s="19" t="s">
        <v>2104</v>
      </c>
      <c r="C58" s="19" t="s">
        <v>2105</v>
      </c>
      <c r="D58" s="19"/>
      <c r="E58" s="20"/>
      <c r="F58" s="75"/>
      <c r="G58" s="88">
        <f>SUM(G59:G61)</f>
        <v>0</v>
      </c>
      <c r="H58" s="88">
        <v>0</v>
      </c>
    </row>
    <row r="59" spans="1:8" ht="13.5" customHeight="1">
      <c r="A59" s="24">
        <v>35</v>
      </c>
      <c r="B59" s="25" t="s">
        <v>2970</v>
      </c>
      <c r="C59" s="25" t="s">
        <v>2971</v>
      </c>
      <c r="D59" s="25" t="s">
        <v>938</v>
      </c>
      <c r="E59" s="16">
        <v>6</v>
      </c>
      <c r="F59" s="77">
        <v>0</v>
      </c>
      <c r="G59" s="83">
        <f>E59*F59</f>
        <v>0</v>
      </c>
      <c r="H59" s="83">
        <v>0</v>
      </c>
    </row>
    <row r="60" spans="1:8" ht="13.5" customHeight="1">
      <c r="A60" s="24">
        <v>36</v>
      </c>
      <c r="B60" s="25" t="s">
        <v>2972</v>
      </c>
      <c r="C60" s="25" t="s">
        <v>2973</v>
      </c>
      <c r="D60" s="25" t="s">
        <v>938</v>
      </c>
      <c r="E60" s="16">
        <v>6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37</v>
      </c>
      <c r="B61" s="25" t="s">
        <v>2974</v>
      </c>
      <c r="C61" s="25" t="s">
        <v>2975</v>
      </c>
      <c r="D61" s="25" t="s">
        <v>938</v>
      </c>
      <c r="E61" s="16">
        <v>6</v>
      </c>
      <c r="F61" s="77">
        <v>0</v>
      </c>
      <c r="G61" s="83">
        <f>E61*F61</f>
        <v>0</v>
      </c>
      <c r="H61" s="83">
        <v>0</v>
      </c>
    </row>
    <row r="62" spans="1:8" ht="30.75" customHeight="1">
      <c r="A62" s="29"/>
      <c r="B62" s="30"/>
      <c r="C62" s="30" t="s">
        <v>313</v>
      </c>
      <c r="D62" s="30"/>
      <c r="E62" s="31"/>
      <c r="F62" s="89"/>
      <c r="G62" s="89">
        <f>G11+G22+G56+G58</f>
        <v>0</v>
      </c>
      <c r="H62" s="89">
        <v>9.0881013999999993</v>
      </c>
    </row>
  </sheetData>
  <sheetProtection algorithmName="SHA-512" hashValue="nPTftylpoZtD7/wFa1kTxBJueaN/A8jC0zsqlNZuS2gUQa+Sufcdu+s3qkxLxVnuSyRxtTv7YF+igdm935vgow==" saltValue="DQ0tZNnNN5EU0+MHNI41m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115">
    <pageSetUpPr fitToPage="1"/>
  </sheetPr>
  <dimension ref="A1:H38"/>
  <sheetViews>
    <sheetView topLeftCell="A24" workbookViewId="0">
      <selection activeCell="F37" sqref="F13:F37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3015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G12+G20+G32</f>
        <v>0</v>
      </c>
      <c r="H11" s="88">
        <v>3.4010828000000002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SUM(G13:G19)</f>
        <v>0</v>
      </c>
      <c r="H12" s="85">
        <v>1.7642000000000001E-2</v>
      </c>
    </row>
    <row r="13" spans="1:8" ht="24" customHeight="1">
      <c r="A13" s="24">
        <v>1</v>
      </c>
      <c r="B13" s="25" t="s">
        <v>2948</v>
      </c>
      <c r="C13" s="25" t="s">
        <v>2949</v>
      </c>
      <c r="D13" s="25" t="s">
        <v>312</v>
      </c>
      <c r="E13" s="16">
        <v>2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2950</v>
      </c>
      <c r="C14" s="27" t="s">
        <v>2951</v>
      </c>
      <c r="D14" s="27" t="s">
        <v>312</v>
      </c>
      <c r="E14" s="28">
        <v>0.2</v>
      </c>
      <c r="F14" s="79">
        <v>0</v>
      </c>
      <c r="G14" s="86">
        <f t="shared" ref="G14:G19" si="0">E14*F14</f>
        <v>0</v>
      </c>
      <c r="H14" s="86">
        <v>1.9999999999999999E-6</v>
      </c>
    </row>
    <row r="15" spans="1:8" ht="13.5" customHeight="1">
      <c r="A15" s="24">
        <v>3</v>
      </c>
      <c r="B15" s="25" t="s">
        <v>3016</v>
      </c>
      <c r="C15" s="25" t="s">
        <v>3017</v>
      </c>
      <c r="D15" s="25" t="s">
        <v>287</v>
      </c>
      <c r="E15" s="16">
        <v>30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3018</v>
      </c>
      <c r="C16" s="27" t="s">
        <v>3019</v>
      </c>
      <c r="D16" s="27" t="s">
        <v>287</v>
      </c>
      <c r="E16" s="28">
        <v>36</v>
      </c>
      <c r="F16" s="79">
        <v>0</v>
      </c>
      <c r="G16" s="86">
        <f t="shared" si="0"/>
        <v>0</v>
      </c>
      <c r="H16" s="86">
        <v>1.7639999999999999E-2</v>
      </c>
    </row>
    <row r="17" spans="1:8" ht="13.5" customHeight="1">
      <c r="A17" s="24">
        <v>5</v>
      </c>
      <c r="B17" s="25" t="s">
        <v>2956</v>
      </c>
      <c r="C17" s="25" t="s">
        <v>2957</v>
      </c>
      <c r="D17" s="25" t="s">
        <v>938</v>
      </c>
      <c r="E17" s="16">
        <v>4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53">
        <v>6</v>
      </c>
      <c r="B18" s="54" t="s">
        <v>1568</v>
      </c>
      <c r="C18" s="54" t="s">
        <v>1569</v>
      </c>
      <c r="D18" s="54" t="s">
        <v>1366</v>
      </c>
      <c r="E18" s="55">
        <v>3</v>
      </c>
      <c r="F18" s="80">
        <v>0</v>
      </c>
      <c r="G18" s="87">
        <f t="shared" si="0"/>
        <v>0</v>
      </c>
      <c r="H18" s="87">
        <v>0</v>
      </c>
    </row>
    <row r="19" spans="1:8" ht="13.5" customHeight="1">
      <c r="A19" s="53">
        <v>7</v>
      </c>
      <c r="B19" s="54" t="s">
        <v>1570</v>
      </c>
      <c r="C19" s="54" t="s">
        <v>1571</v>
      </c>
      <c r="D19" s="54" t="s">
        <v>1366</v>
      </c>
      <c r="E19" s="55">
        <v>1</v>
      </c>
      <c r="F19" s="80">
        <v>0</v>
      </c>
      <c r="G19" s="87">
        <f t="shared" si="0"/>
        <v>0</v>
      </c>
      <c r="H19" s="87">
        <v>0</v>
      </c>
    </row>
    <row r="20" spans="1:8" ht="28.5" customHeight="1">
      <c r="A20" s="21"/>
      <c r="B20" s="22" t="s">
        <v>1960</v>
      </c>
      <c r="C20" s="22" t="s">
        <v>1961</v>
      </c>
      <c r="D20" s="22"/>
      <c r="E20" s="23"/>
      <c r="F20" s="76"/>
      <c r="G20" s="85">
        <f>SUM(G21:G31)</f>
        <v>0</v>
      </c>
      <c r="H20" s="85">
        <v>3.3834407999999998</v>
      </c>
    </row>
    <row r="21" spans="1:8" ht="24" customHeight="1">
      <c r="A21" s="24">
        <v>8</v>
      </c>
      <c r="B21" s="25" t="s">
        <v>2958</v>
      </c>
      <c r="C21" s="25" t="s">
        <v>2959</v>
      </c>
      <c r="D21" s="25" t="s">
        <v>287</v>
      </c>
      <c r="E21" s="16">
        <v>30</v>
      </c>
      <c r="F21" s="77">
        <v>0</v>
      </c>
      <c r="G21" s="83">
        <f>E21*F21</f>
        <v>0</v>
      </c>
      <c r="H21" s="83">
        <v>0</v>
      </c>
    </row>
    <row r="22" spans="1:8" ht="24" customHeight="1">
      <c r="A22" s="24">
        <v>9</v>
      </c>
      <c r="B22" s="25" t="s">
        <v>2173</v>
      </c>
      <c r="C22" s="25" t="s">
        <v>2174</v>
      </c>
      <c r="D22" s="25" t="s">
        <v>287</v>
      </c>
      <c r="E22" s="16">
        <v>30</v>
      </c>
      <c r="F22" s="77">
        <v>0</v>
      </c>
      <c r="G22" s="83">
        <f t="shared" ref="G22:G31" si="1">E22*F22</f>
        <v>0</v>
      </c>
      <c r="H22" s="83">
        <v>0</v>
      </c>
    </row>
    <row r="23" spans="1:8" ht="13.5" customHeight="1">
      <c r="A23" s="26">
        <v>10</v>
      </c>
      <c r="B23" s="27" t="s">
        <v>2175</v>
      </c>
      <c r="C23" s="27" t="s">
        <v>2872</v>
      </c>
      <c r="D23" s="27" t="s">
        <v>280</v>
      </c>
      <c r="E23" s="28">
        <v>3.12</v>
      </c>
      <c r="F23" s="79">
        <v>0</v>
      </c>
      <c r="G23" s="86">
        <f t="shared" si="1"/>
        <v>0</v>
      </c>
      <c r="H23" s="86">
        <v>3.12</v>
      </c>
    </row>
    <row r="24" spans="1:8" ht="24" customHeight="1">
      <c r="A24" s="24">
        <v>11</v>
      </c>
      <c r="B24" s="25" t="s">
        <v>2960</v>
      </c>
      <c r="C24" s="25" t="s">
        <v>2961</v>
      </c>
      <c r="D24" s="25" t="s">
        <v>287</v>
      </c>
      <c r="E24" s="16">
        <v>30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12</v>
      </c>
      <c r="B25" s="27" t="s">
        <v>2962</v>
      </c>
      <c r="C25" s="27" t="s">
        <v>2963</v>
      </c>
      <c r="D25" s="27" t="s">
        <v>312</v>
      </c>
      <c r="E25" s="28">
        <v>53.570999999999998</v>
      </c>
      <c r="F25" s="79">
        <v>0</v>
      </c>
      <c r="G25" s="86">
        <f t="shared" si="1"/>
        <v>0</v>
      </c>
      <c r="H25" s="86">
        <v>0.2571408</v>
      </c>
    </row>
    <row r="26" spans="1:8" ht="24" customHeight="1">
      <c r="A26" s="24">
        <v>13</v>
      </c>
      <c r="B26" s="25" t="s">
        <v>2090</v>
      </c>
      <c r="C26" s="25" t="s">
        <v>2091</v>
      </c>
      <c r="D26" s="25" t="s">
        <v>287</v>
      </c>
      <c r="E26" s="16">
        <v>30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14</v>
      </c>
      <c r="B27" s="27" t="s">
        <v>2092</v>
      </c>
      <c r="C27" s="27" t="s">
        <v>2875</v>
      </c>
      <c r="D27" s="27" t="s">
        <v>287</v>
      </c>
      <c r="E27" s="28">
        <v>30</v>
      </c>
      <c r="F27" s="79">
        <v>0</v>
      </c>
      <c r="G27" s="86">
        <f t="shared" si="1"/>
        <v>0</v>
      </c>
      <c r="H27" s="86">
        <v>6.3E-3</v>
      </c>
    </row>
    <row r="28" spans="1:8" ht="24" customHeight="1">
      <c r="A28" s="24">
        <v>15</v>
      </c>
      <c r="B28" s="25" t="s">
        <v>2964</v>
      </c>
      <c r="C28" s="25" t="s">
        <v>2965</v>
      </c>
      <c r="D28" s="25" t="s">
        <v>287</v>
      </c>
      <c r="E28" s="16">
        <v>30</v>
      </c>
      <c r="F28" s="77">
        <v>0</v>
      </c>
      <c r="G28" s="83">
        <f t="shared" si="1"/>
        <v>0</v>
      </c>
      <c r="H28" s="83">
        <v>0</v>
      </c>
    </row>
    <row r="29" spans="1:8" ht="24" customHeight="1">
      <c r="A29" s="24">
        <v>16</v>
      </c>
      <c r="B29" s="25" t="s">
        <v>2966</v>
      </c>
      <c r="C29" s="25" t="s">
        <v>2967</v>
      </c>
      <c r="D29" s="25" t="s">
        <v>324</v>
      </c>
      <c r="E29" s="16">
        <v>15</v>
      </c>
      <c r="F29" s="77">
        <v>0</v>
      </c>
      <c r="G29" s="83">
        <f t="shared" si="1"/>
        <v>0</v>
      </c>
      <c r="H29" s="83">
        <v>0</v>
      </c>
    </row>
    <row r="30" spans="1:8" ht="24" customHeight="1">
      <c r="A30" s="24">
        <v>17</v>
      </c>
      <c r="B30" s="25" t="s">
        <v>2594</v>
      </c>
      <c r="C30" s="25" t="s">
        <v>2595</v>
      </c>
      <c r="D30" s="25" t="s">
        <v>324</v>
      </c>
      <c r="E30" s="16">
        <v>15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53">
        <v>18</v>
      </c>
      <c r="B31" s="54" t="s">
        <v>1570</v>
      </c>
      <c r="C31" s="54" t="s">
        <v>1571</v>
      </c>
      <c r="D31" s="54" t="s">
        <v>1366</v>
      </c>
      <c r="E31" s="55">
        <v>1</v>
      </c>
      <c r="F31" s="80">
        <v>0</v>
      </c>
      <c r="G31" s="87">
        <f t="shared" si="1"/>
        <v>0</v>
      </c>
      <c r="H31" s="87">
        <v>0</v>
      </c>
    </row>
    <row r="32" spans="1:8" ht="28.5" customHeight="1">
      <c r="A32" s="21"/>
      <c r="B32" s="22" t="s">
        <v>2888</v>
      </c>
      <c r="C32" s="22" t="s">
        <v>2889</v>
      </c>
      <c r="D32" s="22"/>
      <c r="E32" s="23"/>
      <c r="F32" s="76"/>
      <c r="G32" s="85">
        <f>G33</f>
        <v>0</v>
      </c>
      <c r="H32" s="85">
        <v>0</v>
      </c>
    </row>
    <row r="33" spans="1:8" ht="24" customHeight="1">
      <c r="A33" s="24">
        <v>19</v>
      </c>
      <c r="B33" s="25" t="s">
        <v>2968</v>
      </c>
      <c r="C33" s="25" t="s">
        <v>2969</v>
      </c>
      <c r="D33" s="25" t="s">
        <v>312</v>
      </c>
      <c r="E33" s="16">
        <v>2</v>
      </c>
      <c r="F33" s="77">
        <v>0</v>
      </c>
      <c r="G33" s="83">
        <f>E33*F33</f>
        <v>0</v>
      </c>
      <c r="H33" s="83">
        <v>0</v>
      </c>
    </row>
    <row r="34" spans="1:8" ht="30.75" customHeight="1">
      <c r="A34" s="18"/>
      <c r="B34" s="19" t="s">
        <v>2104</v>
      </c>
      <c r="C34" s="19" t="s">
        <v>2105</v>
      </c>
      <c r="D34" s="19"/>
      <c r="E34" s="20"/>
      <c r="F34" s="75"/>
      <c r="G34" s="88">
        <f>SUM(G35:G37)</f>
        <v>0</v>
      </c>
      <c r="H34" s="88">
        <v>0</v>
      </c>
    </row>
    <row r="35" spans="1:8" ht="13.5" customHeight="1">
      <c r="A35" s="24">
        <v>20</v>
      </c>
      <c r="B35" s="25" t="s">
        <v>2970</v>
      </c>
      <c r="C35" s="25" t="s">
        <v>2971</v>
      </c>
      <c r="D35" s="25" t="s">
        <v>938</v>
      </c>
      <c r="E35" s="16">
        <v>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2972</v>
      </c>
      <c r="C36" s="25" t="s">
        <v>2973</v>
      </c>
      <c r="D36" s="25" t="s">
        <v>938</v>
      </c>
      <c r="E36" s="16">
        <v>2</v>
      </c>
      <c r="F36" s="77">
        <v>0</v>
      </c>
      <c r="G36" s="83">
        <f>E36*F36</f>
        <v>0</v>
      </c>
      <c r="H36" s="83">
        <v>0</v>
      </c>
    </row>
    <row r="37" spans="1:8" ht="13.5" customHeight="1">
      <c r="A37" s="24">
        <v>22</v>
      </c>
      <c r="B37" s="25" t="s">
        <v>2974</v>
      </c>
      <c r="C37" s="25" t="s">
        <v>2975</v>
      </c>
      <c r="D37" s="25" t="s">
        <v>938</v>
      </c>
      <c r="E37" s="16">
        <v>2</v>
      </c>
      <c r="F37" s="77">
        <v>0</v>
      </c>
      <c r="G37" s="83">
        <f>E37*F37</f>
        <v>0</v>
      </c>
      <c r="H37" s="83">
        <v>0</v>
      </c>
    </row>
    <row r="38" spans="1:8" ht="30.75" customHeight="1">
      <c r="A38" s="29"/>
      <c r="B38" s="30"/>
      <c r="C38" s="30" t="s">
        <v>313</v>
      </c>
      <c r="D38" s="30"/>
      <c r="E38" s="31"/>
      <c r="F38" s="89"/>
      <c r="G38" s="89">
        <f>G11+G34</f>
        <v>0</v>
      </c>
      <c r="H38" s="89">
        <v>3.4010828000000002</v>
      </c>
    </row>
  </sheetData>
  <sheetProtection algorithmName="SHA-512" hashValue="mLHKZCd7N9iIOTh+SZszF3CR4Vfmj+IaQw/7ZxLuN0ndCDteoZnxX9QtDgGo8CTg2Ou7ctP0LCf+Pnu4oeNy9w==" saltValue="kuQj7eHFMRdQyNbJ/0bn6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118">
    <pageSetUpPr fitToPage="1"/>
  </sheetPr>
  <dimension ref="A1:H73"/>
  <sheetViews>
    <sheetView topLeftCell="A60" workbookViewId="0">
      <selection activeCell="G75" sqref="G75"/>
    </sheetView>
  </sheetViews>
  <sheetFormatPr defaultColWidth="10.5" defaultRowHeight="12" customHeight="1"/>
  <cols>
    <col min="1" max="1" width="6.1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3020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G12+G15+G18+G22</f>
        <v>0</v>
      </c>
      <c r="H11" s="88">
        <v>6.7572204999999999</v>
      </c>
    </row>
    <row r="12" spans="1:8" ht="28.5" customHeight="1">
      <c r="A12" s="21"/>
      <c r="B12" s="22" t="s">
        <v>265</v>
      </c>
      <c r="C12" s="22" t="s">
        <v>456</v>
      </c>
      <c r="D12" s="22"/>
      <c r="E12" s="23"/>
      <c r="F12" s="85"/>
      <c r="G12" s="85">
        <f>SUM(G13:G14)</f>
        <v>0</v>
      </c>
      <c r="H12" s="85">
        <v>6.5822205</v>
      </c>
    </row>
    <row r="13" spans="1:8" ht="13.5" customHeight="1">
      <c r="A13" s="24">
        <v>1</v>
      </c>
      <c r="B13" s="25" t="s">
        <v>2977</v>
      </c>
      <c r="C13" s="25" t="s">
        <v>2978</v>
      </c>
      <c r="D13" s="25" t="s">
        <v>277</v>
      </c>
      <c r="E13" s="16">
        <v>3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6">
        <v>2</v>
      </c>
      <c r="B14" s="27" t="s">
        <v>2979</v>
      </c>
      <c r="C14" s="27" t="s">
        <v>2980</v>
      </c>
      <c r="D14" s="27" t="s">
        <v>277</v>
      </c>
      <c r="E14" s="28">
        <v>3.03</v>
      </c>
      <c r="F14" s="79">
        <v>0</v>
      </c>
      <c r="G14" s="86">
        <f>E14*F14</f>
        <v>0</v>
      </c>
      <c r="H14" s="86">
        <v>6.5822205</v>
      </c>
    </row>
    <row r="15" spans="1:8" ht="28.5" customHeight="1">
      <c r="A15" s="21"/>
      <c r="B15" s="22" t="s">
        <v>271</v>
      </c>
      <c r="C15" s="22" t="s">
        <v>533</v>
      </c>
      <c r="D15" s="22"/>
      <c r="E15" s="23"/>
      <c r="F15" s="76"/>
      <c r="G15" s="85">
        <f>SUM(G16:G17)</f>
        <v>0</v>
      </c>
      <c r="H15" s="85">
        <v>0.17499999999999999</v>
      </c>
    </row>
    <row r="16" spans="1:8" ht="24" customHeight="1">
      <c r="A16" s="24">
        <v>3</v>
      </c>
      <c r="B16" s="25" t="s">
        <v>2033</v>
      </c>
      <c r="C16" s="25" t="s">
        <v>2034</v>
      </c>
      <c r="D16" s="25" t="s">
        <v>312</v>
      </c>
      <c r="E16" s="16">
        <v>2</v>
      </c>
      <c r="F16" s="77">
        <v>0</v>
      </c>
      <c r="G16" s="83">
        <f>E16*F16</f>
        <v>0</v>
      </c>
      <c r="H16" s="83">
        <v>0.17199999999999999</v>
      </c>
    </row>
    <row r="17" spans="1:8" ht="22.5">
      <c r="A17" s="26">
        <v>4</v>
      </c>
      <c r="B17" s="27" t="s">
        <v>3021</v>
      </c>
      <c r="C17" s="27" t="s">
        <v>3022</v>
      </c>
      <c r="D17" s="27" t="s">
        <v>312</v>
      </c>
      <c r="E17" s="28">
        <v>2</v>
      </c>
      <c r="F17" s="79">
        <v>0</v>
      </c>
      <c r="G17" s="86">
        <f>E17*F17</f>
        <v>0</v>
      </c>
      <c r="H17" s="86">
        <v>3.0000000000000001E-3</v>
      </c>
    </row>
    <row r="18" spans="1:8" ht="28.5" customHeight="1">
      <c r="A18" s="21"/>
      <c r="B18" s="22">
        <v>9</v>
      </c>
      <c r="C18" s="22" t="s">
        <v>2981</v>
      </c>
      <c r="D18" s="22"/>
      <c r="E18" s="23"/>
      <c r="F18" s="76"/>
      <c r="G18" s="85">
        <f>SUM(G19:G21)</f>
        <v>0</v>
      </c>
      <c r="H18" s="85">
        <v>0</v>
      </c>
    </row>
    <row r="19" spans="1:8" ht="28.5" customHeight="1">
      <c r="A19" s="21"/>
      <c r="B19" s="44">
        <v>979081111</v>
      </c>
      <c r="C19" s="44" t="s">
        <v>2983</v>
      </c>
      <c r="D19" s="44" t="s">
        <v>280</v>
      </c>
      <c r="E19" s="45">
        <v>1</v>
      </c>
      <c r="F19" s="78">
        <v>0</v>
      </c>
      <c r="G19" s="84">
        <f>E19*F19</f>
        <v>0</v>
      </c>
      <c r="H19" s="84">
        <v>0</v>
      </c>
    </row>
    <row r="20" spans="1:8" ht="28.5" customHeight="1">
      <c r="A20" s="21"/>
      <c r="B20" s="44">
        <v>979081121</v>
      </c>
      <c r="C20" s="44" t="s">
        <v>2984</v>
      </c>
      <c r="D20" s="44" t="s">
        <v>280</v>
      </c>
      <c r="E20" s="45">
        <v>19</v>
      </c>
      <c r="F20" s="78">
        <v>0</v>
      </c>
      <c r="G20" s="84">
        <f>E20*F20</f>
        <v>0</v>
      </c>
      <c r="H20" s="84">
        <v>0</v>
      </c>
    </row>
    <row r="21" spans="1:8" ht="28.5" customHeight="1">
      <c r="A21" s="21"/>
      <c r="B21" s="44">
        <v>979089012</v>
      </c>
      <c r="C21" s="44" t="s">
        <v>2985</v>
      </c>
      <c r="D21" s="44" t="s">
        <v>280</v>
      </c>
      <c r="E21" s="45">
        <v>1</v>
      </c>
      <c r="F21" s="78">
        <v>0</v>
      </c>
      <c r="G21" s="84">
        <f>E21*F21</f>
        <v>0</v>
      </c>
      <c r="H21" s="84">
        <v>0</v>
      </c>
    </row>
    <row r="22" spans="1:8" ht="28.5" customHeight="1">
      <c r="A22" s="21"/>
      <c r="B22" s="22" t="s">
        <v>302</v>
      </c>
      <c r="C22" s="22" t="s">
        <v>303</v>
      </c>
      <c r="D22" s="22"/>
      <c r="E22" s="23"/>
      <c r="F22" s="76"/>
      <c r="G22" s="85">
        <f>G26</f>
        <v>0</v>
      </c>
      <c r="H22" s="85">
        <v>0</v>
      </c>
    </row>
    <row r="23" spans="1:8" ht="24" customHeight="1">
      <c r="A23" s="24">
        <v>5</v>
      </c>
      <c r="B23" s="25" t="s">
        <v>1847</v>
      </c>
      <c r="C23" s="25" t="s">
        <v>1848</v>
      </c>
      <c r="D23" s="25" t="s">
        <v>280</v>
      </c>
      <c r="E23" s="16">
        <v>6.7569999999999997</v>
      </c>
      <c r="F23" s="77">
        <v>0</v>
      </c>
      <c r="G23" s="83">
        <f>E23*F23</f>
        <v>0</v>
      </c>
      <c r="H23" s="83">
        <v>0</v>
      </c>
    </row>
    <row r="24" spans="1:8" ht="30.75" customHeight="1">
      <c r="A24" s="18"/>
      <c r="B24" s="19" t="s">
        <v>1381</v>
      </c>
      <c r="C24" s="19" t="s">
        <v>1382</v>
      </c>
      <c r="D24" s="19"/>
      <c r="E24" s="20"/>
      <c r="F24" s="75"/>
      <c r="G24" s="88">
        <f>G25+G49+G65</f>
        <v>0</v>
      </c>
      <c r="H24" s="88">
        <v>67.281484800000001</v>
      </c>
    </row>
    <row r="25" spans="1:8" ht="28.5" customHeight="1">
      <c r="A25" s="21"/>
      <c r="B25" s="22" t="s">
        <v>1383</v>
      </c>
      <c r="C25" s="22" t="s">
        <v>1384</v>
      </c>
      <c r="D25" s="22"/>
      <c r="E25" s="23"/>
      <c r="F25" s="76"/>
      <c r="G25" s="85">
        <f>SUM(G26:G48)</f>
        <v>0</v>
      </c>
      <c r="H25" s="85">
        <v>1.868296</v>
      </c>
    </row>
    <row r="26" spans="1:8" ht="13.5" customHeight="1">
      <c r="A26" s="24">
        <v>6</v>
      </c>
      <c r="B26" s="25" t="s">
        <v>3023</v>
      </c>
      <c r="C26" s="25" t="s">
        <v>3024</v>
      </c>
      <c r="D26" s="25" t="s">
        <v>287</v>
      </c>
      <c r="E26" s="16">
        <v>90</v>
      </c>
      <c r="F26" s="77">
        <v>0</v>
      </c>
      <c r="G26" s="83">
        <f>E26*F26</f>
        <v>0</v>
      </c>
      <c r="H26" s="83">
        <v>0</v>
      </c>
    </row>
    <row r="27" spans="1:8" ht="13.5" customHeight="1">
      <c r="A27" s="26">
        <v>7</v>
      </c>
      <c r="B27" s="27" t="s">
        <v>3025</v>
      </c>
      <c r="C27" s="27" t="s">
        <v>3026</v>
      </c>
      <c r="D27" s="27" t="s">
        <v>287</v>
      </c>
      <c r="E27" s="28">
        <v>90</v>
      </c>
      <c r="F27" s="79">
        <v>0</v>
      </c>
      <c r="G27" s="86">
        <f t="shared" ref="G27:G48" si="0">E27*F27</f>
        <v>0</v>
      </c>
      <c r="H27" s="86">
        <v>8.1000000000000003E-2</v>
      </c>
    </row>
    <row r="28" spans="1:8" ht="13.5" customHeight="1">
      <c r="A28" s="24">
        <v>8</v>
      </c>
      <c r="B28" s="25" t="s">
        <v>3027</v>
      </c>
      <c r="C28" s="25" t="s">
        <v>3028</v>
      </c>
      <c r="D28" s="25" t="s">
        <v>287</v>
      </c>
      <c r="E28" s="16">
        <v>60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9</v>
      </c>
      <c r="B29" s="27" t="s">
        <v>3029</v>
      </c>
      <c r="C29" s="27" t="s">
        <v>3030</v>
      </c>
      <c r="D29" s="27" t="s">
        <v>287</v>
      </c>
      <c r="E29" s="28">
        <v>60</v>
      </c>
      <c r="F29" s="79">
        <v>0</v>
      </c>
      <c r="G29" s="86">
        <f t="shared" si="0"/>
        <v>0</v>
      </c>
      <c r="H29" s="86">
        <v>6.8400000000000002E-2</v>
      </c>
    </row>
    <row r="30" spans="1:8" ht="24" customHeight="1">
      <c r="A30" s="24">
        <v>10</v>
      </c>
      <c r="B30" s="25" t="s">
        <v>2948</v>
      </c>
      <c r="C30" s="25" t="s">
        <v>2949</v>
      </c>
      <c r="D30" s="25" t="s">
        <v>312</v>
      </c>
      <c r="E30" s="16">
        <v>16</v>
      </c>
      <c r="F30" s="77">
        <v>0</v>
      </c>
      <c r="G30" s="83">
        <f t="shared" si="0"/>
        <v>0</v>
      </c>
      <c r="H30" s="83">
        <v>0</v>
      </c>
    </row>
    <row r="31" spans="1:8" ht="13.5" customHeight="1">
      <c r="A31" s="26">
        <v>11</v>
      </c>
      <c r="B31" s="27" t="s">
        <v>2950</v>
      </c>
      <c r="C31" s="27" t="s">
        <v>2951</v>
      </c>
      <c r="D31" s="27" t="s">
        <v>312</v>
      </c>
      <c r="E31" s="28">
        <v>1.6</v>
      </c>
      <c r="F31" s="79">
        <v>0</v>
      </c>
      <c r="G31" s="86">
        <f t="shared" si="0"/>
        <v>0</v>
      </c>
      <c r="H31" s="86">
        <v>1.5999999999999999E-5</v>
      </c>
    </row>
    <row r="32" spans="1:8" ht="24" customHeight="1">
      <c r="A32" s="24">
        <v>12</v>
      </c>
      <c r="B32" s="25" t="s">
        <v>2990</v>
      </c>
      <c r="C32" s="25" t="s">
        <v>2991</v>
      </c>
      <c r="D32" s="25" t="s">
        <v>312</v>
      </c>
      <c r="E32" s="16">
        <v>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13</v>
      </c>
      <c r="B33" s="27" t="s">
        <v>2992</v>
      </c>
      <c r="C33" s="27" t="s">
        <v>2993</v>
      </c>
      <c r="D33" s="27" t="s">
        <v>312</v>
      </c>
      <c r="E33" s="28">
        <v>2</v>
      </c>
      <c r="F33" s="79">
        <v>0</v>
      </c>
      <c r="G33" s="86">
        <f t="shared" si="0"/>
        <v>0</v>
      </c>
      <c r="H33" s="86">
        <v>2.0000000000000002E-5</v>
      </c>
    </row>
    <row r="34" spans="1:8" ht="24" customHeight="1">
      <c r="A34" s="24">
        <v>14</v>
      </c>
      <c r="B34" s="25" t="s">
        <v>2994</v>
      </c>
      <c r="C34" s="25" t="s">
        <v>2995</v>
      </c>
      <c r="D34" s="25" t="s">
        <v>312</v>
      </c>
      <c r="E34" s="16">
        <v>1</v>
      </c>
      <c r="F34" s="77">
        <v>0</v>
      </c>
      <c r="G34" s="83">
        <f t="shared" si="0"/>
        <v>0</v>
      </c>
      <c r="H34" s="83">
        <v>0</v>
      </c>
    </row>
    <row r="35" spans="1:8" ht="13.5" customHeight="1">
      <c r="A35" s="26">
        <v>15</v>
      </c>
      <c r="B35" s="27" t="s">
        <v>2996</v>
      </c>
      <c r="C35" s="27" t="s">
        <v>2997</v>
      </c>
      <c r="D35" s="27" t="s">
        <v>312</v>
      </c>
      <c r="E35" s="28">
        <v>1</v>
      </c>
      <c r="F35" s="79">
        <v>0</v>
      </c>
      <c r="G35" s="86">
        <f t="shared" si="0"/>
        <v>0</v>
      </c>
      <c r="H35" s="86">
        <v>1.5E-3</v>
      </c>
    </row>
    <row r="36" spans="1:8" ht="13.5" customHeight="1">
      <c r="A36" s="24">
        <v>16</v>
      </c>
      <c r="B36" s="25" t="s">
        <v>3031</v>
      </c>
      <c r="C36" s="25" t="s">
        <v>3032</v>
      </c>
      <c r="D36" s="25" t="s">
        <v>312</v>
      </c>
      <c r="E36" s="16">
        <v>1</v>
      </c>
      <c r="F36" s="77">
        <v>0</v>
      </c>
      <c r="G36" s="83">
        <f t="shared" si="0"/>
        <v>0</v>
      </c>
      <c r="H36" s="83">
        <v>0</v>
      </c>
    </row>
    <row r="37" spans="1:8" ht="24" customHeight="1">
      <c r="A37" s="26">
        <v>17</v>
      </c>
      <c r="B37" s="27" t="s">
        <v>3033</v>
      </c>
      <c r="C37" s="27" t="s">
        <v>3034</v>
      </c>
      <c r="D37" s="27" t="s">
        <v>312</v>
      </c>
      <c r="E37" s="28">
        <v>1</v>
      </c>
      <c r="F37" s="79">
        <v>0</v>
      </c>
      <c r="G37" s="86">
        <f t="shared" si="0"/>
        <v>0</v>
      </c>
      <c r="H37" s="86">
        <v>2.1999999999999999E-2</v>
      </c>
    </row>
    <row r="38" spans="1:8" ht="13.5" customHeight="1">
      <c r="A38" s="24">
        <v>18</v>
      </c>
      <c r="B38" s="25" t="s">
        <v>3035</v>
      </c>
      <c r="C38" s="25" t="s">
        <v>3036</v>
      </c>
      <c r="D38" s="25" t="s">
        <v>287</v>
      </c>
      <c r="E38" s="16">
        <v>130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19</v>
      </c>
      <c r="B39" s="27" t="s">
        <v>3037</v>
      </c>
      <c r="C39" s="27" t="s">
        <v>3038</v>
      </c>
      <c r="D39" s="27" t="s">
        <v>287</v>
      </c>
      <c r="E39" s="28">
        <v>156</v>
      </c>
      <c r="F39" s="79">
        <v>0</v>
      </c>
      <c r="G39" s="86">
        <f t="shared" si="0"/>
        <v>0</v>
      </c>
      <c r="H39" s="86">
        <v>5.6160000000000002E-2</v>
      </c>
    </row>
    <row r="40" spans="1:8" ht="13.5" customHeight="1">
      <c r="A40" s="24">
        <v>20</v>
      </c>
      <c r="B40" s="25" t="s">
        <v>3039</v>
      </c>
      <c r="C40" s="25" t="s">
        <v>3040</v>
      </c>
      <c r="D40" s="25" t="s">
        <v>287</v>
      </c>
      <c r="E40" s="16">
        <v>250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21</v>
      </c>
      <c r="B41" s="27" t="s">
        <v>3041</v>
      </c>
      <c r="C41" s="27" t="s">
        <v>3042</v>
      </c>
      <c r="D41" s="27" t="s">
        <v>287</v>
      </c>
      <c r="E41" s="28">
        <v>300</v>
      </c>
      <c r="F41" s="79">
        <v>0</v>
      </c>
      <c r="G41" s="86">
        <f t="shared" si="0"/>
        <v>0</v>
      </c>
      <c r="H41" s="86">
        <v>5.7000000000000002E-2</v>
      </c>
    </row>
    <row r="42" spans="1:8" ht="13.5" customHeight="1">
      <c r="A42" s="24">
        <v>22</v>
      </c>
      <c r="B42" s="25" t="s">
        <v>3043</v>
      </c>
      <c r="C42" s="25" t="s">
        <v>3044</v>
      </c>
      <c r="D42" s="25" t="s">
        <v>287</v>
      </c>
      <c r="E42" s="16">
        <v>450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23</v>
      </c>
      <c r="B43" s="27" t="s">
        <v>3045</v>
      </c>
      <c r="C43" s="27" t="s">
        <v>3046</v>
      </c>
      <c r="D43" s="27" t="s">
        <v>287</v>
      </c>
      <c r="E43" s="28">
        <v>540</v>
      </c>
      <c r="F43" s="79">
        <v>0</v>
      </c>
      <c r="G43" s="86">
        <f t="shared" si="0"/>
        <v>0</v>
      </c>
      <c r="H43" s="86">
        <v>1.5822000000000001</v>
      </c>
    </row>
    <row r="44" spans="1:8" ht="13.5" customHeight="1">
      <c r="A44" s="24">
        <v>24</v>
      </c>
      <c r="B44" s="25" t="s">
        <v>3047</v>
      </c>
      <c r="C44" s="25" t="s">
        <v>3048</v>
      </c>
      <c r="D44" s="25" t="s">
        <v>287</v>
      </c>
      <c r="E44" s="16">
        <v>230</v>
      </c>
      <c r="F44" s="77">
        <v>0</v>
      </c>
      <c r="G44" s="83">
        <f t="shared" si="0"/>
        <v>0</v>
      </c>
      <c r="H44" s="83">
        <v>0</v>
      </c>
    </row>
    <row r="45" spans="1:8" ht="24" customHeight="1">
      <c r="A45" s="47"/>
      <c r="B45" s="44" t="s">
        <v>3049</v>
      </c>
      <c r="C45" s="44" t="s">
        <v>3050</v>
      </c>
      <c r="D45" s="44" t="s">
        <v>287</v>
      </c>
      <c r="E45" s="45">
        <v>345</v>
      </c>
      <c r="F45" s="78">
        <v>0</v>
      </c>
      <c r="G45" s="84">
        <f>E45*F45</f>
        <v>0</v>
      </c>
      <c r="H45" s="84">
        <v>0</v>
      </c>
    </row>
    <row r="46" spans="1:8" ht="13.5" customHeight="1">
      <c r="A46" s="24">
        <v>25</v>
      </c>
      <c r="B46" s="25" t="s">
        <v>2956</v>
      </c>
      <c r="C46" s="25" t="s">
        <v>2957</v>
      </c>
      <c r="D46" s="25" t="s">
        <v>938</v>
      </c>
      <c r="E46" s="16">
        <v>10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53">
        <v>26</v>
      </c>
      <c r="B47" s="54" t="s">
        <v>1568</v>
      </c>
      <c r="C47" s="54" t="s">
        <v>1569</v>
      </c>
      <c r="D47" s="54" t="s">
        <v>1366</v>
      </c>
      <c r="E47" s="55">
        <v>3</v>
      </c>
      <c r="F47" s="80">
        <v>0</v>
      </c>
      <c r="G47" s="87">
        <f t="shared" si="0"/>
        <v>0</v>
      </c>
      <c r="H47" s="87">
        <v>0</v>
      </c>
    </row>
    <row r="48" spans="1:8" ht="13.5" customHeight="1">
      <c r="A48" s="53">
        <v>27</v>
      </c>
      <c r="B48" s="54" t="s">
        <v>1570</v>
      </c>
      <c r="C48" s="54" t="s">
        <v>1571</v>
      </c>
      <c r="D48" s="54" t="s">
        <v>1366</v>
      </c>
      <c r="E48" s="55">
        <v>1</v>
      </c>
      <c r="F48" s="80">
        <v>0</v>
      </c>
      <c r="G48" s="87">
        <f t="shared" si="0"/>
        <v>0</v>
      </c>
      <c r="H48" s="87">
        <v>0</v>
      </c>
    </row>
    <row r="49" spans="1:8" ht="28.5" customHeight="1">
      <c r="A49" s="21"/>
      <c r="B49" s="22" t="s">
        <v>1960</v>
      </c>
      <c r="C49" s="22" t="s">
        <v>1961</v>
      </c>
      <c r="D49" s="22"/>
      <c r="E49" s="23"/>
      <c r="F49" s="76"/>
      <c r="G49" s="85">
        <f>SUM(G50:G64)</f>
        <v>0</v>
      </c>
      <c r="H49" s="85">
        <v>65.4131888</v>
      </c>
    </row>
    <row r="50" spans="1:8" ht="24" customHeight="1">
      <c r="A50" s="24">
        <v>28</v>
      </c>
      <c r="B50" s="25" t="s">
        <v>2930</v>
      </c>
      <c r="C50" s="25" t="s">
        <v>3012</v>
      </c>
      <c r="D50" s="25" t="s">
        <v>277</v>
      </c>
      <c r="E50" s="16">
        <v>2</v>
      </c>
      <c r="F50" s="77">
        <v>0</v>
      </c>
      <c r="G50" s="83">
        <f>E50*F50</f>
        <v>0</v>
      </c>
      <c r="H50" s="83">
        <v>0</v>
      </c>
    </row>
    <row r="51" spans="1:8" ht="24" customHeight="1">
      <c r="A51" s="24">
        <v>29</v>
      </c>
      <c r="B51" s="25" t="s">
        <v>2958</v>
      </c>
      <c r="C51" s="25" t="s">
        <v>2959</v>
      </c>
      <c r="D51" s="25" t="s">
        <v>287</v>
      </c>
      <c r="E51" s="16">
        <v>580</v>
      </c>
      <c r="F51" s="77">
        <v>0</v>
      </c>
      <c r="G51" s="83">
        <f t="shared" ref="G51:G64" si="1">E51*F51</f>
        <v>0</v>
      </c>
      <c r="H51" s="83">
        <v>0</v>
      </c>
    </row>
    <row r="52" spans="1:8" ht="24" customHeight="1">
      <c r="A52" s="24">
        <v>30</v>
      </c>
      <c r="B52" s="25" t="s">
        <v>3051</v>
      </c>
      <c r="C52" s="25" t="s">
        <v>3052</v>
      </c>
      <c r="D52" s="25" t="s">
        <v>287</v>
      </c>
      <c r="E52" s="16">
        <v>60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31</v>
      </c>
      <c r="B53" s="25" t="s">
        <v>2171</v>
      </c>
      <c r="C53" s="25" t="s">
        <v>2172</v>
      </c>
      <c r="D53" s="25" t="s">
        <v>312</v>
      </c>
      <c r="E53" s="16">
        <v>1</v>
      </c>
      <c r="F53" s="77">
        <v>0</v>
      </c>
      <c r="G53" s="83">
        <f t="shared" si="1"/>
        <v>0</v>
      </c>
      <c r="H53" s="83">
        <v>0</v>
      </c>
    </row>
    <row r="54" spans="1:8" ht="24" customHeight="1">
      <c r="A54" s="24">
        <v>32</v>
      </c>
      <c r="B54" s="25" t="s">
        <v>2173</v>
      </c>
      <c r="C54" s="25" t="s">
        <v>2174</v>
      </c>
      <c r="D54" s="25" t="s">
        <v>287</v>
      </c>
      <c r="E54" s="16">
        <v>580</v>
      </c>
      <c r="F54" s="77">
        <v>0</v>
      </c>
      <c r="G54" s="83">
        <f t="shared" si="1"/>
        <v>0</v>
      </c>
      <c r="H54" s="83">
        <v>0</v>
      </c>
    </row>
    <row r="55" spans="1:8" ht="13.5" customHeight="1">
      <c r="A55" s="26">
        <v>33</v>
      </c>
      <c r="B55" s="27" t="s">
        <v>2175</v>
      </c>
      <c r="C55" s="27" t="s">
        <v>2872</v>
      </c>
      <c r="D55" s="27" t="s">
        <v>280</v>
      </c>
      <c r="E55" s="28">
        <v>60.32</v>
      </c>
      <c r="F55" s="79">
        <v>0</v>
      </c>
      <c r="G55" s="86">
        <f t="shared" si="1"/>
        <v>0</v>
      </c>
      <c r="H55" s="86">
        <v>60.32</v>
      </c>
    </row>
    <row r="56" spans="1:8" ht="24" customHeight="1">
      <c r="A56" s="24">
        <v>34</v>
      </c>
      <c r="B56" s="25" t="s">
        <v>2960</v>
      </c>
      <c r="C56" s="25" t="s">
        <v>2961</v>
      </c>
      <c r="D56" s="25" t="s">
        <v>287</v>
      </c>
      <c r="E56" s="16">
        <v>580</v>
      </c>
      <c r="F56" s="77">
        <v>0</v>
      </c>
      <c r="G56" s="83">
        <f t="shared" si="1"/>
        <v>0</v>
      </c>
      <c r="H56" s="83">
        <v>0</v>
      </c>
    </row>
    <row r="57" spans="1:8" ht="13.5" customHeight="1">
      <c r="A57" s="26">
        <v>35</v>
      </c>
      <c r="B57" s="27" t="s">
        <v>2962</v>
      </c>
      <c r="C57" s="27" t="s">
        <v>2963</v>
      </c>
      <c r="D57" s="27" t="s">
        <v>312</v>
      </c>
      <c r="E57" s="28">
        <v>1035.7059999999999</v>
      </c>
      <c r="F57" s="79">
        <v>0</v>
      </c>
      <c r="G57" s="86">
        <f t="shared" si="1"/>
        <v>0</v>
      </c>
      <c r="H57" s="86">
        <v>4.9713887999999997</v>
      </c>
    </row>
    <row r="58" spans="1:8" ht="24" customHeight="1">
      <c r="A58" s="24">
        <v>36</v>
      </c>
      <c r="B58" s="25" t="s">
        <v>2090</v>
      </c>
      <c r="C58" s="25" t="s">
        <v>2091</v>
      </c>
      <c r="D58" s="25" t="s">
        <v>287</v>
      </c>
      <c r="E58" s="16">
        <v>580</v>
      </c>
      <c r="F58" s="77">
        <v>0</v>
      </c>
      <c r="G58" s="83">
        <f t="shared" si="1"/>
        <v>0</v>
      </c>
      <c r="H58" s="83">
        <v>0</v>
      </c>
    </row>
    <row r="59" spans="1:8" ht="13.5" customHeight="1">
      <c r="A59" s="26">
        <v>37</v>
      </c>
      <c r="B59" s="27" t="s">
        <v>2092</v>
      </c>
      <c r="C59" s="27" t="s">
        <v>2875</v>
      </c>
      <c r="D59" s="27" t="s">
        <v>287</v>
      </c>
      <c r="E59" s="28">
        <v>580</v>
      </c>
      <c r="F59" s="79">
        <v>0</v>
      </c>
      <c r="G59" s="86">
        <f t="shared" si="1"/>
        <v>0</v>
      </c>
      <c r="H59" s="86">
        <v>0.12180000000000001</v>
      </c>
    </row>
    <row r="60" spans="1:8" ht="24" customHeight="1">
      <c r="A60" s="24">
        <v>38</v>
      </c>
      <c r="B60" s="25" t="s">
        <v>2964</v>
      </c>
      <c r="C60" s="25" t="s">
        <v>2965</v>
      </c>
      <c r="D60" s="25" t="s">
        <v>287</v>
      </c>
      <c r="E60" s="16">
        <v>580</v>
      </c>
      <c r="F60" s="77">
        <v>0</v>
      </c>
      <c r="G60" s="83">
        <f t="shared" si="1"/>
        <v>0</v>
      </c>
      <c r="H60" s="83">
        <v>0</v>
      </c>
    </row>
    <row r="61" spans="1:8" ht="24" customHeight="1">
      <c r="A61" s="24">
        <v>39</v>
      </c>
      <c r="B61" s="25" t="s">
        <v>3053</v>
      </c>
      <c r="C61" s="25" t="s">
        <v>3054</v>
      </c>
      <c r="D61" s="25" t="s">
        <v>287</v>
      </c>
      <c r="E61" s="16">
        <v>60</v>
      </c>
      <c r="F61" s="77">
        <v>0</v>
      </c>
      <c r="G61" s="83">
        <f t="shared" si="1"/>
        <v>0</v>
      </c>
      <c r="H61" s="83">
        <v>0</v>
      </c>
    </row>
    <row r="62" spans="1:8" ht="24" customHeight="1">
      <c r="A62" s="24">
        <v>40</v>
      </c>
      <c r="B62" s="25" t="s">
        <v>2966</v>
      </c>
      <c r="C62" s="25" t="s">
        <v>2967</v>
      </c>
      <c r="D62" s="25" t="s">
        <v>324</v>
      </c>
      <c r="E62" s="16">
        <v>290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41</v>
      </c>
      <c r="B63" s="25" t="s">
        <v>2594</v>
      </c>
      <c r="C63" s="25" t="s">
        <v>2595</v>
      </c>
      <c r="D63" s="25" t="s">
        <v>324</v>
      </c>
      <c r="E63" s="16">
        <v>290</v>
      </c>
      <c r="F63" s="77">
        <v>0</v>
      </c>
      <c r="G63" s="83">
        <f t="shared" si="1"/>
        <v>0</v>
      </c>
      <c r="H63" s="83">
        <v>0</v>
      </c>
    </row>
    <row r="64" spans="1:8" ht="13.5" customHeight="1">
      <c r="A64" s="53">
        <v>42</v>
      </c>
      <c r="B64" s="54" t="s">
        <v>1570</v>
      </c>
      <c r="C64" s="54" t="s">
        <v>1571</v>
      </c>
      <c r="D64" s="54" t="s">
        <v>1366</v>
      </c>
      <c r="E64" s="55">
        <v>1</v>
      </c>
      <c r="F64" s="80">
        <v>0</v>
      </c>
      <c r="G64" s="87">
        <f t="shared" si="1"/>
        <v>0</v>
      </c>
      <c r="H64" s="87">
        <v>0</v>
      </c>
    </row>
    <row r="65" spans="1:8" ht="28.5" customHeight="1">
      <c r="A65" s="21"/>
      <c r="B65" s="22" t="s">
        <v>2888</v>
      </c>
      <c r="C65" s="22" t="s">
        <v>2889</v>
      </c>
      <c r="D65" s="22"/>
      <c r="E65" s="23"/>
      <c r="F65" s="76"/>
      <c r="G65" s="85">
        <f>G66</f>
        <v>0</v>
      </c>
      <c r="H65" s="85">
        <v>0</v>
      </c>
    </row>
    <row r="66" spans="1:8" ht="24" customHeight="1">
      <c r="A66" s="24">
        <v>43</v>
      </c>
      <c r="B66" s="25" t="s">
        <v>2968</v>
      </c>
      <c r="C66" s="25" t="s">
        <v>2969</v>
      </c>
      <c r="D66" s="25" t="s">
        <v>312</v>
      </c>
      <c r="E66" s="16">
        <v>6</v>
      </c>
      <c r="F66" s="77">
        <v>0</v>
      </c>
      <c r="G66" s="83">
        <f>E66*F66</f>
        <v>0</v>
      </c>
      <c r="H66" s="83">
        <v>0</v>
      </c>
    </row>
    <row r="67" spans="1:8" ht="30.75" customHeight="1">
      <c r="A67" s="18"/>
      <c r="B67" s="19" t="s">
        <v>2892</v>
      </c>
      <c r="C67" s="19" t="s">
        <v>2893</v>
      </c>
      <c r="D67" s="19"/>
      <c r="E67" s="20"/>
      <c r="F67" s="75"/>
      <c r="G67" s="88">
        <f>G68</f>
        <v>0</v>
      </c>
      <c r="H67" s="88">
        <v>0</v>
      </c>
    </row>
    <row r="68" spans="1:8" ht="24" customHeight="1">
      <c r="A68" s="24">
        <v>44</v>
      </c>
      <c r="B68" s="25" t="s">
        <v>3013</v>
      </c>
      <c r="C68" s="25" t="s">
        <v>3014</v>
      </c>
      <c r="D68" s="25" t="s">
        <v>938</v>
      </c>
      <c r="E68" s="16">
        <v>20</v>
      </c>
      <c r="F68" s="77">
        <v>0</v>
      </c>
      <c r="G68" s="83">
        <f>E68*F68</f>
        <v>0</v>
      </c>
      <c r="H68" s="83">
        <v>0</v>
      </c>
    </row>
    <row r="69" spans="1:8" ht="30.75" customHeight="1">
      <c r="A69" s="18"/>
      <c r="B69" s="19" t="s">
        <v>2104</v>
      </c>
      <c r="C69" s="19" t="s">
        <v>2105</v>
      </c>
      <c r="D69" s="19"/>
      <c r="E69" s="20"/>
      <c r="F69" s="75"/>
      <c r="G69" s="88">
        <f>SUM(G70:G72)</f>
        <v>0</v>
      </c>
      <c r="H69" s="88">
        <v>0</v>
      </c>
    </row>
    <row r="70" spans="1:8" ht="13.5" customHeight="1">
      <c r="A70" s="24">
        <v>45</v>
      </c>
      <c r="B70" s="25" t="s">
        <v>2970</v>
      </c>
      <c r="C70" s="25" t="s">
        <v>2971</v>
      </c>
      <c r="D70" s="25" t="s">
        <v>938</v>
      </c>
      <c r="E70" s="16">
        <v>6</v>
      </c>
      <c r="F70" s="77">
        <v>0</v>
      </c>
      <c r="G70" s="83">
        <f>E70*F70</f>
        <v>0</v>
      </c>
      <c r="H70" s="83">
        <v>0</v>
      </c>
    </row>
    <row r="71" spans="1:8" ht="13.5" customHeight="1">
      <c r="A71" s="24">
        <v>46</v>
      </c>
      <c r="B71" s="25" t="s">
        <v>2972</v>
      </c>
      <c r="C71" s="25" t="s">
        <v>2973</v>
      </c>
      <c r="D71" s="25" t="s">
        <v>938</v>
      </c>
      <c r="E71" s="16">
        <v>6</v>
      </c>
      <c r="F71" s="77">
        <v>0</v>
      </c>
      <c r="G71" s="83">
        <f>E71*F71</f>
        <v>0</v>
      </c>
      <c r="H71" s="83">
        <v>0</v>
      </c>
    </row>
    <row r="72" spans="1:8" ht="13.5" customHeight="1">
      <c r="A72" s="24">
        <v>47</v>
      </c>
      <c r="B72" s="25" t="s">
        <v>2974</v>
      </c>
      <c r="C72" s="25" t="s">
        <v>2975</v>
      </c>
      <c r="D72" s="25" t="s">
        <v>938</v>
      </c>
      <c r="E72" s="16">
        <v>6</v>
      </c>
      <c r="F72" s="77">
        <v>0</v>
      </c>
      <c r="G72" s="83">
        <f>E72*F72</f>
        <v>0</v>
      </c>
      <c r="H72" s="83">
        <v>0</v>
      </c>
    </row>
    <row r="73" spans="1:8" ht="30.75" customHeight="1">
      <c r="A73" s="29"/>
      <c r="B73" s="30"/>
      <c r="C73" s="30" t="s">
        <v>313</v>
      </c>
      <c r="D73" s="30"/>
      <c r="E73" s="31"/>
      <c r="F73" s="89"/>
      <c r="G73" s="89">
        <f>G11+G24+G67+G69</f>
        <v>0</v>
      </c>
      <c r="H73" s="89">
        <v>74.038705300000004</v>
      </c>
    </row>
  </sheetData>
  <sheetProtection algorithmName="SHA-512" hashValue="nqZZHcT8d1B+RlOt862B0Vq+VcPTHrrZITRFiksWRbg0+Y4Js8HRvJv/N49IBv2NEiv8HbM+N//omiZnYkEf9A==" saltValue="VOPu+WT91LJH1YAobuXZj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122">
    <pageSetUpPr fitToPage="1"/>
  </sheetPr>
  <dimension ref="A1:H85"/>
  <sheetViews>
    <sheetView workbookViewId="0">
      <selection activeCell="C4" sqref="C4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3056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2019</v>
      </c>
      <c r="F6" s="4"/>
      <c r="G6" s="4"/>
      <c r="H6" s="4"/>
    </row>
    <row r="7" spans="1:8" ht="13.5" customHeight="1">
      <c r="A7" s="187" t="s">
        <v>2020</v>
      </c>
      <c r="B7" s="188"/>
      <c r="C7" s="188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1381</v>
      </c>
      <c r="C12" s="19" t="s">
        <v>1382</v>
      </c>
      <c r="D12" s="19"/>
      <c r="E12" s="20"/>
      <c r="F12" s="88"/>
      <c r="G12" s="88">
        <f>G13+G47</f>
        <v>0</v>
      </c>
      <c r="H12" s="88">
        <v>8.4130050000000001</v>
      </c>
    </row>
    <row r="13" spans="1:8" ht="28.5" customHeight="1">
      <c r="A13" s="21"/>
      <c r="B13" s="22" t="s">
        <v>2049</v>
      </c>
      <c r="C13" s="22" t="s">
        <v>2050</v>
      </c>
      <c r="D13" s="22"/>
      <c r="E13" s="23"/>
      <c r="F13" s="85"/>
      <c r="G13" s="85">
        <f>SUM(G14:G46)</f>
        <v>0</v>
      </c>
      <c r="H13" s="85">
        <v>0.28775000000000001</v>
      </c>
    </row>
    <row r="14" spans="1:8" ht="24" customHeight="1">
      <c r="A14" s="24">
        <v>1</v>
      </c>
      <c r="B14" s="25" t="s">
        <v>3057</v>
      </c>
      <c r="C14" s="25" t="s">
        <v>3058</v>
      </c>
      <c r="D14" s="25" t="s">
        <v>287</v>
      </c>
      <c r="E14" s="16">
        <v>60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3059</v>
      </c>
      <c r="C15" s="25" t="s">
        <v>3060</v>
      </c>
      <c r="D15" s="25" t="s">
        <v>287</v>
      </c>
      <c r="E15" s="16">
        <v>80</v>
      </c>
      <c r="F15" s="77">
        <v>0</v>
      </c>
      <c r="G15" s="83">
        <f t="shared" ref="G15:G46" si="0">E15*F15</f>
        <v>0</v>
      </c>
      <c r="H15" s="83">
        <v>0</v>
      </c>
    </row>
    <row r="16" spans="1:8" ht="13.5" customHeight="1">
      <c r="A16" s="26">
        <v>3</v>
      </c>
      <c r="B16" s="27" t="s">
        <v>3061</v>
      </c>
      <c r="C16" s="27" t="s">
        <v>3062</v>
      </c>
      <c r="D16" s="27" t="s">
        <v>287</v>
      </c>
      <c r="E16" s="28">
        <v>80</v>
      </c>
      <c r="F16" s="79">
        <v>0</v>
      </c>
      <c r="G16" s="86">
        <f t="shared" si="0"/>
        <v>0</v>
      </c>
      <c r="H16" s="86">
        <v>1.9199999999999998E-2</v>
      </c>
    </row>
    <row r="17" spans="1:8" ht="24" customHeight="1">
      <c r="A17" s="24">
        <v>4</v>
      </c>
      <c r="B17" s="25" t="s">
        <v>3063</v>
      </c>
      <c r="C17" s="25" t="s">
        <v>3064</v>
      </c>
      <c r="D17" s="25" t="s">
        <v>287</v>
      </c>
      <c r="E17" s="16">
        <v>55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5</v>
      </c>
      <c r="B18" s="25" t="s">
        <v>3065</v>
      </c>
      <c r="C18" s="25" t="s">
        <v>3066</v>
      </c>
      <c r="D18" s="25" t="s">
        <v>287</v>
      </c>
      <c r="E18" s="16">
        <v>35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6">
        <v>6</v>
      </c>
      <c r="B19" s="27" t="s">
        <v>3067</v>
      </c>
      <c r="C19" s="27" t="s">
        <v>3068</v>
      </c>
      <c r="D19" s="27" t="s">
        <v>287</v>
      </c>
      <c r="E19" s="28">
        <v>90</v>
      </c>
      <c r="F19" s="79">
        <v>0</v>
      </c>
      <c r="G19" s="86">
        <f t="shared" si="0"/>
        <v>0</v>
      </c>
      <c r="H19" s="86">
        <v>0.10349999999999999</v>
      </c>
    </row>
    <row r="20" spans="1:8" ht="24" customHeight="1">
      <c r="A20" s="24">
        <v>7</v>
      </c>
      <c r="B20" s="25" t="s">
        <v>3069</v>
      </c>
      <c r="C20" s="25" t="s">
        <v>3070</v>
      </c>
      <c r="D20" s="25" t="s">
        <v>287</v>
      </c>
      <c r="E20" s="16">
        <v>27.5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8</v>
      </c>
      <c r="B21" s="25" t="s">
        <v>3065</v>
      </c>
      <c r="C21" s="25" t="s">
        <v>3066</v>
      </c>
      <c r="D21" s="25" t="s">
        <v>287</v>
      </c>
      <c r="E21" s="16">
        <v>17.5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3071</v>
      </c>
      <c r="C22" s="27" t="s">
        <v>3072</v>
      </c>
      <c r="D22" s="27" t="s">
        <v>287</v>
      </c>
      <c r="E22" s="28">
        <v>45</v>
      </c>
      <c r="F22" s="79">
        <v>0</v>
      </c>
      <c r="G22" s="86">
        <f t="shared" si="0"/>
        <v>0</v>
      </c>
      <c r="H22" s="86">
        <v>7.0650000000000004E-2</v>
      </c>
    </row>
    <row r="23" spans="1:8" ht="24" customHeight="1">
      <c r="A23" s="24">
        <v>10</v>
      </c>
      <c r="B23" s="25" t="s">
        <v>3073</v>
      </c>
      <c r="C23" s="25" t="s">
        <v>3074</v>
      </c>
      <c r="D23" s="25" t="s">
        <v>287</v>
      </c>
      <c r="E23" s="16">
        <v>55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11</v>
      </c>
      <c r="B24" s="25" t="s">
        <v>3065</v>
      </c>
      <c r="C24" s="25" t="s">
        <v>3066</v>
      </c>
      <c r="D24" s="25" t="s">
        <v>287</v>
      </c>
      <c r="E24" s="16">
        <v>35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6">
        <v>12</v>
      </c>
      <c r="B25" s="27" t="s">
        <v>3075</v>
      </c>
      <c r="C25" s="27" t="s">
        <v>3076</v>
      </c>
      <c r="D25" s="27" t="s">
        <v>287</v>
      </c>
      <c r="E25" s="28">
        <v>45</v>
      </c>
      <c r="F25" s="79">
        <v>0</v>
      </c>
      <c r="G25" s="86">
        <f t="shared" si="0"/>
        <v>0</v>
      </c>
      <c r="H25" s="86">
        <v>2.6100000000000002E-2</v>
      </c>
    </row>
    <row r="26" spans="1:8" ht="13.5" customHeight="1">
      <c r="A26" s="26">
        <v>13</v>
      </c>
      <c r="B26" s="27" t="s">
        <v>3077</v>
      </c>
      <c r="C26" s="27" t="s">
        <v>3078</v>
      </c>
      <c r="D26" s="27" t="s">
        <v>287</v>
      </c>
      <c r="E26" s="28">
        <v>45</v>
      </c>
      <c r="F26" s="79">
        <v>0</v>
      </c>
      <c r="G26" s="86">
        <f t="shared" si="0"/>
        <v>0</v>
      </c>
      <c r="H26" s="86">
        <v>2.6100000000000002E-2</v>
      </c>
    </row>
    <row r="27" spans="1:8" ht="24" customHeight="1">
      <c r="A27" s="24">
        <v>14</v>
      </c>
      <c r="B27" s="25" t="s">
        <v>3079</v>
      </c>
      <c r="C27" s="25" t="s">
        <v>3080</v>
      </c>
      <c r="D27" s="25" t="s">
        <v>312</v>
      </c>
      <c r="E27" s="16">
        <v>1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6">
        <v>15</v>
      </c>
      <c r="B28" s="27" t="s">
        <v>3081</v>
      </c>
      <c r="C28" s="27" t="s">
        <v>3082</v>
      </c>
      <c r="D28" s="27" t="s">
        <v>312</v>
      </c>
      <c r="E28" s="28">
        <v>1</v>
      </c>
      <c r="F28" s="79">
        <v>0</v>
      </c>
      <c r="G28" s="86">
        <f t="shared" si="0"/>
        <v>0</v>
      </c>
      <c r="H28" s="86">
        <v>1E-3</v>
      </c>
    </row>
    <row r="29" spans="1:8" ht="24" customHeight="1">
      <c r="A29" s="24">
        <v>16</v>
      </c>
      <c r="B29" s="25" t="s">
        <v>3083</v>
      </c>
      <c r="C29" s="25" t="s">
        <v>3084</v>
      </c>
      <c r="D29" s="25" t="s">
        <v>312</v>
      </c>
      <c r="E29" s="16">
        <v>5</v>
      </c>
      <c r="F29" s="77">
        <v>0</v>
      </c>
      <c r="G29" s="83">
        <f t="shared" si="0"/>
        <v>0</v>
      </c>
      <c r="H29" s="83">
        <v>0</v>
      </c>
    </row>
    <row r="30" spans="1:8" ht="22.5">
      <c r="A30" s="26">
        <v>17</v>
      </c>
      <c r="B30" s="27" t="s">
        <v>3085</v>
      </c>
      <c r="C30" s="27" t="s">
        <v>3086</v>
      </c>
      <c r="D30" s="27" t="s">
        <v>312</v>
      </c>
      <c r="E30" s="28">
        <v>5</v>
      </c>
      <c r="F30" s="79">
        <v>0</v>
      </c>
      <c r="G30" s="86">
        <f t="shared" si="0"/>
        <v>0</v>
      </c>
      <c r="H30" s="86">
        <v>8.9999999999999993E-3</v>
      </c>
    </row>
    <row r="31" spans="1:8" ht="22.5">
      <c r="A31" s="26">
        <v>18</v>
      </c>
      <c r="B31" s="27" t="s">
        <v>2139</v>
      </c>
      <c r="C31" s="27" t="s">
        <v>2140</v>
      </c>
      <c r="D31" s="27" t="s">
        <v>312</v>
      </c>
      <c r="E31" s="28">
        <v>5</v>
      </c>
      <c r="F31" s="79">
        <v>0</v>
      </c>
      <c r="G31" s="86">
        <f t="shared" si="0"/>
        <v>0</v>
      </c>
      <c r="H31" s="86">
        <v>8.9999999999999993E-3</v>
      </c>
    </row>
    <row r="32" spans="1:8" ht="34.5" customHeight="1">
      <c r="A32" s="24">
        <v>19</v>
      </c>
      <c r="B32" s="25" t="s">
        <v>3087</v>
      </c>
      <c r="C32" s="25" t="s">
        <v>3088</v>
      </c>
      <c r="D32" s="25" t="s">
        <v>312</v>
      </c>
      <c r="E32" s="16">
        <v>1</v>
      </c>
      <c r="F32" s="77">
        <v>0</v>
      </c>
      <c r="G32" s="83">
        <f t="shared" si="0"/>
        <v>0</v>
      </c>
      <c r="H32" s="83">
        <v>0</v>
      </c>
    </row>
    <row r="33" spans="1:8" ht="34.5" customHeight="1">
      <c r="A33" s="26">
        <v>20</v>
      </c>
      <c r="B33" s="27" t="s">
        <v>3089</v>
      </c>
      <c r="C33" s="27" t="s">
        <v>3090</v>
      </c>
      <c r="D33" s="27" t="s">
        <v>312</v>
      </c>
      <c r="E33" s="28">
        <v>1</v>
      </c>
      <c r="F33" s="79">
        <v>0</v>
      </c>
      <c r="G33" s="86">
        <f t="shared" si="0"/>
        <v>0</v>
      </c>
      <c r="H33" s="86">
        <v>3.0000000000000001E-3</v>
      </c>
    </row>
    <row r="34" spans="1:8" ht="22.5">
      <c r="A34" s="26">
        <v>21</v>
      </c>
      <c r="B34" s="27" t="s">
        <v>2139</v>
      </c>
      <c r="C34" s="27" t="s">
        <v>2140</v>
      </c>
      <c r="D34" s="27" t="s">
        <v>312</v>
      </c>
      <c r="E34" s="28">
        <v>1</v>
      </c>
      <c r="F34" s="79">
        <v>0</v>
      </c>
      <c r="G34" s="86">
        <f t="shared" si="0"/>
        <v>0</v>
      </c>
      <c r="H34" s="86">
        <v>1.8E-3</v>
      </c>
    </row>
    <row r="35" spans="1:8" ht="24" customHeight="1">
      <c r="A35" s="24">
        <v>22</v>
      </c>
      <c r="B35" s="25" t="s">
        <v>3091</v>
      </c>
      <c r="C35" s="25" t="s">
        <v>3092</v>
      </c>
      <c r="D35" s="25" t="s">
        <v>312</v>
      </c>
      <c r="E35" s="16">
        <v>4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6">
        <v>23</v>
      </c>
      <c r="B36" s="27" t="s">
        <v>3093</v>
      </c>
      <c r="C36" s="27" t="s">
        <v>3094</v>
      </c>
      <c r="D36" s="27" t="s">
        <v>312</v>
      </c>
      <c r="E36" s="28">
        <v>4</v>
      </c>
      <c r="F36" s="79">
        <v>0</v>
      </c>
      <c r="G36" s="86">
        <f t="shared" si="0"/>
        <v>0</v>
      </c>
      <c r="H36" s="86">
        <v>7.6E-3</v>
      </c>
    </row>
    <row r="37" spans="1:8" ht="22.5">
      <c r="A37" s="26">
        <v>24</v>
      </c>
      <c r="B37" s="27" t="s">
        <v>2139</v>
      </c>
      <c r="C37" s="27" t="s">
        <v>2140</v>
      </c>
      <c r="D37" s="27" t="s">
        <v>312</v>
      </c>
      <c r="E37" s="28">
        <v>4</v>
      </c>
      <c r="F37" s="79">
        <v>0</v>
      </c>
      <c r="G37" s="86">
        <f t="shared" si="0"/>
        <v>0</v>
      </c>
      <c r="H37" s="86">
        <v>7.1999999999999998E-3</v>
      </c>
    </row>
    <row r="38" spans="1:8" ht="24" customHeight="1">
      <c r="A38" s="24">
        <v>25</v>
      </c>
      <c r="B38" s="25" t="s">
        <v>3095</v>
      </c>
      <c r="C38" s="25" t="s">
        <v>3096</v>
      </c>
      <c r="D38" s="25" t="s">
        <v>3097</v>
      </c>
      <c r="E38" s="16">
        <v>720</v>
      </c>
      <c r="F38" s="77">
        <v>0</v>
      </c>
      <c r="G38" s="83">
        <f t="shared" si="0"/>
        <v>0</v>
      </c>
      <c r="H38" s="83">
        <v>0</v>
      </c>
    </row>
    <row r="39" spans="1:8" ht="24" customHeight="1">
      <c r="A39" s="24">
        <v>26</v>
      </c>
      <c r="B39" s="25" t="s">
        <v>3098</v>
      </c>
      <c r="C39" s="25" t="s">
        <v>3099</v>
      </c>
      <c r="D39" s="25" t="s">
        <v>312</v>
      </c>
      <c r="E39" s="16">
        <v>106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27</v>
      </c>
      <c r="B40" s="25" t="s">
        <v>2165</v>
      </c>
      <c r="C40" s="25" t="s">
        <v>2166</v>
      </c>
      <c r="D40" s="25" t="s">
        <v>312</v>
      </c>
      <c r="E40" s="16">
        <v>2</v>
      </c>
      <c r="F40" s="77">
        <v>0</v>
      </c>
      <c r="G40" s="83">
        <f t="shared" si="0"/>
        <v>0</v>
      </c>
      <c r="H40" s="83">
        <v>0</v>
      </c>
    </row>
    <row r="41" spans="1:8" ht="24" customHeight="1">
      <c r="A41" s="24">
        <v>28</v>
      </c>
      <c r="B41" s="25" t="s">
        <v>3100</v>
      </c>
      <c r="C41" s="25" t="s">
        <v>3101</v>
      </c>
      <c r="D41" s="25" t="s">
        <v>312</v>
      </c>
      <c r="E41" s="16">
        <v>2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4">
        <v>29</v>
      </c>
      <c r="B42" s="25" t="s">
        <v>2078</v>
      </c>
      <c r="C42" s="25" t="s">
        <v>2079</v>
      </c>
      <c r="D42" s="25" t="s">
        <v>312</v>
      </c>
      <c r="E42" s="16">
        <v>9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30</v>
      </c>
      <c r="B43" s="27" t="s">
        <v>2080</v>
      </c>
      <c r="C43" s="27" t="s">
        <v>2081</v>
      </c>
      <c r="D43" s="27" t="s">
        <v>312</v>
      </c>
      <c r="E43" s="28">
        <v>9</v>
      </c>
      <c r="F43" s="79">
        <v>0</v>
      </c>
      <c r="G43" s="86">
        <f t="shared" si="0"/>
        <v>0</v>
      </c>
      <c r="H43" s="86">
        <v>3.5999999999999999E-3</v>
      </c>
    </row>
    <row r="44" spans="1:8" ht="13.5" customHeight="1">
      <c r="A44" s="53">
        <v>31</v>
      </c>
      <c r="B44" s="54" t="s">
        <v>1566</v>
      </c>
      <c r="C44" s="54" t="s">
        <v>1567</v>
      </c>
      <c r="D44" s="54" t="s">
        <v>1366</v>
      </c>
      <c r="E44" s="55">
        <v>1</v>
      </c>
      <c r="F44" s="80">
        <v>0</v>
      </c>
      <c r="G44" s="87">
        <f t="shared" si="0"/>
        <v>0</v>
      </c>
      <c r="H44" s="87">
        <v>0</v>
      </c>
    </row>
    <row r="45" spans="1:8" ht="13.5" customHeight="1">
      <c r="A45" s="53">
        <v>32</v>
      </c>
      <c r="B45" s="54" t="s">
        <v>1568</v>
      </c>
      <c r="C45" s="54" t="s">
        <v>1569</v>
      </c>
      <c r="D45" s="54" t="s">
        <v>1366</v>
      </c>
      <c r="E45" s="55">
        <v>3</v>
      </c>
      <c r="F45" s="80">
        <v>0</v>
      </c>
      <c r="G45" s="87">
        <f t="shared" si="0"/>
        <v>0</v>
      </c>
      <c r="H45" s="87">
        <v>0</v>
      </c>
    </row>
    <row r="46" spans="1:8" ht="13.5" customHeight="1">
      <c r="A46" s="53">
        <v>33</v>
      </c>
      <c r="B46" s="54" t="s">
        <v>1570</v>
      </c>
      <c r="C46" s="54" t="s">
        <v>1571</v>
      </c>
      <c r="D46" s="54" t="s">
        <v>1366</v>
      </c>
      <c r="E46" s="55">
        <v>1</v>
      </c>
      <c r="F46" s="80">
        <v>0</v>
      </c>
      <c r="G46" s="87">
        <f t="shared" si="0"/>
        <v>0</v>
      </c>
      <c r="H46" s="87">
        <v>0</v>
      </c>
    </row>
    <row r="47" spans="1:8" ht="28.5" customHeight="1">
      <c r="A47" s="21"/>
      <c r="B47" s="22" t="s">
        <v>1960</v>
      </c>
      <c r="C47" s="22" t="s">
        <v>1961</v>
      </c>
      <c r="D47" s="22"/>
      <c r="E47" s="23"/>
      <c r="F47" s="76"/>
      <c r="G47" s="85">
        <f>SUM(G48:G80)</f>
        <v>0</v>
      </c>
      <c r="H47" s="85">
        <v>8.1252549999999992</v>
      </c>
    </row>
    <row r="48" spans="1:8" ht="13.5" customHeight="1">
      <c r="A48" s="24">
        <v>34</v>
      </c>
      <c r="B48" s="25" t="s">
        <v>2082</v>
      </c>
      <c r="C48" s="25" t="s">
        <v>2083</v>
      </c>
      <c r="D48" s="25" t="s">
        <v>1897</v>
      </c>
      <c r="E48" s="16">
        <v>0.15</v>
      </c>
      <c r="F48" s="77">
        <v>0</v>
      </c>
      <c r="G48" s="83">
        <f>E48*F48</f>
        <v>0</v>
      </c>
      <c r="H48" s="83">
        <v>0</v>
      </c>
    </row>
    <row r="49" spans="1:8" ht="24" customHeight="1">
      <c r="A49" s="24">
        <v>35</v>
      </c>
      <c r="B49" s="25" t="s">
        <v>3102</v>
      </c>
      <c r="C49" s="25" t="s">
        <v>3103</v>
      </c>
      <c r="D49" s="25" t="s">
        <v>287</v>
      </c>
      <c r="E49" s="16">
        <v>17.5</v>
      </c>
      <c r="F49" s="77">
        <v>0</v>
      </c>
      <c r="G49" s="83">
        <f t="shared" ref="G49:G80" si="1">E49*F49</f>
        <v>0</v>
      </c>
      <c r="H49" s="83">
        <v>0</v>
      </c>
    </row>
    <row r="50" spans="1:8" ht="13.5" customHeight="1">
      <c r="A50" s="26">
        <v>36</v>
      </c>
      <c r="B50" s="27" t="s">
        <v>3104</v>
      </c>
      <c r="C50" s="27" t="s">
        <v>3105</v>
      </c>
      <c r="D50" s="27" t="s">
        <v>287</v>
      </c>
      <c r="E50" s="28">
        <v>17.5</v>
      </c>
      <c r="F50" s="79">
        <v>0</v>
      </c>
      <c r="G50" s="86">
        <f t="shared" si="1"/>
        <v>0</v>
      </c>
      <c r="H50" s="86">
        <v>8.7500000000000002E-4</v>
      </c>
    </row>
    <row r="51" spans="1:8" ht="13.5" customHeight="1">
      <c r="A51" s="26">
        <v>37</v>
      </c>
      <c r="B51" s="27" t="s">
        <v>2865</v>
      </c>
      <c r="C51" s="27" t="s">
        <v>3106</v>
      </c>
      <c r="D51" s="27" t="s">
        <v>2867</v>
      </c>
      <c r="E51" s="28">
        <v>60</v>
      </c>
      <c r="F51" s="79">
        <v>0</v>
      </c>
      <c r="G51" s="86">
        <f t="shared" si="1"/>
        <v>0</v>
      </c>
      <c r="H51" s="86">
        <v>0</v>
      </c>
    </row>
    <row r="52" spans="1:8" ht="13.5" customHeight="1">
      <c r="A52" s="24">
        <v>38</v>
      </c>
      <c r="B52" s="25" t="s">
        <v>2185</v>
      </c>
      <c r="C52" s="25" t="s">
        <v>2186</v>
      </c>
      <c r="D52" s="25" t="s">
        <v>287</v>
      </c>
      <c r="E52" s="16">
        <v>70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26">
        <v>39</v>
      </c>
      <c r="B53" s="27" t="s">
        <v>2187</v>
      </c>
      <c r="C53" s="27" t="s">
        <v>2188</v>
      </c>
      <c r="D53" s="27" t="s">
        <v>287</v>
      </c>
      <c r="E53" s="28">
        <v>70</v>
      </c>
      <c r="F53" s="79">
        <v>0</v>
      </c>
      <c r="G53" s="86">
        <f t="shared" si="1"/>
        <v>0</v>
      </c>
      <c r="H53" s="86">
        <v>1.1900000000000001E-2</v>
      </c>
    </row>
    <row r="54" spans="1:8" ht="24" customHeight="1">
      <c r="A54" s="24">
        <v>40</v>
      </c>
      <c r="B54" s="25" t="s">
        <v>2171</v>
      </c>
      <c r="C54" s="25" t="s">
        <v>2172</v>
      </c>
      <c r="D54" s="25" t="s">
        <v>312</v>
      </c>
      <c r="E54" s="16">
        <v>11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41</v>
      </c>
      <c r="B55" s="25" t="s">
        <v>2088</v>
      </c>
      <c r="C55" s="25" t="s">
        <v>2089</v>
      </c>
      <c r="D55" s="25" t="s">
        <v>287</v>
      </c>
      <c r="E55" s="16">
        <v>94</v>
      </c>
      <c r="F55" s="77">
        <v>0</v>
      </c>
      <c r="G55" s="83">
        <f t="shared" si="1"/>
        <v>0</v>
      </c>
      <c r="H55" s="83">
        <v>0</v>
      </c>
    </row>
    <row r="56" spans="1:8" ht="24" customHeight="1">
      <c r="A56" s="24">
        <v>42</v>
      </c>
      <c r="B56" s="25" t="s">
        <v>3107</v>
      </c>
      <c r="C56" s="25" t="s">
        <v>3108</v>
      </c>
      <c r="D56" s="25" t="s">
        <v>287</v>
      </c>
      <c r="E56" s="16">
        <v>25</v>
      </c>
      <c r="F56" s="77">
        <v>0</v>
      </c>
      <c r="G56" s="83">
        <f t="shared" si="1"/>
        <v>0</v>
      </c>
      <c r="H56" s="83">
        <v>0</v>
      </c>
    </row>
    <row r="57" spans="1:8" ht="24" customHeight="1">
      <c r="A57" s="24">
        <v>43</v>
      </c>
      <c r="B57" s="25" t="s">
        <v>2173</v>
      </c>
      <c r="C57" s="25" t="s">
        <v>2174</v>
      </c>
      <c r="D57" s="25" t="s">
        <v>287</v>
      </c>
      <c r="E57" s="16">
        <v>22</v>
      </c>
      <c r="F57" s="77">
        <v>0</v>
      </c>
      <c r="G57" s="83">
        <f t="shared" si="1"/>
        <v>0</v>
      </c>
      <c r="H57" s="83">
        <v>0</v>
      </c>
    </row>
    <row r="58" spans="1:8" ht="13.5" customHeight="1">
      <c r="A58" s="26">
        <v>44</v>
      </c>
      <c r="B58" s="27" t="s">
        <v>2175</v>
      </c>
      <c r="C58" s="27" t="s">
        <v>2176</v>
      </c>
      <c r="D58" s="27" t="s">
        <v>280</v>
      </c>
      <c r="E58" s="28">
        <v>1.2</v>
      </c>
      <c r="F58" s="79">
        <v>0</v>
      </c>
      <c r="G58" s="86">
        <f t="shared" si="1"/>
        <v>0</v>
      </c>
      <c r="H58" s="86">
        <v>1.2</v>
      </c>
    </row>
    <row r="59" spans="1:8" ht="24" customHeight="1">
      <c r="A59" s="24">
        <v>45</v>
      </c>
      <c r="B59" s="25" t="s">
        <v>2177</v>
      </c>
      <c r="C59" s="25" t="s">
        <v>2178</v>
      </c>
      <c r="D59" s="25" t="s">
        <v>287</v>
      </c>
      <c r="E59" s="16">
        <v>84</v>
      </c>
      <c r="F59" s="77">
        <v>0</v>
      </c>
      <c r="G59" s="83">
        <f t="shared" si="1"/>
        <v>0</v>
      </c>
      <c r="H59" s="83">
        <v>0</v>
      </c>
    </row>
    <row r="60" spans="1:8" ht="24" customHeight="1">
      <c r="A60" s="26">
        <v>46</v>
      </c>
      <c r="B60" s="27" t="s">
        <v>2179</v>
      </c>
      <c r="C60" s="27" t="s">
        <v>2180</v>
      </c>
      <c r="D60" s="27" t="s">
        <v>312</v>
      </c>
      <c r="E60" s="28">
        <v>84</v>
      </c>
      <c r="F60" s="79">
        <v>0</v>
      </c>
      <c r="G60" s="86">
        <f t="shared" si="1"/>
        <v>0</v>
      </c>
      <c r="H60" s="86">
        <v>5.88</v>
      </c>
    </row>
    <row r="61" spans="1:8" ht="13.5" customHeight="1">
      <c r="A61" s="24">
        <v>47</v>
      </c>
      <c r="B61" s="25" t="s">
        <v>3109</v>
      </c>
      <c r="C61" s="25" t="s">
        <v>3110</v>
      </c>
      <c r="D61" s="25" t="s">
        <v>287</v>
      </c>
      <c r="E61" s="16">
        <v>22</v>
      </c>
      <c r="F61" s="77">
        <v>0</v>
      </c>
      <c r="G61" s="83">
        <f t="shared" si="1"/>
        <v>0</v>
      </c>
      <c r="H61" s="83">
        <v>0</v>
      </c>
    </row>
    <row r="62" spans="1:8" ht="22.5">
      <c r="A62" s="26">
        <v>48</v>
      </c>
      <c r="B62" s="27" t="s">
        <v>3111</v>
      </c>
      <c r="C62" s="27" t="s">
        <v>3112</v>
      </c>
      <c r="D62" s="27" t="s">
        <v>312</v>
      </c>
      <c r="E62" s="28">
        <v>44</v>
      </c>
      <c r="F62" s="79">
        <v>0</v>
      </c>
      <c r="G62" s="86">
        <f t="shared" si="1"/>
        <v>0</v>
      </c>
      <c r="H62" s="86">
        <v>0.44</v>
      </c>
    </row>
    <row r="63" spans="1:8" ht="13.5" customHeight="1">
      <c r="A63" s="24">
        <v>49</v>
      </c>
      <c r="B63" s="25" t="s">
        <v>2185</v>
      </c>
      <c r="C63" s="25" t="s">
        <v>2186</v>
      </c>
      <c r="D63" s="25" t="s">
        <v>287</v>
      </c>
      <c r="E63" s="16">
        <v>97</v>
      </c>
      <c r="F63" s="77">
        <v>0</v>
      </c>
      <c r="G63" s="83">
        <f t="shared" si="1"/>
        <v>0</v>
      </c>
      <c r="H63" s="83">
        <v>0</v>
      </c>
    </row>
    <row r="64" spans="1:8" ht="13.5" customHeight="1">
      <c r="A64" s="26">
        <v>50</v>
      </c>
      <c r="B64" s="27" t="s">
        <v>2187</v>
      </c>
      <c r="C64" s="27" t="s">
        <v>2188</v>
      </c>
      <c r="D64" s="27" t="s">
        <v>287</v>
      </c>
      <c r="E64" s="28">
        <v>97</v>
      </c>
      <c r="F64" s="79">
        <v>0</v>
      </c>
      <c r="G64" s="86">
        <f t="shared" si="1"/>
        <v>0</v>
      </c>
      <c r="H64" s="86">
        <v>1.6490000000000001E-2</v>
      </c>
    </row>
    <row r="65" spans="1:8" ht="24" customHeight="1">
      <c r="A65" s="24">
        <v>51</v>
      </c>
      <c r="B65" s="25" t="s">
        <v>2090</v>
      </c>
      <c r="C65" s="25" t="s">
        <v>2091</v>
      </c>
      <c r="D65" s="25" t="s">
        <v>287</v>
      </c>
      <c r="E65" s="16">
        <v>119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6">
        <v>52</v>
      </c>
      <c r="B66" s="27" t="s">
        <v>2092</v>
      </c>
      <c r="C66" s="27" t="s">
        <v>2093</v>
      </c>
      <c r="D66" s="27" t="s">
        <v>287</v>
      </c>
      <c r="E66" s="28">
        <v>119</v>
      </c>
      <c r="F66" s="79">
        <v>0</v>
      </c>
      <c r="G66" s="86">
        <f t="shared" si="1"/>
        <v>0</v>
      </c>
      <c r="H66" s="86">
        <v>2.4989999999999998E-2</v>
      </c>
    </row>
    <row r="67" spans="1:8" ht="24" customHeight="1">
      <c r="A67" s="24">
        <v>53</v>
      </c>
      <c r="B67" s="25" t="s">
        <v>2096</v>
      </c>
      <c r="C67" s="25" t="s">
        <v>2097</v>
      </c>
      <c r="D67" s="25" t="s">
        <v>287</v>
      </c>
      <c r="E67" s="16">
        <v>94</v>
      </c>
      <c r="F67" s="77">
        <v>0</v>
      </c>
      <c r="G67" s="83">
        <f t="shared" si="1"/>
        <v>0</v>
      </c>
      <c r="H67" s="83">
        <v>0</v>
      </c>
    </row>
    <row r="68" spans="1:8" ht="24" customHeight="1">
      <c r="A68" s="24">
        <v>54</v>
      </c>
      <c r="B68" s="25" t="s">
        <v>3113</v>
      </c>
      <c r="C68" s="25" t="s">
        <v>3114</v>
      </c>
      <c r="D68" s="25" t="s">
        <v>287</v>
      </c>
      <c r="E68" s="16">
        <v>25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4">
        <v>55</v>
      </c>
      <c r="B69" s="25" t="s">
        <v>3115</v>
      </c>
      <c r="C69" s="25" t="s">
        <v>3116</v>
      </c>
      <c r="D69" s="25" t="s">
        <v>277</v>
      </c>
      <c r="E69" s="16">
        <v>11</v>
      </c>
      <c r="F69" s="77">
        <v>0</v>
      </c>
      <c r="G69" s="83">
        <f t="shared" si="1"/>
        <v>0</v>
      </c>
      <c r="H69" s="83">
        <v>0</v>
      </c>
    </row>
    <row r="70" spans="1:8" ht="24" customHeight="1">
      <c r="A70" s="24">
        <v>56</v>
      </c>
      <c r="B70" s="25" t="s">
        <v>3117</v>
      </c>
      <c r="C70" s="25" t="s">
        <v>3118</v>
      </c>
      <c r="D70" s="25" t="s">
        <v>277</v>
      </c>
      <c r="E70" s="16">
        <v>11</v>
      </c>
      <c r="F70" s="77">
        <v>0</v>
      </c>
      <c r="G70" s="83">
        <f t="shared" si="1"/>
        <v>0</v>
      </c>
      <c r="H70" s="83">
        <v>0</v>
      </c>
    </row>
    <row r="71" spans="1:8" ht="13.5" customHeight="1">
      <c r="A71" s="24">
        <v>57</v>
      </c>
      <c r="B71" s="25" t="s">
        <v>3119</v>
      </c>
      <c r="C71" s="25" t="s">
        <v>3120</v>
      </c>
      <c r="D71" s="25" t="s">
        <v>287</v>
      </c>
      <c r="E71" s="16">
        <v>3</v>
      </c>
      <c r="F71" s="77">
        <v>0</v>
      </c>
      <c r="G71" s="83">
        <f t="shared" si="1"/>
        <v>0</v>
      </c>
      <c r="H71" s="83">
        <v>0</v>
      </c>
    </row>
    <row r="72" spans="1:8" ht="24" customHeight="1">
      <c r="A72" s="26">
        <v>58</v>
      </c>
      <c r="B72" s="27" t="s">
        <v>2861</v>
      </c>
      <c r="C72" s="27" t="s">
        <v>2862</v>
      </c>
      <c r="D72" s="27" t="s">
        <v>277</v>
      </c>
      <c r="E72" s="28">
        <v>0.5</v>
      </c>
      <c r="F72" s="79">
        <v>0</v>
      </c>
      <c r="G72" s="86">
        <f t="shared" si="1"/>
        <v>0</v>
      </c>
      <c r="H72" s="86">
        <v>0.27500000000000002</v>
      </c>
    </row>
    <row r="73" spans="1:8" ht="13.5" customHeight="1">
      <c r="A73" s="26">
        <v>59</v>
      </c>
      <c r="B73" s="27" t="s">
        <v>2865</v>
      </c>
      <c r="C73" s="27" t="s">
        <v>3106</v>
      </c>
      <c r="D73" s="27" t="s">
        <v>2867</v>
      </c>
      <c r="E73" s="28">
        <v>30</v>
      </c>
      <c r="F73" s="79">
        <v>0</v>
      </c>
      <c r="G73" s="86">
        <f t="shared" si="1"/>
        <v>0</v>
      </c>
      <c r="H73" s="86">
        <v>0</v>
      </c>
    </row>
    <row r="74" spans="1:8" ht="24" customHeight="1">
      <c r="A74" s="24">
        <v>60</v>
      </c>
      <c r="B74" s="25" t="s">
        <v>3121</v>
      </c>
      <c r="C74" s="25" t="s">
        <v>3122</v>
      </c>
      <c r="D74" s="25" t="s">
        <v>287</v>
      </c>
      <c r="E74" s="16">
        <v>11</v>
      </c>
      <c r="F74" s="77">
        <v>0</v>
      </c>
      <c r="G74" s="83">
        <f t="shared" si="1"/>
        <v>0</v>
      </c>
      <c r="H74" s="83">
        <v>0</v>
      </c>
    </row>
    <row r="75" spans="1:8" ht="24" customHeight="1">
      <c r="A75" s="24">
        <v>61</v>
      </c>
      <c r="B75" s="25" t="s">
        <v>2098</v>
      </c>
      <c r="C75" s="25" t="s">
        <v>2099</v>
      </c>
      <c r="D75" s="25" t="s">
        <v>312</v>
      </c>
      <c r="E75" s="16">
        <v>4</v>
      </c>
      <c r="F75" s="77">
        <v>0</v>
      </c>
      <c r="G75" s="83">
        <f t="shared" si="1"/>
        <v>0</v>
      </c>
      <c r="H75" s="83">
        <v>0</v>
      </c>
    </row>
    <row r="76" spans="1:8" ht="13.5" customHeight="1">
      <c r="A76" s="26">
        <v>62</v>
      </c>
      <c r="B76" s="27" t="s">
        <v>2100</v>
      </c>
      <c r="C76" s="27" t="s">
        <v>2101</v>
      </c>
      <c r="D76" s="27" t="s">
        <v>312</v>
      </c>
      <c r="E76" s="28">
        <v>4</v>
      </c>
      <c r="F76" s="79">
        <v>0</v>
      </c>
      <c r="G76" s="86">
        <f t="shared" si="1"/>
        <v>0</v>
      </c>
      <c r="H76" s="86">
        <v>0.27600000000000002</v>
      </c>
    </row>
    <row r="77" spans="1:8" ht="24" customHeight="1">
      <c r="A77" s="24">
        <v>63</v>
      </c>
      <c r="B77" s="25" t="s">
        <v>2102</v>
      </c>
      <c r="C77" s="25" t="s">
        <v>2103</v>
      </c>
      <c r="D77" s="25" t="s">
        <v>1985</v>
      </c>
      <c r="E77" s="16">
        <v>1</v>
      </c>
      <c r="F77" s="77">
        <v>0</v>
      </c>
      <c r="G77" s="83">
        <f t="shared" si="1"/>
        <v>0</v>
      </c>
      <c r="H77" s="83">
        <v>0</v>
      </c>
    </row>
    <row r="78" spans="1:8" ht="13.5" customHeight="1">
      <c r="A78" s="53">
        <v>64</v>
      </c>
      <c r="B78" s="54" t="s">
        <v>3123</v>
      </c>
      <c r="C78" s="54" t="s">
        <v>3124</v>
      </c>
      <c r="D78" s="54" t="s">
        <v>1366</v>
      </c>
      <c r="E78" s="55">
        <v>3.6</v>
      </c>
      <c r="F78" s="80">
        <v>0</v>
      </c>
      <c r="G78" s="87">
        <f t="shared" si="1"/>
        <v>0</v>
      </c>
      <c r="H78" s="87">
        <v>0</v>
      </c>
    </row>
    <row r="79" spans="1:8" ht="13.5" customHeight="1">
      <c r="A79" s="53">
        <v>65</v>
      </c>
      <c r="B79" s="54" t="s">
        <v>3125</v>
      </c>
      <c r="C79" s="54" t="s">
        <v>3126</v>
      </c>
      <c r="D79" s="54" t="s">
        <v>1366</v>
      </c>
      <c r="E79" s="55">
        <v>1</v>
      </c>
      <c r="F79" s="80">
        <v>0</v>
      </c>
      <c r="G79" s="87">
        <f t="shared" si="1"/>
        <v>0</v>
      </c>
      <c r="H79" s="87">
        <v>0</v>
      </c>
    </row>
    <row r="80" spans="1:8" ht="13.5" customHeight="1">
      <c r="A80" s="53">
        <v>66</v>
      </c>
      <c r="B80" s="54" t="s">
        <v>1570</v>
      </c>
      <c r="C80" s="54" t="s">
        <v>1571</v>
      </c>
      <c r="D80" s="54" t="s">
        <v>1366</v>
      </c>
      <c r="E80" s="55">
        <v>1</v>
      </c>
      <c r="F80" s="80">
        <v>0</v>
      </c>
      <c r="G80" s="87">
        <f t="shared" si="1"/>
        <v>0</v>
      </c>
      <c r="H80" s="87">
        <v>0</v>
      </c>
    </row>
    <row r="81" spans="1:8" ht="28.5" customHeight="1">
      <c r="A81" s="21"/>
      <c r="B81" s="22" t="s">
        <v>2104</v>
      </c>
      <c r="C81" s="22" t="s">
        <v>2105</v>
      </c>
      <c r="D81" s="22"/>
      <c r="E81" s="23"/>
      <c r="F81" s="76"/>
      <c r="G81" s="85">
        <f>SUM(G82:G84)</f>
        <v>0</v>
      </c>
      <c r="H81" s="85">
        <v>0</v>
      </c>
    </row>
    <row r="82" spans="1:8" ht="13.5" customHeight="1">
      <c r="A82" s="24">
        <v>67</v>
      </c>
      <c r="B82" s="25" t="s">
        <v>2106</v>
      </c>
      <c r="C82" s="25" t="s">
        <v>2107</v>
      </c>
      <c r="D82" s="25" t="s">
        <v>1897</v>
      </c>
      <c r="E82" s="16">
        <v>0.15</v>
      </c>
      <c r="F82" s="77">
        <v>0</v>
      </c>
      <c r="G82" s="83">
        <f>E82*F82</f>
        <v>0</v>
      </c>
      <c r="H82" s="83">
        <v>0</v>
      </c>
    </row>
    <row r="83" spans="1:8" ht="13.5" customHeight="1">
      <c r="A83" s="24">
        <v>68</v>
      </c>
      <c r="B83" s="25" t="s">
        <v>2108</v>
      </c>
      <c r="C83" s="25" t="s">
        <v>2109</v>
      </c>
      <c r="D83" s="25" t="s">
        <v>1897</v>
      </c>
      <c r="E83" s="16">
        <v>0.15</v>
      </c>
      <c r="F83" s="77">
        <v>0</v>
      </c>
      <c r="G83" s="83">
        <f>E83*F83</f>
        <v>0</v>
      </c>
      <c r="H83" s="83">
        <v>0</v>
      </c>
    </row>
    <row r="84" spans="1:8" ht="13.5" customHeight="1">
      <c r="A84" s="24">
        <v>69</v>
      </c>
      <c r="B84" s="25" t="s">
        <v>2110</v>
      </c>
      <c r="C84" s="25" t="s">
        <v>2111</v>
      </c>
      <c r="D84" s="25" t="s">
        <v>938</v>
      </c>
      <c r="E84" s="16">
        <v>24</v>
      </c>
      <c r="F84" s="77">
        <v>0</v>
      </c>
      <c r="G84" s="83">
        <f>E84*F84</f>
        <v>0</v>
      </c>
      <c r="H84" s="83">
        <v>0</v>
      </c>
    </row>
    <row r="85" spans="1:8" ht="30.75" customHeight="1">
      <c r="A85" s="29"/>
      <c r="B85" s="30"/>
      <c r="C85" s="30" t="s">
        <v>313</v>
      </c>
      <c r="D85" s="30"/>
      <c r="E85" s="31"/>
      <c r="F85" s="81"/>
      <c r="G85" s="89">
        <f>G12+G81</f>
        <v>0</v>
      </c>
      <c r="H85" s="89">
        <v>8.4130050000000001</v>
      </c>
    </row>
  </sheetData>
  <sheetProtection algorithmName="SHA-512" hashValue="fkUmU2wibmic2PQnS1ppqR2RkI5ZZFEheocpzXKaePWK2YY1XSUB4bU30sdbGVaxg+o9zkDj08e60iwJU7DWuQ==" saltValue="VFb+liepnFws5cY6ahyEXw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124">
    <pageSetUpPr fitToPage="1"/>
  </sheetPr>
  <dimension ref="A1:H64"/>
  <sheetViews>
    <sheetView workbookViewId="0">
      <selection activeCell="H3" sqref="H3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3127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2019</v>
      </c>
      <c r="F6" s="4"/>
      <c r="G6" s="4"/>
      <c r="H6" s="4"/>
    </row>
    <row r="7" spans="1:8" ht="13.5" customHeight="1">
      <c r="A7" s="187" t="s">
        <v>2020</v>
      </c>
      <c r="B7" s="188"/>
      <c r="C7" s="188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G13+G20+G27</f>
        <v>0</v>
      </c>
      <c r="H12" s="88">
        <v>2.2364600000000001</v>
      </c>
    </row>
    <row r="13" spans="1:8" ht="28.5" customHeight="1">
      <c r="A13" s="21"/>
      <c r="B13" s="22" t="s">
        <v>266</v>
      </c>
      <c r="C13" s="22" t="s">
        <v>469</v>
      </c>
      <c r="D13" s="22"/>
      <c r="E13" s="23"/>
      <c r="F13" s="85"/>
      <c r="G13" s="85">
        <f>SUM(G14:G19)</f>
        <v>0</v>
      </c>
      <c r="H13" s="85">
        <v>2.1504599999999998</v>
      </c>
    </row>
    <row r="14" spans="1:8" ht="24" customHeight="1">
      <c r="A14" s="24">
        <v>1</v>
      </c>
      <c r="B14" s="25" t="s">
        <v>2021</v>
      </c>
      <c r="C14" s="25" t="s">
        <v>2022</v>
      </c>
      <c r="D14" s="25" t="s">
        <v>287</v>
      </c>
      <c r="E14" s="16">
        <v>560</v>
      </c>
      <c r="F14" s="77">
        <v>0</v>
      </c>
      <c r="G14" s="83">
        <f t="shared" ref="G14:G19" si="0">E14*F14</f>
        <v>0</v>
      </c>
      <c r="H14" s="83">
        <v>0</v>
      </c>
    </row>
    <row r="15" spans="1:8" ht="22.5">
      <c r="A15" s="26">
        <v>2</v>
      </c>
      <c r="B15" s="27" t="s">
        <v>3128</v>
      </c>
      <c r="C15" s="27" t="s">
        <v>3129</v>
      </c>
      <c r="D15" s="27" t="s">
        <v>287</v>
      </c>
      <c r="E15" s="28">
        <v>280</v>
      </c>
      <c r="F15" s="79">
        <v>0</v>
      </c>
      <c r="G15" s="86">
        <f t="shared" si="0"/>
        <v>0</v>
      </c>
      <c r="H15" s="86">
        <v>1.0751999999999999</v>
      </c>
    </row>
    <row r="16" spans="1:8" ht="22.5">
      <c r="A16" s="26">
        <v>3</v>
      </c>
      <c r="B16" s="27" t="s">
        <v>3130</v>
      </c>
      <c r="C16" s="27" t="s">
        <v>3131</v>
      </c>
      <c r="D16" s="27" t="s">
        <v>287</v>
      </c>
      <c r="E16" s="28">
        <v>280</v>
      </c>
      <c r="F16" s="79">
        <v>0</v>
      </c>
      <c r="G16" s="86">
        <f t="shared" si="0"/>
        <v>0</v>
      </c>
      <c r="H16" s="86">
        <v>1.0751999999999999</v>
      </c>
    </row>
    <row r="17" spans="1:8" ht="13.5" customHeight="1">
      <c r="A17" s="26">
        <v>4</v>
      </c>
      <c r="B17" s="27" t="s">
        <v>2025</v>
      </c>
      <c r="C17" s="27" t="s">
        <v>2026</v>
      </c>
      <c r="D17" s="27" t="s">
        <v>312</v>
      </c>
      <c r="E17" s="28">
        <v>2</v>
      </c>
      <c r="F17" s="79">
        <v>0</v>
      </c>
      <c r="G17" s="86">
        <f t="shared" si="0"/>
        <v>0</v>
      </c>
      <c r="H17" s="86">
        <v>2.0000000000000002E-5</v>
      </c>
    </row>
    <row r="18" spans="1:8" ht="13.5" customHeight="1">
      <c r="A18" s="26">
        <v>5</v>
      </c>
      <c r="B18" s="27" t="s">
        <v>2027</v>
      </c>
      <c r="C18" s="27" t="s">
        <v>2028</v>
      </c>
      <c r="D18" s="27" t="s">
        <v>312</v>
      </c>
      <c r="E18" s="28">
        <v>4</v>
      </c>
      <c r="F18" s="79">
        <v>0</v>
      </c>
      <c r="G18" s="86">
        <f t="shared" si="0"/>
        <v>0</v>
      </c>
      <c r="H18" s="86">
        <v>4.0000000000000003E-5</v>
      </c>
    </row>
    <row r="19" spans="1:8" ht="13.5" customHeight="1">
      <c r="A19" s="24">
        <v>6</v>
      </c>
      <c r="B19" s="25" t="s">
        <v>2031</v>
      </c>
      <c r="C19" s="25" t="s">
        <v>2032</v>
      </c>
      <c r="D19" s="25" t="s">
        <v>287</v>
      </c>
      <c r="E19" s="16">
        <v>560</v>
      </c>
      <c r="F19" s="77">
        <v>0</v>
      </c>
      <c r="G19" s="83">
        <f t="shared" si="0"/>
        <v>0</v>
      </c>
      <c r="H19" s="83">
        <v>0</v>
      </c>
    </row>
    <row r="20" spans="1:8" ht="28.5" customHeight="1">
      <c r="A20" s="21"/>
      <c r="B20" s="22" t="s">
        <v>271</v>
      </c>
      <c r="C20" s="22" t="s">
        <v>533</v>
      </c>
      <c r="D20" s="22"/>
      <c r="E20" s="23"/>
      <c r="F20" s="76"/>
      <c r="G20" s="85">
        <f>SUM(G21:G26)</f>
        <v>0</v>
      </c>
      <c r="H20" s="85">
        <v>8.5999999999999993E-2</v>
      </c>
    </row>
    <row r="21" spans="1:8" ht="24" customHeight="1">
      <c r="A21" s="24">
        <v>7</v>
      </c>
      <c r="B21" s="25" t="s">
        <v>2033</v>
      </c>
      <c r="C21" s="25" t="s">
        <v>2034</v>
      </c>
      <c r="D21" s="25" t="s">
        <v>312</v>
      </c>
      <c r="E21" s="16">
        <v>2</v>
      </c>
      <c r="F21" s="77">
        <v>0</v>
      </c>
      <c r="G21" s="83">
        <f t="shared" ref="G21:G26" si="1">E21*F21</f>
        <v>0</v>
      </c>
      <c r="H21" s="83">
        <v>0</v>
      </c>
    </row>
    <row r="22" spans="1:8" ht="24" customHeight="1">
      <c r="A22" s="26">
        <v>8</v>
      </c>
      <c r="B22" s="27" t="s">
        <v>3132</v>
      </c>
      <c r="C22" s="27" t="s">
        <v>2036</v>
      </c>
      <c r="D22" s="27" t="s">
        <v>312</v>
      </c>
      <c r="E22" s="28">
        <v>2</v>
      </c>
      <c r="F22" s="79">
        <v>0</v>
      </c>
      <c r="G22" s="86">
        <f t="shared" si="1"/>
        <v>0</v>
      </c>
      <c r="H22" s="86">
        <v>0</v>
      </c>
    </row>
    <row r="23" spans="1:8" ht="13.5" customHeight="1">
      <c r="A23" s="26">
        <v>9</v>
      </c>
      <c r="B23" s="27" t="s">
        <v>2037</v>
      </c>
      <c r="C23" s="27" t="s">
        <v>2038</v>
      </c>
      <c r="D23" s="27" t="s">
        <v>312</v>
      </c>
      <c r="E23" s="28">
        <v>2</v>
      </c>
      <c r="F23" s="79">
        <v>0</v>
      </c>
      <c r="G23" s="86">
        <f t="shared" si="1"/>
        <v>0</v>
      </c>
      <c r="H23" s="86">
        <v>0</v>
      </c>
    </row>
    <row r="24" spans="1:8" ht="13.5" customHeight="1">
      <c r="A24" s="26">
        <v>10</v>
      </c>
      <c r="B24" s="27" t="s">
        <v>2039</v>
      </c>
      <c r="C24" s="27" t="s">
        <v>2040</v>
      </c>
      <c r="D24" s="27" t="s">
        <v>312</v>
      </c>
      <c r="E24" s="28">
        <v>8</v>
      </c>
      <c r="F24" s="79">
        <v>0</v>
      </c>
      <c r="G24" s="86">
        <f t="shared" si="1"/>
        <v>0</v>
      </c>
      <c r="H24" s="86">
        <v>0</v>
      </c>
    </row>
    <row r="25" spans="1:8" ht="13.5" customHeight="1">
      <c r="A25" s="26">
        <v>11</v>
      </c>
      <c r="B25" s="27" t="s">
        <v>2041</v>
      </c>
      <c r="C25" s="27" t="s">
        <v>2042</v>
      </c>
      <c r="D25" s="27" t="s">
        <v>312</v>
      </c>
      <c r="E25" s="28">
        <v>6</v>
      </c>
      <c r="F25" s="79">
        <v>0</v>
      </c>
      <c r="G25" s="86">
        <f t="shared" si="1"/>
        <v>0</v>
      </c>
      <c r="H25" s="86">
        <v>0</v>
      </c>
    </row>
    <row r="26" spans="1:8" ht="24" customHeight="1">
      <c r="A26" s="24">
        <v>12</v>
      </c>
      <c r="B26" s="25" t="s">
        <v>2043</v>
      </c>
      <c r="C26" s="25" t="s">
        <v>2044</v>
      </c>
      <c r="D26" s="25" t="s">
        <v>312</v>
      </c>
      <c r="E26" s="16">
        <v>1</v>
      </c>
      <c r="F26" s="77">
        <v>0</v>
      </c>
      <c r="G26" s="83">
        <f t="shared" si="1"/>
        <v>0</v>
      </c>
      <c r="H26" s="83">
        <v>8.5999999999999993E-2</v>
      </c>
    </row>
    <row r="27" spans="1:8" ht="28.5" customHeight="1">
      <c r="A27" s="21"/>
      <c r="B27" s="22" t="s">
        <v>302</v>
      </c>
      <c r="C27" s="22" t="s">
        <v>303</v>
      </c>
      <c r="D27" s="22"/>
      <c r="E27" s="23"/>
      <c r="F27" s="76"/>
      <c r="G27" s="85">
        <f>G28</f>
        <v>0</v>
      </c>
      <c r="H27" s="85">
        <v>0</v>
      </c>
    </row>
    <row r="28" spans="1:8" ht="24" customHeight="1">
      <c r="A28" s="24">
        <v>13</v>
      </c>
      <c r="B28" s="25" t="s">
        <v>1847</v>
      </c>
      <c r="C28" s="25" t="s">
        <v>1848</v>
      </c>
      <c r="D28" s="25" t="s">
        <v>280</v>
      </c>
      <c r="E28" s="16">
        <v>2.2360000000000002</v>
      </c>
      <c r="F28" s="77">
        <v>0</v>
      </c>
      <c r="G28" s="83">
        <f>E28*F28</f>
        <v>0</v>
      </c>
      <c r="H28" s="83">
        <v>0</v>
      </c>
    </row>
    <row r="29" spans="1:8" ht="30.75" customHeight="1">
      <c r="A29" s="18"/>
      <c r="B29" s="19" t="s">
        <v>1381</v>
      </c>
      <c r="C29" s="19" t="s">
        <v>1382</v>
      </c>
      <c r="D29" s="19"/>
      <c r="E29" s="20"/>
      <c r="F29" s="75"/>
      <c r="G29" s="88">
        <f>G30+G49</f>
        <v>0</v>
      </c>
      <c r="H29" s="88">
        <v>0.17885000000000001</v>
      </c>
    </row>
    <row r="30" spans="1:8" ht="28.5" customHeight="1">
      <c r="A30" s="21"/>
      <c r="B30" s="22" t="s">
        <v>2049</v>
      </c>
      <c r="C30" s="22" t="s">
        <v>2050</v>
      </c>
      <c r="D30" s="22"/>
      <c r="E30" s="23"/>
      <c r="F30" s="76"/>
      <c r="G30" s="85">
        <f>SUM(G31:G48)</f>
        <v>0</v>
      </c>
      <c r="H30" s="85">
        <v>3.9800000000000002E-2</v>
      </c>
    </row>
    <row r="31" spans="1:8" ht="13.5" customHeight="1">
      <c r="A31" s="24">
        <v>14</v>
      </c>
      <c r="B31" s="25" t="s">
        <v>3133</v>
      </c>
      <c r="C31" s="25" t="s">
        <v>3134</v>
      </c>
      <c r="D31" s="25" t="s">
        <v>287</v>
      </c>
      <c r="E31" s="16">
        <v>400</v>
      </c>
      <c r="F31" s="77">
        <v>0</v>
      </c>
      <c r="G31" s="83">
        <f>E31*F31</f>
        <v>0</v>
      </c>
      <c r="H31" s="83">
        <v>0</v>
      </c>
    </row>
    <row r="32" spans="1:8" ht="24" customHeight="1">
      <c r="A32" s="26">
        <v>15</v>
      </c>
      <c r="B32" s="27" t="s">
        <v>3135</v>
      </c>
      <c r="C32" s="27" t="s">
        <v>3136</v>
      </c>
      <c r="D32" s="27" t="s">
        <v>287</v>
      </c>
      <c r="E32" s="28">
        <v>400</v>
      </c>
      <c r="F32" s="79">
        <v>0</v>
      </c>
      <c r="G32" s="86">
        <f t="shared" ref="G32:G48" si="2">E32*F32</f>
        <v>0</v>
      </c>
      <c r="H32" s="86">
        <v>1.6E-2</v>
      </c>
    </row>
    <row r="33" spans="1:8" ht="13.5" customHeight="1">
      <c r="A33" s="24">
        <v>16</v>
      </c>
      <c r="B33" s="25" t="s">
        <v>3137</v>
      </c>
      <c r="C33" s="25" t="s">
        <v>3138</v>
      </c>
      <c r="D33" s="25" t="s">
        <v>287</v>
      </c>
      <c r="E33" s="16">
        <v>240</v>
      </c>
      <c r="F33" s="77">
        <v>0</v>
      </c>
      <c r="G33" s="83">
        <f t="shared" si="2"/>
        <v>0</v>
      </c>
      <c r="H33" s="83">
        <v>0</v>
      </c>
    </row>
    <row r="34" spans="1:8" ht="13.5" customHeight="1">
      <c r="A34" s="24">
        <v>17</v>
      </c>
      <c r="B34" s="25" t="s">
        <v>2059</v>
      </c>
      <c r="C34" s="25" t="s">
        <v>2060</v>
      </c>
      <c r="D34" s="25" t="s">
        <v>312</v>
      </c>
      <c r="E34" s="16">
        <v>4</v>
      </c>
      <c r="F34" s="77">
        <v>0</v>
      </c>
      <c r="G34" s="83">
        <f t="shared" si="2"/>
        <v>0</v>
      </c>
      <c r="H34" s="83">
        <v>0</v>
      </c>
    </row>
    <row r="35" spans="1:8" ht="13.5" customHeight="1">
      <c r="A35" s="24">
        <v>18</v>
      </c>
      <c r="B35" s="25" t="s">
        <v>2061</v>
      </c>
      <c r="C35" s="25" t="s">
        <v>2062</v>
      </c>
      <c r="D35" s="25" t="s">
        <v>312</v>
      </c>
      <c r="E35" s="16">
        <v>576</v>
      </c>
      <c r="F35" s="77">
        <v>0</v>
      </c>
      <c r="G35" s="83">
        <f t="shared" si="2"/>
        <v>0</v>
      </c>
      <c r="H35" s="83">
        <v>0</v>
      </c>
    </row>
    <row r="36" spans="1:8" ht="24" customHeight="1">
      <c r="A36" s="24">
        <v>19</v>
      </c>
      <c r="B36" s="25" t="s">
        <v>3139</v>
      </c>
      <c r="C36" s="25" t="s">
        <v>3140</v>
      </c>
      <c r="D36" s="25" t="s">
        <v>312</v>
      </c>
      <c r="E36" s="16">
        <v>2</v>
      </c>
      <c r="F36" s="77">
        <v>0</v>
      </c>
      <c r="G36" s="83">
        <f t="shared" si="2"/>
        <v>0</v>
      </c>
      <c r="H36" s="83">
        <v>0</v>
      </c>
    </row>
    <row r="37" spans="1:8" ht="13.5" customHeight="1">
      <c r="A37" s="26">
        <v>20</v>
      </c>
      <c r="B37" s="27" t="s">
        <v>3141</v>
      </c>
      <c r="C37" s="27" t="s">
        <v>3142</v>
      </c>
      <c r="D37" s="27" t="s">
        <v>312</v>
      </c>
      <c r="E37" s="28">
        <v>2</v>
      </c>
      <c r="F37" s="79">
        <v>0</v>
      </c>
      <c r="G37" s="86">
        <f t="shared" si="2"/>
        <v>0</v>
      </c>
      <c r="H37" s="86">
        <v>2.5999999999999999E-3</v>
      </c>
    </row>
    <row r="38" spans="1:8" ht="22.5">
      <c r="A38" s="26">
        <v>21</v>
      </c>
      <c r="B38" s="27" t="s">
        <v>3143</v>
      </c>
      <c r="C38" s="27" t="s">
        <v>3144</v>
      </c>
      <c r="D38" s="27" t="s">
        <v>312</v>
      </c>
      <c r="E38" s="28">
        <v>12</v>
      </c>
      <c r="F38" s="79">
        <v>0</v>
      </c>
      <c r="G38" s="86">
        <f t="shared" si="2"/>
        <v>0</v>
      </c>
      <c r="H38" s="86">
        <v>1.5599999999999999E-2</v>
      </c>
    </row>
    <row r="39" spans="1:8" ht="24" customHeight="1">
      <c r="A39" s="24">
        <v>22</v>
      </c>
      <c r="B39" s="25" t="s">
        <v>3145</v>
      </c>
      <c r="C39" s="25" t="s">
        <v>3146</v>
      </c>
      <c r="D39" s="25" t="s">
        <v>312</v>
      </c>
      <c r="E39" s="16">
        <v>2</v>
      </c>
      <c r="F39" s="77">
        <v>0</v>
      </c>
      <c r="G39" s="83">
        <f t="shared" si="2"/>
        <v>0</v>
      </c>
      <c r="H39" s="83">
        <v>0</v>
      </c>
    </row>
    <row r="40" spans="1:8" ht="13.5" customHeight="1">
      <c r="A40" s="24">
        <v>23</v>
      </c>
      <c r="B40" s="25" t="s">
        <v>2069</v>
      </c>
      <c r="C40" s="25" t="s">
        <v>2070</v>
      </c>
      <c r="D40" s="25" t="s">
        <v>2071</v>
      </c>
      <c r="E40" s="16">
        <v>288</v>
      </c>
      <c r="F40" s="77">
        <v>0</v>
      </c>
      <c r="G40" s="83">
        <f t="shared" si="2"/>
        <v>0</v>
      </c>
      <c r="H40" s="83">
        <v>0</v>
      </c>
    </row>
    <row r="41" spans="1:8" ht="13.5" customHeight="1">
      <c r="A41" s="24">
        <v>24</v>
      </c>
      <c r="B41" s="25" t="s">
        <v>2072</v>
      </c>
      <c r="C41" s="25" t="s">
        <v>2073</v>
      </c>
      <c r="D41" s="25" t="s">
        <v>2071</v>
      </c>
      <c r="E41" s="16">
        <v>576</v>
      </c>
      <c r="F41" s="77">
        <v>0</v>
      </c>
      <c r="G41" s="83">
        <f t="shared" si="2"/>
        <v>0</v>
      </c>
      <c r="H41" s="83">
        <v>0</v>
      </c>
    </row>
    <row r="42" spans="1:8" ht="24" customHeight="1">
      <c r="A42" s="24">
        <v>25</v>
      </c>
      <c r="B42" s="25" t="s">
        <v>2074</v>
      </c>
      <c r="C42" s="25" t="s">
        <v>2075</v>
      </c>
      <c r="D42" s="25" t="s">
        <v>2071</v>
      </c>
      <c r="E42" s="16">
        <v>288</v>
      </c>
      <c r="F42" s="77">
        <v>0</v>
      </c>
      <c r="G42" s="83">
        <f t="shared" si="2"/>
        <v>0</v>
      </c>
      <c r="H42" s="83">
        <v>0</v>
      </c>
    </row>
    <row r="43" spans="1:8" ht="24" customHeight="1">
      <c r="A43" s="24">
        <v>26</v>
      </c>
      <c r="B43" s="25" t="s">
        <v>2076</v>
      </c>
      <c r="C43" s="25" t="s">
        <v>2077</v>
      </c>
      <c r="D43" s="25" t="s">
        <v>312</v>
      </c>
      <c r="E43" s="16">
        <v>2</v>
      </c>
      <c r="F43" s="77">
        <v>0</v>
      </c>
      <c r="G43" s="83">
        <f t="shared" si="2"/>
        <v>0</v>
      </c>
      <c r="H43" s="83">
        <v>0</v>
      </c>
    </row>
    <row r="44" spans="1:8" ht="13.5" customHeight="1">
      <c r="A44" s="24">
        <v>27</v>
      </c>
      <c r="B44" s="25" t="s">
        <v>2078</v>
      </c>
      <c r="C44" s="25" t="s">
        <v>2079</v>
      </c>
      <c r="D44" s="25" t="s">
        <v>312</v>
      </c>
      <c r="E44" s="16">
        <v>14</v>
      </c>
      <c r="F44" s="77">
        <v>0</v>
      </c>
      <c r="G44" s="83">
        <f t="shared" si="2"/>
        <v>0</v>
      </c>
      <c r="H44" s="83">
        <v>0</v>
      </c>
    </row>
    <row r="45" spans="1:8" ht="13.5" customHeight="1">
      <c r="A45" s="26">
        <v>28</v>
      </c>
      <c r="B45" s="27" t="s">
        <v>2080</v>
      </c>
      <c r="C45" s="27" t="s">
        <v>2081</v>
      </c>
      <c r="D45" s="27" t="s">
        <v>312</v>
      </c>
      <c r="E45" s="28">
        <v>14</v>
      </c>
      <c r="F45" s="79">
        <v>0</v>
      </c>
      <c r="G45" s="86">
        <f t="shared" si="2"/>
        <v>0</v>
      </c>
      <c r="H45" s="86">
        <v>5.5999999999999999E-3</v>
      </c>
    </row>
    <row r="46" spans="1:8" ht="13.5" customHeight="1">
      <c r="A46" s="53">
        <v>29</v>
      </c>
      <c r="B46" s="54" t="s">
        <v>1566</v>
      </c>
      <c r="C46" s="54" t="s">
        <v>1567</v>
      </c>
      <c r="D46" s="54" t="s">
        <v>1366</v>
      </c>
      <c r="E46" s="55">
        <v>1</v>
      </c>
      <c r="F46" s="80">
        <v>0</v>
      </c>
      <c r="G46" s="87">
        <f t="shared" si="2"/>
        <v>0</v>
      </c>
      <c r="H46" s="87">
        <v>0</v>
      </c>
    </row>
    <row r="47" spans="1:8" ht="13.5" customHeight="1">
      <c r="A47" s="53">
        <v>30</v>
      </c>
      <c r="B47" s="54" t="s">
        <v>1568</v>
      </c>
      <c r="C47" s="54" t="s">
        <v>1569</v>
      </c>
      <c r="D47" s="54" t="s">
        <v>1366</v>
      </c>
      <c r="E47" s="55">
        <v>3</v>
      </c>
      <c r="F47" s="80">
        <v>0</v>
      </c>
      <c r="G47" s="87">
        <f t="shared" si="2"/>
        <v>0</v>
      </c>
      <c r="H47" s="87">
        <v>0</v>
      </c>
    </row>
    <row r="48" spans="1:8" ht="13.5" customHeight="1">
      <c r="A48" s="53">
        <v>31</v>
      </c>
      <c r="B48" s="54" t="s">
        <v>1570</v>
      </c>
      <c r="C48" s="54" t="s">
        <v>1571</v>
      </c>
      <c r="D48" s="54" t="s">
        <v>1366</v>
      </c>
      <c r="E48" s="55">
        <v>1</v>
      </c>
      <c r="F48" s="80">
        <v>0</v>
      </c>
      <c r="G48" s="87">
        <f t="shared" si="2"/>
        <v>0</v>
      </c>
      <c r="H48" s="87">
        <v>0</v>
      </c>
    </row>
    <row r="49" spans="1:8" ht="28.5" customHeight="1">
      <c r="A49" s="21"/>
      <c r="B49" s="22" t="s">
        <v>1960</v>
      </c>
      <c r="C49" s="22" t="s">
        <v>1961</v>
      </c>
      <c r="D49" s="22"/>
      <c r="E49" s="23"/>
      <c r="F49" s="76"/>
      <c r="G49" s="85">
        <f>SUM(G50:G58)</f>
        <v>0</v>
      </c>
      <c r="H49" s="85">
        <v>0.13905000000000001</v>
      </c>
    </row>
    <row r="50" spans="1:8" ht="24" customHeight="1">
      <c r="A50" s="24">
        <v>32</v>
      </c>
      <c r="B50" s="25" t="s">
        <v>2084</v>
      </c>
      <c r="C50" s="25" t="s">
        <v>2085</v>
      </c>
      <c r="D50" s="25" t="s">
        <v>312</v>
      </c>
      <c r="E50" s="16">
        <v>3</v>
      </c>
      <c r="F50" s="77">
        <v>0</v>
      </c>
      <c r="G50" s="83">
        <f>E50*F50</f>
        <v>0</v>
      </c>
      <c r="H50" s="83">
        <v>0</v>
      </c>
    </row>
    <row r="51" spans="1:8" ht="24" customHeight="1">
      <c r="A51" s="24">
        <v>33</v>
      </c>
      <c r="B51" s="25" t="s">
        <v>2088</v>
      </c>
      <c r="C51" s="25" t="s">
        <v>2089</v>
      </c>
      <c r="D51" s="25" t="s">
        <v>287</v>
      </c>
      <c r="E51" s="16">
        <v>25</v>
      </c>
      <c r="F51" s="77">
        <v>0</v>
      </c>
      <c r="G51" s="83">
        <f t="shared" ref="G51:G58" si="3">E51*F51</f>
        <v>0</v>
      </c>
      <c r="H51" s="83">
        <v>0</v>
      </c>
    </row>
    <row r="52" spans="1:8" ht="24" customHeight="1">
      <c r="A52" s="24">
        <v>34</v>
      </c>
      <c r="B52" s="25" t="s">
        <v>2090</v>
      </c>
      <c r="C52" s="25" t="s">
        <v>2091</v>
      </c>
      <c r="D52" s="25" t="s">
        <v>287</v>
      </c>
      <c r="E52" s="16">
        <v>25</v>
      </c>
      <c r="F52" s="77">
        <v>0</v>
      </c>
      <c r="G52" s="83">
        <f t="shared" si="3"/>
        <v>0</v>
      </c>
      <c r="H52" s="83">
        <v>0</v>
      </c>
    </row>
    <row r="53" spans="1:8" ht="13.5" customHeight="1">
      <c r="A53" s="26">
        <v>35</v>
      </c>
      <c r="B53" s="27" t="s">
        <v>2092</v>
      </c>
      <c r="C53" s="27" t="s">
        <v>2093</v>
      </c>
      <c r="D53" s="27" t="s">
        <v>287</v>
      </c>
      <c r="E53" s="28">
        <v>5</v>
      </c>
      <c r="F53" s="79">
        <v>0</v>
      </c>
      <c r="G53" s="86">
        <f t="shared" si="3"/>
        <v>0</v>
      </c>
      <c r="H53" s="86">
        <v>1.0499999999999999E-3</v>
      </c>
    </row>
    <row r="54" spans="1:8" ht="24" customHeight="1">
      <c r="A54" s="24">
        <v>36</v>
      </c>
      <c r="B54" s="25" t="s">
        <v>2096</v>
      </c>
      <c r="C54" s="25" t="s">
        <v>2097</v>
      </c>
      <c r="D54" s="25" t="s">
        <v>287</v>
      </c>
      <c r="E54" s="16">
        <v>25</v>
      </c>
      <c r="F54" s="77">
        <v>0</v>
      </c>
      <c r="G54" s="83">
        <f t="shared" si="3"/>
        <v>0</v>
      </c>
      <c r="H54" s="83">
        <v>0</v>
      </c>
    </row>
    <row r="55" spans="1:8" ht="24" customHeight="1">
      <c r="A55" s="24">
        <v>37</v>
      </c>
      <c r="B55" s="25" t="s">
        <v>2098</v>
      </c>
      <c r="C55" s="25" t="s">
        <v>2099</v>
      </c>
      <c r="D55" s="25" t="s">
        <v>312</v>
      </c>
      <c r="E55" s="16">
        <v>2</v>
      </c>
      <c r="F55" s="77">
        <v>0</v>
      </c>
      <c r="G55" s="83">
        <f t="shared" si="3"/>
        <v>0</v>
      </c>
      <c r="H55" s="83">
        <v>0</v>
      </c>
    </row>
    <row r="56" spans="1:8" ht="13.5" customHeight="1">
      <c r="A56" s="26">
        <v>38</v>
      </c>
      <c r="B56" s="27" t="s">
        <v>2100</v>
      </c>
      <c r="C56" s="27" t="s">
        <v>2101</v>
      </c>
      <c r="D56" s="27" t="s">
        <v>312</v>
      </c>
      <c r="E56" s="28">
        <v>2</v>
      </c>
      <c r="F56" s="79">
        <v>0</v>
      </c>
      <c r="G56" s="86">
        <f t="shared" si="3"/>
        <v>0</v>
      </c>
      <c r="H56" s="86">
        <v>0.13800000000000001</v>
      </c>
    </row>
    <row r="57" spans="1:8" ht="24" customHeight="1">
      <c r="A57" s="24">
        <v>39</v>
      </c>
      <c r="B57" s="25" t="s">
        <v>2102</v>
      </c>
      <c r="C57" s="25" t="s">
        <v>2103</v>
      </c>
      <c r="D57" s="25" t="s">
        <v>1985</v>
      </c>
      <c r="E57" s="16">
        <v>1</v>
      </c>
      <c r="F57" s="77">
        <v>0</v>
      </c>
      <c r="G57" s="83">
        <f t="shared" si="3"/>
        <v>0</v>
      </c>
      <c r="H57" s="83">
        <v>0</v>
      </c>
    </row>
    <row r="58" spans="1:8" ht="13.5" customHeight="1">
      <c r="A58" s="53">
        <v>40</v>
      </c>
      <c r="B58" s="54" t="s">
        <v>1570</v>
      </c>
      <c r="C58" s="54" t="s">
        <v>1571</v>
      </c>
      <c r="D58" s="54" t="s">
        <v>1366</v>
      </c>
      <c r="E58" s="55">
        <v>1</v>
      </c>
      <c r="F58" s="80">
        <v>0</v>
      </c>
      <c r="G58" s="87">
        <f t="shared" si="3"/>
        <v>0</v>
      </c>
      <c r="H58" s="87">
        <v>0</v>
      </c>
    </row>
    <row r="59" spans="1:8" ht="28.5" customHeight="1">
      <c r="A59" s="21"/>
      <c r="B59" s="22" t="s">
        <v>2104</v>
      </c>
      <c r="C59" s="22" t="s">
        <v>2105</v>
      </c>
      <c r="D59" s="22"/>
      <c r="E59" s="23"/>
      <c r="F59" s="76"/>
      <c r="G59" s="85">
        <f>SUM(G60:G63)</f>
        <v>0</v>
      </c>
      <c r="H59" s="85">
        <v>0</v>
      </c>
    </row>
    <row r="60" spans="1:8" ht="13.5" customHeight="1">
      <c r="A60" s="24">
        <v>41</v>
      </c>
      <c r="B60" s="25" t="s">
        <v>2106</v>
      </c>
      <c r="C60" s="25" t="s">
        <v>2107</v>
      </c>
      <c r="D60" s="25" t="s">
        <v>1897</v>
      </c>
      <c r="E60" s="16">
        <v>0.28000000000000003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42</v>
      </c>
      <c r="B61" s="25" t="s">
        <v>2108</v>
      </c>
      <c r="C61" s="25" t="s">
        <v>2109</v>
      </c>
      <c r="D61" s="25" t="s">
        <v>1897</v>
      </c>
      <c r="E61" s="16">
        <v>0.28000000000000003</v>
      </c>
      <c r="F61" s="77">
        <v>0</v>
      </c>
      <c r="G61" s="83">
        <f>E61*F61</f>
        <v>0</v>
      </c>
      <c r="H61" s="83">
        <v>0</v>
      </c>
    </row>
    <row r="62" spans="1:8" ht="13.5" customHeight="1">
      <c r="A62" s="24">
        <v>43</v>
      </c>
      <c r="B62" s="25" t="s">
        <v>3147</v>
      </c>
      <c r="C62" s="25" t="s">
        <v>3148</v>
      </c>
      <c r="D62" s="25" t="s">
        <v>2867</v>
      </c>
      <c r="E62" s="16">
        <v>1</v>
      </c>
      <c r="F62" s="77">
        <v>0</v>
      </c>
      <c r="G62" s="83">
        <f>E62*F62</f>
        <v>0</v>
      </c>
      <c r="H62" s="83">
        <v>0</v>
      </c>
    </row>
    <row r="63" spans="1:8" ht="13.5" customHeight="1">
      <c r="A63" s="24">
        <v>44</v>
      </c>
      <c r="B63" s="25" t="s">
        <v>2110</v>
      </c>
      <c r="C63" s="25" t="s">
        <v>2111</v>
      </c>
      <c r="D63" s="25" t="s">
        <v>938</v>
      </c>
      <c r="E63" s="16">
        <v>32</v>
      </c>
      <c r="F63" s="77">
        <v>0</v>
      </c>
      <c r="G63" s="83">
        <f>E63*F63</f>
        <v>0</v>
      </c>
      <c r="H63" s="83">
        <v>0</v>
      </c>
    </row>
    <row r="64" spans="1:8" ht="30.75" customHeight="1">
      <c r="A64" s="29"/>
      <c r="B64" s="30"/>
      <c r="C64" s="30" t="s">
        <v>313</v>
      </c>
      <c r="D64" s="30"/>
      <c r="E64" s="31"/>
      <c r="F64" s="89"/>
      <c r="G64" s="89">
        <f>G12+G29+G59</f>
        <v>0</v>
      </c>
      <c r="H64" s="89">
        <v>2.4153099999999998</v>
      </c>
    </row>
  </sheetData>
  <sheetProtection algorithmName="SHA-512" hashValue="+eoDjMlf+pNMN9Ya59kTsCJcAqpGslLtXtqpQcozG17sEvwuee8FIYuumPHL6Z2hDTuyo0tAUGoXP+QkS9VuHA==" saltValue="p3QZ1L5Mm7rdfp2sNtxwr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126">
    <pageSetUpPr fitToPage="1"/>
  </sheetPr>
  <dimension ref="A1:H37"/>
  <sheetViews>
    <sheetView topLeftCell="A19" workbookViewId="0">
      <selection activeCell="C12" sqref="C12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3055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3149</v>
      </c>
      <c r="D4" s="3"/>
      <c r="E4" s="3"/>
      <c r="F4" s="3"/>
      <c r="G4" s="3"/>
      <c r="H4" s="3"/>
    </row>
    <row r="5" spans="1:8" ht="12.75" customHeight="1">
      <c r="A5" s="4" t="s">
        <v>252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2019</v>
      </c>
      <c r="F6" s="4"/>
      <c r="G6" s="4"/>
      <c r="H6" s="4"/>
    </row>
    <row r="7" spans="1:8" ht="13.5" customHeight="1">
      <c r="A7" s="187" t="s">
        <v>2020</v>
      </c>
      <c r="B7" s="188"/>
      <c r="C7" s="188"/>
      <c r="D7" s="7"/>
      <c r="E7" s="4" t="s">
        <v>256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1381</v>
      </c>
      <c r="C12" s="19" t="s">
        <v>1382</v>
      </c>
      <c r="D12" s="19"/>
      <c r="E12" s="20"/>
      <c r="F12" s="88"/>
      <c r="G12" s="88">
        <f>G13+G26</f>
        <v>0</v>
      </c>
      <c r="H12" s="88">
        <v>6.3524999999999998E-2</v>
      </c>
    </row>
    <row r="13" spans="1:8" ht="28.5" customHeight="1">
      <c r="A13" s="21"/>
      <c r="B13" s="22" t="s">
        <v>2049</v>
      </c>
      <c r="C13" s="22" t="s">
        <v>2050</v>
      </c>
      <c r="D13" s="22"/>
      <c r="E13" s="23"/>
      <c r="F13" s="85"/>
      <c r="G13" s="85">
        <f>SUM(G14:G25)</f>
        <v>0</v>
      </c>
      <c r="H13" s="85">
        <v>6.055E-2</v>
      </c>
    </row>
    <row r="14" spans="1:8" ht="24" customHeight="1">
      <c r="A14" s="24">
        <v>1</v>
      </c>
      <c r="B14" s="25" t="s">
        <v>3065</v>
      </c>
      <c r="C14" s="25" t="s">
        <v>3066</v>
      </c>
      <c r="D14" s="25" t="s">
        <v>287</v>
      </c>
      <c r="E14" s="16">
        <v>17.5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3063</v>
      </c>
      <c r="C15" s="25" t="s">
        <v>3064</v>
      </c>
      <c r="D15" s="25" t="s">
        <v>287</v>
      </c>
      <c r="E15" s="16">
        <v>27.5</v>
      </c>
      <c r="F15" s="77">
        <v>0</v>
      </c>
      <c r="G15" s="83">
        <f t="shared" ref="G15:G25" si="0">E15*F15</f>
        <v>0</v>
      </c>
      <c r="H15" s="83">
        <v>0</v>
      </c>
    </row>
    <row r="16" spans="1:8" ht="24" customHeight="1">
      <c r="A16" s="26">
        <v>3</v>
      </c>
      <c r="B16" s="27" t="s">
        <v>3067</v>
      </c>
      <c r="C16" s="27" t="s">
        <v>3068</v>
      </c>
      <c r="D16" s="27" t="s">
        <v>287</v>
      </c>
      <c r="E16" s="28">
        <v>45</v>
      </c>
      <c r="F16" s="79">
        <v>0</v>
      </c>
      <c r="G16" s="86">
        <f t="shared" si="0"/>
        <v>0</v>
      </c>
      <c r="H16" s="86">
        <v>5.1749999999999997E-2</v>
      </c>
    </row>
    <row r="17" spans="1:8" ht="24" customHeight="1">
      <c r="A17" s="24">
        <v>4</v>
      </c>
      <c r="B17" s="25" t="s">
        <v>3083</v>
      </c>
      <c r="C17" s="25" t="s">
        <v>3084</v>
      </c>
      <c r="D17" s="25" t="s">
        <v>312</v>
      </c>
      <c r="E17" s="16">
        <v>2</v>
      </c>
      <c r="F17" s="77">
        <v>0</v>
      </c>
      <c r="G17" s="83">
        <f t="shared" si="0"/>
        <v>0</v>
      </c>
      <c r="H17" s="83">
        <v>0</v>
      </c>
    </row>
    <row r="18" spans="1:8" ht="22.5">
      <c r="A18" s="26">
        <v>5</v>
      </c>
      <c r="B18" s="27" t="s">
        <v>3085</v>
      </c>
      <c r="C18" s="27" t="s">
        <v>3086</v>
      </c>
      <c r="D18" s="27" t="s">
        <v>312</v>
      </c>
      <c r="E18" s="28">
        <v>2</v>
      </c>
      <c r="F18" s="79">
        <v>0</v>
      </c>
      <c r="G18" s="86">
        <f t="shared" si="0"/>
        <v>0</v>
      </c>
      <c r="H18" s="86">
        <v>3.5999999999999999E-3</v>
      </c>
    </row>
    <row r="19" spans="1:8" ht="22.5">
      <c r="A19" s="26">
        <v>6</v>
      </c>
      <c r="B19" s="27" t="s">
        <v>2139</v>
      </c>
      <c r="C19" s="27" t="s">
        <v>2140</v>
      </c>
      <c r="D19" s="27" t="s">
        <v>312</v>
      </c>
      <c r="E19" s="28">
        <v>2</v>
      </c>
      <c r="F19" s="79">
        <v>0</v>
      </c>
      <c r="G19" s="86">
        <f t="shared" si="0"/>
        <v>0</v>
      </c>
      <c r="H19" s="86">
        <v>3.5999999999999999E-3</v>
      </c>
    </row>
    <row r="20" spans="1:8" ht="24" customHeight="1">
      <c r="A20" s="24">
        <v>7</v>
      </c>
      <c r="B20" s="25" t="s">
        <v>3095</v>
      </c>
      <c r="C20" s="25" t="s">
        <v>3096</v>
      </c>
      <c r="D20" s="25" t="s">
        <v>3097</v>
      </c>
      <c r="E20" s="16">
        <v>200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8</v>
      </c>
      <c r="B21" s="25" t="s">
        <v>2078</v>
      </c>
      <c r="C21" s="25" t="s">
        <v>2079</v>
      </c>
      <c r="D21" s="25" t="s">
        <v>312</v>
      </c>
      <c r="E21" s="16">
        <v>4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9</v>
      </c>
      <c r="B22" s="27" t="s">
        <v>2080</v>
      </c>
      <c r="C22" s="27" t="s">
        <v>2081</v>
      </c>
      <c r="D22" s="27" t="s">
        <v>312</v>
      </c>
      <c r="E22" s="28">
        <v>4</v>
      </c>
      <c r="F22" s="79">
        <v>0</v>
      </c>
      <c r="G22" s="86">
        <f t="shared" si="0"/>
        <v>0</v>
      </c>
      <c r="H22" s="86">
        <v>1.6000000000000001E-3</v>
      </c>
    </row>
    <row r="23" spans="1:8" ht="13.5" customHeight="1">
      <c r="A23" s="53">
        <v>10</v>
      </c>
      <c r="B23" s="54" t="s">
        <v>1566</v>
      </c>
      <c r="C23" s="54" t="s">
        <v>1567</v>
      </c>
      <c r="D23" s="54" t="s">
        <v>1366</v>
      </c>
      <c r="E23" s="55">
        <v>1</v>
      </c>
      <c r="F23" s="80">
        <v>0</v>
      </c>
      <c r="G23" s="87">
        <f t="shared" si="0"/>
        <v>0</v>
      </c>
      <c r="H23" s="87">
        <v>0</v>
      </c>
    </row>
    <row r="24" spans="1:8" ht="13.5" customHeight="1">
      <c r="A24" s="53">
        <v>11</v>
      </c>
      <c r="B24" s="54" t="s">
        <v>1568</v>
      </c>
      <c r="C24" s="54" t="s">
        <v>1569</v>
      </c>
      <c r="D24" s="54" t="s">
        <v>1366</v>
      </c>
      <c r="E24" s="55">
        <v>3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53">
        <v>12</v>
      </c>
      <c r="B25" s="54" t="s">
        <v>1570</v>
      </c>
      <c r="C25" s="54" t="s">
        <v>1571</v>
      </c>
      <c r="D25" s="54" t="s">
        <v>1366</v>
      </c>
      <c r="E25" s="55">
        <v>1</v>
      </c>
      <c r="F25" s="80">
        <v>0</v>
      </c>
      <c r="G25" s="87">
        <f t="shared" si="0"/>
        <v>0</v>
      </c>
      <c r="H25" s="87">
        <v>0</v>
      </c>
    </row>
    <row r="26" spans="1:8" ht="28.5" customHeight="1">
      <c r="A26" s="21"/>
      <c r="B26" s="22" t="s">
        <v>1960</v>
      </c>
      <c r="C26" s="22" t="s">
        <v>1961</v>
      </c>
      <c r="D26" s="22"/>
      <c r="E26" s="23"/>
      <c r="F26" s="76"/>
      <c r="G26" s="85">
        <f>SUM(G27:G32)</f>
        <v>0</v>
      </c>
      <c r="H26" s="85">
        <v>2.9750000000000002E-3</v>
      </c>
    </row>
    <row r="27" spans="1:8" ht="13.5" customHeight="1">
      <c r="A27" s="24">
        <v>13</v>
      </c>
      <c r="B27" s="25" t="s">
        <v>2082</v>
      </c>
      <c r="C27" s="25" t="s">
        <v>2083</v>
      </c>
      <c r="D27" s="25" t="s">
        <v>1897</v>
      </c>
      <c r="E27" s="16">
        <v>4.4999999999999998E-2</v>
      </c>
      <c r="F27" s="77">
        <v>0</v>
      </c>
      <c r="G27" s="83">
        <f t="shared" ref="G27:G32" si="1">E27*F27</f>
        <v>0</v>
      </c>
      <c r="H27" s="83">
        <v>0</v>
      </c>
    </row>
    <row r="28" spans="1:8" ht="13.5" customHeight="1">
      <c r="A28" s="24">
        <v>14</v>
      </c>
      <c r="B28" s="25" t="s">
        <v>2185</v>
      </c>
      <c r="C28" s="25" t="s">
        <v>2186</v>
      </c>
      <c r="D28" s="25" t="s">
        <v>287</v>
      </c>
      <c r="E28" s="16">
        <v>17.5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26">
        <v>15</v>
      </c>
      <c r="B29" s="27" t="s">
        <v>2187</v>
      </c>
      <c r="C29" s="27" t="s">
        <v>2188</v>
      </c>
      <c r="D29" s="27" t="s">
        <v>287</v>
      </c>
      <c r="E29" s="28">
        <v>17.5</v>
      </c>
      <c r="F29" s="79">
        <v>0</v>
      </c>
      <c r="G29" s="86">
        <f t="shared" si="1"/>
        <v>0</v>
      </c>
      <c r="H29" s="86">
        <v>2.9750000000000002E-3</v>
      </c>
    </row>
    <row r="30" spans="1:8" ht="24" customHeight="1">
      <c r="A30" s="24">
        <v>16</v>
      </c>
      <c r="B30" s="25" t="s">
        <v>2171</v>
      </c>
      <c r="C30" s="25" t="s">
        <v>2172</v>
      </c>
      <c r="D30" s="25" t="s">
        <v>312</v>
      </c>
      <c r="E30" s="16">
        <v>2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4">
        <v>17</v>
      </c>
      <c r="B31" s="25" t="s">
        <v>2102</v>
      </c>
      <c r="C31" s="25" t="s">
        <v>2103</v>
      </c>
      <c r="D31" s="25" t="s">
        <v>1985</v>
      </c>
      <c r="E31" s="16">
        <v>1</v>
      </c>
      <c r="F31" s="77">
        <v>0</v>
      </c>
      <c r="G31" s="83">
        <f t="shared" si="1"/>
        <v>0</v>
      </c>
      <c r="H31" s="83">
        <v>0</v>
      </c>
    </row>
    <row r="32" spans="1:8" ht="13.5" customHeight="1">
      <c r="A32" s="53">
        <v>18</v>
      </c>
      <c r="B32" s="54" t="s">
        <v>1570</v>
      </c>
      <c r="C32" s="54" t="s">
        <v>1571</v>
      </c>
      <c r="D32" s="54" t="s">
        <v>1366</v>
      </c>
      <c r="E32" s="55">
        <v>1</v>
      </c>
      <c r="F32" s="80">
        <v>0</v>
      </c>
      <c r="G32" s="87">
        <f t="shared" si="1"/>
        <v>0</v>
      </c>
      <c r="H32" s="87">
        <v>0</v>
      </c>
    </row>
    <row r="33" spans="1:8" ht="28.5" customHeight="1">
      <c r="A33" s="21"/>
      <c r="B33" s="22" t="s">
        <v>2104</v>
      </c>
      <c r="C33" s="22" t="s">
        <v>2105</v>
      </c>
      <c r="D33" s="22"/>
      <c r="E33" s="23"/>
      <c r="F33" s="76"/>
      <c r="G33" s="85">
        <f>SUM(G34:G36)</f>
        <v>0</v>
      </c>
      <c r="H33" s="85">
        <v>0</v>
      </c>
    </row>
    <row r="34" spans="1:8" ht="13.5" customHeight="1">
      <c r="A34" s="24">
        <v>19</v>
      </c>
      <c r="B34" s="25" t="s">
        <v>2106</v>
      </c>
      <c r="C34" s="25" t="s">
        <v>2107</v>
      </c>
      <c r="D34" s="25" t="s">
        <v>1897</v>
      </c>
      <c r="E34" s="16">
        <v>4.4999999999999998E-2</v>
      </c>
      <c r="F34" s="77">
        <v>0</v>
      </c>
      <c r="G34" s="83">
        <f>E34*F34</f>
        <v>0</v>
      </c>
      <c r="H34" s="83">
        <v>0</v>
      </c>
    </row>
    <row r="35" spans="1:8" ht="13.5" customHeight="1">
      <c r="A35" s="24">
        <v>20</v>
      </c>
      <c r="B35" s="25" t="s">
        <v>2108</v>
      </c>
      <c r="C35" s="25" t="s">
        <v>2109</v>
      </c>
      <c r="D35" s="25" t="s">
        <v>1897</v>
      </c>
      <c r="E35" s="16">
        <v>4.4999999999999998E-2</v>
      </c>
      <c r="F35" s="77">
        <v>0</v>
      </c>
      <c r="G35" s="83">
        <f>E35*F35</f>
        <v>0</v>
      </c>
      <c r="H35" s="83">
        <v>0</v>
      </c>
    </row>
    <row r="36" spans="1:8" ht="13.5" customHeight="1">
      <c r="A36" s="24">
        <v>21</v>
      </c>
      <c r="B36" s="25" t="s">
        <v>2110</v>
      </c>
      <c r="C36" s="25" t="s">
        <v>2111</v>
      </c>
      <c r="D36" s="25" t="s">
        <v>938</v>
      </c>
      <c r="E36" s="16">
        <v>16</v>
      </c>
      <c r="F36" s="77">
        <v>0</v>
      </c>
      <c r="G36" s="83">
        <f>E36*F36</f>
        <v>0</v>
      </c>
      <c r="H36" s="83">
        <v>0</v>
      </c>
    </row>
    <row r="37" spans="1:8" ht="30.75" customHeight="1">
      <c r="A37" s="29"/>
      <c r="B37" s="30"/>
      <c r="C37" s="30" t="s">
        <v>313</v>
      </c>
      <c r="D37" s="30"/>
      <c r="E37" s="31"/>
      <c r="F37" s="89"/>
      <c r="G37" s="89">
        <f>G12+G33</f>
        <v>0</v>
      </c>
      <c r="H37" s="89">
        <v>6.3524999999999998E-2</v>
      </c>
    </row>
  </sheetData>
  <sheetProtection algorithmName="SHA-512" hashValue="D73S4ZeZ6YuEdl8tK9IsmivYf7OY9/+GI+mqnXry60kmHHsWJVXS8TpeEX+P9GT+8tbf+dBxZTO0qdHs+SZY8Q==" saltValue="u0KDAXVE4tvKd3bm3CqNb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129">
    <pageSetUpPr fitToPage="1"/>
  </sheetPr>
  <dimension ref="A1:H58"/>
  <sheetViews>
    <sheetView topLeftCell="A42" workbookViewId="0">
      <selection activeCell="F57" sqref="F13:F57"/>
    </sheetView>
  </sheetViews>
  <sheetFormatPr defaultColWidth="10.5" defaultRowHeight="12" customHeight="1"/>
  <cols>
    <col min="1" max="1" width="6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2019</v>
      </c>
      <c r="F5" s="4"/>
      <c r="G5" s="4"/>
      <c r="H5" s="4"/>
    </row>
    <row r="6" spans="1:8" ht="13.5" customHeight="1">
      <c r="A6" s="187" t="s">
        <v>2020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G12+G18</f>
        <v>0</v>
      </c>
      <c r="H11" s="88">
        <v>0.50180000000000002</v>
      </c>
    </row>
    <row r="12" spans="1:8" ht="28.5" customHeight="1">
      <c r="A12" s="21"/>
      <c r="B12" s="22" t="s">
        <v>266</v>
      </c>
      <c r="C12" s="22" t="s">
        <v>469</v>
      </c>
      <c r="D12" s="22"/>
      <c r="E12" s="23"/>
      <c r="F12" s="85"/>
      <c r="G12" s="85">
        <f>SUM(G13:G17)</f>
        <v>0</v>
      </c>
      <c r="H12" s="85">
        <v>0.50180000000000002</v>
      </c>
    </row>
    <row r="13" spans="1:8" ht="24" customHeight="1">
      <c r="A13" s="24">
        <v>1</v>
      </c>
      <c r="B13" s="25" t="s">
        <v>2021</v>
      </c>
      <c r="C13" s="25" t="s">
        <v>2022</v>
      </c>
      <c r="D13" s="25" t="s">
        <v>287</v>
      </c>
      <c r="E13" s="16">
        <v>130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2023</v>
      </c>
      <c r="C14" s="27" t="s">
        <v>2024</v>
      </c>
      <c r="D14" s="27" t="s">
        <v>287</v>
      </c>
      <c r="E14" s="28">
        <v>130</v>
      </c>
      <c r="F14" s="79">
        <v>0</v>
      </c>
      <c r="G14" s="86">
        <f>E14*F14</f>
        <v>0</v>
      </c>
      <c r="H14" s="86">
        <v>0.49919999999999998</v>
      </c>
    </row>
    <row r="15" spans="1:8" ht="13.5" customHeight="1">
      <c r="A15" s="26">
        <v>3</v>
      </c>
      <c r="B15" s="27" t="s">
        <v>2025</v>
      </c>
      <c r="C15" s="27" t="s">
        <v>2026</v>
      </c>
      <c r="D15" s="27" t="s">
        <v>312</v>
      </c>
      <c r="E15" s="28">
        <v>130</v>
      </c>
      <c r="F15" s="79">
        <v>0</v>
      </c>
      <c r="G15" s="86">
        <f>E15*F15</f>
        <v>0</v>
      </c>
      <c r="H15" s="86">
        <v>1.2999999999999999E-3</v>
      </c>
    </row>
    <row r="16" spans="1:8" ht="13.5" customHeight="1">
      <c r="A16" s="26">
        <v>4</v>
      </c>
      <c r="B16" s="27" t="s">
        <v>2027</v>
      </c>
      <c r="C16" s="27" t="s">
        <v>2028</v>
      </c>
      <c r="D16" s="27" t="s">
        <v>312</v>
      </c>
      <c r="E16" s="28">
        <v>130</v>
      </c>
      <c r="F16" s="79">
        <v>0</v>
      </c>
      <c r="G16" s="86">
        <f>E16*F16</f>
        <v>0</v>
      </c>
      <c r="H16" s="86">
        <v>1.2999999999999999E-3</v>
      </c>
    </row>
    <row r="17" spans="1:8" ht="13.5" customHeight="1">
      <c r="A17" s="24">
        <v>5</v>
      </c>
      <c r="B17" s="25" t="s">
        <v>2031</v>
      </c>
      <c r="C17" s="25" t="s">
        <v>2032</v>
      </c>
      <c r="D17" s="25" t="s">
        <v>287</v>
      </c>
      <c r="E17" s="16">
        <v>340</v>
      </c>
      <c r="F17" s="77">
        <v>0</v>
      </c>
      <c r="G17" s="83">
        <f>E17*F17</f>
        <v>0</v>
      </c>
      <c r="H17" s="83">
        <v>0</v>
      </c>
    </row>
    <row r="18" spans="1:8" ht="28.5" customHeight="1">
      <c r="A18" s="21"/>
      <c r="B18" s="22" t="s">
        <v>302</v>
      </c>
      <c r="C18" s="22" t="s">
        <v>303</v>
      </c>
      <c r="D18" s="22"/>
      <c r="E18" s="23"/>
      <c r="F18" s="76"/>
      <c r="G18" s="85">
        <f>G19</f>
        <v>0</v>
      </c>
      <c r="H18" s="85">
        <v>0</v>
      </c>
    </row>
    <row r="19" spans="1:8" ht="24" customHeight="1">
      <c r="A19" s="24">
        <v>6</v>
      </c>
      <c r="B19" s="25" t="s">
        <v>1847</v>
      </c>
      <c r="C19" s="25" t="s">
        <v>1848</v>
      </c>
      <c r="D19" s="25" t="s">
        <v>280</v>
      </c>
      <c r="E19" s="16">
        <v>0.502</v>
      </c>
      <c r="F19" s="77">
        <v>0</v>
      </c>
      <c r="G19" s="83">
        <f>E19*F19</f>
        <v>0</v>
      </c>
      <c r="H19" s="83">
        <v>0</v>
      </c>
    </row>
    <row r="20" spans="1:8" ht="30.75" customHeight="1">
      <c r="A20" s="18"/>
      <c r="B20" s="19" t="s">
        <v>1381</v>
      </c>
      <c r="C20" s="19" t="s">
        <v>1382</v>
      </c>
      <c r="D20" s="19"/>
      <c r="E20" s="20"/>
      <c r="F20" s="75"/>
      <c r="G20" s="88">
        <f>G21+G37</f>
        <v>0</v>
      </c>
      <c r="H20" s="88">
        <v>0.441695</v>
      </c>
    </row>
    <row r="21" spans="1:8" ht="28.5" customHeight="1">
      <c r="A21" s="21"/>
      <c r="B21" s="22" t="s">
        <v>2049</v>
      </c>
      <c r="C21" s="22" t="s">
        <v>2050</v>
      </c>
      <c r="D21" s="22"/>
      <c r="E21" s="23"/>
      <c r="F21" s="76"/>
      <c r="G21" s="85">
        <f>SUM(G22:G36)</f>
        <v>0</v>
      </c>
      <c r="H21" s="85">
        <v>2.0200000000000001E-3</v>
      </c>
    </row>
    <row r="22" spans="1:8" ht="24" customHeight="1">
      <c r="A22" s="24">
        <v>7</v>
      </c>
      <c r="B22" s="25" t="s">
        <v>2051</v>
      </c>
      <c r="C22" s="25" t="s">
        <v>2052</v>
      </c>
      <c r="D22" s="25" t="s">
        <v>287</v>
      </c>
      <c r="E22" s="16">
        <v>451</v>
      </c>
      <c r="F22" s="77">
        <v>0</v>
      </c>
      <c r="G22" s="83">
        <f>E22*F22</f>
        <v>0</v>
      </c>
      <c r="H22" s="83">
        <v>0</v>
      </c>
    </row>
    <row r="23" spans="1:8" ht="13.5" customHeight="1">
      <c r="A23" s="24">
        <v>8</v>
      </c>
      <c r="B23" s="25" t="s">
        <v>3151</v>
      </c>
      <c r="C23" s="25" t="s">
        <v>3152</v>
      </c>
      <c r="D23" s="25" t="s">
        <v>287</v>
      </c>
      <c r="E23" s="16">
        <v>451</v>
      </c>
      <c r="F23" s="77">
        <v>0</v>
      </c>
      <c r="G23" s="83">
        <f t="shared" ref="G23:G36" si="0">E23*F23</f>
        <v>0</v>
      </c>
      <c r="H23" s="83">
        <v>0</v>
      </c>
    </row>
    <row r="24" spans="1:8" ht="13.5" customHeight="1">
      <c r="A24" s="24">
        <v>9</v>
      </c>
      <c r="B24" s="25" t="s">
        <v>2061</v>
      </c>
      <c r="C24" s="25" t="s">
        <v>2062</v>
      </c>
      <c r="D24" s="25" t="s">
        <v>312</v>
      </c>
      <c r="E24" s="16">
        <v>48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10</v>
      </c>
      <c r="B25" s="25" t="s">
        <v>3153</v>
      </c>
      <c r="C25" s="25" t="s">
        <v>3154</v>
      </c>
      <c r="D25" s="25" t="s">
        <v>312</v>
      </c>
      <c r="E25" s="16">
        <v>2</v>
      </c>
      <c r="F25" s="77">
        <v>0</v>
      </c>
      <c r="G25" s="83">
        <f t="shared" si="0"/>
        <v>0</v>
      </c>
      <c r="H25" s="83">
        <v>0</v>
      </c>
    </row>
    <row r="26" spans="1:8" ht="22.5">
      <c r="A26" s="26">
        <v>11</v>
      </c>
      <c r="B26" s="27" t="s">
        <v>3155</v>
      </c>
      <c r="C26" s="27" t="s">
        <v>3156</v>
      </c>
      <c r="D26" s="27" t="s">
        <v>312</v>
      </c>
      <c r="E26" s="28">
        <v>2</v>
      </c>
      <c r="F26" s="79">
        <v>0</v>
      </c>
      <c r="G26" s="86">
        <f t="shared" si="0"/>
        <v>0</v>
      </c>
      <c r="H26" s="86">
        <v>2.0000000000000002E-5</v>
      </c>
    </row>
    <row r="27" spans="1:8" ht="24" customHeight="1">
      <c r="A27" s="24">
        <v>12</v>
      </c>
      <c r="B27" s="25" t="s">
        <v>2067</v>
      </c>
      <c r="C27" s="25" t="s">
        <v>2068</v>
      </c>
      <c r="D27" s="25" t="s">
        <v>312</v>
      </c>
      <c r="E27" s="16">
        <v>2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4">
        <v>13</v>
      </c>
      <c r="B28" s="25" t="s">
        <v>2069</v>
      </c>
      <c r="C28" s="25" t="s">
        <v>2070</v>
      </c>
      <c r="D28" s="25" t="s">
        <v>2071</v>
      </c>
      <c r="E28" s="16">
        <v>24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4">
        <v>14</v>
      </c>
      <c r="B29" s="25" t="s">
        <v>2072</v>
      </c>
      <c r="C29" s="25" t="s">
        <v>2073</v>
      </c>
      <c r="D29" s="25" t="s">
        <v>2071</v>
      </c>
      <c r="E29" s="16">
        <v>48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15</v>
      </c>
      <c r="B30" s="25" t="s">
        <v>2074</v>
      </c>
      <c r="C30" s="25" t="s">
        <v>2075</v>
      </c>
      <c r="D30" s="25" t="s">
        <v>2071</v>
      </c>
      <c r="E30" s="16">
        <v>24</v>
      </c>
      <c r="F30" s="77">
        <v>0</v>
      </c>
      <c r="G30" s="83">
        <f t="shared" si="0"/>
        <v>0</v>
      </c>
      <c r="H30" s="83">
        <v>0</v>
      </c>
    </row>
    <row r="31" spans="1:8" ht="24" customHeight="1">
      <c r="A31" s="24">
        <v>16</v>
      </c>
      <c r="B31" s="25" t="s">
        <v>2076</v>
      </c>
      <c r="C31" s="25" t="s">
        <v>2077</v>
      </c>
      <c r="D31" s="25" t="s">
        <v>312</v>
      </c>
      <c r="E31" s="16">
        <v>2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17</v>
      </c>
      <c r="B32" s="25" t="s">
        <v>2078</v>
      </c>
      <c r="C32" s="25" t="s">
        <v>2079</v>
      </c>
      <c r="D32" s="25" t="s">
        <v>312</v>
      </c>
      <c r="E32" s="16">
        <v>5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18</v>
      </c>
      <c r="B33" s="27" t="s">
        <v>2080</v>
      </c>
      <c r="C33" s="27" t="s">
        <v>2081</v>
      </c>
      <c r="D33" s="27" t="s">
        <v>312</v>
      </c>
      <c r="E33" s="28">
        <v>5</v>
      </c>
      <c r="F33" s="79">
        <v>0</v>
      </c>
      <c r="G33" s="86">
        <f t="shared" si="0"/>
        <v>0</v>
      </c>
      <c r="H33" s="86">
        <v>2E-3</v>
      </c>
    </row>
    <row r="34" spans="1:8" ht="13.5" customHeight="1">
      <c r="A34" s="53">
        <v>19</v>
      </c>
      <c r="B34" s="54" t="s">
        <v>1566</v>
      </c>
      <c r="C34" s="54" t="s">
        <v>1567</v>
      </c>
      <c r="D34" s="54" t="s">
        <v>1366</v>
      </c>
      <c r="E34" s="55">
        <v>1</v>
      </c>
      <c r="F34" s="80">
        <v>0</v>
      </c>
      <c r="G34" s="87">
        <f t="shared" si="0"/>
        <v>0</v>
      </c>
      <c r="H34" s="87">
        <v>0</v>
      </c>
    </row>
    <row r="35" spans="1:8" ht="13.5" customHeight="1">
      <c r="A35" s="53">
        <v>20</v>
      </c>
      <c r="B35" s="54" t="s">
        <v>1568</v>
      </c>
      <c r="C35" s="54" t="s">
        <v>1569</v>
      </c>
      <c r="D35" s="54" t="s">
        <v>1366</v>
      </c>
      <c r="E35" s="55">
        <v>3</v>
      </c>
      <c r="F35" s="80">
        <v>0</v>
      </c>
      <c r="G35" s="87">
        <f t="shared" si="0"/>
        <v>0</v>
      </c>
      <c r="H35" s="87">
        <v>0</v>
      </c>
    </row>
    <row r="36" spans="1:8" ht="13.5" customHeight="1">
      <c r="A36" s="53">
        <v>21</v>
      </c>
      <c r="B36" s="54" t="s">
        <v>1570</v>
      </c>
      <c r="C36" s="54" t="s">
        <v>1571</v>
      </c>
      <c r="D36" s="54" t="s">
        <v>1366</v>
      </c>
      <c r="E36" s="55">
        <v>1</v>
      </c>
      <c r="F36" s="80">
        <v>0</v>
      </c>
      <c r="G36" s="87">
        <f t="shared" si="0"/>
        <v>0</v>
      </c>
      <c r="H36" s="87">
        <v>0</v>
      </c>
    </row>
    <row r="37" spans="1:8" ht="28.5" customHeight="1">
      <c r="A37" s="21"/>
      <c r="B37" s="22" t="s">
        <v>1960</v>
      </c>
      <c r="C37" s="22" t="s">
        <v>1961</v>
      </c>
      <c r="D37" s="22"/>
      <c r="E37" s="23"/>
      <c r="F37" s="76"/>
      <c r="G37" s="85">
        <f>SUM(G38:G53)</f>
        <v>0</v>
      </c>
      <c r="H37" s="85">
        <v>0.43967499999999998</v>
      </c>
    </row>
    <row r="38" spans="1:8" ht="13.5" customHeight="1">
      <c r="A38" s="24">
        <v>22</v>
      </c>
      <c r="B38" s="25" t="s">
        <v>2082</v>
      </c>
      <c r="C38" s="25" t="s">
        <v>2083</v>
      </c>
      <c r="D38" s="25" t="s">
        <v>1897</v>
      </c>
      <c r="E38" s="16">
        <v>0.13</v>
      </c>
      <c r="F38" s="77">
        <v>0</v>
      </c>
      <c r="G38" s="83">
        <f>E38*F38</f>
        <v>0</v>
      </c>
      <c r="H38" s="83">
        <v>0</v>
      </c>
    </row>
    <row r="39" spans="1:8" ht="24" customHeight="1">
      <c r="A39" s="24">
        <v>23</v>
      </c>
      <c r="B39" s="25" t="s">
        <v>3102</v>
      </c>
      <c r="C39" s="25" t="s">
        <v>3157</v>
      </c>
      <c r="D39" s="25" t="s">
        <v>287</v>
      </c>
      <c r="E39" s="16">
        <v>17.5</v>
      </c>
      <c r="F39" s="77">
        <v>0</v>
      </c>
      <c r="G39" s="83">
        <f t="shared" ref="G39:G53" si="1">E39*F39</f>
        <v>0</v>
      </c>
      <c r="H39" s="83">
        <v>0</v>
      </c>
    </row>
    <row r="40" spans="1:8" ht="24" customHeight="1">
      <c r="A40" s="26">
        <v>24</v>
      </c>
      <c r="B40" s="27" t="s">
        <v>3158</v>
      </c>
      <c r="C40" s="27" t="s">
        <v>3159</v>
      </c>
      <c r="D40" s="27" t="s">
        <v>287</v>
      </c>
      <c r="E40" s="28">
        <v>17.5</v>
      </c>
      <c r="F40" s="79">
        <v>0</v>
      </c>
      <c r="G40" s="86">
        <f t="shared" si="1"/>
        <v>0</v>
      </c>
      <c r="H40" s="86">
        <v>0.14000000000000001</v>
      </c>
    </row>
    <row r="41" spans="1:8" ht="13.5" customHeight="1">
      <c r="A41" s="26">
        <v>25</v>
      </c>
      <c r="B41" s="27" t="s">
        <v>2865</v>
      </c>
      <c r="C41" s="27" t="s">
        <v>3106</v>
      </c>
      <c r="D41" s="27" t="s">
        <v>2867</v>
      </c>
      <c r="E41" s="28">
        <v>40</v>
      </c>
      <c r="F41" s="79">
        <v>0</v>
      </c>
      <c r="G41" s="86">
        <f t="shared" si="1"/>
        <v>0</v>
      </c>
      <c r="H41" s="86">
        <v>0</v>
      </c>
    </row>
    <row r="42" spans="1:8" ht="13.5" customHeight="1">
      <c r="A42" s="24">
        <v>26</v>
      </c>
      <c r="B42" s="25" t="s">
        <v>2185</v>
      </c>
      <c r="C42" s="25" t="s">
        <v>2186</v>
      </c>
      <c r="D42" s="25" t="s">
        <v>287</v>
      </c>
      <c r="E42" s="16">
        <v>25</v>
      </c>
      <c r="F42" s="77">
        <v>0</v>
      </c>
      <c r="G42" s="83">
        <f t="shared" si="1"/>
        <v>0</v>
      </c>
      <c r="H42" s="83">
        <v>0</v>
      </c>
    </row>
    <row r="43" spans="1:8" ht="13.5" customHeight="1">
      <c r="A43" s="26">
        <v>27</v>
      </c>
      <c r="B43" s="27" t="s">
        <v>2187</v>
      </c>
      <c r="C43" s="27" t="s">
        <v>2188</v>
      </c>
      <c r="D43" s="27" t="s">
        <v>287</v>
      </c>
      <c r="E43" s="28">
        <v>25</v>
      </c>
      <c r="F43" s="79">
        <v>0</v>
      </c>
      <c r="G43" s="86">
        <f t="shared" si="1"/>
        <v>0</v>
      </c>
      <c r="H43" s="86">
        <v>4.2500000000000003E-3</v>
      </c>
    </row>
    <row r="44" spans="1:8" ht="24" customHeight="1">
      <c r="A44" s="24">
        <v>28</v>
      </c>
      <c r="B44" s="25" t="s">
        <v>2088</v>
      </c>
      <c r="C44" s="25" t="s">
        <v>2089</v>
      </c>
      <c r="D44" s="25" t="s">
        <v>287</v>
      </c>
      <c r="E44" s="16">
        <v>92.5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29</v>
      </c>
      <c r="B45" s="25" t="s">
        <v>2090</v>
      </c>
      <c r="C45" s="25" t="s">
        <v>2091</v>
      </c>
      <c r="D45" s="25" t="s">
        <v>287</v>
      </c>
      <c r="E45" s="16">
        <v>92.5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30</v>
      </c>
      <c r="B46" s="27" t="s">
        <v>2092</v>
      </c>
      <c r="C46" s="27" t="s">
        <v>2093</v>
      </c>
      <c r="D46" s="27" t="s">
        <v>287</v>
      </c>
      <c r="E46" s="28">
        <v>92.5</v>
      </c>
      <c r="F46" s="79">
        <v>0</v>
      </c>
      <c r="G46" s="86">
        <f t="shared" si="1"/>
        <v>0</v>
      </c>
      <c r="H46" s="86">
        <v>1.9425000000000001E-2</v>
      </c>
    </row>
    <row r="47" spans="1:8" ht="24" customHeight="1">
      <c r="A47" s="24">
        <v>31</v>
      </c>
      <c r="B47" s="25" t="s">
        <v>2096</v>
      </c>
      <c r="C47" s="25" t="s">
        <v>2097</v>
      </c>
      <c r="D47" s="25" t="s">
        <v>287</v>
      </c>
      <c r="E47" s="16">
        <v>92.5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32</v>
      </c>
      <c r="B48" s="25" t="s">
        <v>2098</v>
      </c>
      <c r="C48" s="25" t="s">
        <v>2099</v>
      </c>
      <c r="D48" s="25" t="s">
        <v>312</v>
      </c>
      <c r="E48" s="16">
        <v>4</v>
      </c>
      <c r="F48" s="77">
        <v>0</v>
      </c>
      <c r="G48" s="83">
        <f t="shared" si="1"/>
        <v>0</v>
      </c>
      <c r="H48" s="83">
        <v>0</v>
      </c>
    </row>
    <row r="49" spans="1:8" ht="13.5" customHeight="1">
      <c r="A49" s="26">
        <v>33</v>
      </c>
      <c r="B49" s="27" t="s">
        <v>2100</v>
      </c>
      <c r="C49" s="27" t="s">
        <v>2101</v>
      </c>
      <c r="D49" s="27" t="s">
        <v>312</v>
      </c>
      <c r="E49" s="28">
        <v>4</v>
      </c>
      <c r="F49" s="79">
        <v>0</v>
      </c>
      <c r="G49" s="86">
        <f t="shared" si="1"/>
        <v>0</v>
      </c>
      <c r="H49" s="86">
        <v>0.27600000000000002</v>
      </c>
    </row>
    <row r="50" spans="1:8" ht="24" customHeight="1">
      <c r="A50" s="24">
        <v>34</v>
      </c>
      <c r="B50" s="25" t="s">
        <v>2102</v>
      </c>
      <c r="C50" s="25" t="s">
        <v>2103</v>
      </c>
      <c r="D50" s="25" t="s">
        <v>1985</v>
      </c>
      <c r="E50" s="16">
        <v>1</v>
      </c>
      <c r="F50" s="77">
        <v>0</v>
      </c>
      <c r="G50" s="83">
        <f t="shared" si="1"/>
        <v>0</v>
      </c>
      <c r="H50" s="83">
        <v>0</v>
      </c>
    </row>
    <row r="51" spans="1:8" ht="13.5" customHeight="1">
      <c r="A51" s="53">
        <v>35</v>
      </c>
      <c r="B51" s="54" t="s">
        <v>3123</v>
      </c>
      <c r="C51" s="54" t="s">
        <v>3124</v>
      </c>
      <c r="D51" s="54" t="s">
        <v>1366</v>
      </c>
      <c r="E51" s="55">
        <v>3.6</v>
      </c>
      <c r="F51" s="80">
        <v>0</v>
      </c>
      <c r="G51" s="87">
        <f t="shared" si="1"/>
        <v>0</v>
      </c>
      <c r="H51" s="87">
        <v>0</v>
      </c>
    </row>
    <row r="52" spans="1:8" ht="13.5" customHeight="1">
      <c r="A52" s="53">
        <v>36</v>
      </c>
      <c r="B52" s="54" t="s">
        <v>3125</v>
      </c>
      <c r="C52" s="54" t="s">
        <v>3126</v>
      </c>
      <c r="D52" s="54" t="s">
        <v>1366</v>
      </c>
      <c r="E52" s="55">
        <v>1</v>
      </c>
      <c r="F52" s="80">
        <v>0</v>
      </c>
      <c r="G52" s="87">
        <f t="shared" si="1"/>
        <v>0</v>
      </c>
      <c r="H52" s="87">
        <v>0</v>
      </c>
    </row>
    <row r="53" spans="1:8" ht="13.5" customHeight="1">
      <c r="A53" s="53">
        <v>37</v>
      </c>
      <c r="B53" s="54" t="s">
        <v>1570</v>
      </c>
      <c r="C53" s="54" t="s">
        <v>1571</v>
      </c>
      <c r="D53" s="54" t="s">
        <v>1366</v>
      </c>
      <c r="E53" s="55">
        <v>1</v>
      </c>
      <c r="F53" s="80">
        <v>0</v>
      </c>
      <c r="G53" s="87">
        <f t="shared" si="1"/>
        <v>0</v>
      </c>
      <c r="H53" s="87">
        <v>0</v>
      </c>
    </row>
    <row r="54" spans="1:8" ht="30.75" customHeight="1">
      <c r="A54" s="18"/>
      <c r="B54" s="19" t="s">
        <v>2104</v>
      </c>
      <c r="C54" s="19" t="s">
        <v>2105</v>
      </c>
      <c r="D54" s="19"/>
      <c r="E54" s="20"/>
      <c r="F54" s="75"/>
      <c r="G54" s="88">
        <f>SUM(G55:G57)</f>
        <v>0</v>
      </c>
      <c r="H54" s="88">
        <v>0</v>
      </c>
    </row>
    <row r="55" spans="1:8" ht="13.5" customHeight="1">
      <c r="A55" s="24">
        <v>38</v>
      </c>
      <c r="B55" s="25" t="s">
        <v>2106</v>
      </c>
      <c r="C55" s="25" t="s">
        <v>2107</v>
      </c>
      <c r="D55" s="25" t="s">
        <v>1897</v>
      </c>
      <c r="E55" s="16">
        <v>0.13</v>
      </c>
      <c r="F55" s="77">
        <v>0</v>
      </c>
      <c r="G55" s="83">
        <f>E55*F55</f>
        <v>0</v>
      </c>
      <c r="H55" s="83">
        <v>0</v>
      </c>
    </row>
    <row r="56" spans="1:8" ht="13.5" customHeight="1">
      <c r="A56" s="24">
        <v>39</v>
      </c>
      <c r="B56" s="25" t="s">
        <v>2108</v>
      </c>
      <c r="C56" s="25" t="s">
        <v>2109</v>
      </c>
      <c r="D56" s="25" t="s">
        <v>1897</v>
      </c>
      <c r="E56" s="16">
        <v>0.13</v>
      </c>
      <c r="F56" s="77">
        <v>0</v>
      </c>
      <c r="G56" s="83">
        <f>E56*F56</f>
        <v>0</v>
      </c>
      <c r="H56" s="83">
        <v>0</v>
      </c>
    </row>
    <row r="57" spans="1:8" ht="13.5" customHeight="1">
      <c r="A57" s="24">
        <v>40</v>
      </c>
      <c r="B57" s="25" t="s">
        <v>2110</v>
      </c>
      <c r="C57" s="25" t="s">
        <v>2111</v>
      </c>
      <c r="D57" s="25" t="s">
        <v>938</v>
      </c>
      <c r="E57" s="16">
        <v>16</v>
      </c>
      <c r="F57" s="77">
        <v>0</v>
      </c>
      <c r="G57" s="83">
        <f>E57*F57</f>
        <v>0</v>
      </c>
      <c r="H57" s="83">
        <v>0</v>
      </c>
    </row>
    <row r="58" spans="1:8" ht="30.75" customHeight="1">
      <c r="A58" s="29"/>
      <c r="B58" s="30"/>
      <c r="C58" s="30" t="s">
        <v>313</v>
      </c>
      <c r="D58" s="30"/>
      <c r="E58" s="31"/>
      <c r="F58" s="89"/>
      <c r="G58" s="89">
        <f>G11+G20+G54</f>
        <v>0</v>
      </c>
      <c r="H58" s="89">
        <v>0.94349499999999997</v>
      </c>
    </row>
  </sheetData>
  <sheetProtection algorithmName="SHA-512" hashValue="z85kw/g+apoZlWd+l3QDsttMDHentUiC8FbnjUWMu98jHUeD7Vg2M8D/snkVymFJ1cmzdorVA4H6+2El+aUK1Q==" saltValue="cadvjLfN9+znajUlep5YM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132">
    <pageSetUpPr fitToPage="1"/>
  </sheetPr>
  <dimension ref="A1:H83"/>
  <sheetViews>
    <sheetView topLeftCell="A65" workbookViewId="0">
      <selection activeCell="G20" sqref="G20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3160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21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198.38900000000001</v>
      </c>
    </row>
    <row r="12" spans="1:8" ht="24" customHeight="1">
      <c r="A12" s="21"/>
      <c r="B12" s="22">
        <v>9</v>
      </c>
      <c r="C12" s="22" t="s">
        <v>2981</v>
      </c>
      <c r="D12" s="22"/>
      <c r="E12" s="23"/>
      <c r="F12" s="85"/>
      <c r="G12" s="85">
        <f>SUM(G13:G19)</f>
        <v>0</v>
      </c>
      <c r="H12" s="85">
        <v>0</v>
      </c>
    </row>
    <row r="13" spans="1:8" ht="24" customHeight="1">
      <c r="A13" s="47"/>
      <c r="B13" s="44">
        <v>961043111</v>
      </c>
      <c r="C13" s="44" t="s">
        <v>2982</v>
      </c>
      <c r="D13" s="44" t="s">
        <v>277</v>
      </c>
      <c r="E13" s="45">
        <v>5.5</v>
      </c>
      <c r="F13" s="78">
        <v>0</v>
      </c>
      <c r="G13" s="84">
        <f t="shared" ref="G13:G19" si="0">E13*F13</f>
        <v>0</v>
      </c>
      <c r="H13" s="84">
        <v>0</v>
      </c>
    </row>
    <row r="14" spans="1:8" ht="24" customHeight="1">
      <c r="A14" s="47"/>
      <c r="B14" s="44">
        <v>979081111</v>
      </c>
      <c r="C14" s="44" t="s">
        <v>2983</v>
      </c>
      <c r="D14" s="44" t="s">
        <v>280</v>
      </c>
      <c r="E14" s="45">
        <v>16.632000000000001</v>
      </c>
      <c r="F14" s="78">
        <v>0</v>
      </c>
      <c r="G14" s="84">
        <f t="shared" si="0"/>
        <v>0</v>
      </c>
      <c r="H14" s="84">
        <v>0</v>
      </c>
    </row>
    <row r="15" spans="1:8" ht="24" customHeight="1">
      <c r="A15" s="47"/>
      <c r="B15" s="44">
        <v>979081121</v>
      </c>
      <c r="C15" s="44" t="s">
        <v>2984</v>
      </c>
      <c r="D15" s="44" t="s">
        <v>280</v>
      </c>
      <c r="E15" s="45">
        <v>316.01900000000001</v>
      </c>
      <c r="F15" s="78">
        <v>0</v>
      </c>
      <c r="G15" s="84">
        <f t="shared" si="0"/>
        <v>0</v>
      </c>
      <c r="H15" s="84">
        <v>0</v>
      </c>
    </row>
    <row r="16" spans="1:8" ht="24" customHeight="1">
      <c r="A16" s="47"/>
      <c r="B16" s="44">
        <v>979089012</v>
      </c>
      <c r="C16" s="44" t="s">
        <v>2985</v>
      </c>
      <c r="D16" s="44" t="s">
        <v>280</v>
      </c>
      <c r="E16" s="45">
        <v>15.6</v>
      </c>
      <c r="F16" s="78">
        <v>0</v>
      </c>
      <c r="G16" s="84">
        <f t="shared" si="0"/>
        <v>0</v>
      </c>
      <c r="H16" s="84">
        <v>0</v>
      </c>
    </row>
    <row r="17" spans="1:8" ht="24" customHeight="1">
      <c r="A17" s="47"/>
      <c r="B17" s="44">
        <v>979089111</v>
      </c>
      <c r="C17" s="44" t="s">
        <v>3161</v>
      </c>
      <c r="D17" s="44" t="s">
        <v>280</v>
      </c>
      <c r="E17" s="45">
        <v>1E-3</v>
      </c>
      <c r="F17" s="78">
        <v>0</v>
      </c>
      <c r="G17" s="84">
        <f t="shared" si="0"/>
        <v>0</v>
      </c>
      <c r="H17" s="84">
        <v>0</v>
      </c>
    </row>
    <row r="18" spans="1:8" ht="24" customHeight="1">
      <c r="A18" s="47"/>
      <c r="B18" s="44">
        <v>979089112</v>
      </c>
      <c r="C18" s="44" t="s">
        <v>3162</v>
      </c>
      <c r="D18" s="44" t="s">
        <v>280</v>
      </c>
      <c r="E18" s="45">
        <v>8.0000000000000002E-3</v>
      </c>
      <c r="F18" s="78">
        <v>0</v>
      </c>
      <c r="G18" s="84">
        <f t="shared" si="0"/>
        <v>0</v>
      </c>
      <c r="H18" s="84">
        <v>0</v>
      </c>
    </row>
    <row r="19" spans="1:8" ht="24" customHeight="1">
      <c r="A19" s="47"/>
      <c r="B19" s="44" t="s">
        <v>3163</v>
      </c>
      <c r="C19" s="44" t="s">
        <v>3164</v>
      </c>
      <c r="D19" s="44" t="s">
        <v>280</v>
      </c>
      <c r="E19" s="45">
        <v>2E-3</v>
      </c>
      <c r="F19" s="78">
        <v>0</v>
      </c>
      <c r="G19" s="84">
        <f t="shared" si="0"/>
        <v>0</v>
      </c>
      <c r="H19" s="84">
        <v>0</v>
      </c>
    </row>
    <row r="20" spans="1:8" ht="24" customHeight="1">
      <c r="A20" s="21"/>
      <c r="B20" s="22" t="s">
        <v>1381</v>
      </c>
      <c r="C20" s="22" t="s">
        <v>1382</v>
      </c>
      <c r="D20" s="22"/>
      <c r="E20" s="23"/>
      <c r="F20" s="76"/>
      <c r="G20" s="85">
        <f>G21+G55+G72</f>
        <v>0</v>
      </c>
      <c r="H20" s="85">
        <v>198.388578</v>
      </c>
    </row>
    <row r="21" spans="1:8" ht="28.5" customHeight="1">
      <c r="A21" s="21"/>
      <c r="B21" s="22" t="s">
        <v>1383</v>
      </c>
      <c r="C21" s="22" t="s">
        <v>1384</v>
      </c>
      <c r="D21" s="22"/>
      <c r="E21" s="23"/>
      <c r="F21" s="76"/>
      <c r="G21" s="85">
        <f>SUM(G22:G54)</f>
        <v>0</v>
      </c>
      <c r="H21" s="85">
        <v>5.8399700000000001</v>
      </c>
    </row>
    <row r="22" spans="1:8" ht="24" customHeight="1">
      <c r="A22" s="24">
        <v>1</v>
      </c>
      <c r="B22" s="25" t="s">
        <v>3165</v>
      </c>
      <c r="C22" s="25" t="s">
        <v>3166</v>
      </c>
      <c r="D22" s="25" t="s">
        <v>287</v>
      </c>
      <c r="E22" s="16">
        <v>850</v>
      </c>
      <c r="F22" s="77">
        <v>0</v>
      </c>
      <c r="G22" s="83">
        <f>E22*F22</f>
        <v>0</v>
      </c>
      <c r="H22" s="83">
        <v>0</v>
      </c>
    </row>
    <row r="23" spans="1:8" ht="13.5" customHeight="1">
      <c r="A23" s="26">
        <v>2</v>
      </c>
      <c r="B23" s="27" t="s">
        <v>3167</v>
      </c>
      <c r="C23" s="27" t="s">
        <v>3168</v>
      </c>
      <c r="D23" s="27" t="s">
        <v>287</v>
      </c>
      <c r="E23" s="28">
        <v>850</v>
      </c>
      <c r="F23" s="79">
        <v>0</v>
      </c>
      <c r="G23" s="86">
        <f t="shared" ref="G23:G54" si="1">E23*F23</f>
        <v>0</v>
      </c>
      <c r="H23" s="86">
        <v>0.14449999999999999</v>
      </c>
    </row>
    <row r="24" spans="1:8" ht="24" customHeight="1">
      <c r="A24" s="24">
        <v>3</v>
      </c>
      <c r="B24" s="25" t="s">
        <v>3169</v>
      </c>
      <c r="C24" s="25" t="s">
        <v>3170</v>
      </c>
      <c r="D24" s="25" t="s">
        <v>287</v>
      </c>
      <c r="E24" s="16">
        <v>100</v>
      </c>
      <c r="F24" s="77">
        <v>0</v>
      </c>
      <c r="G24" s="83">
        <f t="shared" si="1"/>
        <v>0</v>
      </c>
      <c r="H24" s="83">
        <v>0</v>
      </c>
    </row>
    <row r="25" spans="1:8" ht="13.5" customHeight="1">
      <c r="A25" s="26">
        <v>4</v>
      </c>
      <c r="B25" s="27" t="s">
        <v>3171</v>
      </c>
      <c r="C25" s="27" t="s">
        <v>3172</v>
      </c>
      <c r="D25" s="27" t="s">
        <v>287</v>
      </c>
      <c r="E25" s="28">
        <v>100</v>
      </c>
      <c r="F25" s="79">
        <v>0</v>
      </c>
      <c r="G25" s="86">
        <f t="shared" si="1"/>
        <v>0</v>
      </c>
      <c r="H25" s="86">
        <v>0.20430000000000001</v>
      </c>
    </row>
    <row r="26" spans="1:8" ht="24" customHeight="1">
      <c r="A26" s="24">
        <v>5</v>
      </c>
      <c r="B26" s="25" t="s">
        <v>3173</v>
      </c>
      <c r="C26" s="25" t="s">
        <v>3174</v>
      </c>
      <c r="D26" s="25" t="s">
        <v>287</v>
      </c>
      <c r="E26" s="16">
        <v>100</v>
      </c>
      <c r="F26" s="77">
        <v>0</v>
      </c>
      <c r="G26" s="83">
        <f t="shared" si="1"/>
        <v>0</v>
      </c>
      <c r="H26" s="83">
        <v>0</v>
      </c>
    </row>
    <row r="27" spans="1:8" ht="13.5" customHeight="1">
      <c r="A27" s="26">
        <v>6</v>
      </c>
      <c r="B27" s="27" t="s">
        <v>3175</v>
      </c>
      <c r="C27" s="27" t="s">
        <v>3176</v>
      </c>
      <c r="D27" s="27" t="s">
        <v>287</v>
      </c>
      <c r="E27" s="28">
        <v>100</v>
      </c>
      <c r="F27" s="79">
        <v>0</v>
      </c>
      <c r="G27" s="86">
        <f t="shared" si="1"/>
        <v>0</v>
      </c>
      <c r="H27" s="86">
        <v>1.7000000000000001E-2</v>
      </c>
    </row>
    <row r="28" spans="1:8" ht="24" customHeight="1">
      <c r="A28" s="24">
        <v>7</v>
      </c>
      <c r="B28" s="25" t="s">
        <v>2272</v>
      </c>
      <c r="C28" s="25" t="s">
        <v>3177</v>
      </c>
      <c r="D28" s="25" t="s">
        <v>312</v>
      </c>
      <c r="E28" s="16">
        <v>138</v>
      </c>
      <c r="F28" s="77">
        <v>0</v>
      </c>
      <c r="G28" s="83">
        <f t="shared" si="1"/>
        <v>0</v>
      </c>
      <c r="H28" s="83">
        <v>0</v>
      </c>
    </row>
    <row r="29" spans="1:8" ht="13.5" customHeight="1">
      <c r="A29" s="26">
        <v>8</v>
      </c>
      <c r="B29" s="27" t="s">
        <v>3178</v>
      </c>
      <c r="C29" s="27" t="s">
        <v>3179</v>
      </c>
      <c r="D29" s="27" t="s">
        <v>312</v>
      </c>
      <c r="E29" s="28">
        <v>138</v>
      </c>
      <c r="F29" s="79">
        <v>0</v>
      </c>
      <c r="G29" s="86">
        <f t="shared" si="1"/>
        <v>0</v>
      </c>
      <c r="H29" s="86">
        <v>4.1399999999999996E-3</v>
      </c>
    </row>
    <row r="30" spans="1:8" ht="24" customHeight="1">
      <c r="A30" s="24">
        <v>9</v>
      </c>
      <c r="B30" s="25" t="s">
        <v>3180</v>
      </c>
      <c r="C30" s="25" t="s">
        <v>3181</v>
      </c>
      <c r="D30" s="25" t="s">
        <v>312</v>
      </c>
      <c r="E30" s="16">
        <v>40</v>
      </c>
      <c r="F30" s="77">
        <v>0</v>
      </c>
      <c r="G30" s="83">
        <f t="shared" si="1"/>
        <v>0</v>
      </c>
      <c r="H30" s="83">
        <v>0</v>
      </c>
    </row>
    <row r="31" spans="1:8" ht="13.5" customHeight="1">
      <c r="A31" s="26">
        <v>10</v>
      </c>
      <c r="B31" s="27" t="s">
        <v>3182</v>
      </c>
      <c r="C31" s="27" t="s">
        <v>3183</v>
      </c>
      <c r="D31" s="27" t="s">
        <v>312</v>
      </c>
      <c r="E31" s="28">
        <v>4</v>
      </c>
      <c r="F31" s="79">
        <v>0</v>
      </c>
      <c r="G31" s="86">
        <f t="shared" si="1"/>
        <v>0</v>
      </c>
      <c r="H31" s="86">
        <v>4.0000000000000003E-5</v>
      </c>
    </row>
    <row r="32" spans="1:8" ht="24" customHeight="1">
      <c r="A32" s="24">
        <v>11</v>
      </c>
      <c r="B32" s="25" t="s">
        <v>3184</v>
      </c>
      <c r="C32" s="25" t="s">
        <v>3185</v>
      </c>
      <c r="D32" s="25" t="s">
        <v>312</v>
      </c>
      <c r="E32" s="16">
        <v>23</v>
      </c>
      <c r="F32" s="77">
        <v>0</v>
      </c>
      <c r="G32" s="83">
        <f t="shared" si="1"/>
        <v>0</v>
      </c>
      <c r="H32" s="83">
        <v>0</v>
      </c>
    </row>
    <row r="33" spans="1:8" ht="24" customHeight="1">
      <c r="A33" s="26">
        <v>12</v>
      </c>
      <c r="B33" s="27" t="s">
        <v>3186</v>
      </c>
      <c r="C33" s="27" t="s">
        <v>3187</v>
      </c>
      <c r="D33" s="27" t="s">
        <v>312</v>
      </c>
      <c r="E33" s="28">
        <v>23</v>
      </c>
      <c r="F33" s="79">
        <v>0</v>
      </c>
      <c r="G33" s="86">
        <f t="shared" si="1"/>
        <v>0</v>
      </c>
      <c r="H33" s="86">
        <v>3.2199999999999999E-2</v>
      </c>
    </row>
    <row r="34" spans="1:8" ht="13.5" customHeight="1">
      <c r="A34" s="24">
        <v>13</v>
      </c>
      <c r="B34" s="25" t="s">
        <v>3188</v>
      </c>
      <c r="C34" s="25" t="s">
        <v>3189</v>
      </c>
      <c r="D34" s="25" t="s">
        <v>312</v>
      </c>
      <c r="E34" s="16">
        <v>20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14</v>
      </c>
      <c r="B35" s="27" t="s">
        <v>3190</v>
      </c>
      <c r="C35" s="27" t="s">
        <v>3191</v>
      </c>
      <c r="D35" s="27" t="s">
        <v>312</v>
      </c>
      <c r="E35" s="28">
        <v>20</v>
      </c>
      <c r="F35" s="79">
        <v>0</v>
      </c>
      <c r="G35" s="86">
        <f t="shared" si="1"/>
        <v>0</v>
      </c>
      <c r="H35" s="86">
        <v>3.2829999999999999</v>
      </c>
    </row>
    <row r="36" spans="1:8" ht="13.5" customHeight="1">
      <c r="A36" s="43"/>
      <c r="B36" s="44" t="s">
        <v>3192</v>
      </c>
      <c r="C36" s="44" t="s">
        <v>3193</v>
      </c>
      <c r="D36" s="44" t="s">
        <v>312</v>
      </c>
      <c r="E36" s="45">
        <v>11</v>
      </c>
      <c r="F36" s="78">
        <v>0</v>
      </c>
      <c r="G36" s="84">
        <f t="shared" si="1"/>
        <v>0</v>
      </c>
      <c r="H36" s="84">
        <v>0</v>
      </c>
    </row>
    <row r="37" spans="1:8" ht="13.5" customHeight="1">
      <c r="A37" s="24">
        <v>15</v>
      </c>
      <c r="B37" s="25" t="s">
        <v>3194</v>
      </c>
      <c r="C37" s="25" t="s">
        <v>3195</v>
      </c>
      <c r="D37" s="25" t="s">
        <v>312</v>
      </c>
      <c r="E37" s="16">
        <v>20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6">
        <v>16</v>
      </c>
      <c r="B38" s="27" t="s">
        <v>3196</v>
      </c>
      <c r="C38" s="27" t="s">
        <v>3197</v>
      </c>
      <c r="D38" s="27" t="s">
        <v>312</v>
      </c>
      <c r="E38" s="28">
        <v>20</v>
      </c>
      <c r="F38" s="79">
        <v>0</v>
      </c>
      <c r="G38" s="86">
        <f t="shared" si="1"/>
        <v>0</v>
      </c>
      <c r="H38" s="86">
        <v>0.252</v>
      </c>
    </row>
    <row r="39" spans="1:8" ht="13.5" customHeight="1">
      <c r="A39" s="43"/>
      <c r="B39" s="44" t="s">
        <v>3198</v>
      </c>
      <c r="C39" s="44" t="s">
        <v>3199</v>
      </c>
      <c r="D39" s="44" t="s">
        <v>312</v>
      </c>
      <c r="E39" s="45">
        <v>11</v>
      </c>
      <c r="F39" s="78">
        <v>0</v>
      </c>
      <c r="G39" s="84">
        <f>E39*F39</f>
        <v>0</v>
      </c>
      <c r="H39" s="84">
        <v>0</v>
      </c>
    </row>
    <row r="40" spans="1:8" ht="13.5" customHeight="1">
      <c r="A40" s="24">
        <v>17</v>
      </c>
      <c r="B40" s="25" t="s">
        <v>3200</v>
      </c>
      <c r="C40" s="25" t="s">
        <v>3201</v>
      </c>
      <c r="D40" s="25" t="s">
        <v>312</v>
      </c>
      <c r="E40" s="16">
        <v>23</v>
      </c>
      <c r="F40" s="77">
        <v>0</v>
      </c>
      <c r="G40" s="83">
        <f t="shared" si="1"/>
        <v>0</v>
      </c>
      <c r="H40" s="83">
        <v>0</v>
      </c>
    </row>
    <row r="41" spans="1:8" ht="23.25" customHeight="1">
      <c r="A41" s="26">
        <v>18</v>
      </c>
      <c r="B41" s="27" t="s">
        <v>3202</v>
      </c>
      <c r="C41" s="27" t="s">
        <v>3203</v>
      </c>
      <c r="D41" s="27" t="s">
        <v>312</v>
      </c>
      <c r="E41" s="28">
        <v>23</v>
      </c>
      <c r="F41" s="79">
        <v>0</v>
      </c>
      <c r="G41" s="86">
        <f t="shared" si="1"/>
        <v>0</v>
      </c>
      <c r="H41" s="86">
        <v>9.4990000000000005E-2</v>
      </c>
    </row>
    <row r="42" spans="1:8" ht="23.25" customHeight="1">
      <c r="A42" s="43"/>
      <c r="B42" s="44" t="s">
        <v>3204</v>
      </c>
      <c r="C42" s="44" t="s">
        <v>3205</v>
      </c>
      <c r="D42" s="44" t="s">
        <v>312</v>
      </c>
      <c r="E42" s="45">
        <v>11</v>
      </c>
      <c r="F42" s="78">
        <v>0</v>
      </c>
      <c r="G42" s="84">
        <f>E42*F42</f>
        <v>0</v>
      </c>
      <c r="H42" s="84">
        <v>0</v>
      </c>
    </row>
    <row r="43" spans="1:8" ht="13.5" customHeight="1">
      <c r="A43" s="24">
        <v>19</v>
      </c>
      <c r="B43" s="25" t="s">
        <v>3206</v>
      </c>
      <c r="C43" s="25" t="s">
        <v>3207</v>
      </c>
      <c r="D43" s="25" t="s">
        <v>312</v>
      </c>
      <c r="E43" s="16">
        <v>900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6">
        <v>20</v>
      </c>
      <c r="B44" s="27" t="s">
        <v>1387</v>
      </c>
      <c r="C44" s="27" t="s">
        <v>1388</v>
      </c>
      <c r="D44" s="27" t="s">
        <v>453</v>
      </c>
      <c r="E44" s="28">
        <v>847.8</v>
      </c>
      <c r="F44" s="79">
        <v>0</v>
      </c>
      <c r="G44" s="86">
        <f t="shared" si="1"/>
        <v>0</v>
      </c>
      <c r="H44" s="86">
        <v>0.8478</v>
      </c>
    </row>
    <row r="45" spans="1:8" ht="13.5" customHeight="1">
      <c r="A45" s="24">
        <v>21</v>
      </c>
      <c r="B45" s="25" t="s">
        <v>3208</v>
      </c>
      <c r="C45" s="25" t="s">
        <v>3209</v>
      </c>
      <c r="D45" s="25" t="s">
        <v>287</v>
      </c>
      <c r="E45" s="16">
        <v>250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22</v>
      </c>
      <c r="B46" s="27" t="s">
        <v>3210</v>
      </c>
      <c r="C46" s="27" t="s">
        <v>3211</v>
      </c>
      <c r="D46" s="27" t="s">
        <v>287</v>
      </c>
      <c r="E46" s="28">
        <v>300</v>
      </c>
      <c r="F46" s="79">
        <v>0</v>
      </c>
      <c r="G46" s="86">
        <f t="shared" si="1"/>
        <v>0</v>
      </c>
      <c r="H46" s="86">
        <v>4.2000000000000003E-2</v>
      </c>
    </row>
    <row r="47" spans="1:8" ht="13.5" customHeight="1">
      <c r="A47" s="24">
        <v>23</v>
      </c>
      <c r="B47" s="25" t="s">
        <v>3212</v>
      </c>
      <c r="C47" s="25" t="s">
        <v>3213</v>
      </c>
      <c r="D47" s="25" t="s">
        <v>287</v>
      </c>
      <c r="E47" s="16">
        <v>850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24</v>
      </c>
      <c r="B48" s="27" t="s">
        <v>3214</v>
      </c>
      <c r="C48" s="27" t="s">
        <v>3215</v>
      </c>
      <c r="D48" s="27" t="s">
        <v>287</v>
      </c>
      <c r="E48" s="28">
        <v>1020</v>
      </c>
      <c r="F48" s="79">
        <v>0</v>
      </c>
      <c r="G48" s="86">
        <f t="shared" si="1"/>
        <v>0</v>
      </c>
      <c r="H48" s="86">
        <v>0.91800000000000004</v>
      </c>
    </row>
    <row r="49" spans="1:8" ht="25.5" customHeight="1">
      <c r="A49" s="43"/>
      <c r="B49" s="44" t="s">
        <v>3216</v>
      </c>
      <c r="C49" s="44" t="s">
        <v>3217</v>
      </c>
      <c r="D49" s="44" t="s">
        <v>312</v>
      </c>
      <c r="E49" s="45">
        <v>2</v>
      </c>
      <c r="F49" s="78">
        <v>0</v>
      </c>
      <c r="G49" s="84">
        <f t="shared" si="1"/>
        <v>0</v>
      </c>
      <c r="H49" s="84">
        <v>0</v>
      </c>
    </row>
    <row r="50" spans="1:8" ht="24.75" customHeight="1">
      <c r="A50" s="43"/>
      <c r="B50" s="44" t="s">
        <v>3218</v>
      </c>
      <c r="C50" s="44" t="s">
        <v>3219</v>
      </c>
      <c r="D50" s="44" t="s">
        <v>312</v>
      </c>
      <c r="E50" s="45">
        <v>9</v>
      </c>
      <c r="F50" s="78">
        <v>0</v>
      </c>
      <c r="G50" s="84">
        <f t="shared" si="1"/>
        <v>0</v>
      </c>
      <c r="H50" s="84">
        <v>0</v>
      </c>
    </row>
    <row r="51" spans="1:8" ht="13.5" customHeight="1">
      <c r="A51" s="26"/>
      <c r="B51" s="27"/>
      <c r="C51" s="27"/>
      <c r="D51" s="27"/>
      <c r="E51" s="28"/>
      <c r="F51" s="79"/>
      <c r="G51" s="86"/>
      <c r="H51" s="86"/>
    </row>
    <row r="52" spans="1:8" ht="13.5" customHeight="1">
      <c r="A52" s="24">
        <v>25</v>
      </c>
      <c r="B52" s="25" t="s">
        <v>2956</v>
      </c>
      <c r="C52" s="25" t="s">
        <v>2957</v>
      </c>
      <c r="D52" s="25" t="s">
        <v>938</v>
      </c>
      <c r="E52" s="16">
        <v>10</v>
      </c>
      <c r="F52" s="77">
        <v>0</v>
      </c>
      <c r="G52" s="83">
        <f t="shared" si="1"/>
        <v>0</v>
      </c>
      <c r="H52" s="83">
        <v>0</v>
      </c>
    </row>
    <row r="53" spans="1:8" ht="13.5" customHeight="1">
      <c r="A53" s="53">
        <v>26</v>
      </c>
      <c r="B53" s="54" t="s">
        <v>1568</v>
      </c>
      <c r="C53" s="54" t="s">
        <v>1569</v>
      </c>
      <c r="D53" s="54" t="s">
        <v>1366</v>
      </c>
      <c r="E53" s="55">
        <v>3</v>
      </c>
      <c r="F53" s="80">
        <v>0</v>
      </c>
      <c r="G53" s="87">
        <f t="shared" si="1"/>
        <v>0</v>
      </c>
      <c r="H53" s="87">
        <v>0</v>
      </c>
    </row>
    <row r="54" spans="1:8" ht="13.5" customHeight="1">
      <c r="A54" s="53">
        <v>27</v>
      </c>
      <c r="B54" s="54" t="s">
        <v>1570</v>
      </c>
      <c r="C54" s="54" t="s">
        <v>1571</v>
      </c>
      <c r="D54" s="54" t="s">
        <v>1366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28.5" customHeight="1">
      <c r="A55" s="21"/>
      <c r="B55" s="22" t="s">
        <v>1960</v>
      </c>
      <c r="C55" s="22" t="s">
        <v>1961</v>
      </c>
      <c r="D55" s="22"/>
      <c r="E55" s="23"/>
      <c r="F55" s="76"/>
      <c r="G55" s="85">
        <f>SUM(G56:G71)</f>
        <v>0</v>
      </c>
      <c r="H55" s="85">
        <v>192.548608</v>
      </c>
    </row>
    <row r="56" spans="1:8" ht="24" customHeight="1">
      <c r="A56" s="24">
        <v>28</v>
      </c>
      <c r="B56" s="25" t="s">
        <v>2930</v>
      </c>
      <c r="C56" s="25" t="s">
        <v>3012</v>
      </c>
      <c r="D56" s="25" t="s">
        <v>277</v>
      </c>
      <c r="E56" s="16">
        <v>50</v>
      </c>
      <c r="F56" s="77">
        <v>0</v>
      </c>
      <c r="G56" s="83">
        <f>E56*F56</f>
        <v>0</v>
      </c>
      <c r="H56" s="83">
        <v>0</v>
      </c>
    </row>
    <row r="57" spans="1:8" ht="24" customHeight="1">
      <c r="A57" s="24">
        <v>29</v>
      </c>
      <c r="B57" s="25" t="s">
        <v>2930</v>
      </c>
      <c r="C57" s="25" t="s">
        <v>3220</v>
      </c>
      <c r="D57" s="25" t="s">
        <v>277</v>
      </c>
      <c r="E57" s="16">
        <v>12.4</v>
      </c>
      <c r="F57" s="77">
        <v>0</v>
      </c>
      <c r="G57" s="83">
        <f t="shared" ref="G57:G71" si="2">E57*F57</f>
        <v>0</v>
      </c>
      <c r="H57" s="83">
        <v>0</v>
      </c>
    </row>
    <row r="58" spans="1:8" ht="24" customHeight="1">
      <c r="A58" s="24">
        <v>30</v>
      </c>
      <c r="B58" s="25" t="s">
        <v>3221</v>
      </c>
      <c r="C58" s="25" t="s">
        <v>3222</v>
      </c>
      <c r="D58" s="25" t="s">
        <v>277</v>
      </c>
      <c r="E58" s="16">
        <v>46.8</v>
      </c>
      <c r="F58" s="77">
        <v>0</v>
      </c>
      <c r="G58" s="83">
        <f t="shared" si="2"/>
        <v>0</v>
      </c>
      <c r="H58" s="83">
        <v>0</v>
      </c>
    </row>
    <row r="59" spans="1:8" ht="24" customHeight="1">
      <c r="A59" s="26">
        <v>31</v>
      </c>
      <c r="B59" s="27" t="s">
        <v>3223</v>
      </c>
      <c r="C59" s="27" t="s">
        <v>3224</v>
      </c>
      <c r="D59" s="27" t="s">
        <v>277</v>
      </c>
      <c r="E59" s="28">
        <v>46.8</v>
      </c>
      <c r="F59" s="79">
        <v>0</v>
      </c>
      <c r="G59" s="86">
        <f t="shared" si="2"/>
        <v>0</v>
      </c>
      <c r="H59" s="86">
        <v>102.32352</v>
      </c>
    </row>
    <row r="60" spans="1:8" ht="24" customHeight="1">
      <c r="A60" s="24">
        <v>32</v>
      </c>
      <c r="B60" s="25" t="s">
        <v>3225</v>
      </c>
      <c r="C60" s="25" t="s">
        <v>3226</v>
      </c>
      <c r="D60" s="25" t="s">
        <v>287</v>
      </c>
      <c r="E60" s="16">
        <v>800</v>
      </c>
      <c r="F60" s="77">
        <v>0</v>
      </c>
      <c r="G60" s="83">
        <f t="shared" si="2"/>
        <v>0</v>
      </c>
      <c r="H60" s="83">
        <v>0</v>
      </c>
    </row>
    <row r="61" spans="1:8" ht="24" customHeight="1">
      <c r="A61" s="24">
        <v>33</v>
      </c>
      <c r="B61" s="25" t="s">
        <v>3227</v>
      </c>
      <c r="C61" s="25" t="s">
        <v>3228</v>
      </c>
      <c r="D61" s="25" t="s">
        <v>287</v>
      </c>
      <c r="E61" s="16">
        <v>30</v>
      </c>
      <c r="F61" s="77">
        <v>0</v>
      </c>
      <c r="G61" s="83">
        <f t="shared" si="2"/>
        <v>0</v>
      </c>
      <c r="H61" s="83">
        <v>0</v>
      </c>
    </row>
    <row r="62" spans="1:8" ht="24" customHeight="1">
      <c r="A62" s="24">
        <v>34</v>
      </c>
      <c r="B62" s="25" t="s">
        <v>2173</v>
      </c>
      <c r="C62" s="25" t="s">
        <v>2174</v>
      </c>
      <c r="D62" s="25" t="s">
        <v>287</v>
      </c>
      <c r="E62" s="16">
        <v>800</v>
      </c>
      <c r="F62" s="77">
        <v>0</v>
      </c>
      <c r="G62" s="83">
        <f t="shared" si="2"/>
        <v>0</v>
      </c>
      <c r="H62" s="83">
        <v>0</v>
      </c>
    </row>
    <row r="63" spans="1:8" ht="13.5" customHeight="1">
      <c r="A63" s="26">
        <v>35</v>
      </c>
      <c r="B63" s="27" t="s">
        <v>2175</v>
      </c>
      <c r="C63" s="27" t="s">
        <v>2872</v>
      </c>
      <c r="D63" s="27" t="s">
        <v>280</v>
      </c>
      <c r="E63" s="28">
        <v>83.2</v>
      </c>
      <c r="F63" s="79">
        <v>0</v>
      </c>
      <c r="G63" s="86">
        <f t="shared" si="2"/>
        <v>0</v>
      </c>
      <c r="H63" s="86">
        <v>83.2</v>
      </c>
    </row>
    <row r="64" spans="1:8" ht="24" customHeight="1">
      <c r="A64" s="24">
        <v>36</v>
      </c>
      <c r="B64" s="25" t="s">
        <v>2960</v>
      </c>
      <c r="C64" s="25" t="s">
        <v>2961</v>
      </c>
      <c r="D64" s="25" t="s">
        <v>287</v>
      </c>
      <c r="E64" s="16">
        <v>800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26">
        <v>37</v>
      </c>
      <c r="B65" s="27" t="s">
        <v>2962</v>
      </c>
      <c r="C65" s="27" t="s">
        <v>2963</v>
      </c>
      <c r="D65" s="27" t="s">
        <v>312</v>
      </c>
      <c r="E65" s="28">
        <v>1428.56</v>
      </c>
      <c r="F65" s="79">
        <v>0</v>
      </c>
      <c r="G65" s="86">
        <f t="shared" si="2"/>
        <v>0</v>
      </c>
      <c r="H65" s="86">
        <v>6.8570880000000001</v>
      </c>
    </row>
    <row r="66" spans="1:8" ht="24" customHeight="1">
      <c r="A66" s="24">
        <v>38</v>
      </c>
      <c r="B66" s="25" t="s">
        <v>2090</v>
      </c>
      <c r="C66" s="25" t="s">
        <v>2091</v>
      </c>
      <c r="D66" s="25" t="s">
        <v>287</v>
      </c>
      <c r="E66" s="16">
        <v>800</v>
      </c>
      <c r="F66" s="77">
        <v>0</v>
      </c>
      <c r="G66" s="83">
        <f t="shared" si="2"/>
        <v>0</v>
      </c>
      <c r="H66" s="83">
        <v>0</v>
      </c>
    </row>
    <row r="67" spans="1:8" ht="13.5" customHeight="1">
      <c r="A67" s="26">
        <v>39</v>
      </c>
      <c r="B67" s="27" t="s">
        <v>2092</v>
      </c>
      <c r="C67" s="27" t="s">
        <v>2875</v>
      </c>
      <c r="D67" s="27" t="s">
        <v>287</v>
      </c>
      <c r="E67" s="28">
        <v>800</v>
      </c>
      <c r="F67" s="79">
        <v>0</v>
      </c>
      <c r="G67" s="86">
        <f t="shared" si="2"/>
        <v>0</v>
      </c>
      <c r="H67" s="86">
        <v>0.16800000000000001</v>
      </c>
    </row>
    <row r="68" spans="1:8" ht="24" customHeight="1">
      <c r="A68" s="24">
        <v>40</v>
      </c>
      <c r="B68" s="25" t="s">
        <v>3229</v>
      </c>
      <c r="C68" s="25" t="s">
        <v>3230</v>
      </c>
      <c r="D68" s="25" t="s">
        <v>287</v>
      </c>
      <c r="E68" s="16">
        <v>800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41</v>
      </c>
      <c r="B69" s="25" t="s">
        <v>2966</v>
      </c>
      <c r="C69" s="25" t="s">
        <v>2967</v>
      </c>
      <c r="D69" s="25" t="s">
        <v>324</v>
      </c>
      <c r="E69" s="16">
        <v>400</v>
      </c>
      <c r="F69" s="77">
        <v>0</v>
      </c>
      <c r="G69" s="83">
        <f t="shared" si="2"/>
        <v>0</v>
      </c>
      <c r="H69" s="83">
        <v>0</v>
      </c>
    </row>
    <row r="70" spans="1:8" ht="24" customHeight="1">
      <c r="A70" s="24">
        <v>42</v>
      </c>
      <c r="B70" s="25" t="s">
        <v>2594</v>
      </c>
      <c r="C70" s="25" t="s">
        <v>2595</v>
      </c>
      <c r="D70" s="25" t="s">
        <v>324</v>
      </c>
      <c r="E70" s="16">
        <v>400</v>
      </c>
      <c r="F70" s="77">
        <v>0</v>
      </c>
      <c r="G70" s="83">
        <f t="shared" si="2"/>
        <v>0</v>
      </c>
      <c r="H70" s="83">
        <v>0</v>
      </c>
    </row>
    <row r="71" spans="1:8" ht="13.5" customHeight="1">
      <c r="A71" s="53">
        <v>43</v>
      </c>
      <c r="B71" s="54" t="s">
        <v>1570</v>
      </c>
      <c r="C71" s="54" t="s">
        <v>1571</v>
      </c>
      <c r="D71" s="54" t="s">
        <v>1366</v>
      </c>
      <c r="E71" s="55">
        <v>1</v>
      </c>
      <c r="F71" s="80">
        <v>0</v>
      </c>
      <c r="G71" s="87">
        <f t="shared" si="2"/>
        <v>0</v>
      </c>
      <c r="H71" s="87">
        <v>0</v>
      </c>
    </row>
    <row r="72" spans="1:8" ht="28.5" customHeight="1">
      <c r="A72" s="21"/>
      <c r="B72" s="22" t="s">
        <v>2888</v>
      </c>
      <c r="C72" s="22" t="s">
        <v>2889</v>
      </c>
      <c r="D72" s="22"/>
      <c r="E72" s="23"/>
      <c r="F72" s="76"/>
      <c r="G72" s="85">
        <f>G73</f>
        <v>0</v>
      </c>
      <c r="H72" s="85">
        <v>0</v>
      </c>
    </row>
    <row r="73" spans="1:8" ht="24" customHeight="1">
      <c r="A73" s="24">
        <v>44</v>
      </c>
      <c r="B73" s="25" t="s">
        <v>2968</v>
      </c>
      <c r="C73" s="25" t="s">
        <v>2969</v>
      </c>
      <c r="D73" s="25" t="s">
        <v>312</v>
      </c>
      <c r="E73" s="16">
        <v>10</v>
      </c>
      <c r="F73" s="77">
        <v>0</v>
      </c>
      <c r="G73" s="83">
        <f>E73*F73</f>
        <v>0</v>
      </c>
      <c r="H73" s="83">
        <v>0</v>
      </c>
    </row>
    <row r="74" spans="1:8" ht="30.75" customHeight="1">
      <c r="A74" s="18"/>
      <c r="B74" s="19" t="s">
        <v>2892</v>
      </c>
      <c r="C74" s="19" t="s">
        <v>2893</v>
      </c>
      <c r="D74" s="19"/>
      <c r="E74" s="20"/>
      <c r="F74" s="75"/>
      <c r="G74" s="88">
        <f>G75</f>
        <v>0</v>
      </c>
      <c r="H74" s="88">
        <v>0</v>
      </c>
    </row>
    <row r="75" spans="1:8" ht="24" customHeight="1">
      <c r="A75" s="24">
        <v>45</v>
      </c>
      <c r="B75" s="25" t="s">
        <v>3013</v>
      </c>
      <c r="C75" s="25" t="s">
        <v>3014</v>
      </c>
      <c r="D75" s="25" t="s">
        <v>938</v>
      </c>
      <c r="E75" s="16">
        <v>20</v>
      </c>
      <c r="F75" s="77">
        <v>0</v>
      </c>
      <c r="G75" s="83">
        <f>E75*F75</f>
        <v>0</v>
      </c>
      <c r="H75" s="83">
        <v>0</v>
      </c>
    </row>
    <row r="76" spans="1:8" ht="30.75" customHeight="1">
      <c r="A76" s="18"/>
      <c r="B76" s="19" t="s">
        <v>2104</v>
      </c>
      <c r="C76" s="19" t="s">
        <v>2105</v>
      </c>
      <c r="D76" s="19"/>
      <c r="E76" s="20"/>
      <c r="F76" s="75"/>
      <c r="G76" s="88">
        <f>SUM(G77:G79)</f>
        <v>0</v>
      </c>
      <c r="H76" s="88">
        <v>0</v>
      </c>
    </row>
    <row r="77" spans="1:8" ht="13.5" customHeight="1">
      <c r="A77" s="24">
        <v>46</v>
      </c>
      <c r="B77" s="25" t="s">
        <v>2970</v>
      </c>
      <c r="C77" s="25" t="s">
        <v>2971</v>
      </c>
      <c r="D77" s="25" t="s">
        <v>938</v>
      </c>
      <c r="E77" s="16">
        <v>10</v>
      </c>
      <c r="F77" s="77">
        <v>0</v>
      </c>
      <c r="G77" s="83">
        <f>E77*F77</f>
        <v>0</v>
      </c>
      <c r="H77" s="83">
        <v>0</v>
      </c>
    </row>
    <row r="78" spans="1:8" ht="13.5" customHeight="1">
      <c r="A78" s="24">
        <v>47</v>
      </c>
      <c r="B78" s="25" t="s">
        <v>2972</v>
      </c>
      <c r="C78" s="25" t="s">
        <v>2973</v>
      </c>
      <c r="D78" s="25" t="s">
        <v>938</v>
      </c>
      <c r="E78" s="16">
        <v>10</v>
      </c>
      <c r="F78" s="77">
        <v>0</v>
      </c>
      <c r="G78" s="83">
        <f>E78*F78</f>
        <v>0</v>
      </c>
      <c r="H78" s="83">
        <v>0</v>
      </c>
    </row>
    <row r="79" spans="1:8" ht="13.5" customHeight="1">
      <c r="A79" s="24">
        <v>48</v>
      </c>
      <c r="B79" s="25" t="s">
        <v>2974</v>
      </c>
      <c r="C79" s="25" t="s">
        <v>2975</v>
      </c>
      <c r="D79" s="25" t="s">
        <v>938</v>
      </c>
      <c r="E79" s="16">
        <v>10</v>
      </c>
      <c r="F79" s="77">
        <v>0</v>
      </c>
      <c r="G79" s="83">
        <f>E79*F79</f>
        <v>0</v>
      </c>
      <c r="H79" s="83">
        <v>0</v>
      </c>
    </row>
    <row r="80" spans="1:8" ht="30.75" customHeight="1">
      <c r="A80" s="29"/>
      <c r="B80" s="30"/>
      <c r="C80" s="30" t="s">
        <v>313</v>
      </c>
      <c r="D80" s="30"/>
      <c r="E80" s="31"/>
      <c r="F80" s="89"/>
      <c r="G80" s="89">
        <f>G11+G20+G74+G76</f>
        <v>0</v>
      </c>
      <c r="H80" s="89">
        <v>198.388578</v>
      </c>
    </row>
    <row r="82" spans="1:8" ht="15">
      <c r="B82" s="19"/>
      <c r="C82" s="19"/>
    </row>
    <row r="83" spans="1:8" ht="12" customHeight="1">
      <c r="A83" s="90"/>
      <c r="B83" s="91"/>
      <c r="C83" s="91"/>
      <c r="D83" s="91"/>
      <c r="E83" s="92"/>
      <c r="F83" s="92"/>
      <c r="G83" s="92"/>
      <c r="H83" s="92"/>
    </row>
  </sheetData>
  <sheetProtection algorithmName="SHA-512" hashValue="rb9kEm/6jbgRcjxNeAQ56tMo4afZLIgx99RJXMxWeSb6Jm1TBJpuQ8i0LNZz6i8HdkvMHzkGprx2DrEgF/4xGw==" saltValue="zpWVKWUuKjE0v3u7wvItF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135">
    <pageSetUpPr fitToPage="1"/>
  </sheetPr>
  <dimension ref="A1:H86"/>
  <sheetViews>
    <sheetView topLeftCell="A65" workbookViewId="0">
      <selection activeCell="G83" sqref="G83"/>
    </sheetView>
  </sheetViews>
  <sheetFormatPr defaultColWidth="10.5" defaultRowHeight="12" customHeight="1"/>
  <cols>
    <col min="1" max="1" width="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3231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</f>
        <v>0</v>
      </c>
      <c r="H11" s="88">
        <v>139.25</v>
      </c>
    </row>
    <row r="12" spans="1:8" ht="24" customHeight="1">
      <c r="A12" s="24"/>
      <c r="B12" s="22">
        <v>9</v>
      </c>
      <c r="C12" s="22" t="s">
        <v>2981</v>
      </c>
      <c r="D12" s="22"/>
      <c r="E12" s="23"/>
      <c r="F12" s="85"/>
      <c r="G12" s="85">
        <f>SUM(G13:G16)</f>
        <v>0</v>
      </c>
      <c r="H12" s="85">
        <v>0</v>
      </c>
    </row>
    <row r="13" spans="1:8" ht="24" customHeight="1">
      <c r="A13" s="47"/>
      <c r="B13" s="44">
        <v>961043111</v>
      </c>
      <c r="C13" s="44" t="s">
        <v>2982</v>
      </c>
      <c r="D13" s="44" t="s">
        <v>277</v>
      </c>
      <c r="E13" s="45">
        <v>4.5</v>
      </c>
      <c r="F13" s="78">
        <v>0</v>
      </c>
      <c r="G13" s="84">
        <f>E13*F13</f>
        <v>0</v>
      </c>
      <c r="H13" s="84">
        <v>0</v>
      </c>
    </row>
    <row r="14" spans="1:8" ht="24" customHeight="1">
      <c r="A14" s="47"/>
      <c r="B14" s="44">
        <v>979081111</v>
      </c>
      <c r="C14" s="44" t="s">
        <v>2983</v>
      </c>
      <c r="D14" s="44" t="s">
        <v>280</v>
      </c>
      <c r="E14" s="45">
        <v>11.92</v>
      </c>
      <c r="F14" s="78">
        <v>0</v>
      </c>
      <c r="G14" s="84">
        <f>E14*F14</f>
        <v>0</v>
      </c>
      <c r="H14" s="84">
        <v>0</v>
      </c>
    </row>
    <row r="15" spans="1:8" ht="24" customHeight="1">
      <c r="A15" s="47"/>
      <c r="B15" s="44">
        <v>979081121</v>
      </c>
      <c r="C15" s="44" t="s">
        <v>2984</v>
      </c>
      <c r="D15" s="44" t="s">
        <v>280</v>
      </c>
      <c r="E15" s="45">
        <v>131.12</v>
      </c>
      <c r="F15" s="78">
        <v>0</v>
      </c>
      <c r="G15" s="84">
        <f>E15*F15</f>
        <v>0</v>
      </c>
      <c r="H15" s="84">
        <v>0</v>
      </c>
    </row>
    <row r="16" spans="1:8" ht="24" customHeight="1">
      <c r="A16" s="47"/>
      <c r="B16" s="44">
        <v>979089012</v>
      </c>
      <c r="C16" s="44" t="s">
        <v>2985</v>
      </c>
      <c r="D16" s="44" t="s">
        <v>280</v>
      </c>
      <c r="E16" s="45">
        <v>10.8</v>
      </c>
      <c r="F16" s="78">
        <v>0</v>
      </c>
      <c r="G16" s="84">
        <f>E16*F16</f>
        <v>0</v>
      </c>
      <c r="H16" s="84">
        <v>0</v>
      </c>
    </row>
    <row r="17" spans="1:8" ht="30.75" customHeight="1">
      <c r="A17" s="18"/>
      <c r="B17" s="19" t="s">
        <v>1381</v>
      </c>
      <c r="C17" s="19" t="s">
        <v>1382</v>
      </c>
      <c r="D17" s="19"/>
      <c r="E17" s="20"/>
      <c r="F17" s="75"/>
      <c r="G17" s="88">
        <f>G18+G58+G75</f>
        <v>0</v>
      </c>
      <c r="H17" s="88">
        <v>139.249832</v>
      </c>
    </row>
    <row r="18" spans="1:8" ht="28.5" customHeight="1">
      <c r="A18" s="21"/>
      <c r="B18" s="22" t="s">
        <v>1383</v>
      </c>
      <c r="C18" s="22" t="s">
        <v>1384</v>
      </c>
      <c r="D18" s="22"/>
      <c r="E18" s="23"/>
      <c r="F18" s="76"/>
      <c r="G18" s="85">
        <f>SUM(G19:G57)</f>
        <v>0</v>
      </c>
      <c r="H18" s="85">
        <v>4.6771760000000002</v>
      </c>
    </row>
    <row r="19" spans="1:8" ht="24" customHeight="1">
      <c r="A19" s="24">
        <v>1</v>
      </c>
      <c r="B19" s="25" t="s">
        <v>3165</v>
      </c>
      <c r="C19" s="25" t="s">
        <v>3166</v>
      </c>
      <c r="D19" s="25" t="s">
        <v>287</v>
      </c>
      <c r="E19" s="16">
        <v>650</v>
      </c>
      <c r="F19" s="77">
        <v>0</v>
      </c>
      <c r="G19" s="83">
        <f>E19*F19</f>
        <v>0</v>
      </c>
      <c r="H19" s="83">
        <v>0</v>
      </c>
    </row>
    <row r="20" spans="1:8" ht="13.5" customHeight="1">
      <c r="A20" s="26">
        <v>2</v>
      </c>
      <c r="B20" s="27" t="s">
        <v>3167</v>
      </c>
      <c r="C20" s="27" t="s">
        <v>3168</v>
      </c>
      <c r="D20" s="27" t="s">
        <v>287</v>
      </c>
      <c r="E20" s="28">
        <v>650</v>
      </c>
      <c r="F20" s="79">
        <v>0</v>
      </c>
      <c r="G20" s="86">
        <f t="shared" ref="G20:G57" si="0">E20*F20</f>
        <v>0</v>
      </c>
      <c r="H20" s="86">
        <v>0.1105</v>
      </c>
    </row>
    <row r="21" spans="1:8" ht="24" customHeight="1">
      <c r="A21" s="24">
        <v>3</v>
      </c>
      <c r="B21" s="25" t="s">
        <v>3169</v>
      </c>
      <c r="C21" s="25" t="s">
        <v>3170</v>
      </c>
      <c r="D21" s="25" t="s">
        <v>287</v>
      </c>
      <c r="E21" s="16">
        <v>80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4</v>
      </c>
      <c r="B22" s="27" t="s">
        <v>3171</v>
      </c>
      <c r="C22" s="27" t="s">
        <v>3172</v>
      </c>
      <c r="D22" s="27" t="s">
        <v>287</v>
      </c>
      <c r="E22" s="28">
        <v>80</v>
      </c>
      <c r="F22" s="79">
        <v>0</v>
      </c>
      <c r="G22" s="86">
        <f t="shared" si="0"/>
        <v>0</v>
      </c>
      <c r="H22" s="86">
        <v>0.16344</v>
      </c>
    </row>
    <row r="23" spans="1:8" ht="24" customHeight="1">
      <c r="A23" s="24">
        <v>5</v>
      </c>
      <c r="B23" s="25" t="s">
        <v>3173</v>
      </c>
      <c r="C23" s="25" t="s">
        <v>3174</v>
      </c>
      <c r="D23" s="25" t="s">
        <v>287</v>
      </c>
      <c r="E23" s="16">
        <v>40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6</v>
      </c>
      <c r="B24" s="27" t="s">
        <v>3175</v>
      </c>
      <c r="C24" s="27" t="s">
        <v>3176</v>
      </c>
      <c r="D24" s="27" t="s">
        <v>287</v>
      </c>
      <c r="E24" s="28">
        <v>40</v>
      </c>
      <c r="F24" s="79">
        <v>0</v>
      </c>
      <c r="G24" s="86">
        <f t="shared" si="0"/>
        <v>0</v>
      </c>
      <c r="H24" s="86">
        <v>6.7999999999999996E-3</v>
      </c>
    </row>
    <row r="25" spans="1:8" ht="24" customHeight="1">
      <c r="A25" s="24">
        <v>7</v>
      </c>
      <c r="B25" s="25" t="s">
        <v>3232</v>
      </c>
      <c r="C25" s="25" t="s">
        <v>3233</v>
      </c>
      <c r="D25" s="25" t="s">
        <v>312</v>
      </c>
      <c r="E25" s="16">
        <v>6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8</v>
      </c>
      <c r="B26" s="27" t="s">
        <v>3234</v>
      </c>
      <c r="C26" s="27" t="s">
        <v>3235</v>
      </c>
      <c r="D26" s="27" t="s">
        <v>312</v>
      </c>
      <c r="E26" s="28">
        <v>6</v>
      </c>
      <c r="F26" s="79">
        <v>0</v>
      </c>
      <c r="G26" s="86">
        <f t="shared" si="0"/>
        <v>0</v>
      </c>
      <c r="H26" s="86">
        <v>9.6000000000000002E-4</v>
      </c>
    </row>
    <row r="27" spans="1:8" ht="24" customHeight="1">
      <c r="A27" s="24">
        <v>9</v>
      </c>
      <c r="B27" s="25" t="s">
        <v>2272</v>
      </c>
      <c r="C27" s="25" t="s">
        <v>3177</v>
      </c>
      <c r="D27" s="25" t="s">
        <v>312</v>
      </c>
      <c r="E27" s="16">
        <v>120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10</v>
      </c>
      <c r="B28" s="27" t="s">
        <v>3178</v>
      </c>
      <c r="C28" s="27" t="s">
        <v>3179</v>
      </c>
      <c r="D28" s="27" t="s">
        <v>312</v>
      </c>
      <c r="E28" s="28">
        <v>120</v>
      </c>
      <c r="F28" s="79">
        <v>0</v>
      </c>
      <c r="G28" s="86">
        <f t="shared" si="0"/>
        <v>0</v>
      </c>
      <c r="H28" s="86">
        <v>3.5999999999999999E-3</v>
      </c>
    </row>
    <row r="29" spans="1:8" ht="24" customHeight="1">
      <c r="A29" s="24">
        <v>11</v>
      </c>
      <c r="B29" s="25" t="s">
        <v>3180</v>
      </c>
      <c r="C29" s="25" t="s">
        <v>3181</v>
      </c>
      <c r="D29" s="25" t="s">
        <v>312</v>
      </c>
      <c r="E29" s="16">
        <v>36</v>
      </c>
      <c r="F29" s="77">
        <v>0</v>
      </c>
      <c r="G29" s="83">
        <f t="shared" si="0"/>
        <v>0</v>
      </c>
      <c r="H29" s="83">
        <v>0</v>
      </c>
    </row>
    <row r="30" spans="1:8" ht="13.5" customHeight="1">
      <c r="A30" s="26">
        <v>12</v>
      </c>
      <c r="B30" s="27" t="s">
        <v>3182</v>
      </c>
      <c r="C30" s="27" t="s">
        <v>3183</v>
      </c>
      <c r="D30" s="27" t="s">
        <v>312</v>
      </c>
      <c r="E30" s="28">
        <v>3.6</v>
      </c>
      <c r="F30" s="79">
        <v>0</v>
      </c>
      <c r="G30" s="86">
        <f t="shared" si="0"/>
        <v>0</v>
      </c>
      <c r="H30" s="86">
        <v>3.6000000000000001E-5</v>
      </c>
    </row>
    <row r="31" spans="1:8" ht="24" customHeight="1">
      <c r="A31" s="24">
        <v>13</v>
      </c>
      <c r="B31" s="25" t="s">
        <v>3236</v>
      </c>
      <c r="C31" s="25" t="s">
        <v>3237</v>
      </c>
      <c r="D31" s="25" t="s">
        <v>312</v>
      </c>
      <c r="E31" s="16">
        <v>8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6">
        <v>14</v>
      </c>
      <c r="B32" s="27" t="s">
        <v>3238</v>
      </c>
      <c r="C32" s="27" t="s">
        <v>3239</v>
      </c>
      <c r="D32" s="27" t="s">
        <v>312</v>
      </c>
      <c r="E32" s="28">
        <v>8</v>
      </c>
      <c r="F32" s="79">
        <v>0</v>
      </c>
      <c r="G32" s="86">
        <f t="shared" si="0"/>
        <v>0</v>
      </c>
      <c r="H32" s="86">
        <v>1.3599999999999999E-2</v>
      </c>
    </row>
    <row r="33" spans="1:8" ht="24" customHeight="1">
      <c r="A33" s="24">
        <v>15</v>
      </c>
      <c r="B33" s="25" t="s">
        <v>3184</v>
      </c>
      <c r="C33" s="25" t="s">
        <v>3185</v>
      </c>
      <c r="D33" s="25" t="s">
        <v>312</v>
      </c>
      <c r="E33" s="16">
        <v>18</v>
      </c>
      <c r="F33" s="77">
        <v>0</v>
      </c>
      <c r="G33" s="83">
        <f t="shared" si="0"/>
        <v>0</v>
      </c>
      <c r="H33" s="83">
        <v>0</v>
      </c>
    </row>
    <row r="34" spans="1:8" ht="24" customHeight="1">
      <c r="A34" s="26">
        <v>16</v>
      </c>
      <c r="B34" s="27" t="s">
        <v>3186</v>
      </c>
      <c r="C34" s="27" t="s">
        <v>3187</v>
      </c>
      <c r="D34" s="27" t="s">
        <v>312</v>
      </c>
      <c r="E34" s="28">
        <v>18</v>
      </c>
      <c r="F34" s="79">
        <v>0</v>
      </c>
      <c r="G34" s="86">
        <f t="shared" si="0"/>
        <v>0</v>
      </c>
      <c r="H34" s="86">
        <v>2.52E-2</v>
      </c>
    </row>
    <row r="35" spans="1:8" ht="24" customHeight="1">
      <c r="A35" s="26">
        <v>17</v>
      </c>
      <c r="B35" s="27" t="s">
        <v>3240</v>
      </c>
      <c r="C35" s="27" t="s">
        <v>3241</v>
      </c>
      <c r="D35" s="27" t="s">
        <v>312</v>
      </c>
      <c r="E35" s="28">
        <v>2</v>
      </c>
      <c r="F35" s="79">
        <v>0</v>
      </c>
      <c r="G35" s="86">
        <f t="shared" si="0"/>
        <v>0</v>
      </c>
      <c r="H35" s="86">
        <v>2.8E-3</v>
      </c>
    </row>
    <row r="36" spans="1:8" ht="13.5" customHeight="1">
      <c r="A36" s="24">
        <v>18</v>
      </c>
      <c r="B36" s="25" t="s">
        <v>3242</v>
      </c>
      <c r="C36" s="25" t="s">
        <v>3243</v>
      </c>
      <c r="D36" s="25" t="s">
        <v>312</v>
      </c>
      <c r="E36" s="16">
        <v>2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6">
        <v>19</v>
      </c>
      <c r="B37" s="27" t="s">
        <v>3244</v>
      </c>
      <c r="C37" s="27" t="s">
        <v>3245</v>
      </c>
      <c r="D37" s="27" t="s">
        <v>312</v>
      </c>
      <c r="E37" s="28">
        <v>2</v>
      </c>
      <c r="F37" s="79">
        <v>0</v>
      </c>
      <c r="G37" s="86">
        <f t="shared" si="0"/>
        <v>0</v>
      </c>
      <c r="H37" s="86">
        <v>9.6640000000000004E-2</v>
      </c>
    </row>
    <row r="38" spans="1:8" ht="13.5" customHeight="1">
      <c r="A38" s="24">
        <v>20</v>
      </c>
      <c r="B38" s="25" t="s">
        <v>3188</v>
      </c>
      <c r="C38" s="25" t="s">
        <v>3189</v>
      </c>
      <c r="D38" s="25" t="s">
        <v>312</v>
      </c>
      <c r="E38" s="16">
        <v>16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26">
        <v>21</v>
      </c>
      <c r="B39" s="27" t="s">
        <v>3190</v>
      </c>
      <c r="C39" s="27" t="s">
        <v>3191</v>
      </c>
      <c r="D39" s="27" t="s">
        <v>312</v>
      </c>
      <c r="E39" s="28">
        <v>16</v>
      </c>
      <c r="F39" s="79">
        <v>0</v>
      </c>
      <c r="G39" s="86">
        <f t="shared" si="0"/>
        <v>0</v>
      </c>
      <c r="H39" s="86">
        <v>2.6263999999999998</v>
      </c>
    </row>
    <row r="40" spans="1:8" ht="13.5" customHeight="1">
      <c r="A40" s="43"/>
      <c r="B40" s="44" t="s">
        <v>3192</v>
      </c>
      <c r="C40" s="44" t="s">
        <v>3193</v>
      </c>
      <c r="D40" s="44" t="s">
        <v>312</v>
      </c>
      <c r="E40" s="45">
        <v>9</v>
      </c>
      <c r="F40" s="78">
        <v>0</v>
      </c>
      <c r="G40" s="84">
        <f t="shared" si="0"/>
        <v>0</v>
      </c>
      <c r="H40" s="84"/>
    </row>
    <row r="41" spans="1:8" ht="13.5" customHeight="1">
      <c r="A41" s="24">
        <v>22</v>
      </c>
      <c r="B41" s="25" t="s">
        <v>3194</v>
      </c>
      <c r="C41" s="25" t="s">
        <v>3195</v>
      </c>
      <c r="D41" s="25" t="s">
        <v>312</v>
      </c>
      <c r="E41" s="16">
        <v>18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26">
        <v>23</v>
      </c>
      <c r="B42" s="27" t="s">
        <v>3196</v>
      </c>
      <c r="C42" s="27" t="s">
        <v>3197</v>
      </c>
      <c r="D42" s="27" t="s">
        <v>312</v>
      </c>
      <c r="E42" s="28">
        <v>16</v>
      </c>
      <c r="F42" s="79">
        <v>0</v>
      </c>
      <c r="G42" s="86">
        <f t="shared" si="0"/>
        <v>0</v>
      </c>
      <c r="H42" s="86">
        <v>0.2016</v>
      </c>
    </row>
    <row r="43" spans="1:8" ht="13.5" customHeight="1">
      <c r="A43" s="26">
        <v>24</v>
      </c>
      <c r="B43" s="27" t="s">
        <v>3246</v>
      </c>
      <c r="C43" s="27" t="s">
        <v>3247</v>
      </c>
      <c r="D43" s="27" t="s">
        <v>312</v>
      </c>
      <c r="E43" s="28">
        <v>2</v>
      </c>
      <c r="F43" s="79">
        <v>0</v>
      </c>
      <c r="G43" s="86">
        <f t="shared" si="0"/>
        <v>0</v>
      </c>
      <c r="H43" s="86">
        <v>0</v>
      </c>
    </row>
    <row r="44" spans="1:8" ht="13.5" customHeight="1">
      <c r="A44" s="43"/>
      <c r="B44" s="44" t="s">
        <v>3198</v>
      </c>
      <c r="C44" s="44" t="s">
        <v>3199</v>
      </c>
      <c r="D44" s="44" t="s">
        <v>312</v>
      </c>
      <c r="E44" s="45">
        <v>9</v>
      </c>
      <c r="F44" s="78">
        <v>0</v>
      </c>
      <c r="G44" s="84">
        <f t="shared" si="0"/>
        <v>0</v>
      </c>
      <c r="H44" s="84"/>
    </row>
    <row r="45" spans="1:8" ht="13.5" customHeight="1">
      <c r="A45" s="24">
        <v>25</v>
      </c>
      <c r="B45" s="25">
        <v>210204201</v>
      </c>
      <c r="C45" s="25" t="s">
        <v>3201</v>
      </c>
      <c r="D45" s="25" t="s">
        <v>312</v>
      </c>
      <c r="E45" s="16">
        <v>18</v>
      </c>
      <c r="F45" s="77">
        <v>0</v>
      </c>
      <c r="G45" s="83">
        <f t="shared" si="0"/>
        <v>0</v>
      </c>
      <c r="H45" s="83">
        <v>0</v>
      </c>
    </row>
    <row r="46" spans="1:8" ht="13.5" customHeight="1">
      <c r="A46" s="26">
        <v>26</v>
      </c>
      <c r="B46" s="27" t="s">
        <v>3202</v>
      </c>
      <c r="C46" s="27" t="s">
        <v>3203</v>
      </c>
      <c r="D46" s="27" t="s">
        <v>312</v>
      </c>
      <c r="E46" s="28">
        <v>18</v>
      </c>
      <c r="F46" s="79">
        <v>0</v>
      </c>
      <c r="G46" s="86">
        <f t="shared" si="0"/>
        <v>0</v>
      </c>
      <c r="H46" s="86">
        <v>7.4340000000000003E-2</v>
      </c>
    </row>
    <row r="47" spans="1:8" ht="24" customHeight="1">
      <c r="A47" s="43"/>
      <c r="B47" s="44" t="s">
        <v>3204</v>
      </c>
      <c r="C47" s="44" t="s">
        <v>3205</v>
      </c>
      <c r="D47" s="44" t="s">
        <v>312</v>
      </c>
      <c r="E47" s="45">
        <v>9</v>
      </c>
      <c r="F47" s="78">
        <v>0</v>
      </c>
      <c r="G47" s="84">
        <f>E47*F47</f>
        <v>0</v>
      </c>
      <c r="H47" s="84"/>
    </row>
    <row r="48" spans="1:8" ht="13.5" customHeight="1">
      <c r="A48" s="24">
        <v>27</v>
      </c>
      <c r="B48" s="25" t="s">
        <v>3206</v>
      </c>
      <c r="C48" s="25" t="s">
        <v>3207</v>
      </c>
      <c r="D48" s="25" t="s">
        <v>312</v>
      </c>
      <c r="E48" s="16">
        <v>650</v>
      </c>
      <c r="F48" s="77">
        <v>0</v>
      </c>
      <c r="G48" s="83">
        <f t="shared" si="0"/>
        <v>0</v>
      </c>
      <c r="H48" s="83">
        <v>0</v>
      </c>
    </row>
    <row r="49" spans="1:8" ht="24" customHeight="1">
      <c r="A49" s="26">
        <v>28</v>
      </c>
      <c r="B49" s="27" t="s">
        <v>1387</v>
      </c>
      <c r="C49" s="27" t="s">
        <v>1388</v>
      </c>
      <c r="D49" s="27" t="s">
        <v>453</v>
      </c>
      <c r="E49" s="28">
        <v>612.29999999999995</v>
      </c>
      <c r="F49" s="79">
        <v>0</v>
      </c>
      <c r="G49" s="86">
        <f t="shared" si="0"/>
        <v>0</v>
      </c>
      <c r="H49" s="86">
        <v>0.61229999999999996</v>
      </c>
    </row>
    <row r="50" spans="1:8" ht="13.5" customHeight="1">
      <c r="A50" s="24">
        <v>29</v>
      </c>
      <c r="B50" s="25" t="s">
        <v>3208</v>
      </c>
      <c r="C50" s="25" t="s">
        <v>3209</v>
      </c>
      <c r="D50" s="25" t="s">
        <v>287</v>
      </c>
      <c r="E50" s="16">
        <v>220</v>
      </c>
      <c r="F50" s="77">
        <v>0</v>
      </c>
      <c r="G50" s="83">
        <f t="shared" si="0"/>
        <v>0</v>
      </c>
      <c r="H50" s="83">
        <v>0</v>
      </c>
    </row>
    <row r="51" spans="1:8" ht="13.5" customHeight="1">
      <c r="A51" s="26">
        <v>30</v>
      </c>
      <c r="B51" s="27" t="s">
        <v>3210</v>
      </c>
      <c r="C51" s="27" t="s">
        <v>3211</v>
      </c>
      <c r="D51" s="27" t="s">
        <v>287</v>
      </c>
      <c r="E51" s="28">
        <v>264</v>
      </c>
      <c r="F51" s="79">
        <v>0</v>
      </c>
      <c r="G51" s="86">
        <f t="shared" si="0"/>
        <v>0</v>
      </c>
      <c r="H51" s="86">
        <v>3.696E-2</v>
      </c>
    </row>
    <row r="52" spans="1:8" ht="13.5" customHeight="1">
      <c r="A52" s="24">
        <v>31</v>
      </c>
      <c r="B52" s="25" t="s">
        <v>3212</v>
      </c>
      <c r="C52" s="25" t="s">
        <v>3213</v>
      </c>
      <c r="D52" s="25" t="s">
        <v>287</v>
      </c>
      <c r="E52" s="16">
        <v>650</v>
      </c>
      <c r="F52" s="77">
        <v>0</v>
      </c>
      <c r="G52" s="83">
        <f t="shared" si="0"/>
        <v>0</v>
      </c>
      <c r="H52" s="83">
        <v>0</v>
      </c>
    </row>
    <row r="53" spans="1:8" ht="13.5" customHeight="1">
      <c r="A53" s="26">
        <v>32</v>
      </c>
      <c r="B53" s="27" t="s">
        <v>3214</v>
      </c>
      <c r="C53" s="27" t="s">
        <v>3215</v>
      </c>
      <c r="D53" s="27" t="s">
        <v>287</v>
      </c>
      <c r="E53" s="28">
        <v>780</v>
      </c>
      <c r="F53" s="79">
        <v>0</v>
      </c>
      <c r="G53" s="86">
        <f t="shared" si="0"/>
        <v>0</v>
      </c>
      <c r="H53" s="86">
        <v>0.70199999999999996</v>
      </c>
    </row>
    <row r="54" spans="1:8" ht="24.75" customHeight="1">
      <c r="A54" s="43"/>
      <c r="B54" s="44" t="s">
        <v>3218</v>
      </c>
      <c r="C54" s="44" t="s">
        <v>3219</v>
      </c>
      <c r="D54" s="44" t="s">
        <v>312</v>
      </c>
      <c r="E54" s="45">
        <v>9</v>
      </c>
      <c r="F54" s="78">
        <v>0</v>
      </c>
      <c r="G54" s="84">
        <f t="shared" si="0"/>
        <v>0</v>
      </c>
      <c r="H54" s="84"/>
    </row>
    <row r="55" spans="1:8" ht="13.5" customHeight="1">
      <c r="A55" s="24">
        <v>33</v>
      </c>
      <c r="B55" s="25" t="s">
        <v>2956</v>
      </c>
      <c r="C55" s="25" t="s">
        <v>2957</v>
      </c>
      <c r="D55" s="25" t="s">
        <v>938</v>
      </c>
      <c r="E55" s="16">
        <v>10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53">
        <v>34</v>
      </c>
      <c r="B56" s="54" t="s">
        <v>1568</v>
      </c>
      <c r="C56" s="54" t="s">
        <v>1569</v>
      </c>
      <c r="D56" s="54" t="s">
        <v>1366</v>
      </c>
      <c r="E56" s="55">
        <v>3</v>
      </c>
      <c r="F56" s="80">
        <v>0</v>
      </c>
      <c r="G56" s="87">
        <f t="shared" si="0"/>
        <v>0</v>
      </c>
      <c r="H56" s="87">
        <v>0</v>
      </c>
    </row>
    <row r="57" spans="1:8" ht="13.5" customHeight="1">
      <c r="A57" s="53">
        <v>35</v>
      </c>
      <c r="B57" s="54" t="s">
        <v>1570</v>
      </c>
      <c r="C57" s="54" t="s">
        <v>1571</v>
      </c>
      <c r="D57" s="54" t="s">
        <v>1366</v>
      </c>
      <c r="E57" s="55">
        <v>1</v>
      </c>
      <c r="F57" s="80">
        <v>0</v>
      </c>
      <c r="G57" s="87">
        <f t="shared" si="0"/>
        <v>0</v>
      </c>
      <c r="H57" s="87">
        <v>0</v>
      </c>
    </row>
    <row r="58" spans="1:8" ht="28.5" customHeight="1">
      <c r="A58" s="21"/>
      <c r="B58" s="22" t="s">
        <v>1960</v>
      </c>
      <c r="C58" s="22" t="s">
        <v>1961</v>
      </c>
      <c r="D58" s="22"/>
      <c r="E58" s="23"/>
      <c r="F58" s="76"/>
      <c r="G58" s="85">
        <f>SUM(G59:G74)</f>
        <v>0</v>
      </c>
      <c r="H58" s="85">
        <v>134.57265599999999</v>
      </c>
    </row>
    <row r="59" spans="1:8" ht="24" customHeight="1">
      <c r="A59" s="24">
        <v>36</v>
      </c>
      <c r="B59" s="25" t="s">
        <v>2930</v>
      </c>
      <c r="C59" s="25" t="s">
        <v>3012</v>
      </c>
      <c r="D59" s="25" t="s">
        <v>277</v>
      </c>
      <c r="E59" s="16">
        <v>31</v>
      </c>
      <c r="F59" s="77">
        <v>0</v>
      </c>
      <c r="G59" s="83">
        <f>E59*F59</f>
        <v>0</v>
      </c>
      <c r="H59" s="83">
        <v>0</v>
      </c>
    </row>
    <row r="60" spans="1:8" ht="24" customHeight="1">
      <c r="A60" s="24">
        <v>37</v>
      </c>
      <c r="B60" s="25" t="s">
        <v>3221</v>
      </c>
      <c r="C60" s="25" t="s">
        <v>3222</v>
      </c>
      <c r="D60" s="25" t="s">
        <v>277</v>
      </c>
      <c r="E60" s="16">
        <v>30.6</v>
      </c>
      <c r="F60" s="77">
        <v>0</v>
      </c>
      <c r="G60" s="83">
        <f t="shared" ref="G60:G74" si="1">E60*F60</f>
        <v>0</v>
      </c>
      <c r="H60" s="83">
        <v>0</v>
      </c>
    </row>
    <row r="61" spans="1:8" ht="24" customHeight="1">
      <c r="A61" s="26">
        <v>38</v>
      </c>
      <c r="B61" s="27" t="s">
        <v>3223</v>
      </c>
      <c r="C61" s="27" t="s">
        <v>3224</v>
      </c>
      <c r="D61" s="27" t="s">
        <v>277</v>
      </c>
      <c r="E61" s="28">
        <v>30.6</v>
      </c>
      <c r="F61" s="79">
        <v>0</v>
      </c>
      <c r="G61" s="86">
        <f t="shared" si="1"/>
        <v>0</v>
      </c>
      <c r="H61" s="86">
        <v>66.903840000000002</v>
      </c>
    </row>
    <row r="62" spans="1:8" ht="24" customHeight="1">
      <c r="A62" s="24">
        <v>39</v>
      </c>
      <c r="B62" s="25" t="s">
        <v>3225</v>
      </c>
      <c r="C62" s="25" t="s">
        <v>3226</v>
      </c>
      <c r="D62" s="25" t="s">
        <v>287</v>
      </c>
      <c r="E62" s="16">
        <v>600</v>
      </c>
      <c r="F62" s="77">
        <v>0</v>
      </c>
      <c r="G62" s="83">
        <f t="shared" si="1"/>
        <v>0</v>
      </c>
      <c r="H62" s="83">
        <v>0</v>
      </c>
    </row>
    <row r="63" spans="1:8" ht="24" customHeight="1">
      <c r="A63" s="24">
        <v>40</v>
      </c>
      <c r="B63" s="25" t="s">
        <v>3051</v>
      </c>
      <c r="C63" s="25" t="s">
        <v>3052</v>
      </c>
      <c r="D63" s="25" t="s">
        <v>287</v>
      </c>
      <c r="E63" s="16">
        <v>40</v>
      </c>
      <c r="F63" s="77">
        <v>0</v>
      </c>
      <c r="G63" s="83">
        <f t="shared" si="1"/>
        <v>0</v>
      </c>
      <c r="H63" s="83">
        <v>0</v>
      </c>
    </row>
    <row r="64" spans="1:8" ht="24" customHeight="1">
      <c r="A64" s="24">
        <v>41</v>
      </c>
      <c r="B64" s="25" t="s">
        <v>2173</v>
      </c>
      <c r="C64" s="25" t="s">
        <v>2174</v>
      </c>
      <c r="D64" s="25" t="s">
        <v>287</v>
      </c>
      <c r="E64" s="16">
        <v>600</v>
      </c>
      <c r="F64" s="77">
        <v>0</v>
      </c>
      <c r="G64" s="83">
        <f t="shared" si="1"/>
        <v>0</v>
      </c>
      <c r="H64" s="83">
        <v>0</v>
      </c>
    </row>
    <row r="65" spans="1:8" ht="13.5" customHeight="1">
      <c r="A65" s="26">
        <v>42</v>
      </c>
      <c r="B65" s="27" t="s">
        <v>2175</v>
      </c>
      <c r="C65" s="27" t="s">
        <v>2872</v>
      </c>
      <c r="D65" s="27" t="s">
        <v>280</v>
      </c>
      <c r="E65" s="28">
        <v>62.4</v>
      </c>
      <c r="F65" s="79">
        <v>0</v>
      </c>
      <c r="G65" s="86">
        <f t="shared" si="1"/>
        <v>0</v>
      </c>
      <c r="H65" s="86">
        <v>62.4</v>
      </c>
    </row>
    <row r="66" spans="1:8" ht="24" customHeight="1">
      <c r="A66" s="24">
        <v>43</v>
      </c>
      <c r="B66" s="25" t="s">
        <v>2960</v>
      </c>
      <c r="C66" s="25" t="s">
        <v>2961</v>
      </c>
      <c r="D66" s="25" t="s">
        <v>287</v>
      </c>
      <c r="E66" s="16">
        <v>600</v>
      </c>
      <c r="F66" s="77">
        <v>0</v>
      </c>
      <c r="G66" s="83">
        <f t="shared" si="1"/>
        <v>0</v>
      </c>
      <c r="H66" s="83">
        <v>0</v>
      </c>
    </row>
    <row r="67" spans="1:8" ht="13.5" customHeight="1">
      <c r="A67" s="26">
        <v>44</v>
      </c>
      <c r="B67" s="27" t="s">
        <v>2962</v>
      </c>
      <c r="C67" s="27" t="s">
        <v>2963</v>
      </c>
      <c r="D67" s="27" t="s">
        <v>312</v>
      </c>
      <c r="E67" s="28">
        <v>1071.42</v>
      </c>
      <c r="F67" s="79">
        <v>0</v>
      </c>
      <c r="G67" s="86">
        <f t="shared" si="1"/>
        <v>0</v>
      </c>
      <c r="H67" s="86">
        <v>5.1428159999999998</v>
      </c>
    </row>
    <row r="68" spans="1:8" ht="24" customHeight="1">
      <c r="A68" s="24">
        <v>45</v>
      </c>
      <c r="B68" s="25" t="s">
        <v>2090</v>
      </c>
      <c r="C68" s="25" t="s">
        <v>2091</v>
      </c>
      <c r="D68" s="25" t="s">
        <v>287</v>
      </c>
      <c r="E68" s="16">
        <v>600</v>
      </c>
      <c r="F68" s="77">
        <v>0</v>
      </c>
      <c r="G68" s="83">
        <f t="shared" si="1"/>
        <v>0</v>
      </c>
      <c r="H68" s="83">
        <v>0</v>
      </c>
    </row>
    <row r="69" spans="1:8" ht="13.5" customHeight="1">
      <c r="A69" s="26">
        <v>46</v>
      </c>
      <c r="B69" s="27" t="s">
        <v>2092</v>
      </c>
      <c r="C69" s="27" t="s">
        <v>2875</v>
      </c>
      <c r="D69" s="27" t="s">
        <v>287</v>
      </c>
      <c r="E69" s="28">
        <v>600</v>
      </c>
      <c r="F69" s="79">
        <v>0</v>
      </c>
      <c r="G69" s="86">
        <f t="shared" si="1"/>
        <v>0</v>
      </c>
      <c r="H69" s="86">
        <v>0.126</v>
      </c>
    </row>
    <row r="70" spans="1:8" ht="24" customHeight="1">
      <c r="A70" s="24">
        <v>47</v>
      </c>
      <c r="B70" s="25" t="s">
        <v>3229</v>
      </c>
      <c r="C70" s="25" t="s">
        <v>3230</v>
      </c>
      <c r="D70" s="25" t="s">
        <v>287</v>
      </c>
      <c r="E70" s="16">
        <v>600</v>
      </c>
      <c r="F70" s="77">
        <v>0</v>
      </c>
      <c r="G70" s="83">
        <f t="shared" si="1"/>
        <v>0</v>
      </c>
      <c r="H70" s="83">
        <v>0</v>
      </c>
    </row>
    <row r="71" spans="1:8" ht="24" customHeight="1">
      <c r="A71" s="24">
        <v>48</v>
      </c>
      <c r="B71" s="25" t="s">
        <v>3248</v>
      </c>
      <c r="C71" s="25" t="s">
        <v>3249</v>
      </c>
      <c r="D71" s="25" t="s">
        <v>287</v>
      </c>
      <c r="E71" s="16">
        <v>40</v>
      </c>
      <c r="F71" s="77">
        <v>0</v>
      </c>
      <c r="G71" s="83">
        <f t="shared" si="1"/>
        <v>0</v>
      </c>
      <c r="H71" s="83">
        <v>0</v>
      </c>
    </row>
    <row r="72" spans="1:8" ht="24" customHeight="1">
      <c r="A72" s="24">
        <v>49</v>
      </c>
      <c r="B72" s="25" t="s">
        <v>2966</v>
      </c>
      <c r="C72" s="25" t="s">
        <v>2967</v>
      </c>
      <c r="D72" s="25" t="s">
        <v>324</v>
      </c>
      <c r="E72" s="16">
        <v>300</v>
      </c>
      <c r="F72" s="77">
        <v>0</v>
      </c>
      <c r="G72" s="83">
        <f t="shared" si="1"/>
        <v>0</v>
      </c>
      <c r="H72" s="83">
        <v>0</v>
      </c>
    </row>
    <row r="73" spans="1:8" ht="24" customHeight="1">
      <c r="A73" s="24">
        <v>50</v>
      </c>
      <c r="B73" s="25" t="s">
        <v>2594</v>
      </c>
      <c r="C73" s="25" t="s">
        <v>2595</v>
      </c>
      <c r="D73" s="25" t="s">
        <v>324</v>
      </c>
      <c r="E73" s="16">
        <v>300</v>
      </c>
      <c r="F73" s="77">
        <v>0</v>
      </c>
      <c r="G73" s="83">
        <f t="shared" si="1"/>
        <v>0</v>
      </c>
      <c r="H73" s="83">
        <v>0</v>
      </c>
    </row>
    <row r="74" spans="1:8" ht="13.5" customHeight="1">
      <c r="A74" s="53">
        <v>51</v>
      </c>
      <c r="B74" s="54" t="s">
        <v>1570</v>
      </c>
      <c r="C74" s="54" t="s">
        <v>1571</v>
      </c>
      <c r="D74" s="54" t="s">
        <v>1366</v>
      </c>
      <c r="E74" s="55">
        <v>1</v>
      </c>
      <c r="F74" s="80">
        <v>0</v>
      </c>
      <c r="G74" s="87">
        <f t="shared" si="1"/>
        <v>0</v>
      </c>
      <c r="H74" s="87">
        <v>0</v>
      </c>
    </row>
    <row r="75" spans="1:8" ht="28.5" customHeight="1">
      <c r="A75" s="21"/>
      <c r="B75" s="22" t="s">
        <v>2888</v>
      </c>
      <c r="C75" s="22" t="s">
        <v>2889</v>
      </c>
      <c r="D75" s="22"/>
      <c r="E75" s="23"/>
      <c r="F75" s="76"/>
      <c r="G75" s="85">
        <f>G76</f>
        <v>0</v>
      </c>
      <c r="H75" s="85">
        <v>0</v>
      </c>
    </row>
    <row r="76" spans="1:8" ht="24" customHeight="1">
      <c r="A76" s="24">
        <v>52</v>
      </c>
      <c r="B76" s="25" t="s">
        <v>2968</v>
      </c>
      <c r="C76" s="25" t="s">
        <v>2969</v>
      </c>
      <c r="D76" s="25" t="s">
        <v>312</v>
      </c>
      <c r="E76" s="16">
        <v>10</v>
      </c>
      <c r="F76" s="77">
        <v>0</v>
      </c>
      <c r="G76" s="83">
        <f>E76*F76</f>
        <v>0</v>
      </c>
      <c r="H76" s="83">
        <v>0</v>
      </c>
    </row>
    <row r="77" spans="1:8" ht="30.75" customHeight="1">
      <c r="A77" s="18"/>
      <c r="B77" s="19" t="s">
        <v>2892</v>
      </c>
      <c r="C77" s="19" t="s">
        <v>2893</v>
      </c>
      <c r="D77" s="19"/>
      <c r="E77" s="20"/>
      <c r="F77" s="75"/>
      <c r="G77" s="88">
        <f>G78</f>
        <v>0</v>
      </c>
      <c r="H77" s="88">
        <v>0</v>
      </c>
    </row>
    <row r="78" spans="1:8" ht="24" customHeight="1">
      <c r="A78" s="24">
        <v>53</v>
      </c>
      <c r="B78" s="25" t="s">
        <v>3013</v>
      </c>
      <c r="C78" s="25" t="s">
        <v>3014</v>
      </c>
      <c r="D78" s="25" t="s">
        <v>938</v>
      </c>
      <c r="E78" s="16">
        <v>20</v>
      </c>
      <c r="F78" s="77">
        <v>0</v>
      </c>
      <c r="G78" s="83">
        <f>E78*F78</f>
        <v>0</v>
      </c>
      <c r="H78" s="83">
        <v>0</v>
      </c>
    </row>
    <row r="79" spans="1:8" ht="30.75" customHeight="1">
      <c r="A79" s="18"/>
      <c r="B79" s="19" t="s">
        <v>2104</v>
      </c>
      <c r="C79" s="19" t="s">
        <v>2105</v>
      </c>
      <c r="D79" s="19"/>
      <c r="E79" s="20"/>
      <c r="F79" s="75"/>
      <c r="G79" s="88">
        <f>SUM(G80:G82)</f>
        <v>0</v>
      </c>
      <c r="H79" s="88">
        <v>0</v>
      </c>
    </row>
    <row r="80" spans="1:8" ht="13.5" customHeight="1">
      <c r="A80" s="24">
        <v>54</v>
      </c>
      <c r="B80" s="25" t="s">
        <v>2970</v>
      </c>
      <c r="C80" s="25" t="s">
        <v>2971</v>
      </c>
      <c r="D80" s="25" t="s">
        <v>938</v>
      </c>
      <c r="E80" s="16">
        <v>10</v>
      </c>
      <c r="F80" s="77">
        <v>0</v>
      </c>
      <c r="G80" s="83">
        <f>E80*F80</f>
        <v>0</v>
      </c>
      <c r="H80" s="83">
        <v>0</v>
      </c>
    </row>
    <row r="81" spans="1:8" ht="13.5" customHeight="1">
      <c r="A81" s="24">
        <v>55</v>
      </c>
      <c r="B81" s="25" t="s">
        <v>2972</v>
      </c>
      <c r="C81" s="25" t="s">
        <v>2973</v>
      </c>
      <c r="D81" s="25" t="s">
        <v>938</v>
      </c>
      <c r="E81" s="16">
        <v>10</v>
      </c>
      <c r="F81" s="77">
        <v>0</v>
      </c>
      <c r="G81" s="83">
        <f>E81*F81</f>
        <v>0</v>
      </c>
      <c r="H81" s="83">
        <v>0</v>
      </c>
    </row>
    <row r="82" spans="1:8" ht="13.5" customHeight="1">
      <c r="A82" s="24">
        <v>56</v>
      </c>
      <c r="B82" s="25" t="s">
        <v>2974</v>
      </c>
      <c r="C82" s="25" t="s">
        <v>2975</v>
      </c>
      <c r="D82" s="25" t="s">
        <v>938</v>
      </c>
      <c r="E82" s="16">
        <v>10</v>
      </c>
      <c r="F82" s="77">
        <v>0</v>
      </c>
      <c r="G82" s="83">
        <f>E82*F82</f>
        <v>0</v>
      </c>
      <c r="H82" s="83">
        <v>0</v>
      </c>
    </row>
    <row r="83" spans="1:8" ht="30.75" customHeight="1">
      <c r="A83" s="29"/>
      <c r="B83" s="30"/>
      <c r="C83" s="30" t="s">
        <v>313</v>
      </c>
      <c r="D83" s="30"/>
      <c r="E83" s="31"/>
      <c r="F83" s="81"/>
      <c r="G83" s="89">
        <f>G11+G17+G77+G79</f>
        <v>0</v>
      </c>
      <c r="H83" s="89">
        <v>139.249832</v>
      </c>
    </row>
    <row r="85" spans="1:8" ht="15">
      <c r="B85" s="19"/>
      <c r="C85" s="19"/>
    </row>
    <row r="86" spans="1:8" ht="12" customHeight="1">
      <c r="A86" s="90"/>
      <c r="B86" s="91"/>
      <c r="C86" s="91"/>
      <c r="D86" s="91"/>
      <c r="E86" s="92"/>
      <c r="F86" s="93"/>
      <c r="G86" s="92"/>
      <c r="H86" s="92"/>
    </row>
  </sheetData>
  <sheetProtection algorithmName="SHA-512" hashValue="qgfURFrAQUpj8D48owkkZPeqwNIRJcVkkK/qzxtff0VsjBGgG1AAE1teFE3lI3V9zmR/nCo0iCGfggKxvPROJw==" saltValue="/sERH5PE9gIJOrXqYrOsaA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138">
    <pageSetUpPr fitToPage="1"/>
  </sheetPr>
  <dimension ref="A1:H69"/>
  <sheetViews>
    <sheetView topLeftCell="A47" workbookViewId="0">
      <selection activeCell="H45" sqref="H45"/>
    </sheetView>
  </sheetViews>
  <sheetFormatPr defaultColWidth="10.5" defaultRowHeight="12" customHeight="1"/>
  <cols>
    <col min="1" max="1" width="6.66406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3250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2946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2947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G12+G40+G55</f>
        <v>0</v>
      </c>
      <c r="H11" s="88">
        <v>49.845957200000001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SUM(G13:G39)</f>
        <v>0</v>
      </c>
      <c r="H12" s="85">
        <v>1.4146380000000001</v>
      </c>
    </row>
    <row r="13" spans="1:8" ht="24" customHeight="1">
      <c r="A13" s="24">
        <v>1</v>
      </c>
      <c r="B13" s="25" t="s">
        <v>3165</v>
      </c>
      <c r="C13" s="25" t="s">
        <v>3166</v>
      </c>
      <c r="D13" s="25" t="s">
        <v>287</v>
      </c>
      <c r="E13" s="16">
        <v>250</v>
      </c>
      <c r="F13" s="77">
        <v>0</v>
      </c>
      <c r="G13" s="83">
        <f>E13*F13</f>
        <v>0</v>
      </c>
      <c r="H13" s="83">
        <v>0</v>
      </c>
    </row>
    <row r="14" spans="1:8" ht="13.5" customHeight="1">
      <c r="A14" s="26">
        <v>2</v>
      </c>
      <c r="B14" s="27" t="s">
        <v>3167</v>
      </c>
      <c r="C14" s="27" t="s">
        <v>3168</v>
      </c>
      <c r="D14" s="27" t="s">
        <v>287</v>
      </c>
      <c r="E14" s="28">
        <v>250</v>
      </c>
      <c r="F14" s="79">
        <v>0</v>
      </c>
      <c r="G14" s="86">
        <f t="shared" ref="G14:G39" si="0">E14*F14</f>
        <v>0</v>
      </c>
      <c r="H14" s="86">
        <v>4.2500000000000003E-2</v>
      </c>
    </row>
    <row r="15" spans="1:8" ht="24" customHeight="1">
      <c r="A15" s="24">
        <v>3</v>
      </c>
      <c r="B15" s="25" t="s">
        <v>3169</v>
      </c>
      <c r="C15" s="25" t="s">
        <v>3170</v>
      </c>
      <c r="D15" s="25" t="s">
        <v>287</v>
      </c>
      <c r="E15" s="16">
        <v>20</v>
      </c>
      <c r="F15" s="77">
        <v>0</v>
      </c>
      <c r="G15" s="83">
        <f t="shared" si="0"/>
        <v>0</v>
      </c>
      <c r="H15" s="83">
        <v>0</v>
      </c>
    </row>
    <row r="16" spans="1:8" ht="13.5" customHeight="1">
      <c r="A16" s="26">
        <v>4</v>
      </c>
      <c r="B16" s="27" t="s">
        <v>3171</v>
      </c>
      <c r="C16" s="27" t="s">
        <v>3172</v>
      </c>
      <c r="D16" s="27" t="s">
        <v>287</v>
      </c>
      <c r="E16" s="28">
        <v>20</v>
      </c>
      <c r="F16" s="79">
        <v>0</v>
      </c>
      <c r="G16" s="86">
        <f t="shared" si="0"/>
        <v>0</v>
      </c>
      <c r="H16" s="86">
        <v>4.086E-2</v>
      </c>
    </row>
    <row r="17" spans="1:8" ht="24" customHeight="1">
      <c r="A17" s="24">
        <v>5</v>
      </c>
      <c r="B17" s="25" t="s">
        <v>3173</v>
      </c>
      <c r="C17" s="25" t="s">
        <v>3174</v>
      </c>
      <c r="D17" s="25" t="s">
        <v>287</v>
      </c>
      <c r="E17" s="16">
        <v>50</v>
      </c>
      <c r="F17" s="77">
        <v>0</v>
      </c>
      <c r="G17" s="83">
        <f t="shared" si="0"/>
        <v>0</v>
      </c>
      <c r="H17" s="83">
        <v>0</v>
      </c>
    </row>
    <row r="18" spans="1:8" ht="13.5" customHeight="1">
      <c r="A18" s="26">
        <v>6</v>
      </c>
      <c r="B18" s="27" t="s">
        <v>3175</v>
      </c>
      <c r="C18" s="27" t="s">
        <v>3176</v>
      </c>
      <c r="D18" s="27" t="s">
        <v>287</v>
      </c>
      <c r="E18" s="28">
        <v>50</v>
      </c>
      <c r="F18" s="79">
        <v>0</v>
      </c>
      <c r="G18" s="86">
        <f t="shared" si="0"/>
        <v>0</v>
      </c>
      <c r="H18" s="86">
        <v>8.5000000000000006E-3</v>
      </c>
    </row>
    <row r="19" spans="1:8" ht="24" customHeight="1">
      <c r="A19" s="24">
        <v>7</v>
      </c>
      <c r="B19" s="25" t="s">
        <v>2272</v>
      </c>
      <c r="C19" s="25" t="s">
        <v>3177</v>
      </c>
      <c r="D19" s="25" t="s">
        <v>312</v>
      </c>
      <c r="E19" s="16">
        <v>24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8</v>
      </c>
      <c r="B20" s="27" t="s">
        <v>3178</v>
      </c>
      <c r="C20" s="27" t="s">
        <v>3179</v>
      </c>
      <c r="D20" s="27" t="s">
        <v>312</v>
      </c>
      <c r="E20" s="28">
        <v>24</v>
      </c>
      <c r="F20" s="79">
        <v>0</v>
      </c>
      <c r="G20" s="86">
        <f t="shared" si="0"/>
        <v>0</v>
      </c>
      <c r="H20" s="86">
        <v>7.2000000000000005E-4</v>
      </c>
    </row>
    <row r="21" spans="1:8" ht="24" customHeight="1">
      <c r="A21" s="24">
        <v>9</v>
      </c>
      <c r="B21" s="25" t="s">
        <v>3180</v>
      </c>
      <c r="C21" s="25" t="s">
        <v>3181</v>
      </c>
      <c r="D21" s="25" t="s">
        <v>312</v>
      </c>
      <c r="E21" s="16">
        <v>8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3182</v>
      </c>
      <c r="C22" s="27" t="s">
        <v>3183</v>
      </c>
      <c r="D22" s="27" t="s">
        <v>312</v>
      </c>
      <c r="E22" s="28">
        <v>0.8</v>
      </c>
      <c r="F22" s="79">
        <v>0</v>
      </c>
      <c r="G22" s="86">
        <f t="shared" si="0"/>
        <v>0</v>
      </c>
      <c r="H22" s="86">
        <v>7.9999999999999996E-6</v>
      </c>
    </row>
    <row r="23" spans="1:8" ht="24" customHeight="1">
      <c r="A23" s="24">
        <v>11</v>
      </c>
      <c r="B23" s="25" t="s">
        <v>3184</v>
      </c>
      <c r="C23" s="25" t="s">
        <v>3185</v>
      </c>
      <c r="D23" s="25" t="s">
        <v>312</v>
      </c>
      <c r="E23" s="16">
        <v>4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6">
        <v>12</v>
      </c>
      <c r="B24" s="27" t="s">
        <v>3186</v>
      </c>
      <c r="C24" s="27" t="s">
        <v>3187</v>
      </c>
      <c r="D24" s="27" t="s">
        <v>312</v>
      </c>
      <c r="E24" s="28">
        <v>4</v>
      </c>
      <c r="F24" s="79">
        <v>0</v>
      </c>
      <c r="G24" s="86">
        <f t="shared" si="0"/>
        <v>0</v>
      </c>
      <c r="H24" s="86">
        <v>5.5999999999999999E-3</v>
      </c>
    </row>
    <row r="25" spans="1:8" ht="13.5" customHeight="1">
      <c r="A25" s="24">
        <v>13</v>
      </c>
      <c r="B25" s="25" t="s">
        <v>3188</v>
      </c>
      <c r="C25" s="25" t="s">
        <v>3189</v>
      </c>
      <c r="D25" s="25" t="s">
        <v>312</v>
      </c>
      <c r="E25" s="16">
        <v>4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14</v>
      </c>
      <c r="B26" s="27" t="s">
        <v>3190</v>
      </c>
      <c r="C26" s="27" t="s">
        <v>3191</v>
      </c>
      <c r="D26" s="27" t="s">
        <v>312</v>
      </c>
      <c r="E26" s="28">
        <v>4</v>
      </c>
      <c r="F26" s="79">
        <v>0</v>
      </c>
      <c r="G26" s="86">
        <f t="shared" si="0"/>
        <v>0</v>
      </c>
      <c r="H26" s="86">
        <v>0.65659999999999996</v>
      </c>
    </row>
    <row r="27" spans="1:8" ht="13.5" customHeight="1">
      <c r="A27" s="24">
        <v>15</v>
      </c>
      <c r="B27" s="25" t="s">
        <v>3194</v>
      </c>
      <c r="C27" s="25" t="s">
        <v>3195</v>
      </c>
      <c r="D27" s="25" t="s">
        <v>312</v>
      </c>
      <c r="E27" s="16">
        <v>4</v>
      </c>
      <c r="F27" s="77">
        <v>0</v>
      </c>
      <c r="G27" s="83">
        <f t="shared" si="0"/>
        <v>0</v>
      </c>
      <c r="H27" s="83">
        <v>0</v>
      </c>
    </row>
    <row r="28" spans="1:8" ht="22.5">
      <c r="A28" s="26">
        <v>16</v>
      </c>
      <c r="B28" s="27" t="s">
        <v>3196</v>
      </c>
      <c r="C28" s="27" t="s">
        <v>3197</v>
      </c>
      <c r="D28" s="27" t="s">
        <v>312</v>
      </c>
      <c r="E28" s="28">
        <v>4</v>
      </c>
      <c r="F28" s="79">
        <v>0</v>
      </c>
      <c r="G28" s="86">
        <f t="shared" si="0"/>
        <v>0</v>
      </c>
      <c r="H28" s="86">
        <v>5.04E-2</v>
      </c>
    </row>
    <row r="29" spans="1:8" ht="13.5" customHeight="1">
      <c r="A29" s="24">
        <v>17</v>
      </c>
      <c r="B29" s="25" t="s">
        <v>3200</v>
      </c>
      <c r="C29" s="25" t="s">
        <v>3201</v>
      </c>
      <c r="D29" s="25" t="s">
        <v>312</v>
      </c>
      <c r="E29" s="16">
        <v>6</v>
      </c>
      <c r="F29" s="77">
        <v>0</v>
      </c>
      <c r="G29" s="83">
        <f t="shared" si="0"/>
        <v>0</v>
      </c>
      <c r="H29" s="83">
        <v>0</v>
      </c>
    </row>
    <row r="30" spans="1:8" ht="22.5">
      <c r="A30" s="26">
        <v>18</v>
      </c>
      <c r="B30" s="27" t="s">
        <v>3202</v>
      </c>
      <c r="C30" s="27" t="s">
        <v>3203</v>
      </c>
      <c r="D30" s="27" t="s">
        <v>312</v>
      </c>
      <c r="E30" s="28">
        <v>6</v>
      </c>
      <c r="F30" s="79">
        <v>0</v>
      </c>
      <c r="G30" s="86">
        <f t="shared" si="0"/>
        <v>0</v>
      </c>
      <c r="H30" s="86">
        <v>2.478E-2</v>
      </c>
    </row>
    <row r="31" spans="1:8" ht="13.5" customHeight="1">
      <c r="A31" s="24">
        <v>19</v>
      </c>
      <c r="B31" s="25" t="s">
        <v>3206</v>
      </c>
      <c r="C31" s="25" t="s">
        <v>3207</v>
      </c>
      <c r="D31" s="25" t="s">
        <v>312</v>
      </c>
      <c r="E31" s="16">
        <v>285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6">
        <v>20</v>
      </c>
      <c r="B32" s="27" t="s">
        <v>1387</v>
      </c>
      <c r="C32" s="27" t="s">
        <v>1388</v>
      </c>
      <c r="D32" s="27" t="s">
        <v>453</v>
      </c>
      <c r="E32" s="28">
        <v>268.47000000000003</v>
      </c>
      <c r="F32" s="79">
        <v>0</v>
      </c>
      <c r="G32" s="86">
        <f t="shared" si="0"/>
        <v>0</v>
      </c>
      <c r="H32" s="86">
        <v>0.26846999999999999</v>
      </c>
    </row>
    <row r="33" spans="1:8" ht="13.5" customHeight="1">
      <c r="A33" s="24">
        <v>21</v>
      </c>
      <c r="B33" s="25" t="s">
        <v>3208</v>
      </c>
      <c r="C33" s="25" t="s">
        <v>3209</v>
      </c>
      <c r="D33" s="25" t="s">
        <v>287</v>
      </c>
      <c r="E33" s="16">
        <v>50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 t="s">
        <v>3210</v>
      </c>
      <c r="C34" s="27" t="s">
        <v>3211</v>
      </c>
      <c r="D34" s="27" t="s">
        <v>287</v>
      </c>
      <c r="E34" s="28">
        <v>60</v>
      </c>
      <c r="F34" s="79">
        <v>0</v>
      </c>
      <c r="G34" s="86">
        <f t="shared" si="0"/>
        <v>0</v>
      </c>
      <c r="H34" s="86">
        <v>8.3999999999999995E-3</v>
      </c>
    </row>
    <row r="35" spans="1:8" ht="13.5" customHeight="1">
      <c r="A35" s="24">
        <v>23</v>
      </c>
      <c r="B35" s="25" t="s">
        <v>3212</v>
      </c>
      <c r="C35" s="25" t="s">
        <v>3213</v>
      </c>
      <c r="D35" s="25" t="s">
        <v>287</v>
      </c>
      <c r="E35" s="16">
        <v>285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24</v>
      </c>
      <c r="B36" s="27" t="s">
        <v>3214</v>
      </c>
      <c r="C36" s="27" t="s">
        <v>3215</v>
      </c>
      <c r="D36" s="27" t="s">
        <v>287</v>
      </c>
      <c r="E36" s="28">
        <v>342</v>
      </c>
      <c r="F36" s="79">
        <v>0</v>
      </c>
      <c r="G36" s="86">
        <f t="shared" si="0"/>
        <v>0</v>
      </c>
      <c r="H36" s="86">
        <v>0.30780000000000002</v>
      </c>
    </row>
    <row r="37" spans="1:8" ht="13.5" customHeight="1">
      <c r="A37" s="24">
        <v>25</v>
      </c>
      <c r="B37" s="25" t="s">
        <v>2956</v>
      </c>
      <c r="C37" s="25" t="s">
        <v>2957</v>
      </c>
      <c r="D37" s="25" t="s">
        <v>938</v>
      </c>
      <c r="E37" s="16">
        <v>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53">
        <v>26</v>
      </c>
      <c r="B38" s="54" t="s">
        <v>1568</v>
      </c>
      <c r="C38" s="54" t="s">
        <v>1569</v>
      </c>
      <c r="D38" s="54" t="s">
        <v>1366</v>
      </c>
      <c r="E38" s="55">
        <v>3</v>
      </c>
      <c r="F38" s="80">
        <v>0</v>
      </c>
      <c r="G38" s="87">
        <f t="shared" si="0"/>
        <v>0</v>
      </c>
      <c r="H38" s="87">
        <v>0</v>
      </c>
    </row>
    <row r="39" spans="1:8" ht="13.5" customHeight="1">
      <c r="A39" s="53">
        <v>27</v>
      </c>
      <c r="B39" s="54" t="s">
        <v>1570</v>
      </c>
      <c r="C39" s="54" t="s">
        <v>1571</v>
      </c>
      <c r="D39" s="54" t="s">
        <v>1366</v>
      </c>
      <c r="E39" s="55">
        <v>1</v>
      </c>
      <c r="F39" s="80">
        <v>0</v>
      </c>
      <c r="G39" s="87">
        <f t="shared" si="0"/>
        <v>0</v>
      </c>
      <c r="H39" s="87">
        <v>0</v>
      </c>
    </row>
    <row r="40" spans="1:8" ht="28.5" customHeight="1">
      <c r="A40" s="21"/>
      <c r="B40" s="22" t="s">
        <v>1960</v>
      </c>
      <c r="C40" s="22" t="s">
        <v>1961</v>
      </c>
      <c r="D40" s="22"/>
      <c r="E40" s="23"/>
      <c r="F40" s="76"/>
      <c r="G40" s="85">
        <f>SUM(G41:G54)</f>
        <v>0</v>
      </c>
      <c r="H40" s="85">
        <v>48.431319199999997</v>
      </c>
    </row>
    <row r="41" spans="1:8" ht="24" customHeight="1">
      <c r="A41" s="24">
        <v>28</v>
      </c>
      <c r="B41" s="25" t="s">
        <v>2930</v>
      </c>
      <c r="C41" s="25" t="s">
        <v>3012</v>
      </c>
      <c r="D41" s="25" t="s">
        <v>277</v>
      </c>
      <c r="E41" s="16">
        <v>8</v>
      </c>
      <c r="F41" s="77">
        <v>0</v>
      </c>
      <c r="G41" s="83">
        <f>E41*F41</f>
        <v>0</v>
      </c>
      <c r="H41" s="83">
        <v>0</v>
      </c>
    </row>
    <row r="42" spans="1:8" ht="24" customHeight="1">
      <c r="A42" s="24">
        <v>29</v>
      </c>
      <c r="B42" s="25" t="s">
        <v>3221</v>
      </c>
      <c r="C42" s="25" t="s">
        <v>3222</v>
      </c>
      <c r="D42" s="25" t="s">
        <v>277</v>
      </c>
      <c r="E42" s="16">
        <v>10.8</v>
      </c>
      <c r="F42" s="77">
        <v>0</v>
      </c>
      <c r="G42" s="83">
        <f t="shared" ref="G42:G54" si="1">E42*F42</f>
        <v>0</v>
      </c>
      <c r="H42" s="83">
        <v>0</v>
      </c>
    </row>
    <row r="43" spans="1:8" ht="24" customHeight="1">
      <c r="A43" s="26">
        <v>30</v>
      </c>
      <c r="B43" s="27" t="s">
        <v>3223</v>
      </c>
      <c r="C43" s="27" t="s">
        <v>3224</v>
      </c>
      <c r="D43" s="27" t="s">
        <v>277</v>
      </c>
      <c r="E43" s="28">
        <v>10.8</v>
      </c>
      <c r="F43" s="79">
        <v>0</v>
      </c>
      <c r="G43" s="86">
        <f t="shared" si="1"/>
        <v>0</v>
      </c>
      <c r="H43" s="86">
        <v>23.613119999999999</v>
      </c>
    </row>
    <row r="44" spans="1:8" ht="24" customHeight="1">
      <c r="A44" s="24">
        <v>31</v>
      </c>
      <c r="B44" s="25" t="s">
        <v>3225</v>
      </c>
      <c r="C44" s="25" t="s">
        <v>3226</v>
      </c>
      <c r="D44" s="25" t="s">
        <v>287</v>
      </c>
      <c r="E44" s="16">
        <v>220</v>
      </c>
      <c r="F44" s="77">
        <v>0</v>
      </c>
      <c r="G44" s="83">
        <f t="shared" si="1"/>
        <v>0</v>
      </c>
      <c r="H44" s="83">
        <v>0</v>
      </c>
    </row>
    <row r="45" spans="1:8" ht="24" customHeight="1">
      <c r="A45" s="24">
        <v>32</v>
      </c>
      <c r="B45" s="25" t="s">
        <v>2173</v>
      </c>
      <c r="C45" s="25" t="s">
        <v>2174</v>
      </c>
      <c r="D45" s="25" t="s">
        <v>287</v>
      </c>
      <c r="E45" s="16">
        <v>220</v>
      </c>
      <c r="F45" s="77">
        <v>0</v>
      </c>
      <c r="G45" s="83">
        <f t="shared" si="1"/>
        <v>0</v>
      </c>
      <c r="H45" s="83">
        <v>0</v>
      </c>
    </row>
    <row r="46" spans="1:8" ht="13.5" customHeight="1">
      <c r="A46" s="26">
        <v>33</v>
      </c>
      <c r="B46" s="27" t="s">
        <v>2175</v>
      </c>
      <c r="C46" s="27" t="s">
        <v>2872</v>
      </c>
      <c r="D46" s="27" t="s">
        <v>280</v>
      </c>
      <c r="E46" s="28">
        <v>22.88</v>
      </c>
      <c r="F46" s="79">
        <v>0</v>
      </c>
      <c r="G46" s="86">
        <f t="shared" si="1"/>
        <v>0</v>
      </c>
      <c r="H46" s="86">
        <v>22.88</v>
      </c>
    </row>
    <row r="47" spans="1:8" ht="24" customHeight="1">
      <c r="A47" s="24">
        <v>34</v>
      </c>
      <c r="B47" s="25" t="s">
        <v>2960</v>
      </c>
      <c r="C47" s="25" t="s">
        <v>2961</v>
      </c>
      <c r="D47" s="25" t="s">
        <v>287</v>
      </c>
      <c r="E47" s="16">
        <v>220</v>
      </c>
      <c r="F47" s="77">
        <v>0</v>
      </c>
      <c r="G47" s="83">
        <f t="shared" si="1"/>
        <v>0</v>
      </c>
      <c r="H47" s="83">
        <v>0</v>
      </c>
    </row>
    <row r="48" spans="1:8" ht="13.5" customHeight="1">
      <c r="A48" s="26">
        <v>35</v>
      </c>
      <c r="B48" s="27" t="s">
        <v>2962</v>
      </c>
      <c r="C48" s="27" t="s">
        <v>2963</v>
      </c>
      <c r="D48" s="27" t="s">
        <v>312</v>
      </c>
      <c r="E48" s="28">
        <v>392.85399999999998</v>
      </c>
      <c r="F48" s="79">
        <v>0</v>
      </c>
      <c r="G48" s="86">
        <f t="shared" si="1"/>
        <v>0</v>
      </c>
      <c r="H48" s="86">
        <v>1.8856991999999999</v>
      </c>
    </row>
    <row r="49" spans="1:8" ht="24" customHeight="1">
      <c r="A49" s="24">
        <v>36</v>
      </c>
      <c r="B49" s="25" t="s">
        <v>2090</v>
      </c>
      <c r="C49" s="25" t="s">
        <v>2091</v>
      </c>
      <c r="D49" s="25" t="s">
        <v>287</v>
      </c>
      <c r="E49" s="16">
        <v>250</v>
      </c>
      <c r="F49" s="77">
        <v>0</v>
      </c>
      <c r="G49" s="83">
        <f t="shared" si="1"/>
        <v>0</v>
      </c>
      <c r="H49" s="83">
        <v>0</v>
      </c>
    </row>
    <row r="50" spans="1:8" ht="13.5" customHeight="1">
      <c r="A50" s="26">
        <v>37</v>
      </c>
      <c r="B50" s="27" t="s">
        <v>2092</v>
      </c>
      <c r="C50" s="27" t="s">
        <v>2875</v>
      </c>
      <c r="D50" s="27" t="s">
        <v>287</v>
      </c>
      <c r="E50" s="28">
        <v>250</v>
      </c>
      <c r="F50" s="79">
        <v>0</v>
      </c>
      <c r="G50" s="86">
        <f t="shared" si="1"/>
        <v>0</v>
      </c>
      <c r="H50" s="86">
        <v>5.2499999999999998E-2</v>
      </c>
    </row>
    <row r="51" spans="1:8" ht="24" customHeight="1">
      <c r="A51" s="24">
        <v>38</v>
      </c>
      <c r="B51" s="25" t="s">
        <v>3229</v>
      </c>
      <c r="C51" s="25" t="s">
        <v>3230</v>
      </c>
      <c r="D51" s="25" t="s">
        <v>287</v>
      </c>
      <c r="E51" s="16">
        <v>220</v>
      </c>
      <c r="F51" s="77">
        <v>0</v>
      </c>
      <c r="G51" s="83">
        <f t="shared" si="1"/>
        <v>0</v>
      </c>
      <c r="H51" s="83">
        <v>0</v>
      </c>
    </row>
    <row r="52" spans="1:8" ht="24" customHeight="1">
      <c r="A52" s="24">
        <v>39</v>
      </c>
      <c r="B52" s="25" t="s">
        <v>2966</v>
      </c>
      <c r="C52" s="25" t="s">
        <v>2967</v>
      </c>
      <c r="D52" s="25" t="s">
        <v>324</v>
      </c>
      <c r="E52" s="16">
        <v>110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4">
        <v>40</v>
      </c>
      <c r="B53" s="25" t="s">
        <v>2594</v>
      </c>
      <c r="C53" s="25" t="s">
        <v>2595</v>
      </c>
      <c r="D53" s="25" t="s">
        <v>324</v>
      </c>
      <c r="E53" s="16">
        <v>110</v>
      </c>
      <c r="F53" s="77">
        <v>0</v>
      </c>
      <c r="G53" s="83">
        <f t="shared" si="1"/>
        <v>0</v>
      </c>
      <c r="H53" s="83">
        <v>0</v>
      </c>
    </row>
    <row r="54" spans="1:8" ht="13.5" customHeight="1">
      <c r="A54" s="53">
        <v>41</v>
      </c>
      <c r="B54" s="54" t="s">
        <v>1570</v>
      </c>
      <c r="C54" s="54" t="s">
        <v>1571</v>
      </c>
      <c r="D54" s="54" t="s">
        <v>1366</v>
      </c>
      <c r="E54" s="55">
        <v>1</v>
      </c>
      <c r="F54" s="80">
        <v>0</v>
      </c>
      <c r="G54" s="87">
        <f t="shared" si="1"/>
        <v>0</v>
      </c>
      <c r="H54" s="87">
        <v>0</v>
      </c>
    </row>
    <row r="55" spans="1:8" ht="28.5" customHeight="1">
      <c r="A55" s="21"/>
      <c r="B55" s="22" t="s">
        <v>2888</v>
      </c>
      <c r="C55" s="22" t="s">
        <v>2889</v>
      </c>
      <c r="D55" s="22"/>
      <c r="E55" s="23"/>
      <c r="F55" s="76"/>
      <c r="G55" s="85">
        <f>G56</f>
        <v>0</v>
      </c>
      <c r="H55" s="85">
        <v>0</v>
      </c>
    </row>
    <row r="56" spans="1:8" ht="24" customHeight="1">
      <c r="A56" s="24">
        <v>42</v>
      </c>
      <c r="B56" s="25" t="s">
        <v>2968</v>
      </c>
      <c r="C56" s="25" t="s">
        <v>2969</v>
      </c>
      <c r="D56" s="25" t="s">
        <v>312</v>
      </c>
      <c r="E56" s="16">
        <v>5</v>
      </c>
      <c r="F56" s="77">
        <v>0</v>
      </c>
      <c r="G56" s="83">
        <f>E56*F56</f>
        <v>0</v>
      </c>
      <c r="H56" s="83">
        <v>0</v>
      </c>
    </row>
    <row r="57" spans="1:8" ht="30.75" customHeight="1">
      <c r="A57" s="18"/>
      <c r="B57" s="19" t="s">
        <v>2892</v>
      </c>
      <c r="C57" s="19" t="s">
        <v>2893</v>
      </c>
      <c r="D57" s="19"/>
      <c r="E57" s="20"/>
      <c r="F57" s="75"/>
      <c r="G57" s="88">
        <f>G58</f>
        <v>0</v>
      </c>
      <c r="H57" s="88">
        <v>0</v>
      </c>
    </row>
    <row r="58" spans="1:8" ht="24" customHeight="1">
      <c r="A58" s="24">
        <v>43</v>
      </c>
      <c r="B58" s="25" t="s">
        <v>3013</v>
      </c>
      <c r="C58" s="25" t="s">
        <v>3014</v>
      </c>
      <c r="D58" s="25" t="s">
        <v>938</v>
      </c>
      <c r="E58" s="16">
        <v>10</v>
      </c>
      <c r="F58" s="77">
        <v>0</v>
      </c>
      <c r="G58" s="83">
        <f>E58*F58</f>
        <v>0</v>
      </c>
      <c r="H58" s="83">
        <v>0</v>
      </c>
    </row>
    <row r="59" spans="1:8" ht="30.75" customHeight="1">
      <c r="A59" s="18"/>
      <c r="B59" s="19" t="s">
        <v>2104</v>
      </c>
      <c r="C59" s="19" t="s">
        <v>2105</v>
      </c>
      <c r="D59" s="19"/>
      <c r="E59" s="20"/>
      <c r="F59" s="75"/>
      <c r="G59" s="88">
        <f>SUM(G60:G62)</f>
        <v>0</v>
      </c>
      <c r="H59" s="88">
        <v>0</v>
      </c>
    </row>
    <row r="60" spans="1:8" ht="13.5" customHeight="1">
      <c r="A60" s="24">
        <v>44</v>
      </c>
      <c r="B60" s="25" t="s">
        <v>2970</v>
      </c>
      <c r="C60" s="25" t="s">
        <v>2971</v>
      </c>
      <c r="D60" s="25" t="s">
        <v>938</v>
      </c>
      <c r="E60" s="16">
        <v>5</v>
      </c>
      <c r="F60" s="77">
        <v>0</v>
      </c>
      <c r="G60" s="83">
        <f>E60*F60</f>
        <v>0</v>
      </c>
      <c r="H60" s="83">
        <v>0</v>
      </c>
    </row>
    <row r="61" spans="1:8" ht="13.5" customHeight="1">
      <c r="A61" s="24">
        <v>45</v>
      </c>
      <c r="B61" s="25" t="s">
        <v>2972</v>
      </c>
      <c r="C61" s="25" t="s">
        <v>2973</v>
      </c>
      <c r="D61" s="25" t="s">
        <v>938</v>
      </c>
      <c r="E61" s="16">
        <v>5</v>
      </c>
      <c r="F61" s="77">
        <v>0</v>
      </c>
      <c r="G61" s="83">
        <f>E61*F61</f>
        <v>0</v>
      </c>
      <c r="H61" s="83">
        <v>0</v>
      </c>
    </row>
    <row r="62" spans="1:8" ht="13.5" customHeight="1">
      <c r="A62" s="24">
        <v>46</v>
      </c>
      <c r="B62" s="25" t="s">
        <v>2974</v>
      </c>
      <c r="C62" s="25" t="s">
        <v>2975</v>
      </c>
      <c r="D62" s="25" t="s">
        <v>938</v>
      </c>
      <c r="E62" s="16">
        <v>5</v>
      </c>
      <c r="F62" s="77">
        <v>0</v>
      </c>
      <c r="G62" s="83">
        <f>E62*F62</f>
        <v>0</v>
      </c>
      <c r="H62" s="83">
        <v>0</v>
      </c>
    </row>
    <row r="63" spans="1:8" ht="30.75" customHeight="1">
      <c r="A63" s="29"/>
      <c r="B63" s="30"/>
      <c r="C63" s="30" t="s">
        <v>313</v>
      </c>
      <c r="D63" s="30"/>
      <c r="E63" s="31"/>
      <c r="F63" s="89"/>
      <c r="G63" s="89">
        <f>G11+G57+G59</f>
        <v>0</v>
      </c>
      <c r="H63" s="89">
        <v>49.845957200000001</v>
      </c>
    </row>
    <row r="64" spans="1:8" ht="12" customHeight="1">
      <c r="C64" s="19"/>
    </row>
    <row r="65" spans="1:8" ht="15">
      <c r="B65" s="19"/>
      <c r="C65" s="19"/>
    </row>
    <row r="66" spans="1:8" ht="12" customHeight="1">
      <c r="A66" s="90"/>
      <c r="B66" s="91"/>
      <c r="C66" s="91"/>
      <c r="D66" s="91"/>
      <c r="E66" s="92"/>
      <c r="F66" s="92"/>
      <c r="G66" s="92"/>
      <c r="H66" s="92"/>
    </row>
    <row r="69" spans="1:8" ht="12" customHeight="1">
      <c r="A69" s="29"/>
      <c r="B69" s="30"/>
      <c r="C69" s="30"/>
      <c r="D69" s="30"/>
      <c r="E69" s="31"/>
      <c r="F69" s="31"/>
      <c r="G69" s="31"/>
      <c r="H69" s="31"/>
    </row>
  </sheetData>
  <sheetProtection algorithmName="SHA-512" hashValue="hI9piGR0R1sszgC1Rzawy7lZcnpzEXc41MPvVQ4bYEpQcaX0LpmYxJIjoQ8qyfbieL1YB63Ead/JnfqEKzHAug==" saltValue="UbjV/S3sdiLL1J1ObJj2B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8">
    <pageSetUpPr fitToPage="1"/>
  </sheetPr>
  <dimension ref="A1:H47"/>
  <sheetViews>
    <sheetView topLeftCell="C1" workbookViewId="0">
      <selection activeCell="M14" sqref="M1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314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317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7" t="s">
        <v>320</v>
      </c>
      <c r="B7" s="188"/>
      <c r="C7" s="188"/>
      <c r="D7" s="7"/>
      <c r="E7" s="4" t="s">
        <v>321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88"/>
      <c r="G12" s="88">
        <f>G13+G42</f>
        <v>0</v>
      </c>
      <c r="H12" s="88">
        <v>5.0202499999999999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85"/>
      <c r="G13" s="85">
        <f>SUM(G14:G41)</f>
        <v>0</v>
      </c>
      <c r="H13" s="85">
        <v>5.0202499999999999</v>
      </c>
    </row>
    <row r="14" spans="1:8" ht="24" customHeight="1">
      <c r="A14" s="24">
        <v>1</v>
      </c>
      <c r="B14" s="25" t="s">
        <v>322</v>
      </c>
      <c r="C14" s="25" t="s">
        <v>323</v>
      </c>
      <c r="D14" s="25" t="s">
        <v>324</v>
      </c>
      <c r="E14" s="16">
        <v>370.08</v>
      </c>
      <c r="F14" s="77">
        <v>0</v>
      </c>
      <c r="G14" s="83">
        <f>E14*F14</f>
        <v>0</v>
      </c>
      <c r="H14" s="83">
        <v>0</v>
      </c>
    </row>
    <row r="15" spans="1:8" ht="24" customHeight="1">
      <c r="A15" s="24">
        <v>2</v>
      </c>
      <c r="B15" s="25" t="s">
        <v>325</v>
      </c>
      <c r="C15" s="25" t="s">
        <v>326</v>
      </c>
      <c r="D15" s="25" t="s">
        <v>324</v>
      </c>
      <c r="E15" s="16">
        <v>231.48</v>
      </c>
      <c r="F15" s="77">
        <v>0</v>
      </c>
      <c r="G15" s="83">
        <f t="shared" ref="G15:G41" si="0">E15*F15</f>
        <v>0</v>
      </c>
      <c r="H15" s="83">
        <v>0</v>
      </c>
    </row>
    <row r="16" spans="1:8" ht="13.5" customHeight="1">
      <c r="A16" s="24">
        <v>3</v>
      </c>
      <c r="B16" s="25" t="s">
        <v>327</v>
      </c>
      <c r="C16" s="25" t="s">
        <v>328</v>
      </c>
      <c r="D16" s="25" t="s">
        <v>324</v>
      </c>
      <c r="E16" s="16">
        <v>17.25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4</v>
      </c>
      <c r="B17" s="25" t="s">
        <v>329</v>
      </c>
      <c r="C17" s="25" t="s">
        <v>330</v>
      </c>
      <c r="D17" s="25" t="s">
        <v>312</v>
      </c>
      <c r="E17" s="16">
        <v>688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6">
        <v>5</v>
      </c>
      <c r="B18" s="27" t="s">
        <v>331</v>
      </c>
      <c r="C18" s="27" t="s">
        <v>332</v>
      </c>
      <c r="D18" s="27" t="s">
        <v>312</v>
      </c>
      <c r="E18" s="28">
        <v>688</v>
      </c>
      <c r="F18" s="79">
        <v>0</v>
      </c>
      <c r="G18" s="86">
        <f t="shared" si="0"/>
        <v>0</v>
      </c>
      <c r="H18" s="86">
        <v>0.2064</v>
      </c>
    </row>
    <row r="19" spans="1:8" ht="24" customHeight="1">
      <c r="A19" s="24">
        <v>6</v>
      </c>
      <c r="B19" s="25" t="s">
        <v>333</v>
      </c>
      <c r="C19" s="25" t="s">
        <v>334</v>
      </c>
      <c r="D19" s="25" t="s">
        <v>312</v>
      </c>
      <c r="E19" s="16">
        <v>69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335</v>
      </c>
      <c r="C20" s="27" t="s">
        <v>336</v>
      </c>
      <c r="D20" s="27" t="s">
        <v>312</v>
      </c>
      <c r="E20" s="28">
        <v>35</v>
      </c>
      <c r="F20" s="79">
        <v>0</v>
      </c>
      <c r="G20" s="86">
        <f t="shared" si="0"/>
        <v>0</v>
      </c>
      <c r="H20" s="86">
        <v>3.5000000000000003E-2</v>
      </c>
    </row>
    <row r="21" spans="1:8" ht="24" customHeight="1">
      <c r="A21" s="26">
        <v>8</v>
      </c>
      <c r="B21" s="27" t="s">
        <v>337</v>
      </c>
      <c r="C21" s="27" t="s">
        <v>338</v>
      </c>
      <c r="D21" s="27" t="s">
        <v>312</v>
      </c>
      <c r="E21" s="28">
        <v>17</v>
      </c>
      <c r="F21" s="79">
        <v>0</v>
      </c>
      <c r="G21" s="86">
        <f t="shared" si="0"/>
        <v>0</v>
      </c>
      <c r="H21" s="86">
        <v>3.3999999999999998E-3</v>
      </c>
    </row>
    <row r="22" spans="1:8" ht="24" customHeight="1">
      <c r="A22" s="26">
        <v>9</v>
      </c>
      <c r="B22" s="27" t="s">
        <v>339</v>
      </c>
      <c r="C22" s="27" t="s">
        <v>340</v>
      </c>
      <c r="D22" s="27" t="s">
        <v>312</v>
      </c>
      <c r="E22" s="28">
        <v>17</v>
      </c>
      <c r="F22" s="79">
        <v>0</v>
      </c>
      <c r="G22" s="86">
        <f t="shared" si="0"/>
        <v>0</v>
      </c>
      <c r="H22" s="86">
        <v>5.1000000000000004E-3</v>
      </c>
    </row>
    <row r="23" spans="1:8" ht="24" customHeight="1">
      <c r="A23" s="24">
        <v>10</v>
      </c>
      <c r="B23" s="25" t="s">
        <v>341</v>
      </c>
      <c r="C23" s="25" t="s">
        <v>342</v>
      </c>
      <c r="D23" s="25" t="s">
        <v>312</v>
      </c>
      <c r="E23" s="16">
        <v>688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4">
        <v>11</v>
      </c>
      <c r="B24" s="25" t="s">
        <v>343</v>
      </c>
      <c r="C24" s="25" t="s">
        <v>344</v>
      </c>
      <c r="D24" s="25" t="s">
        <v>312</v>
      </c>
      <c r="E24" s="16">
        <v>69</v>
      </c>
      <c r="F24" s="77">
        <v>0</v>
      </c>
      <c r="G24" s="83">
        <f t="shared" si="0"/>
        <v>0</v>
      </c>
      <c r="H24" s="83">
        <v>0</v>
      </c>
    </row>
    <row r="25" spans="1:8" ht="24" customHeight="1">
      <c r="A25" s="24">
        <v>12</v>
      </c>
      <c r="B25" s="25" t="s">
        <v>345</v>
      </c>
      <c r="C25" s="25" t="s">
        <v>346</v>
      </c>
      <c r="D25" s="25" t="s">
        <v>324</v>
      </c>
      <c r="E25" s="16">
        <v>370.08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13</v>
      </c>
      <c r="B26" s="25" t="s">
        <v>347</v>
      </c>
      <c r="C26" s="25" t="s">
        <v>348</v>
      </c>
      <c r="D26" s="25" t="s">
        <v>324</v>
      </c>
      <c r="E26" s="16">
        <v>231.48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14</v>
      </c>
      <c r="B27" s="27" t="s">
        <v>349</v>
      </c>
      <c r="C27" s="27" t="s">
        <v>350</v>
      </c>
      <c r="D27" s="27" t="s">
        <v>351</v>
      </c>
      <c r="E27" s="28">
        <v>2271</v>
      </c>
      <c r="F27" s="79">
        <v>0</v>
      </c>
      <c r="G27" s="86">
        <f t="shared" si="0"/>
        <v>0</v>
      </c>
      <c r="H27" s="86">
        <v>0.68130000000000002</v>
      </c>
    </row>
    <row r="28" spans="1:8" ht="13.5" customHeight="1">
      <c r="A28" s="24">
        <v>15</v>
      </c>
      <c r="B28" s="25" t="s">
        <v>352</v>
      </c>
      <c r="C28" s="25" t="s">
        <v>353</v>
      </c>
      <c r="D28" s="25" t="s">
        <v>324</v>
      </c>
      <c r="E28" s="16">
        <v>17.25</v>
      </c>
      <c r="F28" s="77">
        <v>0</v>
      </c>
      <c r="G28" s="83">
        <f t="shared" si="0"/>
        <v>0</v>
      </c>
      <c r="H28" s="83">
        <v>3.4499999999999999E-3</v>
      </c>
    </row>
    <row r="29" spans="1:8" ht="24" customHeight="1">
      <c r="A29" s="26">
        <v>16</v>
      </c>
      <c r="B29" s="27" t="s">
        <v>354</v>
      </c>
      <c r="C29" s="27" t="s">
        <v>355</v>
      </c>
      <c r="D29" s="27" t="s">
        <v>356</v>
      </c>
      <c r="E29" s="28">
        <v>1</v>
      </c>
      <c r="F29" s="79">
        <v>0</v>
      </c>
      <c r="G29" s="86">
        <f t="shared" si="0"/>
        <v>0</v>
      </c>
      <c r="H29" s="86">
        <v>8.0000000000000002E-3</v>
      </c>
    </row>
    <row r="30" spans="1:8" ht="24" customHeight="1">
      <c r="A30" s="26">
        <v>17</v>
      </c>
      <c r="B30" s="27" t="s">
        <v>357</v>
      </c>
      <c r="C30" s="27" t="s">
        <v>358</v>
      </c>
      <c r="D30" s="27" t="s">
        <v>312</v>
      </c>
      <c r="E30" s="28">
        <v>276</v>
      </c>
      <c r="F30" s="79">
        <v>0</v>
      </c>
      <c r="G30" s="86">
        <f t="shared" si="0"/>
        <v>0</v>
      </c>
      <c r="H30" s="86">
        <v>2.76E-2</v>
      </c>
    </row>
    <row r="31" spans="1:8" ht="24" customHeight="1">
      <c r="A31" s="24">
        <v>18</v>
      </c>
      <c r="B31" s="25" t="s">
        <v>359</v>
      </c>
      <c r="C31" s="25" t="s">
        <v>360</v>
      </c>
      <c r="D31" s="25" t="s">
        <v>280</v>
      </c>
      <c r="E31" s="16">
        <v>7.5999999999999998E-2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19</v>
      </c>
      <c r="B32" s="25" t="s">
        <v>361</v>
      </c>
      <c r="C32" s="25" t="s">
        <v>362</v>
      </c>
      <c r="D32" s="25" t="s">
        <v>280</v>
      </c>
      <c r="E32" s="16">
        <v>7.5999999999999998E-2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6">
        <v>20</v>
      </c>
      <c r="B33" s="27" t="s">
        <v>363</v>
      </c>
      <c r="C33" s="27" t="s">
        <v>364</v>
      </c>
      <c r="D33" s="27" t="s">
        <v>280</v>
      </c>
      <c r="E33" s="28">
        <v>7.5999999999999998E-2</v>
      </c>
      <c r="F33" s="79">
        <v>0</v>
      </c>
      <c r="G33" s="86">
        <f t="shared" si="0"/>
        <v>0</v>
      </c>
      <c r="H33" s="86">
        <v>7.5999999999999998E-2</v>
      </c>
    </row>
    <row r="34" spans="1:8" ht="13.5" customHeight="1">
      <c r="A34" s="24">
        <v>21</v>
      </c>
      <c r="B34" s="25" t="s">
        <v>365</v>
      </c>
      <c r="C34" s="25" t="s">
        <v>366</v>
      </c>
      <c r="D34" s="25" t="s">
        <v>277</v>
      </c>
      <c r="E34" s="16">
        <v>37.85</v>
      </c>
      <c r="F34" s="77">
        <v>0</v>
      </c>
      <c r="G34" s="83">
        <f t="shared" si="0"/>
        <v>0</v>
      </c>
      <c r="H34" s="83">
        <v>0</v>
      </c>
    </row>
    <row r="35" spans="1:8" ht="24" customHeight="1">
      <c r="A35" s="24">
        <v>22</v>
      </c>
      <c r="B35" s="25" t="s">
        <v>367</v>
      </c>
      <c r="C35" s="25" t="s">
        <v>368</v>
      </c>
      <c r="D35" s="25" t="s">
        <v>324</v>
      </c>
      <c r="E35" s="16">
        <v>370.08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24">
        <v>23</v>
      </c>
      <c r="B36" s="25" t="s">
        <v>369</v>
      </c>
      <c r="C36" s="25" t="s">
        <v>370</v>
      </c>
      <c r="D36" s="25" t="s">
        <v>324</v>
      </c>
      <c r="E36" s="16">
        <v>231.48</v>
      </c>
      <c r="F36" s="77">
        <v>0</v>
      </c>
      <c r="G36" s="83">
        <f t="shared" si="0"/>
        <v>0</v>
      </c>
      <c r="H36" s="83">
        <v>0</v>
      </c>
    </row>
    <row r="37" spans="1:8" ht="13.5" customHeight="1">
      <c r="A37" s="24">
        <v>24</v>
      </c>
      <c r="B37" s="25" t="s">
        <v>371</v>
      </c>
      <c r="C37" s="25" t="s">
        <v>372</v>
      </c>
      <c r="D37" s="25" t="s">
        <v>277</v>
      </c>
      <c r="E37" s="16">
        <v>37.85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26">
        <v>25</v>
      </c>
      <c r="B38" s="27" t="s">
        <v>373</v>
      </c>
      <c r="C38" s="27" t="s">
        <v>374</v>
      </c>
      <c r="D38" s="27" t="s">
        <v>277</v>
      </c>
      <c r="E38" s="28">
        <v>37.85</v>
      </c>
      <c r="F38" s="79">
        <v>0</v>
      </c>
      <c r="G38" s="86">
        <v>0</v>
      </c>
      <c r="H38" s="86">
        <v>0</v>
      </c>
    </row>
    <row r="39" spans="1:8" ht="24" customHeight="1">
      <c r="A39" s="24">
        <v>26</v>
      </c>
      <c r="B39" s="25" t="s">
        <v>375</v>
      </c>
      <c r="C39" s="25" t="s">
        <v>376</v>
      </c>
      <c r="D39" s="25" t="s">
        <v>312</v>
      </c>
      <c r="E39" s="16">
        <v>688</v>
      </c>
      <c r="F39" s="77">
        <v>0</v>
      </c>
      <c r="G39" s="83">
        <f t="shared" si="0"/>
        <v>0</v>
      </c>
      <c r="H39" s="83">
        <v>0</v>
      </c>
    </row>
    <row r="40" spans="1:8" ht="24" customHeight="1">
      <c r="A40" s="24">
        <v>27</v>
      </c>
      <c r="B40" s="25" t="s">
        <v>377</v>
      </c>
      <c r="C40" s="25" t="s">
        <v>378</v>
      </c>
      <c r="D40" s="25" t="s">
        <v>312</v>
      </c>
      <c r="E40" s="16">
        <v>69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6">
        <v>28</v>
      </c>
      <c r="B41" s="27" t="s">
        <v>379</v>
      </c>
      <c r="C41" s="27" t="s">
        <v>380</v>
      </c>
      <c r="D41" s="27" t="s">
        <v>280</v>
      </c>
      <c r="E41" s="28">
        <v>3.9740000000000002</v>
      </c>
      <c r="F41" s="79">
        <v>0</v>
      </c>
      <c r="G41" s="86">
        <f t="shared" si="0"/>
        <v>0</v>
      </c>
      <c r="H41" s="86">
        <v>3.9740000000000002</v>
      </c>
    </row>
    <row r="42" spans="1:8" ht="28.5" customHeight="1">
      <c r="A42" s="21"/>
      <c r="B42" s="22" t="s">
        <v>302</v>
      </c>
      <c r="C42" s="22" t="s">
        <v>303</v>
      </c>
      <c r="D42" s="22"/>
      <c r="E42" s="23"/>
      <c r="F42" s="76"/>
      <c r="G42" s="85">
        <f>G43</f>
        <v>0</v>
      </c>
      <c r="H42" s="85">
        <v>0</v>
      </c>
    </row>
    <row r="43" spans="1:8" ht="24" customHeight="1">
      <c r="A43" s="24">
        <v>29</v>
      </c>
      <c r="B43" s="25" t="s">
        <v>381</v>
      </c>
      <c r="C43" s="25" t="s">
        <v>382</v>
      </c>
      <c r="D43" s="25" t="s">
        <v>280</v>
      </c>
      <c r="E43" s="16">
        <v>5.0199999999999996</v>
      </c>
      <c r="F43" s="77">
        <v>0</v>
      </c>
      <c r="G43" s="83">
        <f>E43*F43</f>
        <v>0</v>
      </c>
      <c r="H43" s="83">
        <v>0</v>
      </c>
    </row>
    <row r="44" spans="1:8" ht="30.75" customHeight="1">
      <c r="A44" s="29"/>
      <c r="B44" s="30"/>
      <c r="C44" s="30" t="s">
        <v>313</v>
      </c>
      <c r="D44" s="30"/>
      <c r="E44" s="31"/>
      <c r="F44" s="89"/>
      <c r="G44" s="89">
        <f>G12</f>
        <v>0</v>
      </c>
      <c r="H44" s="89">
        <v>5.0202499999999999</v>
      </c>
    </row>
    <row r="46" spans="1:8" ht="30.75" customHeight="1">
      <c r="B46" s="19"/>
      <c r="C46" s="19"/>
    </row>
    <row r="47" spans="1:8" ht="12" customHeight="1">
      <c r="A47" s="90"/>
      <c r="B47" s="91"/>
      <c r="C47" s="91"/>
      <c r="D47" s="91"/>
      <c r="E47" s="92"/>
      <c r="F47" s="92"/>
      <c r="G47" s="92"/>
      <c r="H47" s="92"/>
    </row>
  </sheetData>
  <sheetProtection algorithmName="SHA-512" hashValue="opsOakUTlaoZlahajix0IimNJZlz9mn5FjFy21hmiZ1jdlrri8hWfzl0CGKCCxj96B1cqviivHjnRAgObeQG+w==" saltValue="aeCX6VD7XqCg2o/TkLkFBg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141">
    <pageSetUpPr fitToPage="1"/>
  </sheetPr>
  <dimension ref="A1:H166"/>
  <sheetViews>
    <sheetView topLeftCell="A146" workbookViewId="0">
      <selection activeCell="F8" sqref="F8"/>
    </sheetView>
  </sheetViews>
  <sheetFormatPr defaultColWidth="10.5" defaultRowHeight="12" customHeight="1"/>
  <cols>
    <col min="1" max="1" width="7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3251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G12+G75+G125</f>
        <v>0</v>
      </c>
      <c r="H11" s="88">
        <v>2.7524799999999998</v>
      </c>
    </row>
    <row r="12" spans="1:8" ht="28.5" customHeight="1">
      <c r="A12" s="21"/>
      <c r="B12" s="22" t="s">
        <v>2049</v>
      </c>
      <c r="C12" s="22" t="s">
        <v>2050</v>
      </c>
      <c r="D12" s="22"/>
      <c r="E12" s="23"/>
      <c r="F12" s="85"/>
      <c r="G12" s="85">
        <f>SUM(G13:G74)</f>
        <v>0</v>
      </c>
      <c r="H12" s="85">
        <v>2.70336</v>
      </c>
    </row>
    <row r="13" spans="1:8" ht="24" customHeight="1">
      <c r="A13" s="24">
        <v>1</v>
      </c>
      <c r="B13" s="25" t="s">
        <v>2565</v>
      </c>
      <c r="C13" s="25" t="s">
        <v>3254</v>
      </c>
      <c r="D13" s="25" t="s">
        <v>312</v>
      </c>
      <c r="E13" s="16">
        <v>22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3255</v>
      </c>
      <c r="C14" s="25" t="s">
        <v>3256</v>
      </c>
      <c r="D14" s="25" t="s">
        <v>312</v>
      </c>
      <c r="E14" s="16">
        <v>12</v>
      </c>
      <c r="F14" s="77">
        <v>0</v>
      </c>
      <c r="G14" s="83">
        <f t="shared" ref="G14:G74" si="0">E14*F14</f>
        <v>0</v>
      </c>
      <c r="H14" s="83">
        <v>0</v>
      </c>
    </row>
    <row r="15" spans="1:8" ht="13.5" customHeight="1">
      <c r="A15" s="26">
        <v>3</v>
      </c>
      <c r="B15" s="27"/>
      <c r="C15" s="27" t="s">
        <v>3257</v>
      </c>
      <c r="D15" s="27" t="s">
        <v>312</v>
      </c>
      <c r="E15" s="28">
        <v>12</v>
      </c>
      <c r="F15" s="79">
        <v>0</v>
      </c>
      <c r="G15" s="86">
        <f t="shared" si="0"/>
        <v>0</v>
      </c>
      <c r="H15" s="86">
        <v>0</v>
      </c>
    </row>
    <row r="16" spans="1:8" ht="24" customHeight="1">
      <c r="A16" s="24">
        <v>4</v>
      </c>
      <c r="B16" s="25" t="s">
        <v>3258</v>
      </c>
      <c r="C16" s="25" t="s">
        <v>3259</v>
      </c>
      <c r="D16" s="25" t="s">
        <v>312</v>
      </c>
      <c r="E16" s="16">
        <v>2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/>
      <c r="C17" s="27" t="s">
        <v>3260</v>
      </c>
      <c r="D17" s="27" t="s">
        <v>312</v>
      </c>
      <c r="E17" s="28">
        <v>2</v>
      </c>
      <c r="F17" s="79">
        <v>0</v>
      </c>
      <c r="G17" s="86">
        <f t="shared" si="0"/>
        <v>0</v>
      </c>
      <c r="H17" s="86">
        <v>0</v>
      </c>
    </row>
    <row r="18" spans="1:8" ht="13.5" customHeight="1">
      <c r="A18" s="26">
        <v>6</v>
      </c>
      <c r="B18" s="27" t="s">
        <v>3261</v>
      </c>
      <c r="C18" s="27" t="s">
        <v>3262</v>
      </c>
      <c r="D18" s="27" t="s">
        <v>312</v>
      </c>
      <c r="E18" s="28">
        <v>15</v>
      </c>
      <c r="F18" s="79">
        <v>0</v>
      </c>
      <c r="G18" s="86">
        <f t="shared" si="0"/>
        <v>0</v>
      </c>
      <c r="H18" s="86">
        <v>0</v>
      </c>
    </row>
    <row r="19" spans="1:8" ht="13.5" customHeight="1">
      <c r="A19" s="24">
        <v>7</v>
      </c>
      <c r="B19" s="25" t="s">
        <v>3263</v>
      </c>
      <c r="C19" s="25" t="s">
        <v>3264</v>
      </c>
      <c r="D19" s="25" t="s">
        <v>312</v>
      </c>
      <c r="E19" s="16">
        <v>2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8</v>
      </c>
      <c r="B20" s="27"/>
      <c r="C20" s="27" t="s">
        <v>3265</v>
      </c>
      <c r="D20" s="27" t="s">
        <v>312</v>
      </c>
      <c r="E20" s="28">
        <v>2</v>
      </c>
      <c r="F20" s="79">
        <v>0</v>
      </c>
      <c r="G20" s="86">
        <f t="shared" si="0"/>
        <v>0</v>
      </c>
      <c r="H20" s="86">
        <v>0</v>
      </c>
    </row>
    <row r="21" spans="1:8" ht="13.5" customHeight="1">
      <c r="A21" s="24">
        <v>9</v>
      </c>
      <c r="B21" s="25" t="s">
        <v>3266</v>
      </c>
      <c r="C21" s="25" t="s">
        <v>3267</v>
      </c>
      <c r="D21" s="25" t="s">
        <v>312</v>
      </c>
      <c r="E21" s="16">
        <v>14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3268</v>
      </c>
      <c r="C22" s="27" t="s">
        <v>3269</v>
      </c>
      <c r="D22" s="27" t="s">
        <v>312</v>
      </c>
      <c r="E22" s="28">
        <v>12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26">
        <v>11</v>
      </c>
      <c r="B23" s="27" t="s">
        <v>3270</v>
      </c>
      <c r="C23" s="27" t="s">
        <v>3271</v>
      </c>
      <c r="D23" s="27" t="s">
        <v>312</v>
      </c>
      <c r="E23" s="28">
        <v>2</v>
      </c>
      <c r="F23" s="79">
        <v>0</v>
      </c>
      <c r="G23" s="86">
        <f t="shared" si="0"/>
        <v>0</v>
      </c>
      <c r="H23" s="86">
        <v>0</v>
      </c>
    </row>
    <row r="24" spans="1:8" ht="13.5" customHeight="1">
      <c r="A24" s="24">
        <v>12</v>
      </c>
      <c r="B24" s="25" t="s">
        <v>3272</v>
      </c>
      <c r="C24" s="25" t="s">
        <v>3273</v>
      </c>
      <c r="D24" s="25" t="s">
        <v>312</v>
      </c>
      <c r="E24" s="16">
        <v>22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3274</v>
      </c>
      <c r="C25" s="25" t="s">
        <v>3275</v>
      </c>
      <c r="D25" s="25" t="s">
        <v>312</v>
      </c>
      <c r="E25" s="16">
        <v>14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4">
        <v>14</v>
      </c>
      <c r="B26" s="25" t="s">
        <v>3276</v>
      </c>
      <c r="C26" s="25" t="s">
        <v>3277</v>
      </c>
      <c r="D26" s="25" t="s">
        <v>312</v>
      </c>
      <c r="E26" s="16">
        <v>5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6">
        <v>15</v>
      </c>
      <c r="B27" s="27" t="s">
        <v>3278</v>
      </c>
      <c r="C27" s="27" t="s">
        <v>3279</v>
      </c>
      <c r="D27" s="27" t="s">
        <v>312</v>
      </c>
      <c r="E27" s="28">
        <v>3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6">
        <v>16</v>
      </c>
      <c r="B28" s="27" t="s">
        <v>3280</v>
      </c>
      <c r="C28" s="27" t="s">
        <v>3281</v>
      </c>
      <c r="D28" s="27" t="s">
        <v>312</v>
      </c>
      <c r="E28" s="28">
        <v>2</v>
      </c>
      <c r="F28" s="79">
        <v>0</v>
      </c>
      <c r="G28" s="86">
        <f t="shared" si="0"/>
        <v>0</v>
      </c>
      <c r="H28" s="86">
        <v>0</v>
      </c>
    </row>
    <row r="29" spans="1:8" ht="13.5" customHeight="1">
      <c r="A29" s="24">
        <v>17</v>
      </c>
      <c r="B29" s="25" t="s">
        <v>3282</v>
      </c>
      <c r="C29" s="25" t="s">
        <v>3283</v>
      </c>
      <c r="D29" s="25" t="s">
        <v>312</v>
      </c>
      <c r="E29" s="16">
        <v>8</v>
      </c>
      <c r="F29" s="77">
        <v>0</v>
      </c>
      <c r="G29" s="83">
        <f t="shared" si="0"/>
        <v>0</v>
      </c>
      <c r="H29" s="83">
        <v>0</v>
      </c>
    </row>
    <row r="30" spans="1:8" ht="13.5" customHeight="1">
      <c r="A30" s="26">
        <v>18</v>
      </c>
      <c r="B30" s="27" t="s">
        <v>3284</v>
      </c>
      <c r="C30" s="27" t="s">
        <v>3285</v>
      </c>
      <c r="D30" s="27" t="s">
        <v>312</v>
      </c>
      <c r="E30" s="28">
        <v>8</v>
      </c>
      <c r="F30" s="79">
        <v>0</v>
      </c>
      <c r="G30" s="86">
        <f t="shared" si="0"/>
        <v>0</v>
      </c>
      <c r="H30" s="86">
        <v>0</v>
      </c>
    </row>
    <row r="31" spans="1:8" ht="13.5" customHeight="1">
      <c r="A31" s="24">
        <v>19</v>
      </c>
      <c r="B31" s="25" t="s">
        <v>3286</v>
      </c>
      <c r="C31" s="25" t="s">
        <v>3287</v>
      </c>
      <c r="D31" s="25" t="s">
        <v>312</v>
      </c>
      <c r="E31" s="16">
        <v>6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6">
        <v>20</v>
      </c>
      <c r="B32" s="27" t="s">
        <v>3288</v>
      </c>
      <c r="C32" s="27" t="s">
        <v>3289</v>
      </c>
      <c r="D32" s="27" t="s">
        <v>312</v>
      </c>
      <c r="E32" s="28">
        <v>6</v>
      </c>
      <c r="F32" s="79">
        <v>0</v>
      </c>
      <c r="G32" s="86">
        <f t="shared" si="0"/>
        <v>0</v>
      </c>
      <c r="H32" s="86">
        <v>0</v>
      </c>
    </row>
    <row r="33" spans="1:8" ht="13.5" customHeight="1">
      <c r="A33" s="24">
        <v>21</v>
      </c>
      <c r="B33" s="25" t="s">
        <v>3290</v>
      </c>
      <c r="C33" s="25" t="s">
        <v>3291</v>
      </c>
      <c r="D33" s="25" t="s">
        <v>312</v>
      </c>
      <c r="E33" s="16">
        <v>2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26">
        <v>22</v>
      </c>
      <c r="B34" s="27"/>
      <c r="C34" s="27" t="s">
        <v>3292</v>
      </c>
      <c r="D34" s="27" t="s">
        <v>312</v>
      </c>
      <c r="E34" s="28">
        <v>2</v>
      </c>
      <c r="F34" s="79">
        <v>0</v>
      </c>
      <c r="G34" s="86">
        <f t="shared" si="0"/>
        <v>0</v>
      </c>
      <c r="H34" s="86">
        <v>0</v>
      </c>
    </row>
    <row r="35" spans="1:8" ht="13.5" customHeight="1">
      <c r="A35" s="24">
        <v>23</v>
      </c>
      <c r="B35" s="25" t="s">
        <v>3293</v>
      </c>
      <c r="C35" s="25" t="s">
        <v>3294</v>
      </c>
      <c r="D35" s="25" t="s">
        <v>312</v>
      </c>
      <c r="E35" s="16">
        <v>1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26">
        <v>24</v>
      </c>
      <c r="B36" s="27" t="s">
        <v>3295</v>
      </c>
      <c r="C36" s="27" t="s">
        <v>3296</v>
      </c>
      <c r="D36" s="27" t="s">
        <v>312</v>
      </c>
      <c r="E36" s="28">
        <v>1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26">
        <v>25</v>
      </c>
      <c r="B37" s="27" t="s">
        <v>3297</v>
      </c>
      <c r="C37" s="27" t="s">
        <v>3298</v>
      </c>
      <c r="D37" s="27" t="s">
        <v>3097</v>
      </c>
      <c r="E37" s="28">
        <v>22</v>
      </c>
      <c r="F37" s="79">
        <v>0</v>
      </c>
      <c r="G37" s="86">
        <f t="shared" si="0"/>
        <v>0</v>
      </c>
      <c r="H37" s="86">
        <v>0</v>
      </c>
    </row>
    <row r="38" spans="1:8" ht="13.5" customHeight="1">
      <c r="A38" s="26">
        <v>26</v>
      </c>
      <c r="B38" s="27" t="s">
        <v>3299</v>
      </c>
      <c r="C38" s="27" t="s">
        <v>3300</v>
      </c>
      <c r="D38" s="27" t="s">
        <v>312</v>
      </c>
      <c r="E38" s="28">
        <v>2</v>
      </c>
      <c r="F38" s="79">
        <v>0</v>
      </c>
      <c r="G38" s="86">
        <f t="shared" si="0"/>
        <v>0</v>
      </c>
      <c r="H38" s="86">
        <v>0</v>
      </c>
    </row>
    <row r="39" spans="1:8" ht="24" customHeight="1">
      <c r="A39" s="24">
        <v>27</v>
      </c>
      <c r="B39" s="25" t="s">
        <v>3301</v>
      </c>
      <c r="C39" s="25" t="s">
        <v>3302</v>
      </c>
      <c r="D39" s="25" t="s">
        <v>312</v>
      </c>
      <c r="E39" s="16">
        <v>8</v>
      </c>
      <c r="F39" s="77">
        <v>0</v>
      </c>
      <c r="G39" s="83">
        <f t="shared" si="0"/>
        <v>0</v>
      </c>
      <c r="H39" s="83">
        <v>0</v>
      </c>
    </row>
    <row r="40" spans="1:8" ht="13.5" customHeight="1">
      <c r="A40" s="26">
        <v>28</v>
      </c>
      <c r="B40" s="27" t="s">
        <v>3303</v>
      </c>
      <c r="C40" s="27" t="s">
        <v>3304</v>
      </c>
      <c r="D40" s="27" t="s">
        <v>312</v>
      </c>
      <c r="E40" s="28">
        <v>8</v>
      </c>
      <c r="F40" s="79">
        <v>0</v>
      </c>
      <c r="G40" s="86">
        <f t="shared" si="0"/>
        <v>0</v>
      </c>
      <c r="H40" s="86">
        <v>0</v>
      </c>
    </row>
    <row r="41" spans="1:8" ht="13.5" customHeight="1">
      <c r="A41" s="26">
        <v>29</v>
      </c>
      <c r="B41" s="27" t="s">
        <v>3305</v>
      </c>
      <c r="C41" s="27" t="s">
        <v>3306</v>
      </c>
      <c r="D41" s="27" t="s">
        <v>312</v>
      </c>
      <c r="E41" s="28">
        <v>1</v>
      </c>
      <c r="F41" s="79">
        <v>0</v>
      </c>
      <c r="G41" s="86">
        <f t="shared" si="0"/>
        <v>0</v>
      </c>
      <c r="H41" s="86">
        <v>0</v>
      </c>
    </row>
    <row r="42" spans="1:8" ht="24" customHeight="1">
      <c r="A42" s="24">
        <v>30</v>
      </c>
      <c r="B42" s="25" t="s">
        <v>3307</v>
      </c>
      <c r="C42" s="25" t="s">
        <v>3308</v>
      </c>
      <c r="D42" s="25" t="s">
        <v>312</v>
      </c>
      <c r="E42" s="16">
        <v>1</v>
      </c>
      <c r="F42" s="77">
        <v>0</v>
      </c>
      <c r="G42" s="83">
        <f t="shared" si="0"/>
        <v>0</v>
      </c>
      <c r="H42" s="83">
        <v>0</v>
      </c>
    </row>
    <row r="43" spans="1:8" ht="13.5" customHeight="1">
      <c r="A43" s="26">
        <v>31</v>
      </c>
      <c r="B43" s="27" t="s">
        <v>3309</v>
      </c>
      <c r="C43" s="27" t="s">
        <v>3310</v>
      </c>
      <c r="D43" s="27" t="s">
        <v>312</v>
      </c>
      <c r="E43" s="28">
        <v>1</v>
      </c>
      <c r="F43" s="79">
        <v>0</v>
      </c>
      <c r="G43" s="86">
        <f t="shared" si="0"/>
        <v>0</v>
      </c>
      <c r="H43" s="86">
        <v>0</v>
      </c>
    </row>
    <row r="44" spans="1:8" ht="24" customHeight="1">
      <c r="A44" s="24">
        <v>32</v>
      </c>
      <c r="B44" s="25" t="s">
        <v>3311</v>
      </c>
      <c r="C44" s="25" t="s">
        <v>3312</v>
      </c>
      <c r="D44" s="25" t="s">
        <v>312</v>
      </c>
      <c r="E44" s="16">
        <v>11</v>
      </c>
      <c r="F44" s="77">
        <v>0</v>
      </c>
      <c r="G44" s="83">
        <f t="shared" si="0"/>
        <v>0</v>
      </c>
      <c r="H44" s="83">
        <v>0</v>
      </c>
    </row>
    <row r="45" spans="1:8" ht="13.5" customHeight="1">
      <c r="A45" s="26">
        <v>33</v>
      </c>
      <c r="B45" s="27" t="s">
        <v>3313</v>
      </c>
      <c r="C45" s="27" t="s">
        <v>3314</v>
      </c>
      <c r="D45" s="27" t="s">
        <v>312</v>
      </c>
      <c r="E45" s="28">
        <v>11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24">
        <v>34</v>
      </c>
      <c r="B46" s="25" t="s">
        <v>3315</v>
      </c>
      <c r="C46" s="25" t="s">
        <v>3316</v>
      </c>
      <c r="D46" s="25" t="s">
        <v>312</v>
      </c>
      <c r="E46" s="16">
        <v>3</v>
      </c>
      <c r="F46" s="77">
        <v>0</v>
      </c>
      <c r="G46" s="83">
        <f t="shared" si="0"/>
        <v>0</v>
      </c>
      <c r="H46" s="83">
        <v>0</v>
      </c>
    </row>
    <row r="47" spans="1:8" ht="13.5" customHeight="1">
      <c r="A47" s="24">
        <v>35</v>
      </c>
      <c r="B47" s="25" t="s">
        <v>3317</v>
      </c>
      <c r="C47" s="25" t="s">
        <v>3318</v>
      </c>
      <c r="D47" s="25" t="s">
        <v>312</v>
      </c>
      <c r="E47" s="16">
        <v>3</v>
      </c>
      <c r="F47" s="77">
        <v>0</v>
      </c>
      <c r="G47" s="83">
        <f t="shared" si="0"/>
        <v>0</v>
      </c>
      <c r="H47" s="83">
        <v>0</v>
      </c>
    </row>
    <row r="48" spans="1:8" ht="13.5" customHeight="1">
      <c r="A48" s="26">
        <v>36</v>
      </c>
      <c r="B48" s="27" t="s">
        <v>3319</v>
      </c>
      <c r="C48" s="27" t="s">
        <v>3320</v>
      </c>
      <c r="D48" s="27" t="s">
        <v>312</v>
      </c>
      <c r="E48" s="28">
        <v>1</v>
      </c>
      <c r="F48" s="79">
        <v>0</v>
      </c>
      <c r="G48" s="86">
        <f t="shared" si="0"/>
        <v>0</v>
      </c>
      <c r="H48" s="86">
        <v>0</v>
      </c>
    </row>
    <row r="49" spans="1:8" ht="24" customHeight="1">
      <c r="A49" s="26">
        <v>37</v>
      </c>
      <c r="B49" s="27" t="s">
        <v>3321</v>
      </c>
      <c r="C49" s="27" t="s">
        <v>3322</v>
      </c>
      <c r="D49" s="27" t="s">
        <v>312</v>
      </c>
      <c r="E49" s="28">
        <v>2</v>
      </c>
      <c r="F49" s="79">
        <v>0</v>
      </c>
      <c r="G49" s="86">
        <f t="shared" si="0"/>
        <v>0</v>
      </c>
      <c r="H49" s="86">
        <v>0</v>
      </c>
    </row>
    <row r="50" spans="1:8" ht="24" customHeight="1">
      <c r="A50" s="24">
        <v>38</v>
      </c>
      <c r="B50" s="25" t="s">
        <v>3323</v>
      </c>
      <c r="C50" s="25" t="s">
        <v>3324</v>
      </c>
      <c r="D50" s="25" t="s">
        <v>312</v>
      </c>
      <c r="E50" s="16">
        <v>1</v>
      </c>
      <c r="F50" s="77">
        <v>0</v>
      </c>
      <c r="G50" s="83">
        <f t="shared" si="0"/>
        <v>0</v>
      </c>
      <c r="H50" s="83">
        <v>0</v>
      </c>
    </row>
    <row r="51" spans="1:8" ht="24" customHeight="1">
      <c r="A51" s="24">
        <v>39</v>
      </c>
      <c r="B51" s="25" t="s">
        <v>3325</v>
      </c>
      <c r="C51" s="25" t="s">
        <v>3326</v>
      </c>
      <c r="D51" s="25" t="s">
        <v>312</v>
      </c>
      <c r="E51" s="16">
        <v>1</v>
      </c>
      <c r="F51" s="77">
        <v>0</v>
      </c>
      <c r="G51" s="83">
        <f t="shared" si="0"/>
        <v>0</v>
      </c>
      <c r="H51" s="83">
        <v>0</v>
      </c>
    </row>
    <row r="52" spans="1:8" ht="24" customHeight="1">
      <c r="A52" s="24">
        <v>40</v>
      </c>
      <c r="B52" s="25" t="s">
        <v>3327</v>
      </c>
      <c r="C52" s="25" t="s">
        <v>3328</v>
      </c>
      <c r="D52" s="25" t="s">
        <v>312</v>
      </c>
      <c r="E52" s="16">
        <v>14</v>
      </c>
      <c r="F52" s="77">
        <v>0</v>
      </c>
      <c r="G52" s="83">
        <f t="shared" si="0"/>
        <v>0</v>
      </c>
      <c r="H52" s="83">
        <v>0</v>
      </c>
    </row>
    <row r="53" spans="1:8" ht="24" customHeight="1">
      <c r="A53" s="24">
        <v>41</v>
      </c>
      <c r="B53" s="25" t="s">
        <v>3329</v>
      </c>
      <c r="C53" s="25" t="s">
        <v>3330</v>
      </c>
      <c r="D53" s="25" t="s">
        <v>312</v>
      </c>
      <c r="E53" s="16">
        <v>1</v>
      </c>
      <c r="F53" s="77">
        <v>0</v>
      </c>
      <c r="G53" s="83">
        <f t="shared" si="0"/>
        <v>0</v>
      </c>
      <c r="H53" s="83">
        <v>0</v>
      </c>
    </row>
    <row r="54" spans="1:8" ht="24" customHeight="1">
      <c r="A54" s="24">
        <v>42</v>
      </c>
      <c r="B54" s="25" t="s">
        <v>3331</v>
      </c>
      <c r="C54" s="25" t="s">
        <v>3332</v>
      </c>
      <c r="D54" s="25" t="s">
        <v>312</v>
      </c>
      <c r="E54" s="16">
        <v>2</v>
      </c>
      <c r="F54" s="77">
        <v>0</v>
      </c>
      <c r="G54" s="83">
        <f t="shared" si="0"/>
        <v>0</v>
      </c>
      <c r="H54" s="83">
        <v>0</v>
      </c>
    </row>
    <row r="55" spans="1:8" ht="13.5" customHeight="1">
      <c r="A55" s="24">
        <v>43</v>
      </c>
      <c r="B55" s="25" t="s">
        <v>3333</v>
      </c>
      <c r="C55" s="25" t="s">
        <v>3334</v>
      </c>
      <c r="D55" s="25" t="s">
        <v>312</v>
      </c>
      <c r="E55" s="16">
        <v>1</v>
      </c>
      <c r="F55" s="77">
        <v>0</v>
      </c>
      <c r="G55" s="83">
        <f t="shared" si="0"/>
        <v>0</v>
      </c>
      <c r="H55" s="83">
        <v>0</v>
      </c>
    </row>
    <row r="56" spans="1:8" ht="24" customHeight="1">
      <c r="A56" s="24">
        <v>44</v>
      </c>
      <c r="B56" s="25" t="s">
        <v>3335</v>
      </c>
      <c r="C56" s="25" t="s">
        <v>3336</v>
      </c>
      <c r="D56" s="25" t="s">
        <v>312</v>
      </c>
      <c r="E56" s="16">
        <v>2</v>
      </c>
      <c r="F56" s="77">
        <v>0</v>
      </c>
      <c r="G56" s="83">
        <f t="shared" si="0"/>
        <v>0</v>
      </c>
      <c r="H56" s="83">
        <v>0</v>
      </c>
    </row>
    <row r="57" spans="1:8" ht="13.5" customHeight="1">
      <c r="A57" s="24">
        <v>45</v>
      </c>
      <c r="B57" s="25" t="s">
        <v>3337</v>
      </c>
      <c r="C57" s="25" t="s">
        <v>3338</v>
      </c>
      <c r="D57" s="25" t="s">
        <v>312</v>
      </c>
      <c r="E57" s="16">
        <v>2</v>
      </c>
      <c r="F57" s="77">
        <v>0</v>
      </c>
      <c r="G57" s="83">
        <f t="shared" si="0"/>
        <v>0</v>
      </c>
      <c r="H57" s="83">
        <v>0</v>
      </c>
    </row>
    <row r="58" spans="1:8" ht="24" customHeight="1">
      <c r="A58" s="24">
        <v>46</v>
      </c>
      <c r="B58" s="25" t="s">
        <v>3339</v>
      </c>
      <c r="C58" s="25" t="s">
        <v>3340</v>
      </c>
      <c r="D58" s="25" t="s">
        <v>122</v>
      </c>
      <c r="E58" s="16">
        <v>2</v>
      </c>
      <c r="F58" s="77">
        <v>0</v>
      </c>
      <c r="G58" s="83">
        <f t="shared" si="0"/>
        <v>0</v>
      </c>
      <c r="H58" s="83">
        <v>0</v>
      </c>
    </row>
    <row r="59" spans="1:8" ht="24" customHeight="1">
      <c r="A59" s="24">
        <v>47</v>
      </c>
      <c r="B59" s="25" t="s">
        <v>3341</v>
      </c>
      <c r="C59" s="25" t="s">
        <v>3342</v>
      </c>
      <c r="D59" s="25" t="s">
        <v>122</v>
      </c>
      <c r="E59" s="16">
        <v>2</v>
      </c>
      <c r="F59" s="77">
        <v>0</v>
      </c>
      <c r="G59" s="83">
        <f t="shared" si="0"/>
        <v>0</v>
      </c>
      <c r="H59" s="83">
        <v>0</v>
      </c>
    </row>
    <row r="60" spans="1:8" ht="24" customHeight="1">
      <c r="A60" s="24">
        <v>48</v>
      </c>
      <c r="B60" s="25" t="s">
        <v>3343</v>
      </c>
      <c r="C60" s="25" t="s">
        <v>3344</v>
      </c>
      <c r="D60" s="25" t="s">
        <v>312</v>
      </c>
      <c r="E60" s="16">
        <v>1</v>
      </c>
      <c r="F60" s="77">
        <v>0</v>
      </c>
      <c r="G60" s="83">
        <f t="shared" si="0"/>
        <v>0</v>
      </c>
      <c r="H60" s="83">
        <v>0</v>
      </c>
    </row>
    <row r="61" spans="1:8" ht="13.5" customHeight="1">
      <c r="A61" s="24">
        <v>49</v>
      </c>
      <c r="B61" s="25" t="s">
        <v>3345</v>
      </c>
      <c r="C61" s="25" t="s">
        <v>3346</v>
      </c>
      <c r="D61" s="25" t="s">
        <v>312</v>
      </c>
      <c r="E61" s="16">
        <v>44</v>
      </c>
      <c r="F61" s="77">
        <v>0</v>
      </c>
      <c r="G61" s="83">
        <f t="shared" si="0"/>
        <v>0</v>
      </c>
      <c r="H61" s="83">
        <v>0</v>
      </c>
    </row>
    <row r="62" spans="1:8" ht="13.5" customHeight="1">
      <c r="A62" s="26">
        <v>50</v>
      </c>
      <c r="B62" s="27" t="s">
        <v>3347</v>
      </c>
      <c r="C62" s="27" t="s">
        <v>3348</v>
      </c>
      <c r="D62" s="27" t="s">
        <v>312</v>
      </c>
      <c r="E62" s="28">
        <v>36</v>
      </c>
      <c r="F62" s="79">
        <v>0</v>
      </c>
      <c r="G62" s="86">
        <f t="shared" si="0"/>
        <v>0</v>
      </c>
      <c r="H62" s="86">
        <v>0</v>
      </c>
    </row>
    <row r="63" spans="1:8" ht="13.5" customHeight="1">
      <c r="A63" s="26">
        <v>51</v>
      </c>
      <c r="B63" s="27" t="s">
        <v>3349</v>
      </c>
      <c r="C63" s="27" t="s">
        <v>3350</v>
      </c>
      <c r="D63" s="27" t="s">
        <v>312</v>
      </c>
      <c r="E63" s="28">
        <v>8</v>
      </c>
      <c r="F63" s="79">
        <v>0</v>
      </c>
      <c r="G63" s="86">
        <f t="shared" si="0"/>
        <v>0</v>
      </c>
      <c r="H63" s="86">
        <v>0</v>
      </c>
    </row>
    <row r="64" spans="1:8" ht="13.5" customHeight="1">
      <c r="A64" s="26">
        <v>52</v>
      </c>
      <c r="B64" s="27"/>
      <c r="C64" s="27" t="s">
        <v>3351</v>
      </c>
      <c r="D64" s="27" t="s">
        <v>312</v>
      </c>
      <c r="E64" s="28">
        <v>2</v>
      </c>
      <c r="F64" s="79">
        <v>0</v>
      </c>
      <c r="G64" s="86">
        <f t="shared" si="0"/>
        <v>0</v>
      </c>
      <c r="H64" s="86">
        <v>0</v>
      </c>
    </row>
    <row r="65" spans="1:8" ht="13.5" customHeight="1">
      <c r="A65" s="24">
        <v>53</v>
      </c>
      <c r="B65" s="25" t="s">
        <v>3352</v>
      </c>
      <c r="C65" s="25" t="s">
        <v>3353</v>
      </c>
      <c r="D65" s="25" t="s">
        <v>287</v>
      </c>
      <c r="E65" s="16">
        <v>704</v>
      </c>
      <c r="F65" s="77">
        <v>0</v>
      </c>
      <c r="G65" s="83">
        <f t="shared" si="0"/>
        <v>0</v>
      </c>
      <c r="H65" s="83">
        <v>0</v>
      </c>
    </row>
    <row r="66" spans="1:8" ht="13.5" customHeight="1">
      <c r="A66" s="24">
        <v>54</v>
      </c>
      <c r="B66" s="25" t="s">
        <v>3354</v>
      </c>
      <c r="C66" s="25" t="s">
        <v>3355</v>
      </c>
      <c r="D66" s="25" t="s">
        <v>312</v>
      </c>
      <c r="E66" s="16">
        <v>48</v>
      </c>
      <c r="F66" s="77">
        <v>0</v>
      </c>
      <c r="G66" s="83">
        <f t="shared" si="0"/>
        <v>0</v>
      </c>
      <c r="H66" s="83">
        <v>0</v>
      </c>
    </row>
    <row r="67" spans="1:8" ht="13.5" customHeight="1">
      <c r="A67" s="24">
        <v>55</v>
      </c>
      <c r="B67" s="25" t="s">
        <v>3151</v>
      </c>
      <c r="C67" s="25" t="s">
        <v>3152</v>
      </c>
      <c r="D67" s="25" t="s">
        <v>287</v>
      </c>
      <c r="E67" s="16">
        <v>704</v>
      </c>
      <c r="F67" s="77">
        <v>0</v>
      </c>
      <c r="G67" s="83">
        <f t="shared" si="0"/>
        <v>0</v>
      </c>
      <c r="H67" s="83">
        <v>0</v>
      </c>
    </row>
    <row r="68" spans="1:8" ht="13.5" customHeight="1">
      <c r="A68" s="24">
        <v>56</v>
      </c>
      <c r="B68" s="25" t="s">
        <v>2031</v>
      </c>
      <c r="C68" s="25" t="s">
        <v>2032</v>
      </c>
      <c r="D68" s="25" t="s">
        <v>287</v>
      </c>
      <c r="E68" s="16">
        <v>704</v>
      </c>
      <c r="F68" s="77">
        <v>0</v>
      </c>
      <c r="G68" s="83">
        <f t="shared" si="0"/>
        <v>0</v>
      </c>
      <c r="H68" s="83">
        <v>0</v>
      </c>
    </row>
    <row r="69" spans="1:8" ht="13.5" customHeight="1">
      <c r="A69" s="24">
        <v>57</v>
      </c>
      <c r="B69" s="25" t="s">
        <v>3356</v>
      </c>
      <c r="C69" s="25" t="s">
        <v>3357</v>
      </c>
      <c r="D69" s="25" t="s">
        <v>287</v>
      </c>
      <c r="E69" s="16">
        <v>704</v>
      </c>
      <c r="F69" s="77">
        <v>0</v>
      </c>
      <c r="G69" s="83">
        <f t="shared" si="0"/>
        <v>0</v>
      </c>
      <c r="H69" s="83">
        <v>0</v>
      </c>
    </row>
    <row r="70" spans="1:8" ht="13.5" customHeight="1">
      <c r="A70" s="26">
        <v>58</v>
      </c>
      <c r="B70" s="27" t="s">
        <v>3358</v>
      </c>
      <c r="C70" s="27" t="s">
        <v>3359</v>
      </c>
      <c r="D70" s="27" t="s">
        <v>1897</v>
      </c>
      <c r="E70" s="28">
        <v>0.70399999999999996</v>
      </c>
      <c r="F70" s="79">
        <v>0</v>
      </c>
      <c r="G70" s="86">
        <f t="shared" si="0"/>
        <v>0</v>
      </c>
      <c r="H70" s="86">
        <v>0</v>
      </c>
    </row>
    <row r="71" spans="1:8" ht="13.5" customHeight="1">
      <c r="A71" s="26">
        <v>59</v>
      </c>
      <c r="B71" s="27" t="s">
        <v>2023</v>
      </c>
      <c r="C71" s="27" t="s">
        <v>3360</v>
      </c>
      <c r="D71" s="27" t="s">
        <v>287</v>
      </c>
      <c r="E71" s="28">
        <v>704</v>
      </c>
      <c r="F71" s="79">
        <v>0</v>
      </c>
      <c r="G71" s="86">
        <f t="shared" si="0"/>
        <v>0</v>
      </c>
      <c r="H71" s="86">
        <v>2.70336</v>
      </c>
    </row>
    <row r="72" spans="1:8" ht="13.5" customHeight="1">
      <c r="A72" s="53">
        <v>60</v>
      </c>
      <c r="B72" s="54" t="s">
        <v>1566</v>
      </c>
      <c r="C72" s="54" t="s">
        <v>1567</v>
      </c>
      <c r="D72" s="54" t="s">
        <v>1366</v>
      </c>
      <c r="E72" s="55">
        <v>1</v>
      </c>
      <c r="F72" s="80">
        <v>0</v>
      </c>
      <c r="G72" s="87">
        <f t="shared" si="0"/>
        <v>0</v>
      </c>
      <c r="H72" s="87">
        <v>0</v>
      </c>
    </row>
    <row r="73" spans="1:8" ht="13.5" customHeight="1">
      <c r="A73" s="53">
        <v>61</v>
      </c>
      <c r="B73" s="54" t="s">
        <v>1568</v>
      </c>
      <c r="C73" s="54" t="s">
        <v>1569</v>
      </c>
      <c r="D73" s="54" t="s">
        <v>1366</v>
      </c>
      <c r="E73" s="55">
        <v>3</v>
      </c>
      <c r="F73" s="80">
        <v>0</v>
      </c>
      <c r="G73" s="87">
        <f t="shared" si="0"/>
        <v>0</v>
      </c>
      <c r="H73" s="87">
        <v>0</v>
      </c>
    </row>
    <row r="74" spans="1:8" ht="13.5" customHeight="1">
      <c r="A74" s="53">
        <v>62</v>
      </c>
      <c r="B74" s="54" t="s">
        <v>1570</v>
      </c>
      <c r="C74" s="54" t="s">
        <v>1571</v>
      </c>
      <c r="D74" s="54" t="s">
        <v>1366</v>
      </c>
      <c r="E74" s="55">
        <v>1</v>
      </c>
      <c r="F74" s="80">
        <v>0</v>
      </c>
      <c r="G74" s="87">
        <f t="shared" si="0"/>
        <v>0</v>
      </c>
      <c r="H74" s="87">
        <v>0</v>
      </c>
    </row>
    <row r="75" spans="1:8" ht="28.5" customHeight="1">
      <c r="A75" s="21"/>
      <c r="B75" s="22" t="s">
        <v>1383</v>
      </c>
      <c r="C75" s="22" t="s">
        <v>1384</v>
      </c>
      <c r="D75" s="22"/>
      <c r="E75" s="23"/>
      <c r="F75" s="76"/>
      <c r="G75" s="85">
        <f>SUM(G76:G124)</f>
        <v>0</v>
      </c>
      <c r="H75" s="85">
        <v>4.9119999999999997E-2</v>
      </c>
    </row>
    <row r="76" spans="1:8" ht="13.5" customHeight="1">
      <c r="A76" s="24">
        <v>63</v>
      </c>
      <c r="B76" s="25" t="s">
        <v>3361</v>
      </c>
      <c r="C76" s="25" t="s">
        <v>3362</v>
      </c>
      <c r="D76" s="25" t="s">
        <v>312</v>
      </c>
      <c r="E76" s="16">
        <v>14</v>
      </c>
      <c r="F76" s="77">
        <v>0</v>
      </c>
      <c r="G76" s="83">
        <f>E76*F76</f>
        <v>0</v>
      </c>
      <c r="H76" s="83">
        <v>0</v>
      </c>
    </row>
    <row r="77" spans="1:8" ht="24" customHeight="1">
      <c r="A77" s="24">
        <v>64</v>
      </c>
      <c r="B77" s="25" t="s">
        <v>3363</v>
      </c>
      <c r="C77" s="25" t="s">
        <v>3364</v>
      </c>
      <c r="D77" s="25" t="s">
        <v>312</v>
      </c>
      <c r="E77" s="16">
        <v>22</v>
      </c>
      <c r="F77" s="77">
        <v>0</v>
      </c>
      <c r="G77" s="83">
        <f t="shared" ref="G77:G124" si="1">E77*F77</f>
        <v>0</v>
      </c>
      <c r="H77" s="83">
        <v>0</v>
      </c>
    </row>
    <row r="78" spans="1:8" ht="24" customHeight="1">
      <c r="A78" s="24">
        <v>65</v>
      </c>
      <c r="B78" s="25" t="s">
        <v>3365</v>
      </c>
      <c r="C78" s="25" t="s">
        <v>3366</v>
      </c>
      <c r="D78" s="25" t="s">
        <v>312</v>
      </c>
      <c r="E78" s="16">
        <v>45</v>
      </c>
      <c r="F78" s="77">
        <v>0</v>
      </c>
      <c r="G78" s="83">
        <f t="shared" si="1"/>
        <v>0</v>
      </c>
      <c r="H78" s="83">
        <v>0</v>
      </c>
    </row>
    <row r="79" spans="1:8" ht="13.5" customHeight="1">
      <c r="A79" s="24">
        <v>66</v>
      </c>
      <c r="B79" s="25" t="s">
        <v>3367</v>
      </c>
      <c r="C79" s="25" t="s">
        <v>3368</v>
      </c>
      <c r="D79" s="25" t="s">
        <v>312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24" customHeight="1">
      <c r="A80" s="26">
        <v>67</v>
      </c>
      <c r="B80" s="27" t="s">
        <v>3369</v>
      </c>
      <c r="C80" s="27" t="s">
        <v>3370</v>
      </c>
      <c r="D80" s="27" t="s">
        <v>312</v>
      </c>
      <c r="E80" s="28">
        <v>1</v>
      </c>
      <c r="F80" s="79">
        <v>0</v>
      </c>
      <c r="G80" s="86">
        <f t="shared" si="1"/>
        <v>0</v>
      </c>
      <c r="H80" s="86">
        <v>0</v>
      </c>
    </row>
    <row r="81" spans="1:8" ht="13.5" customHeight="1">
      <c r="A81" s="24">
        <v>68</v>
      </c>
      <c r="B81" s="25" t="s">
        <v>3371</v>
      </c>
      <c r="C81" s="25" t="s">
        <v>3372</v>
      </c>
      <c r="D81" s="25" t="s">
        <v>312</v>
      </c>
      <c r="E81" s="16">
        <v>5</v>
      </c>
      <c r="F81" s="77">
        <v>0</v>
      </c>
      <c r="G81" s="83">
        <f t="shared" si="1"/>
        <v>0</v>
      </c>
      <c r="H81" s="83">
        <v>0</v>
      </c>
    </row>
    <row r="82" spans="1:8" ht="13.5" customHeight="1">
      <c r="A82" s="24">
        <v>69</v>
      </c>
      <c r="B82" s="25" t="s">
        <v>3373</v>
      </c>
      <c r="C82" s="25" t="s">
        <v>3374</v>
      </c>
      <c r="D82" s="25" t="s">
        <v>312</v>
      </c>
      <c r="E82" s="16">
        <v>5</v>
      </c>
      <c r="F82" s="77">
        <v>0</v>
      </c>
      <c r="G82" s="83">
        <f t="shared" si="1"/>
        <v>0</v>
      </c>
      <c r="H82" s="83">
        <v>0</v>
      </c>
    </row>
    <row r="83" spans="1:8" ht="13.5" customHeight="1">
      <c r="A83" s="26">
        <v>70</v>
      </c>
      <c r="B83" s="27" t="s">
        <v>3375</v>
      </c>
      <c r="C83" s="27" t="s">
        <v>3376</v>
      </c>
      <c r="D83" s="27" t="s">
        <v>312</v>
      </c>
      <c r="E83" s="28">
        <v>5</v>
      </c>
      <c r="F83" s="79">
        <v>0</v>
      </c>
      <c r="G83" s="86">
        <f t="shared" si="1"/>
        <v>0</v>
      </c>
      <c r="H83" s="86">
        <v>0</v>
      </c>
    </row>
    <row r="84" spans="1:8" ht="24" customHeight="1">
      <c r="A84" s="26">
        <v>71</v>
      </c>
      <c r="B84" s="27" t="s">
        <v>3377</v>
      </c>
      <c r="C84" s="27" t="s">
        <v>3378</v>
      </c>
      <c r="D84" s="27" t="s">
        <v>312</v>
      </c>
      <c r="E84" s="28">
        <v>1</v>
      </c>
      <c r="F84" s="79">
        <v>0</v>
      </c>
      <c r="G84" s="86">
        <f t="shared" si="1"/>
        <v>0</v>
      </c>
      <c r="H84" s="86">
        <v>0</v>
      </c>
    </row>
    <row r="85" spans="1:8" ht="24" customHeight="1">
      <c r="A85" s="24">
        <v>72</v>
      </c>
      <c r="B85" s="25" t="s">
        <v>3379</v>
      </c>
      <c r="C85" s="25" t="s">
        <v>3380</v>
      </c>
      <c r="D85" s="25" t="s">
        <v>287</v>
      </c>
      <c r="E85" s="16">
        <v>7</v>
      </c>
      <c r="F85" s="77">
        <v>0</v>
      </c>
      <c r="G85" s="83">
        <f t="shared" si="1"/>
        <v>0</v>
      </c>
      <c r="H85" s="83">
        <v>0</v>
      </c>
    </row>
    <row r="86" spans="1:8" ht="24" customHeight="1">
      <c r="A86" s="24">
        <v>73</v>
      </c>
      <c r="B86" s="25" t="s">
        <v>3381</v>
      </c>
      <c r="C86" s="25" t="s">
        <v>3382</v>
      </c>
      <c r="D86" s="25" t="s">
        <v>287</v>
      </c>
      <c r="E86" s="16">
        <v>10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6">
        <v>74</v>
      </c>
      <c r="B87" s="27" t="s">
        <v>3383</v>
      </c>
      <c r="C87" s="27" t="s">
        <v>3384</v>
      </c>
      <c r="D87" s="27" t="s">
        <v>287</v>
      </c>
      <c r="E87" s="28">
        <v>10</v>
      </c>
      <c r="F87" s="79">
        <v>0</v>
      </c>
      <c r="G87" s="86">
        <f t="shared" si="1"/>
        <v>0</v>
      </c>
      <c r="H87" s="86">
        <v>0</v>
      </c>
    </row>
    <row r="88" spans="1:8" ht="24" customHeight="1">
      <c r="A88" s="26">
        <v>75</v>
      </c>
      <c r="B88" s="27" t="s">
        <v>3041</v>
      </c>
      <c r="C88" s="27" t="s">
        <v>3385</v>
      </c>
      <c r="D88" s="27" t="s">
        <v>287</v>
      </c>
      <c r="E88" s="28">
        <v>257</v>
      </c>
      <c r="F88" s="79">
        <v>0</v>
      </c>
      <c r="G88" s="86">
        <f t="shared" si="1"/>
        <v>0</v>
      </c>
      <c r="H88" s="86">
        <v>4.8829999999999998E-2</v>
      </c>
    </row>
    <row r="89" spans="1:8" ht="13.5" customHeight="1">
      <c r="A89" s="26">
        <v>76</v>
      </c>
      <c r="B89" s="27" t="s">
        <v>3386</v>
      </c>
      <c r="C89" s="27" t="s">
        <v>3387</v>
      </c>
      <c r="D89" s="27" t="s">
        <v>287</v>
      </c>
      <c r="E89" s="28">
        <v>29</v>
      </c>
      <c r="F89" s="79">
        <v>0</v>
      </c>
      <c r="G89" s="86">
        <f t="shared" si="1"/>
        <v>0</v>
      </c>
      <c r="H89" s="86">
        <v>2.9E-4</v>
      </c>
    </row>
    <row r="90" spans="1:8" ht="24" customHeight="1">
      <c r="A90" s="24">
        <v>77</v>
      </c>
      <c r="B90" s="25" t="s">
        <v>3388</v>
      </c>
      <c r="C90" s="25" t="s">
        <v>3389</v>
      </c>
      <c r="D90" s="25" t="s">
        <v>287</v>
      </c>
      <c r="E90" s="16">
        <v>318</v>
      </c>
      <c r="F90" s="77">
        <v>0</v>
      </c>
      <c r="G90" s="83">
        <f t="shared" si="1"/>
        <v>0</v>
      </c>
      <c r="H90" s="83">
        <v>0</v>
      </c>
    </row>
    <row r="91" spans="1:8" ht="24" customHeight="1">
      <c r="A91" s="24">
        <v>78</v>
      </c>
      <c r="B91" s="25" t="s">
        <v>3390</v>
      </c>
      <c r="C91" s="25" t="s">
        <v>3391</v>
      </c>
      <c r="D91" s="25" t="s">
        <v>287</v>
      </c>
      <c r="E91" s="16">
        <v>1360</v>
      </c>
      <c r="F91" s="77">
        <v>0</v>
      </c>
      <c r="G91" s="83">
        <f t="shared" si="1"/>
        <v>0</v>
      </c>
      <c r="H91" s="83">
        <v>0</v>
      </c>
    </row>
    <row r="92" spans="1:8" ht="24" customHeight="1">
      <c r="A92" s="24">
        <v>79</v>
      </c>
      <c r="B92" s="25" t="s">
        <v>3392</v>
      </c>
      <c r="C92" s="25" t="s">
        <v>3393</v>
      </c>
      <c r="D92" s="25" t="s">
        <v>287</v>
      </c>
      <c r="E92" s="16">
        <v>344</v>
      </c>
      <c r="F92" s="77">
        <v>0</v>
      </c>
      <c r="G92" s="83">
        <f t="shared" si="1"/>
        <v>0</v>
      </c>
      <c r="H92" s="83">
        <v>0</v>
      </c>
    </row>
    <row r="93" spans="1:8" ht="24" customHeight="1">
      <c r="A93" s="24">
        <v>80</v>
      </c>
      <c r="B93" s="25" t="s">
        <v>3394</v>
      </c>
      <c r="C93" s="25" t="s">
        <v>3395</v>
      </c>
      <c r="D93" s="25" t="s">
        <v>287</v>
      </c>
      <c r="E93" s="16">
        <v>448</v>
      </c>
      <c r="F93" s="77">
        <v>0</v>
      </c>
      <c r="G93" s="83">
        <f t="shared" si="1"/>
        <v>0</v>
      </c>
      <c r="H93" s="83">
        <v>0</v>
      </c>
    </row>
    <row r="94" spans="1:8" ht="24" customHeight="1">
      <c r="A94" s="24">
        <v>81</v>
      </c>
      <c r="B94" s="25" t="s">
        <v>3396</v>
      </c>
      <c r="C94" s="25" t="s">
        <v>3397</v>
      </c>
      <c r="D94" s="25" t="s">
        <v>287</v>
      </c>
      <c r="E94" s="16">
        <v>159</v>
      </c>
      <c r="F94" s="77">
        <v>0</v>
      </c>
      <c r="G94" s="83">
        <f t="shared" si="1"/>
        <v>0</v>
      </c>
      <c r="H94" s="83">
        <v>0</v>
      </c>
    </row>
    <row r="95" spans="1:8" ht="13.5" customHeight="1">
      <c r="A95" s="26">
        <v>82</v>
      </c>
      <c r="B95" s="27" t="s">
        <v>3398</v>
      </c>
      <c r="C95" s="27" t="s">
        <v>3399</v>
      </c>
      <c r="D95" s="27" t="s">
        <v>287</v>
      </c>
      <c r="E95" s="28">
        <v>159</v>
      </c>
      <c r="F95" s="79">
        <v>0</v>
      </c>
      <c r="G95" s="86">
        <f t="shared" si="1"/>
        <v>0</v>
      </c>
      <c r="H95" s="86">
        <v>0</v>
      </c>
    </row>
    <row r="96" spans="1:8" ht="24" customHeight="1">
      <c r="A96" s="24">
        <v>83</v>
      </c>
      <c r="B96" s="25" t="s">
        <v>3400</v>
      </c>
      <c r="C96" s="25" t="s">
        <v>3401</v>
      </c>
      <c r="D96" s="25" t="s">
        <v>287</v>
      </c>
      <c r="E96" s="16">
        <v>680</v>
      </c>
      <c r="F96" s="77">
        <v>0</v>
      </c>
      <c r="G96" s="83">
        <f t="shared" si="1"/>
        <v>0</v>
      </c>
      <c r="H96" s="83">
        <v>0</v>
      </c>
    </row>
    <row r="97" spans="1:8" ht="13.5" customHeight="1">
      <c r="A97" s="26">
        <v>84</v>
      </c>
      <c r="B97" s="27" t="s">
        <v>3402</v>
      </c>
      <c r="C97" s="27" t="s">
        <v>3403</v>
      </c>
      <c r="D97" s="27" t="s">
        <v>287</v>
      </c>
      <c r="E97" s="28">
        <v>680</v>
      </c>
      <c r="F97" s="79">
        <v>0</v>
      </c>
      <c r="G97" s="86">
        <f t="shared" si="1"/>
        <v>0</v>
      </c>
      <c r="H97" s="86">
        <v>0</v>
      </c>
    </row>
    <row r="98" spans="1:8" ht="24" customHeight="1">
      <c r="A98" s="24">
        <v>85</v>
      </c>
      <c r="B98" s="25" t="s">
        <v>3404</v>
      </c>
      <c r="C98" s="25" t="s">
        <v>3405</v>
      </c>
      <c r="D98" s="25" t="s">
        <v>287</v>
      </c>
      <c r="E98" s="16">
        <v>172</v>
      </c>
      <c r="F98" s="77">
        <v>0</v>
      </c>
      <c r="G98" s="83">
        <f t="shared" si="1"/>
        <v>0</v>
      </c>
      <c r="H98" s="83">
        <v>0</v>
      </c>
    </row>
    <row r="99" spans="1:8" ht="13.5" customHeight="1">
      <c r="A99" s="26">
        <v>86</v>
      </c>
      <c r="B99" s="27" t="s">
        <v>3406</v>
      </c>
      <c r="C99" s="27" t="s">
        <v>3407</v>
      </c>
      <c r="D99" s="27" t="s">
        <v>287</v>
      </c>
      <c r="E99" s="28">
        <v>172</v>
      </c>
      <c r="F99" s="79">
        <v>0</v>
      </c>
      <c r="G99" s="86">
        <f t="shared" si="1"/>
        <v>0</v>
      </c>
      <c r="H99" s="86">
        <v>0</v>
      </c>
    </row>
    <row r="100" spans="1:8" ht="24" customHeight="1">
      <c r="A100" s="24">
        <v>87</v>
      </c>
      <c r="B100" s="25" t="s">
        <v>3408</v>
      </c>
      <c r="C100" s="25" t="s">
        <v>3409</v>
      </c>
      <c r="D100" s="25" t="s">
        <v>287</v>
      </c>
      <c r="E100" s="16">
        <v>224</v>
      </c>
      <c r="F100" s="77">
        <v>0</v>
      </c>
      <c r="G100" s="83">
        <f t="shared" si="1"/>
        <v>0</v>
      </c>
      <c r="H100" s="83">
        <v>0</v>
      </c>
    </row>
    <row r="101" spans="1:8" ht="13.5" customHeight="1">
      <c r="A101" s="26">
        <v>88</v>
      </c>
      <c r="B101" s="27" t="s">
        <v>3410</v>
      </c>
      <c r="C101" s="27" t="s">
        <v>3411</v>
      </c>
      <c r="D101" s="27" t="s">
        <v>287</v>
      </c>
      <c r="E101" s="28">
        <v>224</v>
      </c>
      <c r="F101" s="79">
        <v>0</v>
      </c>
      <c r="G101" s="86">
        <f t="shared" si="1"/>
        <v>0</v>
      </c>
      <c r="H101" s="86">
        <v>0</v>
      </c>
    </row>
    <row r="102" spans="1:8" ht="24" customHeight="1">
      <c r="A102" s="24">
        <v>89</v>
      </c>
      <c r="B102" s="25" t="s">
        <v>3412</v>
      </c>
      <c r="C102" s="25" t="s">
        <v>3413</v>
      </c>
      <c r="D102" s="25" t="s">
        <v>287</v>
      </c>
      <c r="E102" s="16">
        <v>257</v>
      </c>
      <c r="F102" s="77">
        <v>0</v>
      </c>
      <c r="G102" s="83">
        <f t="shared" si="1"/>
        <v>0</v>
      </c>
      <c r="H102" s="83">
        <v>0</v>
      </c>
    </row>
    <row r="103" spans="1:8" ht="13.5" customHeight="1">
      <c r="A103" s="26">
        <v>90</v>
      </c>
      <c r="B103" s="27" t="s">
        <v>3414</v>
      </c>
      <c r="C103" s="27" t="s">
        <v>3415</v>
      </c>
      <c r="D103" s="27" t="s">
        <v>287</v>
      </c>
      <c r="E103" s="28">
        <v>257</v>
      </c>
      <c r="F103" s="79">
        <v>0</v>
      </c>
      <c r="G103" s="86">
        <f t="shared" si="1"/>
        <v>0</v>
      </c>
      <c r="H103" s="86">
        <v>0</v>
      </c>
    </row>
    <row r="104" spans="1:8" ht="13.5" customHeight="1">
      <c r="A104" s="24">
        <v>91</v>
      </c>
      <c r="B104" s="25" t="s">
        <v>3416</v>
      </c>
      <c r="C104" s="25" t="s">
        <v>3417</v>
      </c>
      <c r="D104" s="25" t="s">
        <v>287</v>
      </c>
      <c r="E104" s="16">
        <v>29</v>
      </c>
      <c r="F104" s="77">
        <v>0</v>
      </c>
      <c r="G104" s="83">
        <f t="shared" si="1"/>
        <v>0</v>
      </c>
      <c r="H104" s="83">
        <v>0</v>
      </c>
    </row>
    <row r="105" spans="1:8" ht="13.5" customHeight="1">
      <c r="A105" s="24">
        <v>92</v>
      </c>
      <c r="B105" s="25" t="s">
        <v>2319</v>
      </c>
      <c r="C105" s="25" t="s">
        <v>3418</v>
      </c>
      <c r="D105" s="25" t="s">
        <v>312</v>
      </c>
      <c r="E105" s="16">
        <v>2</v>
      </c>
      <c r="F105" s="77">
        <v>0</v>
      </c>
      <c r="G105" s="83">
        <f t="shared" si="1"/>
        <v>0</v>
      </c>
      <c r="H105" s="83">
        <v>0</v>
      </c>
    </row>
    <row r="106" spans="1:8" ht="24" customHeight="1">
      <c r="A106" s="24">
        <v>93</v>
      </c>
      <c r="B106" s="25" t="s">
        <v>3419</v>
      </c>
      <c r="C106" s="25" t="s">
        <v>3420</v>
      </c>
      <c r="D106" s="25" t="s">
        <v>287</v>
      </c>
      <c r="E106" s="16">
        <v>504</v>
      </c>
      <c r="F106" s="77">
        <v>0</v>
      </c>
      <c r="G106" s="83">
        <f t="shared" si="1"/>
        <v>0</v>
      </c>
      <c r="H106" s="83">
        <v>0</v>
      </c>
    </row>
    <row r="107" spans="1:8" ht="13.5" customHeight="1">
      <c r="A107" s="26">
        <v>94</v>
      </c>
      <c r="B107" s="27" t="s">
        <v>3421</v>
      </c>
      <c r="C107" s="27" t="s">
        <v>3422</v>
      </c>
      <c r="D107" s="27" t="s">
        <v>287</v>
      </c>
      <c r="E107" s="28">
        <v>504</v>
      </c>
      <c r="F107" s="79">
        <v>0</v>
      </c>
      <c r="G107" s="86">
        <f t="shared" si="1"/>
        <v>0</v>
      </c>
      <c r="H107" s="86">
        <v>0</v>
      </c>
    </row>
    <row r="108" spans="1:8" ht="13.5" customHeight="1">
      <c r="A108" s="24">
        <v>95</v>
      </c>
      <c r="B108" s="25" t="s">
        <v>2343</v>
      </c>
      <c r="C108" s="25" t="s">
        <v>3423</v>
      </c>
      <c r="D108" s="25" t="s">
        <v>287</v>
      </c>
      <c r="E108" s="16">
        <v>45</v>
      </c>
      <c r="F108" s="77">
        <v>0</v>
      </c>
      <c r="G108" s="83">
        <f t="shared" si="1"/>
        <v>0</v>
      </c>
      <c r="H108" s="83">
        <v>0</v>
      </c>
    </row>
    <row r="109" spans="1:8" ht="13.5" customHeight="1">
      <c r="A109" s="24">
        <v>96</v>
      </c>
      <c r="B109" s="25" t="s">
        <v>2151</v>
      </c>
      <c r="C109" s="25" t="s">
        <v>3424</v>
      </c>
      <c r="D109" s="25" t="s">
        <v>312</v>
      </c>
      <c r="E109" s="16">
        <v>58</v>
      </c>
      <c r="F109" s="77">
        <v>0</v>
      </c>
      <c r="G109" s="83">
        <f t="shared" si="1"/>
        <v>0</v>
      </c>
      <c r="H109" s="83">
        <v>0</v>
      </c>
    </row>
    <row r="110" spans="1:8" ht="13.5" customHeight="1">
      <c r="A110" s="24">
        <v>97</v>
      </c>
      <c r="B110" s="25" t="s">
        <v>2356</v>
      </c>
      <c r="C110" s="25" t="s">
        <v>3425</v>
      </c>
      <c r="D110" s="25" t="s">
        <v>312</v>
      </c>
      <c r="E110" s="16">
        <v>58</v>
      </c>
      <c r="F110" s="77">
        <v>0</v>
      </c>
      <c r="G110" s="83">
        <f t="shared" si="1"/>
        <v>0</v>
      </c>
      <c r="H110" s="83">
        <v>0</v>
      </c>
    </row>
    <row r="111" spans="1:8" ht="11.25">
      <c r="A111" s="24">
        <v>98</v>
      </c>
      <c r="B111" s="25">
        <v>2201111431</v>
      </c>
      <c r="C111" s="25" t="s">
        <v>3426</v>
      </c>
      <c r="D111" s="25" t="s">
        <v>3097</v>
      </c>
      <c r="E111" s="16">
        <v>29</v>
      </c>
      <c r="F111" s="77">
        <v>0</v>
      </c>
      <c r="G111" s="83">
        <f t="shared" si="1"/>
        <v>0</v>
      </c>
      <c r="H111" s="83">
        <v>0</v>
      </c>
    </row>
    <row r="112" spans="1:8" ht="24" customHeight="1">
      <c r="A112" s="24">
        <v>99</v>
      </c>
      <c r="B112" s="25" t="s">
        <v>2358</v>
      </c>
      <c r="C112" s="25" t="s">
        <v>2359</v>
      </c>
      <c r="D112" s="25" t="s">
        <v>312</v>
      </c>
      <c r="E112" s="16">
        <v>29</v>
      </c>
      <c r="F112" s="77">
        <v>0</v>
      </c>
      <c r="G112" s="83">
        <f t="shared" si="1"/>
        <v>0</v>
      </c>
      <c r="H112" s="83">
        <v>0</v>
      </c>
    </row>
    <row r="113" spans="1:8" ht="24" customHeight="1">
      <c r="A113" s="24">
        <v>100</v>
      </c>
      <c r="B113" s="25" t="s">
        <v>2365</v>
      </c>
      <c r="C113" s="25" t="s">
        <v>2366</v>
      </c>
      <c r="D113" s="25" t="s">
        <v>312</v>
      </c>
      <c r="E113" s="16">
        <v>1</v>
      </c>
      <c r="F113" s="77">
        <v>0</v>
      </c>
      <c r="G113" s="83">
        <f t="shared" si="1"/>
        <v>0</v>
      </c>
      <c r="H113" s="83">
        <v>0</v>
      </c>
    </row>
    <row r="114" spans="1:8" ht="13.5" customHeight="1">
      <c r="A114" s="24">
        <v>101</v>
      </c>
      <c r="B114" s="25" t="s">
        <v>3427</v>
      </c>
      <c r="C114" s="25" t="s">
        <v>3428</v>
      </c>
      <c r="D114" s="25" t="s">
        <v>312</v>
      </c>
      <c r="E114" s="16">
        <v>14</v>
      </c>
      <c r="F114" s="77">
        <v>0</v>
      </c>
      <c r="G114" s="83">
        <f t="shared" si="1"/>
        <v>0</v>
      </c>
      <c r="H114" s="83">
        <v>0</v>
      </c>
    </row>
    <row r="115" spans="1:8" ht="13.5" customHeight="1">
      <c r="A115" s="24">
        <v>102</v>
      </c>
      <c r="B115" s="25" t="s">
        <v>3429</v>
      </c>
      <c r="C115" s="25" t="s">
        <v>3430</v>
      </c>
      <c r="D115" s="25" t="s">
        <v>312</v>
      </c>
      <c r="E115" s="16">
        <v>14</v>
      </c>
      <c r="F115" s="77">
        <v>0</v>
      </c>
      <c r="G115" s="83">
        <f t="shared" si="1"/>
        <v>0</v>
      </c>
      <c r="H115" s="83">
        <v>0</v>
      </c>
    </row>
    <row r="116" spans="1:8" ht="13.5" customHeight="1">
      <c r="A116" s="24">
        <v>103</v>
      </c>
      <c r="B116" s="25" t="s">
        <v>3431</v>
      </c>
      <c r="C116" s="25" t="s">
        <v>3432</v>
      </c>
      <c r="D116" s="25" t="s">
        <v>287</v>
      </c>
      <c r="E116" s="16">
        <v>252</v>
      </c>
      <c r="F116" s="77">
        <v>0</v>
      </c>
      <c r="G116" s="83">
        <f t="shared" si="1"/>
        <v>0</v>
      </c>
      <c r="H116" s="83">
        <v>0</v>
      </c>
    </row>
    <row r="117" spans="1:8" ht="24" customHeight="1">
      <c r="A117" s="26">
        <v>104</v>
      </c>
      <c r="B117" s="27" t="s">
        <v>3433</v>
      </c>
      <c r="C117" s="27" t="s">
        <v>3434</v>
      </c>
      <c r="D117" s="27" t="s">
        <v>453</v>
      </c>
      <c r="E117" s="28">
        <v>126</v>
      </c>
      <c r="F117" s="79">
        <v>0</v>
      </c>
      <c r="G117" s="86">
        <f t="shared" si="1"/>
        <v>0</v>
      </c>
      <c r="H117" s="86">
        <v>0</v>
      </c>
    </row>
    <row r="118" spans="1:8" ht="13.5" customHeight="1">
      <c r="A118" s="24">
        <v>105</v>
      </c>
      <c r="B118" s="25" t="s">
        <v>3435</v>
      </c>
      <c r="C118" s="25" t="s">
        <v>3436</v>
      </c>
      <c r="D118" s="25" t="s">
        <v>287</v>
      </c>
      <c r="E118" s="16">
        <v>17.5</v>
      </c>
      <c r="F118" s="77">
        <v>0</v>
      </c>
      <c r="G118" s="83">
        <f t="shared" si="1"/>
        <v>0</v>
      </c>
      <c r="H118" s="83">
        <v>0</v>
      </c>
    </row>
    <row r="119" spans="1:8" ht="13.5" customHeight="1">
      <c r="A119" s="26">
        <v>106</v>
      </c>
      <c r="B119" s="27" t="s">
        <v>3437</v>
      </c>
      <c r="C119" s="27" t="s">
        <v>3438</v>
      </c>
      <c r="D119" s="27" t="s">
        <v>287</v>
      </c>
      <c r="E119" s="28">
        <v>17.5</v>
      </c>
      <c r="F119" s="79">
        <v>0</v>
      </c>
      <c r="G119" s="86">
        <f t="shared" si="1"/>
        <v>0</v>
      </c>
      <c r="H119" s="86">
        <v>0</v>
      </c>
    </row>
    <row r="120" spans="1:8" ht="13.5" customHeight="1">
      <c r="A120" s="24">
        <v>107</v>
      </c>
      <c r="B120" s="25" t="s">
        <v>3439</v>
      </c>
      <c r="C120" s="25" t="s">
        <v>3440</v>
      </c>
      <c r="D120" s="25" t="s">
        <v>287</v>
      </c>
      <c r="E120" s="16">
        <v>82.5</v>
      </c>
      <c r="F120" s="77">
        <v>0</v>
      </c>
      <c r="G120" s="83">
        <f t="shared" si="1"/>
        <v>0</v>
      </c>
      <c r="H120" s="83">
        <v>0</v>
      </c>
    </row>
    <row r="121" spans="1:8" ht="13.5" customHeight="1">
      <c r="A121" s="26">
        <v>108</v>
      </c>
      <c r="B121" s="27" t="s">
        <v>3441</v>
      </c>
      <c r="C121" s="27" t="s">
        <v>3442</v>
      </c>
      <c r="D121" s="27" t="s">
        <v>287</v>
      </c>
      <c r="E121" s="28">
        <v>82.5</v>
      </c>
      <c r="F121" s="79">
        <v>0</v>
      </c>
      <c r="G121" s="86">
        <f t="shared" si="1"/>
        <v>0</v>
      </c>
      <c r="H121" s="86">
        <v>0</v>
      </c>
    </row>
    <row r="122" spans="1:8" ht="13.5" customHeight="1">
      <c r="A122" s="24">
        <v>109</v>
      </c>
      <c r="B122" s="25" t="s">
        <v>3443</v>
      </c>
      <c r="C122" s="25" t="s">
        <v>3444</v>
      </c>
      <c r="D122" s="25" t="s">
        <v>312</v>
      </c>
      <c r="E122" s="16">
        <v>44</v>
      </c>
      <c r="F122" s="77">
        <v>0</v>
      </c>
      <c r="G122" s="83">
        <f t="shared" si="1"/>
        <v>0</v>
      </c>
      <c r="H122" s="83">
        <v>0</v>
      </c>
    </row>
    <row r="123" spans="1:8" ht="13.5" customHeight="1">
      <c r="A123" s="53">
        <v>110</v>
      </c>
      <c r="B123" s="54" t="s">
        <v>1566</v>
      </c>
      <c r="C123" s="54" t="s">
        <v>1567</v>
      </c>
      <c r="D123" s="54" t="s">
        <v>1366</v>
      </c>
      <c r="E123" s="55">
        <v>1</v>
      </c>
      <c r="F123" s="80">
        <v>0</v>
      </c>
      <c r="G123" s="87">
        <f t="shared" si="1"/>
        <v>0</v>
      </c>
      <c r="H123" s="87">
        <v>0</v>
      </c>
    </row>
    <row r="124" spans="1:8" ht="13.5" customHeight="1">
      <c r="A124" s="53">
        <v>111</v>
      </c>
      <c r="B124" s="54" t="s">
        <v>1570</v>
      </c>
      <c r="C124" s="54" t="s">
        <v>1571</v>
      </c>
      <c r="D124" s="54" t="s">
        <v>1366</v>
      </c>
      <c r="E124" s="55">
        <v>1</v>
      </c>
      <c r="F124" s="80">
        <v>0</v>
      </c>
      <c r="G124" s="87">
        <f t="shared" si="1"/>
        <v>0</v>
      </c>
      <c r="H124" s="87">
        <v>0</v>
      </c>
    </row>
    <row r="125" spans="1:8" ht="28.5" customHeight="1">
      <c r="A125" s="21"/>
      <c r="B125" s="22" t="s">
        <v>1960</v>
      </c>
      <c r="C125" s="22" t="s">
        <v>1961</v>
      </c>
      <c r="D125" s="22"/>
      <c r="E125" s="23"/>
      <c r="F125" s="76"/>
      <c r="G125" s="85">
        <f>SUM(G126:G159)</f>
        <v>0</v>
      </c>
      <c r="H125" s="85">
        <v>0</v>
      </c>
    </row>
    <row r="126" spans="1:8" ht="13.5" customHeight="1">
      <c r="A126" s="24">
        <v>112</v>
      </c>
      <c r="B126" s="25" t="s">
        <v>3445</v>
      </c>
      <c r="C126" s="25" t="s">
        <v>3446</v>
      </c>
      <c r="D126" s="25" t="s">
        <v>287</v>
      </c>
      <c r="E126" s="16">
        <v>452</v>
      </c>
      <c r="F126" s="77">
        <v>0</v>
      </c>
      <c r="G126" s="83">
        <f>E126*F126</f>
        <v>0</v>
      </c>
      <c r="H126" s="83">
        <v>0</v>
      </c>
    </row>
    <row r="127" spans="1:8" ht="13.5" customHeight="1">
      <c r="A127" s="26">
        <v>113</v>
      </c>
      <c r="B127" s="27" t="s">
        <v>3445</v>
      </c>
      <c r="C127" s="27" t="s">
        <v>3447</v>
      </c>
      <c r="D127" s="27" t="s">
        <v>287</v>
      </c>
      <c r="E127" s="28">
        <v>452</v>
      </c>
      <c r="F127" s="79">
        <v>0</v>
      </c>
      <c r="G127" s="86">
        <f t="shared" ref="G127:G159" si="2">E127*F127</f>
        <v>0</v>
      </c>
      <c r="H127" s="86">
        <v>0</v>
      </c>
    </row>
    <row r="128" spans="1:8" ht="13.5" customHeight="1">
      <c r="A128" s="24">
        <v>114</v>
      </c>
      <c r="B128" s="25" t="s">
        <v>2082</v>
      </c>
      <c r="C128" s="25" t="s">
        <v>2083</v>
      </c>
      <c r="D128" s="25" t="s">
        <v>1897</v>
      </c>
      <c r="E128" s="16">
        <v>1</v>
      </c>
      <c r="F128" s="77">
        <v>0</v>
      </c>
      <c r="G128" s="83">
        <f t="shared" si="2"/>
        <v>0</v>
      </c>
      <c r="H128" s="83">
        <v>0</v>
      </c>
    </row>
    <row r="129" spans="1:8" ht="24" customHeight="1">
      <c r="A129" s="24">
        <v>115</v>
      </c>
      <c r="B129" s="25" t="s">
        <v>3448</v>
      </c>
      <c r="C129" s="25" t="s">
        <v>3449</v>
      </c>
      <c r="D129" s="25" t="s">
        <v>324</v>
      </c>
      <c r="E129" s="16">
        <v>68.25</v>
      </c>
      <c r="F129" s="77">
        <v>0</v>
      </c>
      <c r="G129" s="83">
        <f t="shared" si="2"/>
        <v>0</v>
      </c>
      <c r="H129" s="83">
        <v>0</v>
      </c>
    </row>
    <row r="130" spans="1:8" ht="13.5" customHeight="1">
      <c r="A130" s="24">
        <v>116</v>
      </c>
      <c r="B130" s="25" t="s">
        <v>3450</v>
      </c>
      <c r="C130" s="25" t="s">
        <v>3451</v>
      </c>
      <c r="D130" s="25" t="s">
        <v>324</v>
      </c>
      <c r="E130" s="16">
        <v>225.75</v>
      </c>
      <c r="F130" s="77">
        <v>0</v>
      </c>
      <c r="G130" s="83">
        <f t="shared" si="2"/>
        <v>0</v>
      </c>
      <c r="H130" s="83">
        <v>0</v>
      </c>
    </row>
    <row r="131" spans="1:8" ht="24" customHeight="1">
      <c r="A131" s="24">
        <v>117</v>
      </c>
      <c r="B131" s="25" t="s">
        <v>3452</v>
      </c>
      <c r="C131" s="25" t="s">
        <v>3453</v>
      </c>
      <c r="D131" s="25" t="s">
        <v>287</v>
      </c>
      <c r="E131" s="16">
        <v>440</v>
      </c>
      <c r="F131" s="77">
        <v>0</v>
      </c>
      <c r="G131" s="83">
        <f t="shared" si="2"/>
        <v>0</v>
      </c>
      <c r="H131" s="83">
        <v>0</v>
      </c>
    </row>
    <row r="132" spans="1:8" ht="13.5" customHeight="1">
      <c r="A132" s="24">
        <v>118</v>
      </c>
      <c r="B132" s="25" t="s">
        <v>3454</v>
      </c>
      <c r="C132" s="25" t="s">
        <v>3455</v>
      </c>
      <c r="D132" s="25" t="s">
        <v>277</v>
      </c>
      <c r="E132" s="16">
        <v>42</v>
      </c>
      <c r="F132" s="77">
        <v>0</v>
      </c>
      <c r="G132" s="83">
        <f t="shared" si="2"/>
        <v>0</v>
      </c>
      <c r="H132" s="83">
        <v>0</v>
      </c>
    </row>
    <row r="133" spans="1:8" ht="13.5" customHeight="1">
      <c r="A133" s="24">
        <v>119</v>
      </c>
      <c r="B133" s="25" t="s">
        <v>3456</v>
      </c>
      <c r="C133" s="25" t="s">
        <v>3457</v>
      </c>
      <c r="D133" s="25" t="s">
        <v>312</v>
      </c>
      <c r="E133" s="16">
        <v>5</v>
      </c>
      <c r="F133" s="77">
        <v>0</v>
      </c>
      <c r="G133" s="83">
        <f t="shared" si="2"/>
        <v>0</v>
      </c>
      <c r="H133" s="83">
        <v>0</v>
      </c>
    </row>
    <row r="134" spans="1:8" ht="24" customHeight="1">
      <c r="A134" s="24">
        <v>120</v>
      </c>
      <c r="B134" s="25" t="s">
        <v>3458</v>
      </c>
      <c r="C134" s="25" t="s">
        <v>3459</v>
      </c>
      <c r="D134" s="25" t="s">
        <v>312</v>
      </c>
      <c r="E134" s="16">
        <v>14</v>
      </c>
      <c r="F134" s="77">
        <v>0</v>
      </c>
      <c r="G134" s="83">
        <f t="shared" si="2"/>
        <v>0</v>
      </c>
      <c r="H134" s="83">
        <v>0</v>
      </c>
    </row>
    <row r="135" spans="1:8" ht="13.5" customHeight="1">
      <c r="A135" s="26">
        <v>121</v>
      </c>
      <c r="B135" s="27" t="s">
        <v>3460</v>
      </c>
      <c r="C135" s="27" t="s">
        <v>3461</v>
      </c>
      <c r="D135" s="27" t="s">
        <v>287</v>
      </c>
      <c r="E135" s="28">
        <v>7</v>
      </c>
      <c r="F135" s="79">
        <v>0</v>
      </c>
      <c r="G135" s="86">
        <f t="shared" si="2"/>
        <v>0</v>
      </c>
      <c r="H135" s="86">
        <v>0</v>
      </c>
    </row>
    <row r="136" spans="1:8" ht="13.5" customHeight="1">
      <c r="A136" s="24">
        <v>122</v>
      </c>
      <c r="B136" s="25" t="s">
        <v>3462</v>
      </c>
      <c r="C136" s="25" t="s">
        <v>3463</v>
      </c>
      <c r="D136" s="25" t="s">
        <v>312</v>
      </c>
      <c r="E136" s="16">
        <v>3</v>
      </c>
      <c r="F136" s="77">
        <v>0</v>
      </c>
      <c r="G136" s="83">
        <f t="shared" si="2"/>
        <v>0</v>
      </c>
      <c r="H136" s="83">
        <v>0</v>
      </c>
    </row>
    <row r="137" spans="1:8" ht="24" customHeight="1">
      <c r="A137" s="24">
        <v>123</v>
      </c>
      <c r="B137" s="25" t="s">
        <v>3221</v>
      </c>
      <c r="C137" s="25" t="s">
        <v>3222</v>
      </c>
      <c r="D137" s="25" t="s">
        <v>277</v>
      </c>
      <c r="E137" s="16">
        <v>39.31</v>
      </c>
      <c r="F137" s="77">
        <v>0</v>
      </c>
      <c r="G137" s="83">
        <f t="shared" si="2"/>
        <v>0</v>
      </c>
      <c r="H137" s="83">
        <v>0</v>
      </c>
    </row>
    <row r="138" spans="1:8" ht="13.5" customHeight="1">
      <c r="A138" s="26">
        <v>124</v>
      </c>
      <c r="B138" s="27" t="s">
        <v>3464</v>
      </c>
      <c r="C138" s="27" t="s">
        <v>3465</v>
      </c>
      <c r="D138" s="27" t="s">
        <v>277</v>
      </c>
      <c r="E138" s="28">
        <v>31.61</v>
      </c>
      <c r="F138" s="79">
        <v>0</v>
      </c>
      <c r="G138" s="86">
        <f t="shared" si="2"/>
        <v>0</v>
      </c>
      <c r="H138" s="86">
        <v>0</v>
      </c>
    </row>
    <row r="139" spans="1:8" ht="13.5" customHeight="1">
      <c r="A139" s="24">
        <v>125</v>
      </c>
      <c r="B139" s="25" t="s">
        <v>3466</v>
      </c>
      <c r="C139" s="25" t="s">
        <v>3467</v>
      </c>
      <c r="D139" s="25" t="s">
        <v>312</v>
      </c>
      <c r="E139" s="16">
        <v>14</v>
      </c>
      <c r="F139" s="77">
        <v>0</v>
      </c>
      <c r="G139" s="83">
        <f t="shared" si="2"/>
        <v>0</v>
      </c>
      <c r="H139" s="83">
        <v>0</v>
      </c>
    </row>
    <row r="140" spans="1:8" ht="13.5" customHeight="1">
      <c r="A140" s="24">
        <v>126</v>
      </c>
      <c r="B140" s="25" t="s">
        <v>3468</v>
      </c>
      <c r="C140" s="25" t="s">
        <v>3469</v>
      </c>
      <c r="D140" s="25" t="s">
        <v>287</v>
      </c>
      <c r="E140" s="16">
        <v>301</v>
      </c>
      <c r="F140" s="77">
        <v>0</v>
      </c>
      <c r="G140" s="83">
        <f t="shared" si="2"/>
        <v>0</v>
      </c>
      <c r="H140" s="83">
        <v>0</v>
      </c>
    </row>
    <row r="141" spans="1:8" ht="13.5" customHeight="1">
      <c r="A141" s="24">
        <v>127</v>
      </c>
      <c r="B141" s="25" t="s">
        <v>2581</v>
      </c>
      <c r="C141" s="25" t="s">
        <v>3470</v>
      </c>
      <c r="D141" s="25" t="s">
        <v>287</v>
      </c>
      <c r="E141" s="16">
        <v>195</v>
      </c>
      <c r="F141" s="77">
        <v>0</v>
      </c>
      <c r="G141" s="83">
        <f t="shared" si="2"/>
        <v>0</v>
      </c>
      <c r="H141" s="83">
        <v>0</v>
      </c>
    </row>
    <row r="142" spans="1:8" ht="24" customHeight="1">
      <c r="A142" s="24">
        <v>128</v>
      </c>
      <c r="B142" s="25" t="s">
        <v>3471</v>
      </c>
      <c r="C142" s="25" t="s">
        <v>3472</v>
      </c>
      <c r="D142" s="25" t="s">
        <v>287</v>
      </c>
      <c r="E142" s="16">
        <v>280</v>
      </c>
      <c r="F142" s="77">
        <v>0</v>
      </c>
      <c r="G142" s="83">
        <f t="shared" si="2"/>
        <v>0</v>
      </c>
      <c r="H142" s="83">
        <v>0</v>
      </c>
    </row>
    <row r="143" spans="1:8" ht="13.5" customHeight="1">
      <c r="A143" s="26">
        <v>129</v>
      </c>
      <c r="B143" s="27" t="s">
        <v>3473</v>
      </c>
      <c r="C143" s="27" t="s">
        <v>3474</v>
      </c>
      <c r="D143" s="27" t="s">
        <v>287</v>
      </c>
      <c r="E143" s="28">
        <v>332</v>
      </c>
      <c r="F143" s="79">
        <v>0</v>
      </c>
      <c r="G143" s="86">
        <f t="shared" si="2"/>
        <v>0</v>
      </c>
      <c r="H143" s="86">
        <v>0</v>
      </c>
    </row>
    <row r="144" spans="1:8" ht="13.5" customHeight="1">
      <c r="A144" s="24">
        <v>130</v>
      </c>
      <c r="B144" s="25" t="s">
        <v>3475</v>
      </c>
      <c r="C144" s="25" t="s">
        <v>3476</v>
      </c>
      <c r="D144" s="25" t="s">
        <v>312</v>
      </c>
      <c r="E144" s="16">
        <v>30</v>
      </c>
      <c r="F144" s="77">
        <v>0</v>
      </c>
      <c r="G144" s="83">
        <f t="shared" si="2"/>
        <v>0</v>
      </c>
      <c r="H144" s="83">
        <v>0</v>
      </c>
    </row>
    <row r="145" spans="1:8" ht="13.5" customHeight="1">
      <c r="A145" s="24">
        <v>131</v>
      </c>
      <c r="B145" s="25" t="s">
        <v>3477</v>
      </c>
      <c r="C145" s="25" t="s">
        <v>3478</v>
      </c>
      <c r="D145" s="25" t="s">
        <v>287</v>
      </c>
      <c r="E145" s="16">
        <v>595</v>
      </c>
      <c r="F145" s="77">
        <v>0</v>
      </c>
      <c r="G145" s="83">
        <f t="shared" si="2"/>
        <v>0</v>
      </c>
      <c r="H145" s="83">
        <v>0</v>
      </c>
    </row>
    <row r="146" spans="1:8" ht="13.5" customHeight="1">
      <c r="A146" s="24">
        <v>132</v>
      </c>
      <c r="B146" s="25" t="s">
        <v>2090</v>
      </c>
      <c r="C146" s="25" t="s">
        <v>3479</v>
      </c>
      <c r="D146" s="25" t="s">
        <v>287</v>
      </c>
      <c r="E146" s="16">
        <v>496</v>
      </c>
      <c r="F146" s="77">
        <v>0</v>
      </c>
      <c r="G146" s="83">
        <f t="shared" si="2"/>
        <v>0</v>
      </c>
      <c r="H146" s="83">
        <v>0</v>
      </c>
    </row>
    <row r="147" spans="1:8" ht="13.5" customHeight="1">
      <c r="A147" s="26">
        <v>133</v>
      </c>
      <c r="B147" s="27" t="s">
        <v>2092</v>
      </c>
      <c r="C147" s="27" t="s">
        <v>3480</v>
      </c>
      <c r="D147" s="27" t="s">
        <v>287</v>
      </c>
      <c r="E147" s="28">
        <v>496</v>
      </c>
      <c r="F147" s="79">
        <v>0</v>
      </c>
      <c r="G147" s="86">
        <f t="shared" si="2"/>
        <v>0</v>
      </c>
      <c r="H147" s="86">
        <v>0</v>
      </c>
    </row>
    <row r="148" spans="1:8" ht="24" customHeight="1">
      <c r="A148" s="24">
        <v>134</v>
      </c>
      <c r="B148" s="25" t="s">
        <v>3481</v>
      </c>
      <c r="C148" s="25" t="s">
        <v>3482</v>
      </c>
      <c r="D148" s="25" t="s">
        <v>287</v>
      </c>
      <c r="E148" s="16">
        <v>301</v>
      </c>
      <c r="F148" s="77">
        <v>0</v>
      </c>
      <c r="G148" s="83">
        <f t="shared" si="2"/>
        <v>0</v>
      </c>
      <c r="H148" s="83">
        <v>0</v>
      </c>
    </row>
    <row r="149" spans="1:8" ht="24" customHeight="1">
      <c r="A149" s="24">
        <v>135</v>
      </c>
      <c r="B149" s="25" t="s">
        <v>2590</v>
      </c>
      <c r="C149" s="25" t="s">
        <v>3483</v>
      </c>
      <c r="D149" s="25" t="s">
        <v>287</v>
      </c>
      <c r="E149" s="16">
        <v>195</v>
      </c>
      <c r="F149" s="77">
        <v>0</v>
      </c>
      <c r="G149" s="83">
        <f t="shared" si="2"/>
        <v>0</v>
      </c>
      <c r="H149" s="83">
        <v>0</v>
      </c>
    </row>
    <row r="150" spans="1:8" ht="24" customHeight="1">
      <c r="A150" s="53">
        <v>136</v>
      </c>
      <c r="B150" s="54" t="s">
        <v>1964</v>
      </c>
      <c r="C150" s="54" t="s">
        <v>3484</v>
      </c>
      <c r="D150" s="54" t="s">
        <v>277</v>
      </c>
      <c r="E150" s="55">
        <v>133.65</v>
      </c>
      <c r="F150" s="80">
        <v>0</v>
      </c>
      <c r="G150" s="87">
        <f>E150*F150</f>
        <v>0</v>
      </c>
      <c r="H150" s="87">
        <v>0</v>
      </c>
    </row>
    <row r="151" spans="1:8" ht="24" customHeight="1">
      <c r="A151" s="53">
        <v>137</v>
      </c>
      <c r="B151" s="54" t="s">
        <v>1966</v>
      </c>
      <c r="C151" s="54" t="s">
        <v>3485</v>
      </c>
      <c r="D151" s="54" t="s">
        <v>277</v>
      </c>
      <c r="E151" s="55">
        <v>3875.85</v>
      </c>
      <c r="F151" s="80">
        <v>0</v>
      </c>
      <c r="G151" s="87">
        <f>E151*F151</f>
        <v>0</v>
      </c>
      <c r="H151" s="87">
        <v>0</v>
      </c>
    </row>
    <row r="152" spans="1:8" ht="13.5" customHeight="1">
      <c r="A152" s="24">
        <v>138</v>
      </c>
      <c r="B152" s="25" t="s">
        <v>1966</v>
      </c>
      <c r="C152" s="25" t="s">
        <v>3486</v>
      </c>
      <c r="D152" s="25" t="s">
        <v>277</v>
      </c>
      <c r="E152" s="16">
        <v>51.17</v>
      </c>
      <c r="F152" s="77">
        <v>0</v>
      </c>
      <c r="G152" s="83">
        <f t="shared" si="2"/>
        <v>0</v>
      </c>
      <c r="H152" s="83">
        <v>0</v>
      </c>
    </row>
    <row r="153" spans="1:8" ht="13.5" customHeight="1">
      <c r="A153" s="24">
        <v>139</v>
      </c>
      <c r="B153" s="25" t="s">
        <v>3487</v>
      </c>
      <c r="C153" s="25" t="s">
        <v>3488</v>
      </c>
      <c r="D153" s="25" t="s">
        <v>280</v>
      </c>
      <c r="E153" s="16">
        <v>84.72</v>
      </c>
      <c r="F153" s="77">
        <v>0</v>
      </c>
      <c r="G153" s="83">
        <f t="shared" si="2"/>
        <v>0</v>
      </c>
      <c r="H153" s="83">
        <v>0</v>
      </c>
    </row>
    <row r="154" spans="1:8" ht="13.5" customHeight="1">
      <c r="A154" s="24">
        <v>140</v>
      </c>
      <c r="B154" s="25" t="s">
        <v>3489</v>
      </c>
      <c r="C154" s="25" t="s">
        <v>3490</v>
      </c>
      <c r="D154" s="25" t="s">
        <v>277</v>
      </c>
      <c r="E154" s="16">
        <v>37.049999999999997</v>
      </c>
      <c r="F154" s="77">
        <v>0</v>
      </c>
      <c r="G154" s="83">
        <f t="shared" si="2"/>
        <v>0</v>
      </c>
      <c r="H154" s="83">
        <v>0</v>
      </c>
    </row>
    <row r="155" spans="1:8" ht="24" customHeight="1">
      <c r="A155" s="24">
        <v>141</v>
      </c>
      <c r="B155" s="25" t="s">
        <v>3491</v>
      </c>
      <c r="C155" s="25" t="s">
        <v>3492</v>
      </c>
      <c r="D155" s="25" t="s">
        <v>324</v>
      </c>
      <c r="E155" s="16">
        <v>68.25</v>
      </c>
      <c r="F155" s="77">
        <v>0</v>
      </c>
      <c r="G155" s="83">
        <f t="shared" si="2"/>
        <v>0</v>
      </c>
      <c r="H155" s="83">
        <v>0</v>
      </c>
    </row>
    <row r="156" spans="1:8" ht="13.5" customHeight="1">
      <c r="A156" s="26">
        <v>142</v>
      </c>
      <c r="B156" s="27" t="s">
        <v>451</v>
      </c>
      <c r="C156" s="27" t="s">
        <v>3493</v>
      </c>
      <c r="D156" s="27" t="s">
        <v>453</v>
      </c>
      <c r="E156" s="28">
        <v>3</v>
      </c>
      <c r="F156" s="79">
        <v>0</v>
      </c>
      <c r="G156" s="86">
        <f t="shared" si="2"/>
        <v>0</v>
      </c>
      <c r="H156" s="86">
        <v>0</v>
      </c>
    </row>
    <row r="157" spans="1:8" ht="24" customHeight="1">
      <c r="A157" s="24">
        <v>143</v>
      </c>
      <c r="B157" s="25" t="s">
        <v>2966</v>
      </c>
      <c r="C157" s="25" t="s">
        <v>3494</v>
      </c>
      <c r="D157" s="25" t="s">
        <v>324</v>
      </c>
      <c r="E157" s="16">
        <v>68.25</v>
      </c>
      <c r="F157" s="77">
        <v>0</v>
      </c>
      <c r="G157" s="83">
        <f t="shared" si="2"/>
        <v>0</v>
      </c>
      <c r="H157" s="83">
        <v>0</v>
      </c>
    </row>
    <row r="158" spans="1:8" ht="24" customHeight="1">
      <c r="A158" s="24">
        <v>144</v>
      </c>
      <c r="B158" s="25" t="s">
        <v>2594</v>
      </c>
      <c r="C158" s="25" t="s">
        <v>2595</v>
      </c>
      <c r="D158" s="25" t="s">
        <v>324</v>
      </c>
      <c r="E158" s="16">
        <v>68.25</v>
      </c>
      <c r="F158" s="77">
        <v>0</v>
      </c>
      <c r="G158" s="83">
        <f t="shared" si="2"/>
        <v>0</v>
      </c>
      <c r="H158" s="83">
        <v>0</v>
      </c>
    </row>
    <row r="159" spans="1:8" ht="13.5" customHeight="1">
      <c r="A159" s="53">
        <v>145</v>
      </c>
      <c r="B159" s="54" t="s">
        <v>1570</v>
      </c>
      <c r="C159" s="54" t="s">
        <v>1571</v>
      </c>
      <c r="D159" s="54" t="s">
        <v>1366</v>
      </c>
      <c r="E159" s="55">
        <v>1</v>
      </c>
      <c r="F159" s="80">
        <v>0</v>
      </c>
      <c r="G159" s="87">
        <f t="shared" si="2"/>
        <v>0</v>
      </c>
      <c r="H159" s="87">
        <v>0</v>
      </c>
    </row>
    <row r="160" spans="1:8" ht="28.5" customHeight="1">
      <c r="A160" s="21"/>
      <c r="B160" s="22" t="s">
        <v>3495</v>
      </c>
      <c r="C160" s="22" t="s">
        <v>3496</v>
      </c>
      <c r="D160" s="22"/>
      <c r="E160" s="23"/>
      <c r="F160" s="76"/>
      <c r="G160" s="85">
        <f>SUM(G161:G165)</f>
        <v>0</v>
      </c>
      <c r="H160" s="85">
        <v>0</v>
      </c>
    </row>
    <row r="161" spans="1:8" ht="13.5" customHeight="1">
      <c r="A161" s="24">
        <v>146</v>
      </c>
      <c r="B161" s="25" t="s">
        <v>3497</v>
      </c>
      <c r="C161" s="25" t="s">
        <v>3498</v>
      </c>
      <c r="D161" s="25" t="s">
        <v>122</v>
      </c>
      <c r="E161" s="16">
        <v>1</v>
      </c>
      <c r="F161" s="77">
        <v>0</v>
      </c>
      <c r="G161" s="83">
        <f>E161*F161</f>
        <v>0</v>
      </c>
      <c r="H161" s="83">
        <v>0</v>
      </c>
    </row>
    <row r="162" spans="1:8" ht="13.5" customHeight="1">
      <c r="A162" s="24">
        <v>147</v>
      </c>
      <c r="B162" s="25" t="s">
        <v>3497</v>
      </c>
      <c r="C162" s="25" t="s">
        <v>3499</v>
      </c>
      <c r="D162" s="25" t="s">
        <v>3500</v>
      </c>
      <c r="E162" s="16">
        <v>8</v>
      </c>
      <c r="F162" s="77">
        <v>0</v>
      </c>
      <c r="G162" s="83">
        <f>E162*F162</f>
        <v>0</v>
      </c>
      <c r="H162" s="83">
        <v>0</v>
      </c>
    </row>
    <row r="163" spans="1:8" ht="13.5" customHeight="1">
      <c r="A163" s="24">
        <v>148</v>
      </c>
      <c r="B163" s="25" t="s">
        <v>3501</v>
      </c>
      <c r="C163" s="25" t="s">
        <v>3502</v>
      </c>
      <c r="D163" s="25" t="s">
        <v>1914</v>
      </c>
      <c r="E163" s="16">
        <v>100</v>
      </c>
      <c r="F163" s="77">
        <v>0</v>
      </c>
      <c r="G163" s="83">
        <f>E163*F163</f>
        <v>0</v>
      </c>
      <c r="H163" s="83">
        <v>0</v>
      </c>
    </row>
    <row r="164" spans="1:8" ht="13.5" customHeight="1">
      <c r="A164" s="24">
        <v>149</v>
      </c>
      <c r="B164" s="25" t="s">
        <v>3503</v>
      </c>
      <c r="C164" s="25" t="s">
        <v>3504</v>
      </c>
      <c r="D164" s="25" t="s">
        <v>3500</v>
      </c>
      <c r="E164" s="16">
        <v>16</v>
      </c>
      <c r="F164" s="77">
        <v>0</v>
      </c>
      <c r="G164" s="83">
        <f>E164*F164</f>
        <v>0</v>
      </c>
      <c r="H164" s="83">
        <v>0</v>
      </c>
    </row>
    <row r="165" spans="1:8" ht="13.5" customHeight="1">
      <c r="A165" s="24">
        <v>150</v>
      </c>
      <c r="B165" s="25" t="s">
        <v>3503</v>
      </c>
      <c r="C165" s="25" t="s">
        <v>3505</v>
      </c>
      <c r="D165" s="25" t="s">
        <v>122</v>
      </c>
      <c r="E165" s="16">
        <v>1</v>
      </c>
      <c r="F165" s="77">
        <v>0</v>
      </c>
      <c r="G165" s="83">
        <f>E165*F165</f>
        <v>0</v>
      </c>
      <c r="H165" s="83">
        <v>0</v>
      </c>
    </row>
    <row r="166" spans="1:8" ht="30.75" customHeight="1">
      <c r="A166" s="29"/>
      <c r="B166" s="30"/>
      <c r="C166" s="30" t="s">
        <v>313</v>
      </c>
      <c r="D166" s="30"/>
      <c r="E166" s="31"/>
      <c r="F166" s="89"/>
      <c r="G166" s="89">
        <f>G11+G160</f>
        <v>0</v>
      </c>
      <c r="H166" s="89">
        <v>2.7524799999999998</v>
      </c>
    </row>
  </sheetData>
  <sheetProtection algorithmName="SHA-512" hashValue="o3HPd1XNUMYB94INYVdk3SUTzVWbF599VCb25z4mufcYZyHPJeS9E6pY5kbZkrZd3+M/xGH3xR40I+HpTG1xuQ==" saltValue="u/Cw6rOE4R9bfy53uPajY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144">
    <pageSetUpPr fitToPage="1"/>
  </sheetPr>
  <dimension ref="A1:H186"/>
  <sheetViews>
    <sheetView topLeftCell="A170" workbookViewId="0">
      <selection activeCell="E181" sqref="E181:F181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3506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866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3253</v>
      </c>
      <c r="F5" s="4"/>
      <c r="G5" s="4"/>
      <c r="H5" s="4"/>
    </row>
    <row r="6" spans="1:8" ht="13.5" customHeight="1">
      <c r="A6" s="187" t="s">
        <v>2618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88"/>
      <c r="G11" s="88">
        <f>G12+G83+G136+G144</f>
        <v>0</v>
      </c>
      <c r="H11" s="88">
        <v>1.4840500000000001</v>
      </c>
    </row>
    <row r="12" spans="1:8" ht="28.5" customHeight="1">
      <c r="A12" s="21"/>
      <c r="B12" s="22" t="s">
        <v>2049</v>
      </c>
      <c r="C12" s="22" t="s">
        <v>2050</v>
      </c>
      <c r="D12" s="22"/>
      <c r="E12" s="23"/>
      <c r="F12" s="85"/>
      <c r="G12" s="85">
        <f>SUM(G13:G82)</f>
        <v>0</v>
      </c>
      <c r="H12" s="85">
        <v>1.401</v>
      </c>
    </row>
    <row r="13" spans="1:8" ht="13.5" customHeight="1">
      <c r="A13" s="53">
        <v>1</v>
      </c>
      <c r="B13" s="54" t="s">
        <v>3123</v>
      </c>
      <c r="C13" s="54" t="s">
        <v>3124</v>
      </c>
      <c r="D13" s="54" t="s">
        <v>1366</v>
      </c>
      <c r="E13" s="55">
        <v>3.6</v>
      </c>
      <c r="F13" s="80">
        <v>0</v>
      </c>
      <c r="G13" s="87">
        <f>E13*F13</f>
        <v>0</v>
      </c>
      <c r="H13" s="87">
        <v>0</v>
      </c>
    </row>
    <row r="14" spans="1:8" ht="13.5" customHeight="1">
      <c r="A14" s="53">
        <v>2</v>
      </c>
      <c r="B14" s="54" t="s">
        <v>1566</v>
      </c>
      <c r="C14" s="54" t="s">
        <v>1567</v>
      </c>
      <c r="D14" s="54" t="s">
        <v>1366</v>
      </c>
      <c r="E14" s="55">
        <v>1</v>
      </c>
      <c r="F14" s="80">
        <v>0</v>
      </c>
      <c r="G14" s="87">
        <f t="shared" ref="G14:G77" si="0">E14*F14</f>
        <v>0</v>
      </c>
      <c r="H14" s="87">
        <v>0</v>
      </c>
    </row>
    <row r="15" spans="1:8" ht="13.5" customHeight="1">
      <c r="A15" s="53">
        <v>3</v>
      </c>
      <c r="B15" s="54" t="s">
        <v>3125</v>
      </c>
      <c r="C15" s="54" t="s">
        <v>3126</v>
      </c>
      <c r="D15" s="54" t="s">
        <v>1366</v>
      </c>
      <c r="E15" s="55">
        <v>1</v>
      </c>
      <c r="F15" s="80">
        <v>0</v>
      </c>
      <c r="G15" s="87">
        <f t="shared" si="0"/>
        <v>0</v>
      </c>
      <c r="H15" s="87">
        <v>0</v>
      </c>
    </row>
    <row r="16" spans="1:8" ht="13.5" customHeight="1">
      <c r="A16" s="53">
        <v>4</v>
      </c>
      <c r="B16" s="54" t="s">
        <v>1570</v>
      </c>
      <c r="C16" s="54" t="s">
        <v>1571</v>
      </c>
      <c r="D16" s="54" t="s">
        <v>1366</v>
      </c>
      <c r="E16" s="55">
        <v>1</v>
      </c>
      <c r="F16" s="80">
        <v>0</v>
      </c>
      <c r="G16" s="87">
        <f t="shared" si="0"/>
        <v>0</v>
      </c>
      <c r="H16" s="87">
        <v>0</v>
      </c>
    </row>
    <row r="17" spans="1:8" ht="24" customHeight="1">
      <c r="A17" s="24">
        <v>5</v>
      </c>
      <c r="B17" s="25" t="s">
        <v>2565</v>
      </c>
      <c r="C17" s="25" t="s">
        <v>3254</v>
      </c>
      <c r="D17" s="25" t="s">
        <v>312</v>
      </c>
      <c r="E17" s="16">
        <v>31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3255</v>
      </c>
      <c r="C18" s="25" t="s">
        <v>3256</v>
      </c>
      <c r="D18" s="25" t="s">
        <v>312</v>
      </c>
      <c r="E18" s="16">
        <v>8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38">
        <v>7</v>
      </c>
      <c r="B19" s="27"/>
      <c r="C19" s="27" t="s">
        <v>3257</v>
      </c>
      <c r="D19" s="27" t="s">
        <v>312</v>
      </c>
      <c r="E19" s="28">
        <v>8</v>
      </c>
      <c r="F19" s="79">
        <v>0</v>
      </c>
      <c r="G19" s="86">
        <f t="shared" si="0"/>
        <v>0</v>
      </c>
      <c r="H19" s="86">
        <v>0</v>
      </c>
    </row>
    <row r="20" spans="1:8" ht="24" customHeight="1">
      <c r="A20" s="24">
        <v>8</v>
      </c>
      <c r="B20" s="25" t="s">
        <v>3258</v>
      </c>
      <c r="C20" s="25" t="s">
        <v>3259</v>
      </c>
      <c r="D20" s="25" t="s">
        <v>312</v>
      </c>
      <c r="E20" s="16">
        <v>7</v>
      </c>
      <c r="F20" s="77">
        <v>0</v>
      </c>
      <c r="G20" s="83">
        <f t="shared" si="0"/>
        <v>0</v>
      </c>
      <c r="H20" s="83">
        <v>0</v>
      </c>
    </row>
    <row r="21" spans="1:8" ht="11.25">
      <c r="A21" s="38">
        <v>9</v>
      </c>
      <c r="B21" s="27"/>
      <c r="C21" s="27" t="s">
        <v>3260</v>
      </c>
      <c r="D21" s="27" t="s">
        <v>312</v>
      </c>
      <c r="E21" s="28">
        <v>7</v>
      </c>
      <c r="F21" s="79">
        <v>0</v>
      </c>
      <c r="G21" s="86">
        <f t="shared" si="0"/>
        <v>0</v>
      </c>
      <c r="H21" s="86">
        <v>0</v>
      </c>
    </row>
    <row r="22" spans="1:8" ht="22.5">
      <c r="A22" s="38">
        <v>10</v>
      </c>
      <c r="B22" s="27"/>
      <c r="C22" s="27" t="s">
        <v>3507</v>
      </c>
      <c r="D22" s="27" t="s">
        <v>312</v>
      </c>
      <c r="E22" s="28">
        <v>1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38">
        <v>11</v>
      </c>
      <c r="B23" s="27" t="s">
        <v>3261</v>
      </c>
      <c r="C23" s="27" t="s">
        <v>3262</v>
      </c>
      <c r="D23" s="27" t="s">
        <v>312</v>
      </c>
      <c r="E23" s="28">
        <v>16</v>
      </c>
      <c r="F23" s="79">
        <v>0</v>
      </c>
      <c r="G23" s="86">
        <f t="shared" si="0"/>
        <v>0</v>
      </c>
      <c r="H23" s="86">
        <v>0</v>
      </c>
    </row>
    <row r="24" spans="1:8" ht="13.5" customHeight="1">
      <c r="A24" s="53">
        <v>12</v>
      </c>
      <c r="B24" s="54" t="s">
        <v>3263</v>
      </c>
      <c r="C24" s="54" t="s">
        <v>3264</v>
      </c>
      <c r="D24" s="54" t="s">
        <v>312</v>
      </c>
      <c r="E24" s="55">
        <v>8</v>
      </c>
      <c r="F24" s="80">
        <v>0</v>
      </c>
      <c r="G24" s="87">
        <f t="shared" si="0"/>
        <v>0</v>
      </c>
      <c r="H24" s="87">
        <v>0</v>
      </c>
    </row>
    <row r="25" spans="1:8" ht="13.5" customHeight="1">
      <c r="A25" s="38">
        <v>13</v>
      </c>
      <c r="B25" s="27"/>
      <c r="C25" s="27" t="s">
        <v>3508</v>
      </c>
      <c r="D25" s="27" t="s">
        <v>312</v>
      </c>
      <c r="E25" s="28">
        <v>3</v>
      </c>
      <c r="F25" s="79">
        <v>0</v>
      </c>
      <c r="G25" s="86">
        <f t="shared" si="0"/>
        <v>0</v>
      </c>
      <c r="H25" s="86">
        <v>0</v>
      </c>
    </row>
    <row r="26" spans="1:8" ht="13.5" customHeight="1">
      <c r="A26" s="38">
        <v>14</v>
      </c>
      <c r="B26" s="27"/>
      <c r="C26" s="27" t="s">
        <v>3509</v>
      </c>
      <c r="D26" s="27" t="s">
        <v>312</v>
      </c>
      <c r="E26" s="28">
        <v>4</v>
      </c>
      <c r="F26" s="79">
        <v>0</v>
      </c>
      <c r="G26" s="86">
        <f t="shared" si="0"/>
        <v>0</v>
      </c>
      <c r="H26" s="86">
        <v>0</v>
      </c>
    </row>
    <row r="27" spans="1:8" ht="13.5" customHeight="1">
      <c r="A27" s="38">
        <v>15</v>
      </c>
      <c r="B27" s="27"/>
      <c r="C27" s="27" t="s">
        <v>3510</v>
      </c>
      <c r="D27" s="27" t="s">
        <v>312</v>
      </c>
      <c r="E27" s="28">
        <v>1</v>
      </c>
      <c r="F27" s="79">
        <v>0</v>
      </c>
      <c r="G27" s="86">
        <f t="shared" si="0"/>
        <v>0</v>
      </c>
      <c r="H27" s="86">
        <v>0</v>
      </c>
    </row>
    <row r="28" spans="1:8" ht="13.5" customHeight="1">
      <c r="A28" s="24">
        <v>16</v>
      </c>
      <c r="B28" s="25" t="s">
        <v>3266</v>
      </c>
      <c r="C28" s="25" t="s">
        <v>3267</v>
      </c>
      <c r="D28" s="25" t="s">
        <v>312</v>
      </c>
      <c r="E28" s="16">
        <v>16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38">
        <v>17</v>
      </c>
      <c r="B29" s="27" t="s">
        <v>3268</v>
      </c>
      <c r="C29" s="27" t="s">
        <v>3269</v>
      </c>
      <c r="D29" s="27" t="s">
        <v>312</v>
      </c>
      <c r="E29" s="28">
        <v>8</v>
      </c>
      <c r="F29" s="79">
        <v>0</v>
      </c>
      <c r="G29" s="86">
        <f t="shared" si="0"/>
        <v>0</v>
      </c>
      <c r="H29" s="86">
        <v>0</v>
      </c>
    </row>
    <row r="30" spans="1:8" ht="13.5" customHeight="1">
      <c r="A30" s="38">
        <v>18</v>
      </c>
      <c r="B30" s="27" t="s">
        <v>3270</v>
      </c>
      <c r="C30" s="27" t="s">
        <v>3271</v>
      </c>
      <c r="D30" s="27" t="s">
        <v>312</v>
      </c>
      <c r="E30" s="28">
        <v>8</v>
      </c>
      <c r="F30" s="79">
        <v>0</v>
      </c>
      <c r="G30" s="86">
        <f t="shared" si="0"/>
        <v>0</v>
      </c>
      <c r="H30" s="86">
        <v>0</v>
      </c>
    </row>
    <row r="31" spans="1:8" ht="13.5" customHeight="1">
      <c r="A31" s="24">
        <v>19</v>
      </c>
      <c r="B31" s="25" t="s">
        <v>3272</v>
      </c>
      <c r="C31" s="25" t="s">
        <v>3273</v>
      </c>
      <c r="D31" s="25" t="s">
        <v>312</v>
      </c>
      <c r="E31" s="16">
        <v>25</v>
      </c>
      <c r="F31" s="77">
        <v>0</v>
      </c>
      <c r="G31" s="83">
        <f t="shared" si="0"/>
        <v>0</v>
      </c>
      <c r="H31" s="83">
        <v>0</v>
      </c>
    </row>
    <row r="32" spans="1:8" ht="13.5" customHeight="1">
      <c r="A32" s="24">
        <v>20</v>
      </c>
      <c r="B32" s="25" t="s">
        <v>3274</v>
      </c>
      <c r="C32" s="25" t="s">
        <v>3275</v>
      </c>
      <c r="D32" s="25" t="s">
        <v>312</v>
      </c>
      <c r="E32" s="16">
        <v>16</v>
      </c>
      <c r="F32" s="77">
        <v>0</v>
      </c>
      <c r="G32" s="83">
        <f t="shared" si="0"/>
        <v>0</v>
      </c>
      <c r="H32" s="83">
        <v>0</v>
      </c>
    </row>
    <row r="33" spans="1:8" ht="13.5" customHeight="1">
      <c r="A33" s="24">
        <v>21</v>
      </c>
      <c r="B33" s="25" t="s">
        <v>3276</v>
      </c>
      <c r="C33" s="25" t="s">
        <v>3277</v>
      </c>
      <c r="D33" s="25" t="s">
        <v>312</v>
      </c>
      <c r="E33" s="16">
        <v>12</v>
      </c>
      <c r="F33" s="77">
        <v>0</v>
      </c>
      <c r="G33" s="83">
        <f t="shared" si="0"/>
        <v>0</v>
      </c>
      <c r="H33" s="83">
        <v>0</v>
      </c>
    </row>
    <row r="34" spans="1:8" ht="13.5" customHeight="1">
      <c r="A34" s="38">
        <v>22</v>
      </c>
      <c r="B34" s="27" t="s">
        <v>3278</v>
      </c>
      <c r="C34" s="27" t="s">
        <v>3279</v>
      </c>
      <c r="D34" s="27" t="s">
        <v>312</v>
      </c>
      <c r="E34" s="28">
        <v>12</v>
      </c>
      <c r="F34" s="79">
        <v>0</v>
      </c>
      <c r="G34" s="86">
        <f t="shared" si="0"/>
        <v>0</v>
      </c>
      <c r="H34" s="86">
        <v>0</v>
      </c>
    </row>
    <row r="35" spans="1:8" ht="13.5" customHeight="1">
      <c r="A35" s="24">
        <v>23</v>
      </c>
      <c r="B35" s="25" t="s">
        <v>3511</v>
      </c>
      <c r="C35" s="25" t="s">
        <v>3512</v>
      </c>
      <c r="D35" s="25" t="s">
        <v>312</v>
      </c>
      <c r="E35" s="16">
        <v>6</v>
      </c>
      <c r="F35" s="77">
        <v>0</v>
      </c>
      <c r="G35" s="83">
        <f t="shared" si="0"/>
        <v>0</v>
      </c>
      <c r="H35" s="83">
        <v>0</v>
      </c>
    </row>
    <row r="36" spans="1:8" ht="13.5" customHeight="1">
      <c r="A36" s="38">
        <v>24</v>
      </c>
      <c r="B36" s="27" t="s">
        <v>3280</v>
      </c>
      <c r="C36" s="27" t="s">
        <v>3281</v>
      </c>
      <c r="D36" s="27" t="s">
        <v>312</v>
      </c>
      <c r="E36" s="28">
        <v>6</v>
      </c>
      <c r="F36" s="79">
        <v>0</v>
      </c>
      <c r="G36" s="86">
        <f t="shared" si="0"/>
        <v>0</v>
      </c>
      <c r="H36" s="86">
        <v>0</v>
      </c>
    </row>
    <row r="37" spans="1:8" ht="13.5" customHeight="1">
      <c r="A37" s="24">
        <v>25</v>
      </c>
      <c r="B37" s="25" t="s">
        <v>3282</v>
      </c>
      <c r="C37" s="25" t="s">
        <v>3283</v>
      </c>
      <c r="D37" s="25" t="s">
        <v>312</v>
      </c>
      <c r="E37" s="16">
        <v>12</v>
      </c>
      <c r="F37" s="77">
        <v>0</v>
      </c>
      <c r="G37" s="83">
        <f t="shared" si="0"/>
        <v>0</v>
      </c>
      <c r="H37" s="83">
        <v>0</v>
      </c>
    </row>
    <row r="38" spans="1:8" ht="13.5" customHeight="1">
      <c r="A38" s="38">
        <v>26</v>
      </c>
      <c r="B38" s="27" t="s">
        <v>3284</v>
      </c>
      <c r="C38" s="27" t="s">
        <v>3285</v>
      </c>
      <c r="D38" s="27" t="s">
        <v>312</v>
      </c>
      <c r="E38" s="28">
        <v>12</v>
      </c>
      <c r="F38" s="79">
        <v>0</v>
      </c>
      <c r="G38" s="86">
        <f t="shared" si="0"/>
        <v>0</v>
      </c>
      <c r="H38" s="86">
        <v>0</v>
      </c>
    </row>
    <row r="39" spans="1:8" ht="13.5" customHeight="1">
      <c r="A39" s="24">
        <v>27</v>
      </c>
      <c r="B39" s="25" t="s">
        <v>3286</v>
      </c>
      <c r="C39" s="25" t="s">
        <v>3287</v>
      </c>
      <c r="D39" s="25" t="s">
        <v>312</v>
      </c>
      <c r="E39" s="16">
        <v>9</v>
      </c>
      <c r="F39" s="77">
        <v>0</v>
      </c>
      <c r="G39" s="83">
        <f t="shared" si="0"/>
        <v>0</v>
      </c>
      <c r="H39" s="83">
        <v>0</v>
      </c>
    </row>
    <row r="40" spans="1:8" ht="13.5" customHeight="1">
      <c r="A40" s="38">
        <v>28</v>
      </c>
      <c r="B40" s="27" t="s">
        <v>3288</v>
      </c>
      <c r="C40" s="27" t="s">
        <v>3289</v>
      </c>
      <c r="D40" s="27" t="s">
        <v>312</v>
      </c>
      <c r="E40" s="28">
        <v>9</v>
      </c>
      <c r="F40" s="79">
        <v>0</v>
      </c>
      <c r="G40" s="86">
        <f t="shared" si="0"/>
        <v>0</v>
      </c>
      <c r="H40" s="86">
        <v>0</v>
      </c>
    </row>
    <row r="41" spans="1:8" ht="13.5" customHeight="1">
      <c r="A41" s="24">
        <v>29</v>
      </c>
      <c r="B41" s="25" t="s">
        <v>3290</v>
      </c>
      <c r="C41" s="25" t="s">
        <v>3291</v>
      </c>
      <c r="D41" s="25" t="s">
        <v>312</v>
      </c>
      <c r="E41" s="16">
        <v>6</v>
      </c>
      <c r="F41" s="77">
        <v>0</v>
      </c>
      <c r="G41" s="83">
        <f t="shared" si="0"/>
        <v>0</v>
      </c>
      <c r="H41" s="83">
        <v>0</v>
      </c>
    </row>
    <row r="42" spans="1:8" ht="13.5" customHeight="1">
      <c r="A42" s="38">
        <v>30</v>
      </c>
      <c r="B42" s="27"/>
      <c r="C42" s="27" t="s">
        <v>3292</v>
      </c>
      <c r="D42" s="27" t="s">
        <v>312</v>
      </c>
      <c r="E42" s="28">
        <v>6</v>
      </c>
      <c r="F42" s="79">
        <v>0</v>
      </c>
      <c r="G42" s="86">
        <f t="shared" si="0"/>
        <v>0</v>
      </c>
      <c r="H42" s="86">
        <v>0</v>
      </c>
    </row>
    <row r="43" spans="1:8" ht="13.5" customHeight="1">
      <c r="A43" s="38">
        <v>31</v>
      </c>
      <c r="B43" s="27" t="s">
        <v>3297</v>
      </c>
      <c r="C43" s="27" t="s">
        <v>3298</v>
      </c>
      <c r="D43" s="27" t="s">
        <v>3097</v>
      </c>
      <c r="E43" s="28">
        <v>41</v>
      </c>
      <c r="F43" s="79">
        <v>0</v>
      </c>
      <c r="G43" s="86">
        <f t="shared" si="0"/>
        <v>0</v>
      </c>
      <c r="H43" s="86">
        <v>0</v>
      </c>
    </row>
    <row r="44" spans="1:8" ht="13.5" customHeight="1">
      <c r="A44" s="38">
        <v>32</v>
      </c>
      <c r="B44" s="27" t="s">
        <v>3299</v>
      </c>
      <c r="C44" s="27" t="s">
        <v>3300</v>
      </c>
      <c r="D44" s="27" t="s">
        <v>312</v>
      </c>
      <c r="E44" s="28">
        <v>6</v>
      </c>
      <c r="F44" s="79">
        <v>0</v>
      </c>
      <c r="G44" s="86">
        <f t="shared" si="0"/>
        <v>0</v>
      </c>
      <c r="H44" s="86">
        <v>0</v>
      </c>
    </row>
    <row r="45" spans="1:8" ht="13.5" customHeight="1">
      <c r="A45" s="38">
        <v>33</v>
      </c>
      <c r="B45" s="27" t="s">
        <v>3513</v>
      </c>
      <c r="C45" s="27" t="s">
        <v>3514</v>
      </c>
      <c r="D45" s="27" t="s">
        <v>312</v>
      </c>
      <c r="E45" s="28">
        <v>5</v>
      </c>
      <c r="F45" s="79">
        <v>0</v>
      </c>
      <c r="G45" s="86">
        <f t="shared" si="0"/>
        <v>0</v>
      </c>
      <c r="H45" s="86">
        <v>0</v>
      </c>
    </row>
    <row r="46" spans="1:8" ht="13.5" customHeight="1">
      <c r="A46" s="38">
        <v>34</v>
      </c>
      <c r="B46" s="27" t="s">
        <v>3515</v>
      </c>
      <c r="C46" s="27" t="s">
        <v>3516</v>
      </c>
      <c r="D46" s="27" t="s">
        <v>312</v>
      </c>
      <c r="E46" s="28">
        <v>3</v>
      </c>
      <c r="F46" s="79">
        <v>0</v>
      </c>
      <c r="G46" s="86">
        <f t="shared" si="0"/>
        <v>0</v>
      </c>
      <c r="H46" s="86">
        <v>0</v>
      </c>
    </row>
    <row r="47" spans="1:8" ht="24" customHeight="1">
      <c r="A47" s="24">
        <v>35</v>
      </c>
      <c r="B47" s="25" t="s">
        <v>3301</v>
      </c>
      <c r="C47" s="25" t="s">
        <v>3302</v>
      </c>
      <c r="D47" s="25" t="s">
        <v>312</v>
      </c>
      <c r="E47" s="16">
        <v>12</v>
      </c>
      <c r="F47" s="77">
        <v>0</v>
      </c>
      <c r="G47" s="83">
        <f t="shared" si="0"/>
        <v>0</v>
      </c>
      <c r="H47" s="83">
        <v>0</v>
      </c>
    </row>
    <row r="48" spans="1:8" ht="13.5" customHeight="1">
      <c r="A48" s="38">
        <v>36</v>
      </c>
      <c r="B48" s="27" t="s">
        <v>3303</v>
      </c>
      <c r="C48" s="27" t="s">
        <v>3304</v>
      </c>
      <c r="D48" s="27" t="s">
        <v>312</v>
      </c>
      <c r="E48" s="28">
        <v>12</v>
      </c>
      <c r="F48" s="79">
        <v>0</v>
      </c>
      <c r="G48" s="86">
        <f t="shared" si="0"/>
        <v>0</v>
      </c>
      <c r="H48" s="86">
        <v>0</v>
      </c>
    </row>
    <row r="49" spans="1:8" ht="13.5" customHeight="1">
      <c r="A49" s="38">
        <v>37</v>
      </c>
      <c r="B49" s="27" t="s">
        <v>3305</v>
      </c>
      <c r="C49" s="27" t="s">
        <v>3306</v>
      </c>
      <c r="D49" s="27" t="s">
        <v>312</v>
      </c>
      <c r="E49" s="28">
        <v>1</v>
      </c>
      <c r="F49" s="79">
        <v>0</v>
      </c>
      <c r="G49" s="86">
        <f t="shared" si="0"/>
        <v>0</v>
      </c>
      <c r="H49" s="86">
        <v>0</v>
      </c>
    </row>
    <row r="50" spans="1:8" ht="24" customHeight="1">
      <c r="A50" s="24">
        <v>38</v>
      </c>
      <c r="B50" s="25" t="s">
        <v>3307</v>
      </c>
      <c r="C50" s="25" t="s">
        <v>3308</v>
      </c>
      <c r="D50" s="25" t="s">
        <v>312</v>
      </c>
      <c r="E50" s="16">
        <v>1</v>
      </c>
      <c r="F50" s="77">
        <v>0</v>
      </c>
      <c r="G50" s="83">
        <f t="shared" si="0"/>
        <v>0</v>
      </c>
      <c r="H50" s="83">
        <v>0</v>
      </c>
    </row>
    <row r="51" spans="1:8" ht="13.5" customHeight="1">
      <c r="A51" s="38">
        <v>39</v>
      </c>
      <c r="B51" s="27" t="s">
        <v>3309</v>
      </c>
      <c r="C51" s="27" t="s">
        <v>3310</v>
      </c>
      <c r="D51" s="27" t="s">
        <v>312</v>
      </c>
      <c r="E51" s="28">
        <v>1</v>
      </c>
      <c r="F51" s="79">
        <v>0</v>
      </c>
      <c r="G51" s="86">
        <f t="shared" si="0"/>
        <v>0</v>
      </c>
      <c r="H51" s="86">
        <v>0</v>
      </c>
    </row>
    <row r="52" spans="1:8" ht="24" customHeight="1">
      <c r="A52" s="24">
        <v>40</v>
      </c>
      <c r="B52" s="25" t="s">
        <v>3311</v>
      </c>
      <c r="C52" s="25" t="s">
        <v>3312</v>
      </c>
      <c r="D52" s="25" t="s">
        <v>312</v>
      </c>
      <c r="E52" s="16">
        <v>12</v>
      </c>
      <c r="F52" s="77">
        <v>0</v>
      </c>
      <c r="G52" s="83">
        <f t="shared" si="0"/>
        <v>0</v>
      </c>
      <c r="H52" s="83">
        <v>0</v>
      </c>
    </row>
    <row r="53" spans="1:8" ht="13.5" customHeight="1">
      <c r="A53" s="38">
        <v>41</v>
      </c>
      <c r="B53" s="27" t="s">
        <v>3313</v>
      </c>
      <c r="C53" s="27" t="s">
        <v>3314</v>
      </c>
      <c r="D53" s="27" t="s">
        <v>312</v>
      </c>
      <c r="E53" s="28">
        <v>12</v>
      </c>
      <c r="F53" s="79">
        <v>0</v>
      </c>
      <c r="G53" s="86">
        <f t="shared" si="0"/>
        <v>0</v>
      </c>
      <c r="H53" s="86">
        <v>0</v>
      </c>
    </row>
    <row r="54" spans="1:8" ht="13.5" customHeight="1">
      <c r="A54" s="24">
        <v>42</v>
      </c>
      <c r="B54" s="25" t="s">
        <v>3315</v>
      </c>
      <c r="C54" s="25" t="s">
        <v>3316</v>
      </c>
      <c r="D54" s="25" t="s">
        <v>312</v>
      </c>
      <c r="E54" s="16">
        <v>2</v>
      </c>
      <c r="F54" s="77">
        <v>0</v>
      </c>
      <c r="G54" s="83">
        <f t="shared" si="0"/>
        <v>0</v>
      </c>
      <c r="H54" s="83">
        <v>0</v>
      </c>
    </row>
    <row r="55" spans="1:8" ht="13.5" customHeight="1">
      <c r="A55" s="24">
        <v>43</v>
      </c>
      <c r="B55" s="25" t="s">
        <v>3317</v>
      </c>
      <c r="C55" s="25" t="s">
        <v>3318</v>
      </c>
      <c r="D55" s="25" t="s">
        <v>312</v>
      </c>
      <c r="E55" s="16">
        <v>2</v>
      </c>
      <c r="F55" s="77">
        <v>0</v>
      </c>
      <c r="G55" s="83">
        <f t="shared" si="0"/>
        <v>0</v>
      </c>
      <c r="H55" s="83">
        <v>0</v>
      </c>
    </row>
    <row r="56" spans="1:8" ht="13.5" customHeight="1">
      <c r="A56" s="38">
        <v>44</v>
      </c>
      <c r="B56" s="27" t="s">
        <v>3319</v>
      </c>
      <c r="C56" s="27" t="s">
        <v>3320</v>
      </c>
      <c r="D56" s="27" t="s">
        <v>312</v>
      </c>
      <c r="E56" s="28">
        <v>1</v>
      </c>
      <c r="F56" s="79">
        <v>0</v>
      </c>
      <c r="G56" s="86">
        <f t="shared" si="0"/>
        <v>0</v>
      </c>
      <c r="H56" s="86">
        <v>0</v>
      </c>
    </row>
    <row r="57" spans="1:8" ht="24" customHeight="1">
      <c r="A57" s="38">
        <v>45</v>
      </c>
      <c r="B57" s="27" t="s">
        <v>3321</v>
      </c>
      <c r="C57" s="27" t="s">
        <v>3322</v>
      </c>
      <c r="D57" s="27" t="s">
        <v>312</v>
      </c>
      <c r="E57" s="28">
        <v>1</v>
      </c>
      <c r="F57" s="79">
        <v>0</v>
      </c>
      <c r="G57" s="86">
        <f t="shared" si="0"/>
        <v>0</v>
      </c>
      <c r="H57" s="86">
        <v>0</v>
      </c>
    </row>
    <row r="58" spans="1:8" ht="24" customHeight="1">
      <c r="A58" s="24">
        <v>46</v>
      </c>
      <c r="B58" s="25" t="s">
        <v>3323</v>
      </c>
      <c r="C58" s="25" t="s">
        <v>3324</v>
      </c>
      <c r="D58" s="25" t="s">
        <v>312</v>
      </c>
      <c r="E58" s="16">
        <v>1</v>
      </c>
      <c r="F58" s="77">
        <v>0</v>
      </c>
      <c r="G58" s="83">
        <f t="shared" si="0"/>
        <v>0</v>
      </c>
      <c r="H58" s="83">
        <v>0</v>
      </c>
    </row>
    <row r="59" spans="1:8" ht="24" customHeight="1">
      <c r="A59" s="24">
        <v>47</v>
      </c>
      <c r="B59" s="25" t="s">
        <v>3325</v>
      </c>
      <c r="C59" s="25" t="s">
        <v>3326</v>
      </c>
      <c r="D59" s="25" t="s">
        <v>312</v>
      </c>
      <c r="E59" s="16">
        <v>5</v>
      </c>
      <c r="F59" s="77">
        <v>0</v>
      </c>
      <c r="G59" s="83">
        <f t="shared" si="0"/>
        <v>0</v>
      </c>
      <c r="H59" s="83">
        <v>0</v>
      </c>
    </row>
    <row r="60" spans="1:8" ht="24" customHeight="1">
      <c r="A60" s="24">
        <v>48</v>
      </c>
      <c r="B60" s="25" t="s">
        <v>3327</v>
      </c>
      <c r="C60" s="25" t="s">
        <v>3328</v>
      </c>
      <c r="D60" s="25" t="s">
        <v>312</v>
      </c>
      <c r="E60" s="16">
        <v>17</v>
      </c>
      <c r="F60" s="77">
        <v>0</v>
      </c>
      <c r="G60" s="83">
        <f t="shared" si="0"/>
        <v>0</v>
      </c>
      <c r="H60" s="83">
        <v>0</v>
      </c>
    </row>
    <row r="61" spans="1:8" ht="24" customHeight="1">
      <c r="A61" s="24">
        <v>49</v>
      </c>
      <c r="B61" s="25" t="s">
        <v>3329</v>
      </c>
      <c r="C61" s="25" t="s">
        <v>3330</v>
      </c>
      <c r="D61" s="25" t="s">
        <v>312</v>
      </c>
      <c r="E61" s="16">
        <v>1</v>
      </c>
      <c r="F61" s="77">
        <v>0</v>
      </c>
      <c r="G61" s="83">
        <f t="shared" si="0"/>
        <v>0</v>
      </c>
      <c r="H61" s="83">
        <v>0</v>
      </c>
    </row>
    <row r="62" spans="1:8" ht="24" customHeight="1">
      <c r="A62" s="24">
        <v>50</v>
      </c>
      <c r="B62" s="25" t="s">
        <v>3331</v>
      </c>
      <c r="C62" s="25" t="s">
        <v>3332</v>
      </c>
      <c r="D62" s="25" t="s">
        <v>312</v>
      </c>
      <c r="E62" s="16">
        <v>3</v>
      </c>
      <c r="F62" s="77">
        <v>0</v>
      </c>
      <c r="G62" s="83">
        <f t="shared" si="0"/>
        <v>0</v>
      </c>
      <c r="H62" s="83">
        <v>0</v>
      </c>
    </row>
    <row r="63" spans="1:8" ht="13.5" customHeight="1">
      <c r="A63" s="24">
        <v>51</v>
      </c>
      <c r="B63" s="25" t="s">
        <v>3333</v>
      </c>
      <c r="C63" s="25" t="s">
        <v>3334</v>
      </c>
      <c r="D63" s="25" t="s">
        <v>312</v>
      </c>
      <c r="E63" s="16">
        <v>1</v>
      </c>
      <c r="F63" s="77">
        <v>0</v>
      </c>
      <c r="G63" s="83">
        <f t="shared" si="0"/>
        <v>0</v>
      </c>
      <c r="H63" s="83">
        <v>0</v>
      </c>
    </row>
    <row r="64" spans="1:8" ht="24" customHeight="1">
      <c r="A64" s="24">
        <v>52</v>
      </c>
      <c r="B64" s="25" t="s">
        <v>3335</v>
      </c>
      <c r="C64" s="25" t="s">
        <v>3336</v>
      </c>
      <c r="D64" s="25" t="s">
        <v>312</v>
      </c>
      <c r="E64" s="16">
        <v>3</v>
      </c>
      <c r="F64" s="77">
        <v>0</v>
      </c>
      <c r="G64" s="83">
        <f t="shared" si="0"/>
        <v>0</v>
      </c>
      <c r="H64" s="83">
        <v>0</v>
      </c>
    </row>
    <row r="65" spans="1:8" ht="13.5" customHeight="1">
      <c r="A65" s="24">
        <v>53</v>
      </c>
      <c r="B65" s="25" t="s">
        <v>3337</v>
      </c>
      <c r="C65" s="25" t="s">
        <v>3338</v>
      </c>
      <c r="D65" s="25" t="s">
        <v>312</v>
      </c>
      <c r="E65" s="16">
        <v>2</v>
      </c>
      <c r="F65" s="77">
        <v>0</v>
      </c>
      <c r="G65" s="83">
        <f t="shared" si="0"/>
        <v>0</v>
      </c>
      <c r="H65" s="83">
        <v>0</v>
      </c>
    </row>
    <row r="66" spans="1:8" ht="24" customHeight="1">
      <c r="A66" s="24">
        <v>54</v>
      </c>
      <c r="B66" s="25" t="s">
        <v>3339</v>
      </c>
      <c r="C66" s="25" t="s">
        <v>3340</v>
      </c>
      <c r="D66" s="25" t="s">
        <v>122</v>
      </c>
      <c r="E66" s="16">
        <v>2</v>
      </c>
      <c r="F66" s="77">
        <v>0</v>
      </c>
      <c r="G66" s="83">
        <f t="shared" si="0"/>
        <v>0</v>
      </c>
      <c r="H66" s="83">
        <v>0</v>
      </c>
    </row>
    <row r="67" spans="1:8" ht="24" customHeight="1">
      <c r="A67" s="24">
        <v>55</v>
      </c>
      <c r="B67" s="25" t="s">
        <v>3341</v>
      </c>
      <c r="C67" s="25" t="s">
        <v>3342</v>
      </c>
      <c r="D67" s="25" t="s">
        <v>122</v>
      </c>
      <c r="E67" s="16">
        <v>2</v>
      </c>
      <c r="F67" s="77">
        <v>0</v>
      </c>
      <c r="G67" s="83">
        <f t="shared" si="0"/>
        <v>0</v>
      </c>
      <c r="H67" s="83">
        <v>0</v>
      </c>
    </row>
    <row r="68" spans="1:8" ht="24" customHeight="1">
      <c r="A68" s="24">
        <v>56</v>
      </c>
      <c r="B68" s="25" t="s">
        <v>3343</v>
      </c>
      <c r="C68" s="25" t="s">
        <v>3344</v>
      </c>
      <c r="D68" s="25" t="s">
        <v>312</v>
      </c>
      <c r="E68" s="16">
        <v>1</v>
      </c>
      <c r="F68" s="77">
        <v>0</v>
      </c>
      <c r="G68" s="83">
        <f t="shared" si="0"/>
        <v>0</v>
      </c>
      <c r="H68" s="83">
        <v>0</v>
      </c>
    </row>
    <row r="69" spans="1:8" ht="13.5" customHeight="1">
      <c r="A69" s="24">
        <v>57</v>
      </c>
      <c r="B69" s="25" t="s">
        <v>3345</v>
      </c>
      <c r="C69" s="25" t="s">
        <v>3346</v>
      </c>
      <c r="D69" s="25" t="s">
        <v>312</v>
      </c>
      <c r="E69" s="16">
        <v>59</v>
      </c>
      <c r="F69" s="77">
        <v>0</v>
      </c>
      <c r="G69" s="83">
        <f t="shared" si="0"/>
        <v>0</v>
      </c>
      <c r="H69" s="83">
        <v>0</v>
      </c>
    </row>
    <row r="70" spans="1:8" ht="13.5" customHeight="1">
      <c r="A70" s="38">
        <v>58</v>
      </c>
      <c r="B70" s="27" t="s">
        <v>3347</v>
      </c>
      <c r="C70" s="27" t="s">
        <v>3348</v>
      </c>
      <c r="D70" s="27" t="s">
        <v>312</v>
      </c>
      <c r="E70" s="28">
        <v>47</v>
      </c>
      <c r="F70" s="79">
        <v>0</v>
      </c>
      <c r="G70" s="86">
        <f t="shared" si="0"/>
        <v>0</v>
      </c>
      <c r="H70" s="86">
        <v>0</v>
      </c>
    </row>
    <row r="71" spans="1:8" ht="13.5" customHeight="1">
      <c r="A71" s="38">
        <v>59</v>
      </c>
      <c r="B71" s="27" t="s">
        <v>3349</v>
      </c>
      <c r="C71" s="27" t="s">
        <v>3350</v>
      </c>
      <c r="D71" s="27" t="s">
        <v>312</v>
      </c>
      <c r="E71" s="28">
        <v>12</v>
      </c>
      <c r="F71" s="79">
        <v>0</v>
      </c>
      <c r="G71" s="86">
        <f t="shared" si="0"/>
        <v>0</v>
      </c>
      <c r="H71" s="86">
        <v>0</v>
      </c>
    </row>
    <row r="72" spans="1:8" ht="13.5" customHeight="1">
      <c r="A72" s="38">
        <v>60</v>
      </c>
      <c r="B72" s="27"/>
      <c r="C72" s="27" t="s">
        <v>3351</v>
      </c>
      <c r="D72" s="27" t="s">
        <v>312</v>
      </c>
      <c r="E72" s="28">
        <v>2</v>
      </c>
      <c r="F72" s="79">
        <v>0</v>
      </c>
      <c r="G72" s="86">
        <f t="shared" si="0"/>
        <v>0</v>
      </c>
      <c r="H72" s="86">
        <v>0</v>
      </c>
    </row>
    <row r="73" spans="1:8" ht="13.5" customHeight="1">
      <c r="A73" s="24">
        <v>61</v>
      </c>
      <c r="B73" s="25" t="s">
        <v>3352</v>
      </c>
      <c r="C73" s="25" t="s">
        <v>3353</v>
      </c>
      <c r="D73" s="25" t="s">
        <v>287</v>
      </c>
      <c r="E73" s="16">
        <v>350</v>
      </c>
      <c r="F73" s="77">
        <v>0</v>
      </c>
      <c r="G73" s="83">
        <f t="shared" si="0"/>
        <v>0</v>
      </c>
      <c r="H73" s="83">
        <v>0</v>
      </c>
    </row>
    <row r="74" spans="1:8" ht="13.5" customHeight="1">
      <c r="A74" s="24">
        <v>62</v>
      </c>
      <c r="B74" s="25" t="s">
        <v>3354</v>
      </c>
      <c r="C74" s="25" t="s">
        <v>3355</v>
      </c>
      <c r="D74" s="25" t="s">
        <v>312</v>
      </c>
      <c r="E74" s="16">
        <v>2</v>
      </c>
      <c r="F74" s="77">
        <v>0</v>
      </c>
      <c r="G74" s="83">
        <f t="shared" si="0"/>
        <v>0</v>
      </c>
      <c r="H74" s="83">
        <v>0</v>
      </c>
    </row>
    <row r="75" spans="1:8" ht="13.5" customHeight="1">
      <c r="A75" s="24">
        <v>63</v>
      </c>
      <c r="B75" s="25" t="s">
        <v>3151</v>
      </c>
      <c r="C75" s="25" t="s">
        <v>3152</v>
      </c>
      <c r="D75" s="25" t="s">
        <v>287</v>
      </c>
      <c r="E75" s="16">
        <v>350</v>
      </c>
      <c r="F75" s="77">
        <v>0</v>
      </c>
      <c r="G75" s="83">
        <f t="shared" si="0"/>
        <v>0</v>
      </c>
      <c r="H75" s="83">
        <v>0</v>
      </c>
    </row>
    <row r="76" spans="1:8" ht="13.5" customHeight="1">
      <c r="A76" s="24">
        <v>64</v>
      </c>
      <c r="B76" s="25" t="s">
        <v>2031</v>
      </c>
      <c r="C76" s="25" t="s">
        <v>2032</v>
      </c>
      <c r="D76" s="25" t="s">
        <v>287</v>
      </c>
      <c r="E76" s="16">
        <v>350</v>
      </c>
      <c r="F76" s="77">
        <v>0</v>
      </c>
      <c r="G76" s="83">
        <f t="shared" si="0"/>
        <v>0</v>
      </c>
      <c r="H76" s="83">
        <v>0</v>
      </c>
    </row>
    <row r="77" spans="1:8" ht="24" customHeight="1">
      <c r="A77" s="24">
        <v>65</v>
      </c>
      <c r="B77" s="25" t="s">
        <v>3153</v>
      </c>
      <c r="C77" s="25" t="s">
        <v>3154</v>
      </c>
      <c r="D77" s="25" t="s">
        <v>312</v>
      </c>
      <c r="E77" s="16">
        <v>1</v>
      </c>
      <c r="F77" s="77">
        <v>0</v>
      </c>
      <c r="G77" s="83">
        <f t="shared" si="0"/>
        <v>0</v>
      </c>
      <c r="H77" s="83">
        <v>0</v>
      </c>
    </row>
    <row r="78" spans="1:8" ht="24" customHeight="1">
      <c r="A78" s="38">
        <v>66</v>
      </c>
      <c r="B78" s="27" t="s">
        <v>3517</v>
      </c>
      <c r="C78" s="27" t="s">
        <v>3518</v>
      </c>
      <c r="D78" s="27" t="s">
        <v>312</v>
      </c>
      <c r="E78" s="28">
        <v>1</v>
      </c>
      <c r="F78" s="79">
        <v>0</v>
      </c>
      <c r="G78" s="86">
        <f>E78*F78</f>
        <v>0</v>
      </c>
      <c r="H78" s="86">
        <v>2.1999999999999999E-2</v>
      </c>
    </row>
    <row r="79" spans="1:8" ht="24" customHeight="1">
      <c r="A79" s="38">
        <v>67</v>
      </c>
      <c r="B79" s="27" t="s">
        <v>3519</v>
      </c>
      <c r="C79" s="27" t="s">
        <v>3520</v>
      </c>
      <c r="D79" s="27" t="s">
        <v>312</v>
      </c>
      <c r="E79" s="28">
        <v>1</v>
      </c>
      <c r="F79" s="79">
        <v>0</v>
      </c>
      <c r="G79" s="86">
        <f>E79*F79</f>
        <v>0</v>
      </c>
      <c r="H79" s="86">
        <v>3.5000000000000003E-2</v>
      </c>
    </row>
    <row r="80" spans="1:8" ht="13.5" customHeight="1">
      <c r="A80" s="24">
        <v>68</v>
      </c>
      <c r="B80" s="25" t="s">
        <v>3356</v>
      </c>
      <c r="C80" s="25" t="s">
        <v>3357</v>
      </c>
      <c r="D80" s="25" t="s">
        <v>287</v>
      </c>
      <c r="E80" s="16">
        <v>350</v>
      </c>
      <c r="F80" s="77">
        <v>0</v>
      </c>
      <c r="G80" s="83">
        <f>E80*F80</f>
        <v>0</v>
      </c>
      <c r="H80" s="83">
        <v>0</v>
      </c>
    </row>
    <row r="81" spans="1:8" ht="13.5" customHeight="1">
      <c r="A81" s="38">
        <v>69</v>
      </c>
      <c r="B81" s="27" t="s">
        <v>3358</v>
      </c>
      <c r="C81" s="27" t="s">
        <v>3359</v>
      </c>
      <c r="D81" s="27" t="s">
        <v>1897</v>
      </c>
      <c r="E81" s="28">
        <v>0.35</v>
      </c>
      <c r="F81" s="79">
        <v>0</v>
      </c>
      <c r="G81" s="86">
        <f>E81*F81</f>
        <v>0</v>
      </c>
      <c r="H81" s="86">
        <v>0</v>
      </c>
    </row>
    <row r="82" spans="1:8" ht="13.5" customHeight="1">
      <c r="A82" s="38">
        <v>70</v>
      </c>
      <c r="B82" s="27" t="s">
        <v>2023</v>
      </c>
      <c r="C82" s="27" t="s">
        <v>3360</v>
      </c>
      <c r="D82" s="27" t="s">
        <v>287</v>
      </c>
      <c r="E82" s="28">
        <v>350</v>
      </c>
      <c r="F82" s="79">
        <v>0</v>
      </c>
      <c r="G82" s="86">
        <f>E82*F82</f>
        <v>0</v>
      </c>
      <c r="H82" s="86">
        <v>1.3440000000000001</v>
      </c>
    </row>
    <row r="83" spans="1:8" ht="28.5" customHeight="1">
      <c r="A83" s="21"/>
      <c r="B83" s="22" t="s">
        <v>1383</v>
      </c>
      <c r="C83" s="22" t="s">
        <v>1384</v>
      </c>
      <c r="D83" s="22"/>
      <c r="E83" s="23"/>
      <c r="F83" s="76"/>
      <c r="G83" s="85">
        <f>SUM(G84:G135)</f>
        <v>0</v>
      </c>
      <c r="H83" s="85">
        <v>8.3049999999999999E-2</v>
      </c>
    </row>
    <row r="84" spans="1:8" ht="13.5" customHeight="1">
      <c r="A84" s="24">
        <v>71</v>
      </c>
      <c r="B84" s="25" t="s">
        <v>3361</v>
      </c>
      <c r="C84" s="25" t="s">
        <v>3362</v>
      </c>
      <c r="D84" s="25" t="s">
        <v>312</v>
      </c>
      <c r="E84" s="16">
        <v>13</v>
      </c>
      <c r="F84" s="77">
        <v>0</v>
      </c>
      <c r="G84" s="83">
        <f>E84*F84</f>
        <v>0</v>
      </c>
      <c r="H84" s="83">
        <v>0</v>
      </c>
    </row>
    <row r="85" spans="1:8" ht="24" customHeight="1">
      <c r="A85" s="24">
        <v>72</v>
      </c>
      <c r="B85" s="25" t="s">
        <v>3363</v>
      </c>
      <c r="C85" s="25" t="s">
        <v>3364</v>
      </c>
      <c r="D85" s="25" t="s">
        <v>312</v>
      </c>
      <c r="E85" s="16">
        <v>25</v>
      </c>
      <c r="F85" s="77">
        <v>0</v>
      </c>
      <c r="G85" s="83">
        <f t="shared" ref="G85:G135" si="1">E85*F85</f>
        <v>0</v>
      </c>
      <c r="H85" s="83">
        <v>0</v>
      </c>
    </row>
    <row r="86" spans="1:8" ht="24" customHeight="1">
      <c r="A86" s="24">
        <v>73</v>
      </c>
      <c r="B86" s="25" t="s">
        <v>3365</v>
      </c>
      <c r="C86" s="25" t="s">
        <v>3366</v>
      </c>
      <c r="D86" s="25" t="s">
        <v>312</v>
      </c>
      <c r="E86" s="16">
        <v>54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4">
        <v>74</v>
      </c>
      <c r="B87" s="25" t="s">
        <v>3367</v>
      </c>
      <c r="C87" s="25" t="s">
        <v>3368</v>
      </c>
      <c r="D87" s="25" t="s">
        <v>312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24" customHeight="1">
      <c r="A88" s="38">
        <v>75</v>
      </c>
      <c r="B88" s="27" t="s">
        <v>3369</v>
      </c>
      <c r="C88" s="27" t="s">
        <v>3370</v>
      </c>
      <c r="D88" s="27" t="s">
        <v>312</v>
      </c>
      <c r="E88" s="28">
        <v>1</v>
      </c>
      <c r="F88" s="79">
        <v>0</v>
      </c>
      <c r="G88" s="86">
        <f t="shared" si="1"/>
        <v>0</v>
      </c>
      <c r="H88" s="86">
        <v>0</v>
      </c>
    </row>
    <row r="89" spans="1:8" ht="13.5" customHeight="1">
      <c r="A89" s="24">
        <v>76</v>
      </c>
      <c r="B89" s="25" t="s">
        <v>3371</v>
      </c>
      <c r="C89" s="25" t="s">
        <v>3372</v>
      </c>
      <c r="D89" s="25" t="s">
        <v>312</v>
      </c>
      <c r="E89" s="16">
        <v>5</v>
      </c>
      <c r="F89" s="77">
        <v>0</v>
      </c>
      <c r="G89" s="83">
        <f t="shared" si="1"/>
        <v>0</v>
      </c>
      <c r="H89" s="83">
        <v>0</v>
      </c>
    </row>
    <row r="90" spans="1:8" ht="13.5" customHeight="1">
      <c r="A90" s="24">
        <v>77</v>
      </c>
      <c r="B90" s="25" t="s">
        <v>3373</v>
      </c>
      <c r="C90" s="25" t="s">
        <v>3374</v>
      </c>
      <c r="D90" s="25" t="s">
        <v>312</v>
      </c>
      <c r="E90" s="16">
        <v>5</v>
      </c>
      <c r="F90" s="77">
        <v>0</v>
      </c>
      <c r="G90" s="83">
        <f t="shared" si="1"/>
        <v>0</v>
      </c>
      <c r="H90" s="83">
        <v>0</v>
      </c>
    </row>
    <row r="91" spans="1:8" ht="13.5" customHeight="1">
      <c r="A91" s="38">
        <v>78</v>
      </c>
      <c r="B91" s="27" t="s">
        <v>3375</v>
      </c>
      <c r="C91" s="27" t="s">
        <v>3376</v>
      </c>
      <c r="D91" s="27" t="s">
        <v>312</v>
      </c>
      <c r="E91" s="28">
        <v>5</v>
      </c>
      <c r="F91" s="79">
        <v>0</v>
      </c>
      <c r="G91" s="86">
        <f t="shared" si="1"/>
        <v>0</v>
      </c>
      <c r="H91" s="86">
        <v>0</v>
      </c>
    </row>
    <row r="92" spans="1:8" ht="24" customHeight="1">
      <c r="A92" s="38">
        <v>79</v>
      </c>
      <c r="B92" s="27" t="s">
        <v>3377</v>
      </c>
      <c r="C92" s="27" t="s">
        <v>3378</v>
      </c>
      <c r="D92" s="27" t="s">
        <v>312</v>
      </c>
      <c r="E92" s="28">
        <v>1</v>
      </c>
      <c r="F92" s="79">
        <v>0</v>
      </c>
      <c r="G92" s="86">
        <f t="shared" si="1"/>
        <v>0</v>
      </c>
      <c r="H92" s="86">
        <v>0</v>
      </c>
    </row>
    <row r="93" spans="1:8" ht="24" customHeight="1">
      <c r="A93" s="24">
        <v>80</v>
      </c>
      <c r="B93" s="25" t="s">
        <v>3379</v>
      </c>
      <c r="C93" s="25" t="s">
        <v>3380</v>
      </c>
      <c r="D93" s="25" t="s">
        <v>287</v>
      </c>
      <c r="E93" s="16">
        <v>7</v>
      </c>
      <c r="F93" s="77">
        <v>0</v>
      </c>
      <c r="G93" s="83">
        <f t="shared" si="1"/>
        <v>0</v>
      </c>
      <c r="H93" s="83">
        <v>0</v>
      </c>
    </row>
    <row r="94" spans="1:8" ht="24" customHeight="1">
      <c r="A94" s="24">
        <v>81</v>
      </c>
      <c r="B94" s="25" t="s">
        <v>3381</v>
      </c>
      <c r="C94" s="25" t="s">
        <v>3382</v>
      </c>
      <c r="D94" s="25" t="s">
        <v>287</v>
      </c>
      <c r="E94" s="16">
        <v>10</v>
      </c>
      <c r="F94" s="77">
        <v>0</v>
      </c>
      <c r="G94" s="83">
        <f t="shared" si="1"/>
        <v>0</v>
      </c>
      <c r="H94" s="83">
        <v>0</v>
      </c>
    </row>
    <row r="95" spans="1:8" ht="13.5" customHeight="1">
      <c r="A95" s="38">
        <v>82</v>
      </c>
      <c r="B95" s="27" t="s">
        <v>3383</v>
      </c>
      <c r="C95" s="27" t="s">
        <v>3384</v>
      </c>
      <c r="D95" s="27" t="s">
        <v>287</v>
      </c>
      <c r="E95" s="28">
        <v>10</v>
      </c>
      <c r="F95" s="79">
        <v>0</v>
      </c>
      <c r="G95" s="86">
        <f t="shared" si="1"/>
        <v>0</v>
      </c>
      <c r="H95" s="86">
        <v>0</v>
      </c>
    </row>
    <row r="96" spans="1:8" ht="24" customHeight="1">
      <c r="A96" s="24">
        <v>83</v>
      </c>
      <c r="B96" s="25" t="s">
        <v>3521</v>
      </c>
      <c r="C96" s="25" t="s">
        <v>3522</v>
      </c>
      <c r="D96" s="25" t="s">
        <v>287</v>
      </c>
      <c r="E96" s="16">
        <v>180</v>
      </c>
      <c r="F96" s="77">
        <v>0</v>
      </c>
      <c r="G96" s="83">
        <f t="shared" si="1"/>
        <v>0</v>
      </c>
      <c r="H96" s="83">
        <v>0</v>
      </c>
    </row>
    <row r="97" spans="1:8" ht="13.5" customHeight="1">
      <c r="A97" s="38">
        <v>84</v>
      </c>
      <c r="B97" s="27" t="s">
        <v>3523</v>
      </c>
      <c r="C97" s="27" t="s">
        <v>3524</v>
      </c>
      <c r="D97" s="27" t="s">
        <v>287</v>
      </c>
      <c r="E97" s="28">
        <v>180</v>
      </c>
      <c r="F97" s="79">
        <v>0</v>
      </c>
      <c r="G97" s="86">
        <f t="shared" si="1"/>
        <v>0</v>
      </c>
      <c r="H97" s="86">
        <v>8.2799999999999999E-2</v>
      </c>
    </row>
    <row r="98" spans="1:8" ht="13.5" customHeight="1">
      <c r="A98" s="24">
        <v>85</v>
      </c>
      <c r="B98" s="25" t="s">
        <v>3416</v>
      </c>
      <c r="C98" s="25" t="s">
        <v>3417</v>
      </c>
      <c r="D98" s="25" t="s">
        <v>287</v>
      </c>
      <c r="E98" s="16">
        <v>25</v>
      </c>
      <c r="F98" s="77">
        <v>0</v>
      </c>
      <c r="G98" s="83">
        <f t="shared" si="1"/>
        <v>0</v>
      </c>
      <c r="H98" s="83">
        <v>0</v>
      </c>
    </row>
    <row r="99" spans="1:8" ht="13.5" customHeight="1">
      <c r="A99" s="38">
        <v>86</v>
      </c>
      <c r="B99" s="27" t="s">
        <v>3386</v>
      </c>
      <c r="C99" s="27" t="s">
        <v>3387</v>
      </c>
      <c r="D99" s="27" t="s">
        <v>287</v>
      </c>
      <c r="E99" s="28">
        <v>25</v>
      </c>
      <c r="F99" s="79">
        <v>0</v>
      </c>
      <c r="G99" s="86">
        <f t="shared" si="1"/>
        <v>0</v>
      </c>
      <c r="H99" s="86">
        <v>2.5000000000000001E-4</v>
      </c>
    </row>
    <row r="100" spans="1:8" ht="24" customHeight="1">
      <c r="A100" s="24">
        <v>87</v>
      </c>
      <c r="B100" s="25" t="s">
        <v>3388</v>
      </c>
      <c r="C100" s="25" t="s">
        <v>3389</v>
      </c>
      <c r="D100" s="25" t="s">
        <v>287</v>
      </c>
      <c r="E100" s="16">
        <v>531</v>
      </c>
      <c r="F100" s="77">
        <v>0</v>
      </c>
      <c r="G100" s="83">
        <f t="shared" si="1"/>
        <v>0</v>
      </c>
      <c r="H100" s="83">
        <v>0</v>
      </c>
    </row>
    <row r="101" spans="1:8" ht="24" customHeight="1">
      <c r="A101" s="24">
        <v>88</v>
      </c>
      <c r="B101" s="25" t="s">
        <v>3390</v>
      </c>
      <c r="C101" s="25" t="s">
        <v>3391</v>
      </c>
      <c r="D101" s="25" t="s">
        <v>287</v>
      </c>
      <c r="E101" s="16">
        <v>488</v>
      </c>
      <c r="F101" s="77">
        <v>0</v>
      </c>
      <c r="G101" s="83">
        <f t="shared" si="1"/>
        <v>0</v>
      </c>
      <c r="H101" s="83">
        <v>0</v>
      </c>
    </row>
    <row r="102" spans="1:8" ht="24" customHeight="1">
      <c r="A102" s="24">
        <v>89</v>
      </c>
      <c r="B102" s="25" t="s">
        <v>3392</v>
      </c>
      <c r="C102" s="25" t="s">
        <v>3393</v>
      </c>
      <c r="D102" s="25" t="s">
        <v>287</v>
      </c>
      <c r="E102" s="16">
        <v>120</v>
      </c>
      <c r="F102" s="77">
        <v>0</v>
      </c>
      <c r="G102" s="83">
        <f t="shared" si="1"/>
        <v>0</v>
      </c>
      <c r="H102" s="83">
        <v>0</v>
      </c>
    </row>
    <row r="103" spans="1:8" ht="24" customHeight="1">
      <c r="A103" s="24">
        <v>90</v>
      </c>
      <c r="B103" s="25" t="s">
        <v>3394</v>
      </c>
      <c r="C103" s="25" t="s">
        <v>3395</v>
      </c>
      <c r="D103" s="25" t="s">
        <v>287</v>
      </c>
      <c r="E103" s="16">
        <v>628</v>
      </c>
      <c r="F103" s="77">
        <v>0</v>
      </c>
      <c r="G103" s="83">
        <f t="shared" si="1"/>
        <v>0</v>
      </c>
      <c r="H103" s="83">
        <v>0</v>
      </c>
    </row>
    <row r="104" spans="1:8" ht="24" customHeight="1">
      <c r="A104" s="24">
        <v>91</v>
      </c>
      <c r="B104" s="25" t="s">
        <v>3396</v>
      </c>
      <c r="C104" s="25" t="s">
        <v>3397</v>
      </c>
      <c r="D104" s="25" t="s">
        <v>287</v>
      </c>
      <c r="E104" s="16">
        <v>147</v>
      </c>
      <c r="F104" s="77">
        <v>0</v>
      </c>
      <c r="G104" s="83">
        <f t="shared" si="1"/>
        <v>0</v>
      </c>
      <c r="H104" s="83">
        <v>0</v>
      </c>
    </row>
    <row r="105" spans="1:8" ht="13.5" customHeight="1">
      <c r="A105" s="38">
        <v>92</v>
      </c>
      <c r="B105" s="27" t="s">
        <v>3398</v>
      </c>
      <c r="C105" s="27" t="s">
        <v>3399</v>
      </c>
      <c r="D105" s="27" t="s">
        <v>287</v>
      </c>
      <c r="E105" s="28">
        <v>443</v>
      </c>
      <c r="F105" s="79">
        <v>0</v>
      </c>
      <c r="G105" s="86">
        <f t="shared" si="1"/>
        <v>0</v>
      </c>
      <c r="H105" s="86">
        <v>0</v>
      </c>
    </row>
    <row r="106" spans="1:8" ht="24" customHeight="1">
      <c r="A106" s="24">
        <v>93</v>
      </c>
      <c r="B106" s="25" t="s">
        <v>3400</v>
      </c>
      <c r="C106" s="25" t="s">
        <v>3401</v>
      </c>
      <c r="D106" s="25" t="s">
        <v>287</v>
      </c>
      <c r="E106" s="16">
        <v>135</v>
      </c>
      <c r="F106" s="77">
        <v>0</v>
      </c>
      <c r="G106" s="83">
        <f t="shared" si="1"/>
        <v>0</v>
      </c>
      <c r="H106" s="83">
        <v>0</v>
      </c>
    </row>
    <row r="107" spans="1:8" ht="13.5" customHeight="1">
      <c r="A107" s="38">
        <v>94</v>
      </c>
      <c r="B107" s="27" t="s">
        <v>3402</v>
      </c>
      <c r="C107" s="27" t="s">
        <v>3403</v>
      </c>
      <c r="D107" s="27" t="s">
        <v>287</v>
      </c>
      <c r="E107" s="28">
        <v>407</v>
      </c>
      <c r="F107" s="79">
        <v>0</v>
      </c>
      <c r="G107" s="86">
        <f t="shared" si="1"/>
        <v>0</v>
      </c>
      <c r="H107" s="86">
        <v>0</v>
      </c>
    </row>
    <row r="108" spans="1:8" ht="24" customHeight="1">
      <c r="A108" s="24">
        <v>95</v>
      </c>
      <c r="B108" s="25" t="s">
        <v>3404</v>
      </c>
      <c r="C108" s="25" t="s">
        <v>3405</v>
      </c>
      <c r="D108" s="25" t="s">
        <v>287</v>
      </c>
      <c r="E108" s="16">
        <v>33</v>
      </c>
      <c r="F108" s="77">
        <v>0</v>
      </c>
      <c r="G108" s="83">
        <f t="shared" si="1"/>
        <v>0</v>
      </c>
      <c r="H108" s="83">
        <v>0</v>
      </c>
    </row>
    <row r="109" spans="1:8" ht="13.5" customHeight="1">
      <c r="A109" s="38">
        <v>96</v>
      </c>
      <c r="B109" s="27" t="s">
        <v>3406</v>
      </c>
      <c r="C109" s="27" t="s">
        <v>3407</v>
      </c>
      <c r="D109" s="27" t="s">
        <v>287</v>
      </c>
      <c r="E109" s="28">
        <v>100</v>
      </c>
      <c r="F109" s="79">
        <v>0</v>
      </c>
      <c r="G109" s="86">
        <f t="shared" si="1"/>
        <v>0</v>
      </c>
      <c r="H109" s="86">
        <v>0</v>
      </c>
    </row>
    <row r="110" spans="1:8" ht="24" customHeight="1">
      <c r="A110" s="24">
        <v>97</v>
      </c>
      <c r="B110" s="25" t="s">
        <v>3408</v>
      </c>
      <c r="C110" s="25" t="s">
        <v>3409</v>
      </c>
      <c r="D110" s="25" t="s">
        <v>287</v>
      </c>
      <c r="E110" s="16">
        <v>175</v>
      </c>
      <c r="F110" s="77">
        <v>0</v>
      </c>
      <c r="G110" s="83">
        <f t="shared" si="1"/>
        <v>0</v>
      </c>
      <c r="H110" s="83">
        <v>0</v>
      </c>
    </row>
    <row r="111" spans="1:8" ht="13.5" customHeight="1">
      <c r="A111" s="38">
        <v>98</v>
      </c>
      <c r="B111" s="27" t="s">
        <v>3410</v>
      </c>
      <c r="C111" s="27" t="s">
        <v>3411</v>
      </c>
      <c r="D111" s="27" t="s">
        <v>287</v>
      </c>
      <c r="E111" s="28">
        <v>524</v>
      </c>
      <c r="F111" s="79">
        <v>0</v>
      </c>
      <c r="G111" s="86">
        <f t="shared" si="1"/>
        <v>0</v>
      </c>
      <c r="H111" s="86">
        <v>0</v>
      </c>
    </row>
    <row r="112" spans="1:8" ht="24" customHeight="1">
      <c r="A112" s="24">
        <v>99</v>
      </c>
      <c r="B112" s="25" t="s">
        <v>3412</v>
      </c>
      <c r="C112" s="25" t="s">
        <v>3413</v>
      </c>
      <c r="D112" s="25" t="s">
        <v>287</v>
      </c>
      <c r="E112" s="16">
        <v>200</v>
      </c>
      <c r="F112" s="77">
        <v>0</v>
      </c>
      <c r="G112" s="83">
        <f t="shared" si="1"/>
        <v>0</v>
      </c>
      <c r="H112" s="83">
        <v>0</v>
      </c>
    </row>
    <row r="113" spans="1:8" ht="13.5" customHeight="1">
      <c r="A113" s="38">
        <v>100</v>
      </c>
      <c r="B113" s="27" t="s">
        <v>3414</v>
      </c>
      <c r="C113" s="27" t="s">
        <v>3415</v>
      </c>
      <c r="D113" s="27" t="s">
        <v>287</v>
      </c>
      <c r="E113" s="28">
        <v>200</v>
      </c>
      <c r="F113" s="79">
        <v>0</v>
      </c>
      <c r="G113" s="86">
        <f t="shared" si="1"/>
        <v>0</v>
      </c>
      <c r="H113" s="86">
        <v>0</v>
      </c>
    </row>
    <row r="114" spans="1:8" ht="13.5" customHeight="1">
      <c r="A114" s="24">
        <v>101</v>
      </c>
      <c r="B114" s="25" t="s">
        <v>2319</v>
      </c>
      <c r="C114" s="25" t="s">
        <v>3418</v>
      </c>
      <c r="D114" s="25" t="s">
        <v>312</v>
      </c>
      <c r="E114" s="16">
        <v>2</v>
      </c>
      <c r="F114" s="77">
        <v>0</v>
      </c>
      <c r="G114" s="83">
        <f t="shared" si="1"/>
        <v>0</v>
      </c>
      <c r="H114" s="83">
        <v>0</v>
      </c>
    </row>
    <row r="115" spans="1:8" ht="24" customHeight="1">
      <c r="A115" s="24">
        <v>102</v>
      </c>
      <c r="B115" s="25" t="s">
        <v>3419</v>
      </c>
      <c r="C115" s="25" t="s">
        <v>3420</v>
      </c>
      <c r="D115" s="25" t="s">
        <v>287</v>
      </c>
      <c r="E115" s="16">
        <v>405</v>
      </c>
      <c r="F115" s="77">
        <v>0</v>
      </c>
      <c r="G115" s="83">
        <f t="shared" si="1"/>
        <v>0</v>
      </c>
      <c r="H115" s="83">
        <v>0</v>
      </c>
    </row>
    <row r="116" spans="1:8" ht="13.5" customHeight="1">
      <c r="A116" s="38">
        <v>103</v>
      </c>
      <c r="B116" s="27" t="s">
        <v>3421</v>
      </c>
      <c r="C116" s="27" t="s">
        <v>3422</v>
      </c>
      <c r="D116" s="27" t="s">
        <v>287</v>
      </c>
      <c r="E116" s="28">
        <v>405</v>
      </c>
      <c r="F116" s="79">
        <v>0</v>
      </c>
      <c r="G116" s="86">
        <f t="shared" si="1"/>
        <v>0</v>
      </c>
      <c r="H116" s="86">
        <v>0</v>
      </c>
    </row>
    <row r="117" spans="1:8" ht="13.5" customHeight="1">
      <c r="A117" s="24">
        <v>104</v>
      </c>
      <c r="B117" s="25" t="s">
        <v>2343</v>
      </c>
      <c r="C117" s="25" t="s">
        <v>3423</v>
      </c>
      <c r="D117" s="25" t="s">
        <v>287</v>
      </c>
      <c r="E117" s="16">
        <v>136</v>
      </c>
      <c r="F117" s="77">
        <v>0</v>
      </c>
      <c r="G117" s="83">
        <f t="shared" si="1"/>
        <v>0</v>
      </c>
      <c r="H117" s="83">
        <v>0</v>
      </c>
    </row>
    <row r="118" spans="1:8" ht="13.5" customHeight="1">
      <c r="A118" s="24">
        <v>105</v>
      </c>
      <c r="B118" s="25" t="s">
        <v>2151</v>
      </c>
      <c r="C118" s="25" t="s">
        <v>3424</v>
      </c>
      <c r="D118" s="25" t="s">
        <v>312</v>
      </c>
      <c r="E118" s="16">
        <v>60</v>
      </c>
      <c r="F118" s="77">
        <v>0</v>
      </c>
      <c r="G118" s="83">
        <f t="shared" si="1"/>
        <v>0</v>
      </c>
      <c r="H118" s="83">
        <v>0</v>
      </c>
    </row>
    <row r="119" spans="1:8" ht="13.5" customHeight="1">
      <c r="A119" s="24">
        <v>106</v>
      </c>
      <c r="B119" s="25" t="s">
        <v>2356</v>
      </c>
      <c r="C119" s="25" t="s">
        <v>3425</v>
      </c>
      <c r="D119" s="25" t="s">
        <v>312</v>
      </c>
      <c r="E119" s="16">
        <v>60</v>
      </c>
      <c r="F119" s="77">
        <v>0</v>
      </c>
      <c r="G119" s="83">
        <f t="shared" si="1"/>
        <v>0</v>
      </c>
      <c r="H119" s="83">
        <v>0</v>
      </c>
    </row>
    <row r="120" spans="1:8" ht="13.5" customHeight="1">
      <c r="A120" s="24">
        <v>107</v>
      </c>
      <c r="B120" s="25" t="s">
        <v>3525</v>
      </c>
      <c r="C120" s="25" t="s">
        <v>3426</v>
      </c>
      <c r="D120" s="25" t="s">
        <v>3097</v>
      </c>
      <c r="E120" s="16">
        <v>60</v>
      </c>
      <c r="F120" s="77">
        <v>0</v>
      </c>
      <c r="G120" s="83">
        <f t="shared" si="1"/>
        <v>0</v>
      </c>
      <c r="H120" s="83">
        <v>0</v>
      </c>
    </row>
    <row r="121" spans="1:8" ht="24" customHeight="1">
      <c r="A121" s="24">
        <v>108</v>
      </c>
      <c r="B121" s="25" t="s">
        <v>2358</v>
      </c>
      <c r="C121" s="25" t="s">
        <v>2359</v>
      </c>
      <c r="D121" s="25" t="s">
        <v>312</v>
      </c>
      <c r="E121" s="16">
        <v>30</v>
      </c>
      <c r="F121" s="77">
        <v>0</v>
      </c>
      <c r="G121" s="83">
        <f t="shared" si="1"/>
        <v>0</v>
      </c>
      <c r="H121" s="83">
        <v>0</v>
      </c>
    </row>
    <row r="122" spans="1:8" ht="24" customHeight="1">
      <c r="A122" s="24">
        <v>109</v>
      </c>
      <c r="B122" s="25" t="s">
        <v>2365</v>
      </c>
      <c r="C122" s="25" t="s">
        <v>2366</v>
      </c>
      <c r="D122" s="25" t="s">
        <v>312</v>
      </c>
      <c r="E122" s="16">
        <v>1</v>
      </c>
      <c r="F122" s="77">
        <v>0</v>
      </c>
      <c r="G122" s="83">
        <f t="shared" si="1"/>
        <v>0</v>
      </c>
      <c r="H122" s="83">
        <v>0</v>
      </c>
    </row>
    <row r="123" spans="1:8" ht="13.5" customHeight="1">
      <c r="A123" s="24">
        <v>110</v>
      </c>
      <c r="B123" s="25" t="s">
        <v>3427</v>
      </c>
      <c r="C123" s="25" t="s">
        <v>3428</v>
      </c>
      <c r="D123" s="25" t="s">
        <v>312</v>
      </c>
      <c r="E123" s="16">
        <v>18</v>
      </c>
      <c r="F123" s="77">
        <v>0</v>
      </c>
      <c r="G123" s="83">
        <f t="shared" si="1"/>
        <v>0</v>
      </c>
      <c r="H123" s="83">
        <v>0</v>
      </c>
    </row>
    <row r="124" spans="1:8" ht="13.5" customHeight="1">
      <c r="A124" s="24">
        <v>111</v>
      </c>
      <c r="B124" s="25" t="s">
        <v>3429</v>
      </c>
      <c r="C124" s="25" t="s">
        <v>3430</v>
      </c>
      <c r="D124" s="25" t="s">
        <v>312</v>
      </c>
      <c r="E124" s="16">
        <v>18</v>
      </c>
      <c r="F124" s="77">
        <v>0</v>
      </c>
      <c r="G124" s="83">
        <f t="shared" si="1"/>
        <v>0</v>
      </c>
      <c r="H124" s="83">
        <v>0</v>
      </c>
    </row>
    <row r="125" spans="1:8" ht="13.5" customHeight="1">
      <c r="A125" s="24">
        <v>112</v>
      </c>
      <c r="B125" s="25" t="s">
        <v>3431</v>
      </c>
      <c r="C125" s="25" t="s">
        <v>3432</v>
      </c>
      <c r="D125" s="25" t="s">
        <v>287</v>
      </c>
      <c r="E125" s="16">
        <v>302</v>
      </c>
      <c r="F125" s="77">
        <v>0</v>
      </c>
      <c r="G125" s="83">
        <f t="shared" si="1"/>
        <v>0</v>
      </c>
      <c r="H125" s="83">
        <v>0</v>
      </c>
    </row>
    <row r="126" spans="1:8" ht="24" customHeight="1">
      <c r="A126" s="38">
        <v>113</v>
      </c>
      <c r="B126" s="27" t="s">
        <v>3433</v>
      </c>
      <c r="C126" s="27" t="s">
        <v>3434</v>
      </c>
      <c r="D126" s="27" t="s">
        <v>453</v>
      </c>
      <c r="E126" s="28">
        <v>151</v>
      </c>
      <c r="F126" s="79">
        <v>0</v>
      </c>
      <c r="G126" s="86">
        <f t="shared" si="1"/>
        <v>0</v>
      </c>
      <c r="H126" s="86">
        <v>0</v>
      </c>
    </row>
    <row r="127" spans="1:8" ht="13.5" customHeight="1">
      <c r="A127" s="24">
        <v>114</v>
      </c>
      <c r="B127" s="25" t="s">
        <v>3435</v>
      </c>
      <c r="C127" s="25" t="s">
        <v>3436</v>
      </c>
      <c r="D127" s="25" t="s">
        <v>287</v>
      </c>
      <c r="E127" s="16">
        <v>44</v>
      </c>
      <c r="F127" s="77">
        <v>0</v>
      </c>
      <c r="G127" s="83">
        <f t="shared" si="1"/>
        <v>0</v>
      </c>
      <c r="H127" s="83">
        <v>0</v>
      </c>
    </row>
    <row r="128" spans="1:8" ht="13.5" customHeight="1">
      <c r="A128" s="38">
        <v>115</v>
      </c>
      <c r="B128" s="27" t="s">
        <v>3437</v>
      </c>
      <c r="C128" s="27" t="s">
        <v>3438</v>
      </c>
      <c r="D128" s="27" t="s">
        <v>287</v>
      </c>
      <c r="E128" s="28">
        <v>44</v>
      </c>
      <c r="F128" s="79">
        <v>0</v>
      </c>
      <c r="G128" s="86">
        <f t="shared" si="1"/>
        <v>0</v>
      </c>
      <c r="H128" s="86">
        <v>0</v>
      </c>
    </row>
    <row r="129" spans="1:8" ht="13.5" customHeight="1">
      <c r="A129" s="24">
        <v>116</v>
      </c>
      <c r="B129" s="25" t="s">
        <v>3439</v>
      </c>
      <c r="C129" s="25" t="s">
        <v>3440</v>
      </c>
      <c r="D129" s="25" t="s">
        <v>287</v>
      </c>
      <c r="E129" s="16">
        <v>163.5</v>
      </c>
      <c r="F129" s="77">
        <v>0</v>
      </c>
      <c r="G129" s="83">
        <f t="shared" si="1"/>
        <v>0</v>
      </c>
      <c r="H129" s="83">
        <v>0</v>
      </c>
    </row>
    <row r="130" spans="1:8" ht="13.5" customHeight="1">
      <c r="A130" s="38">
        <v>117</v>
      </c>
      <c r="B130" s="27" t="s">
        <v>3441</v>
      </c>
      <c r="C130" s="27" t="s">
        <v>3442</v>
      </c>
      <c r="D130" s="27" t="s">
        <v>287</v>
      </c>
      <c r="E130" s="28">
        <v>163.5</v>
      </c>
      <c r="F130" s="79">
        <v>0</v>
      </c>
      <c r="G130" s="86">
        <f t="shared" si="1"/>
        <v>0</v>
      </c>
      <c r="H130" s="86">
        <v>0</v>
      </c>
    </row>
    <row r="131" spans="1:8" ht="24" customHeight="1">
      <c r="A131" s="24">
        <v>118</v>
      </c>
      <c r="B131" s="25" t="s">
        <v>2399</v>
      </c>
      <c r="C131" s="25" t="s">
        <v>3526</v>
      </c>
      <c r="D131" s="25" t="s">
        <v>312</v>
      </c>
      <c r="E131" s="16">
        <v>2</v>
      </c>
      <c r="F131" s="77">
        <v>0</v>
      </c>
      <c r="G131" s="83">
        <f t="shared" si="1"/>
        <v>0</v>
      </c>
      <c r="H131" s="83">
        <v>0</v>
      </c>
    </row>
    <row r="132" spans="1:8" ht="13.5" customHeight="1">
      <c r="A132" s="24">
        <v>119</v>
      </c>
      <c r="B132" s="25" t="s">
        <v>3443</v>
      </c>
      <c r="C132" s="25" t="s">
        <v>3444</v>
      </c>
      <c r="D132" s="25" t="s">
        <v>312</v>
      </c>
      <c r="E132" s="16">
        <v>66</v>
      </c>
      <c r="F132" s="77">
        <v>0</v>
      </c>
      <c r="G132" s="83">
        <f t="shared" si="1"/>
        <v>0</v>
      </c>
      <c r="H132" s="83">
        <v>0</v>
      </c>
    </row>
    <row r="133" spans="1:8" ht="13.5" customHeight="1">
      <c r="A133" s="53">
        <v>120</v>
      </c>
      <c r="B133" s="54" t="s">
        <v>1566</v>
      </c>
      <c r="C133" s="54" t="s">
        <v>1567</v>
      </c>
      <c r="D133" s="54" t="s">
        <v>1366</v>
      </c>
      <c r="E133" s="55">
        <v>1</v>
      </c>
      <c r="F133" s="80">
        <v>0</v>
      </c>
      <c r="G133" s="87">
        <f t="shared" si="1"/>
        <v>0</v>
      </c>
      <c r="H133" s="87">
        <v>0</v>
      </c>
    </row>
    <row r="134" spans="1:8" ht="13.5" customHeight="1">
      <c r="A134" s="53">
        <v>121</v>
      </c>
      <c r="B134" s="54" t="s">
        <v>1568</v>
      </c>
      <c r="C134" s="54" t="s">
        <v>1569</v>
      </c>
      <c r="D134" s="54" t="s">
        <v>1366</v>
      </c>
      <c r="E134" s="55">
        <v>3</v>
      </c>
      <c r="F134" s="80">
        <v>0</v>
      </c>
      <c r="G134" s="87">
        <f t="shared" si="1"/>
        <v>0</v>
      </c>
      <c r="H134" s="87">
        <v>0</v>
      </c>
    </row>
    <row r="135" spans="1:8" ht="13.5" customHeight="1">
      <c r="A135" s="53">
        <v>122</v>
      </c>
      <c r="B135" s="54" t="s">
        <v>1570</v>
      </c>
      <c r="C135" s="54" t="s">
        <v>1571</v>
      </c>
      <c r="D135" s="54" t="s">
        <v>1366</v>
      </c>
      <c r="E135" s="55">
        <v>1</v>
      </c>
      <c r="F135" s="80">
        <v>0</v>
      </c>
      <c r="G135" s="87">
        <f t="shared" si="1"/>
        <v>0</v>
      </c>
      <c r="H135" s="87">
        <v>0</v>
      </c>
    </row>
    <row r="136" spans="1:8" ht="28.5" customHeight="1">
      <c r="A136" s="21"/>
      <c r="B136" s="22" t="s">
        <v>2049</v>
      </c>
      <c r="C136" s="22" t="s">
        <v>2050</v>
      </c>
      <c r="D136" s="22"/>
      <c r="E136" s="23"/>
      <c r="F136" s="76"/>
      <c r="G136" s="85">
        <f>SUM(G137:G143)</f>
        <v>0</v>
      </c>
      <c r="H136" s="85">
        <v>0</v>
      </c>
    </row>
    <row r="137" spans="1:8" ht="13.5" customHeight="1">
      <c r="A137" s="24">
        <v>123</v>
      </c>
      <c r="B137" s="25" t="s">
        <v>3527</v>
      </c>
      <c r="C137" s="25" t="s">
        <v>3528</v>
      </c>
      <c r="D137" s="25" t="s">
        <v>312</v>
      </c>
      <c r="E137" s="16">
        <v>3</v>
      </c>
      <c r="F137" s="77">
        <v>0</v>
      </c>
      <c r="G137" s="83">
        <f>E137*F137</f>
        <v>0</v>
      </c>
      <c r="H137" s="83">
        <v>0</v>
      </c>
    </row>
    <row r="138" spans="1:8" ht="13.5" customHeight="1">
      <c r="A138" s="24">
        <v>124</v>
      </c>
      <c r="B138" s="25" t="s">
        <v>3529</v>
      </c>
      <c r="C138" s="25" t="s">
        <v>3530</v>
      </c>
      <c r="D138" s="25" t="s">
        <v>287</v>
      </c>
      <c r="E138" s="16">
        <v>40.5</v>
      </c>
      <c r="F138" s="77">
        <v>0</v>
      </c>
      <c r="G138" s="83">
        <f t="shared" ref="G138:G143" si="2">E138*F138</f>
        <v>0</v>
      </c>
      <c r="H138" s="83">
        <v>0</v>
      </c>
    </row>
    <row r="139" spans="1:8" ht="13.5" customHeight="1">
      <c r="A139" s="24">
        <v>125</v>
      </c>
      <c r="B139" s="25" t="s">
        <v>3531</v>
      </c>
      <c r="C139" s="25" t="s">
        <v>3532</v>
      </c>
      <c r="D139" s="25" t="s">
        <v>312</v>
      </c>
      <c r="E139" s="16">
        <v>1</v>
      </c>
      <c r="F139" s="77">
        <v>0</v>
      </c>
      <c r="G139" s="83">
        <f t="shared" si="2"/>
        <v>0</v>
      </c>
      <c r="H139" s="83">
        <v>0</v>
      </c>
    </row>
    <row r="140" spans="1:8" ht="13.5" customHeight="1">
      <c r="A140" s="24">
        <v>126</v>
      </c>
      <c r="B140" s="25" t="s">
        <v>3533</v>
      </c>
      <c r="C140" s="25" t="s">
        <v>3534</v>
      </c>
      <c r="D140" s="25" t="s">
        <v>312</v>
      </c>
      <c r="E140" s="16">
        <v>2</v>
      </c>
      <c r="F140" s="77">
        <v>0</v>
      </c>
      <c r="G140" s="83">
        <f t="shared" si="2"/>
        <v>0</v>
      </c>
      <c r="H140" s="83">
        <v>0</v>
      </c>
    </row>
    <row r="141" spans="1:8" ht="13.5" customHeight="1">
      <c r="A141" s="24">
        <v>127</v>
      </c>
      <c r="B141" s="25" t="s">
        <v>3535</v>
      </c>
      <c r="C141" s="25" t="s">
        <v>3536</v>
      </c>
      <c r="D141" s="25" t="s">
        <v>312</v>
      </c>
      <c r="E141" s="16">
        <v>2</v>
      </c>
      <c r="F141" s="77">
        <v>0</v>
      </c>
      <c r="G141" s="83">
        <f t="shared" si="2"/>
        <v>0</v>
      </c>
      <c r="H141" s="83">
        <v>0</v>
      </c>
    </row>
    <row r="142" spans="1:8" ht="11.25">
      <c r="A142" s="24">
        <v>128</v>
      </c>
      <c r="B142" s="25">
        <v>4560001800</v>
      </c>
      <c r="C142" s="25" t="s">
        <v>3537</v>
      </c>
      <c r="D142" s="25" t="s">
        <v>3500</v>
      </c>
      <c r="E142" s="16">
        <v>8</v>
      </c>
      <c r="F142" s="77">
        <v>0</v>
      </c>
      <c r="G142" s="83">
        <f t="shared" si="2"/>
        <v>0</v>
      </c>
      <c r="H142" s="83">
        <v>0</v>
      </c>
    </row>
    <row r="143" spans="1:8" ht="13.5" customHeight="1">
      <c r="A143" s="24">
        <v>129</v>
      </c>
      <c r="B143" s="25" t="s">
        <v>3538</v>
      </c>
      <c r="C143" s="25" t="s">
        <v>3539</v>
      </c>
      <c r="D143" s="25" t="s">
        <v>280</v>
      </c>
      <c r="E143" s="16">
        <v>0.5</v>
      </c>
      <c r="F143" s="77">
        <v>0</v>
      </c>
      <c r="G143" s="83">
        <f t="shared" si="2"/>
        <v>0</v>
      </c>
      <c r="H143" s="83">
        <v>0</v>
      </c>
    </row>
    <row r="144" spans="1:8" ht="28.5" customHeight="1">
      <c r="A144" s="21"/>
      <c r="B144" s="22" t="s">
        <v>1960</v>
      </c>
      <c r="C144" s="22" t="s">
        <v>1961</v>
      </c>
      <c r="D144" s="22"/>
      <c r="E144" s="23"/>
      <c r="F144" s="76"/>
      <c r="G144" s="85">
        <f>SUM(G145:G178)</f>
        <v>0</v>
      </c>
      <c r="H144" s="85">
        <v>0</v>
      </c>
    </row>
    <row r="145" spans="1:8" ht="13.5" customHeight="1">
      <c r="A145" s="24">
        <v>130</v>
      </c>
      <c r="B145" s="25" t="s">
        <v>3445</v>
      </c>
      <c r="C145" s="25" t="s">
        <v>3446</v>
      </c>
      <c r="D145" s="25" t="s">
        <v>287</v>
      </c>
      <c r="E145" s="16">
        <v>656</v>
      </c>
      <c r="F145" s="77">
        <v>0</v>
      </c>
      <c r="G145" s="83">
        <f>E145*F145</f>
        <v>0</v>
      </c>
      <c r="H145" s="83">
        <v>0</v>
      </c>
    </row>
    <row r="146" spans="1:8" ht="13.5" customHeight="1">
      <c r="A146" s="38">
        <v>131</v>
      </c>
      <c r="B146" s="27" t="s">
        <v>3445</v>
      </c>
      <c r="C146" s="27" t="s">
        <v>3447</v>
      </c>
      <c r="D146" s="27" t="s">
        <v>287</v>
      </c>
      <c r="E146" s="28">
        <v>656</v>
      </c>
      <c r="F146" s="79">
        <v>0</v>
      </c>
      <c r="G146" s="86">
        <f t="shared" ref="G146:G178" si="3">E146*F146</f>
        <v>0</v>
      </c>
      <c r="H146" s="86">
        <v>0</v>
      </c>
    </row>
    <row r="147" spans="1:8" ht="13.5" customHeight="1">
      <c r="A147" s="24">
        <v>132</v>
      </c>
      <c r="B147" s="25" t="s">
        <v>2082</v>
      </c>
      <c r="C147" s="25" t="s">
        <v>2083</v>
      </c>
      <c r="D147" s="25" t="s">
        <v>1897</v>
      </c>
      <c r="E147" s="16">
        <v>0.7</v>
      </c>
      <c r="F147" s="77">
        <v>0</v>
      </c>
      <c r="G147" s="83">
        <f t="shared" si="3"/>
        <v>0</v>
      </c>
      <c r="H147" s="83">
        <v>0</v>
      </c>
    </row>
    <row r="148" spans="1:8" ht="24" customHeight="1">
      <c r="A148" s="24">
        <v>133</v>
      </c>
      <c r="B148" s="25" t="s">
        <v>3448</v>
      </c>
      <c r="C148" s="25" t="s">
        <v>3449</v>
      </c>
      <c r="D148" s="25" t="s">
        <v>324</v>
      </c>
      <c r="E148" s="16">
        <v>138.94999999999999</v>
      </c>
      <c r="F148" s="77">
        <v>0</v>
      </c>
      <c r="G148" s="83">
        <f t="shared" si="3"/>
        <v>0</v>
      </c>
      <c r="H148" s="83">
        <v>0</v>
      </c>
    </row>
    <row r="149" spans="1:8" ht="13.5" customHeight="1">
      <c r="A149" s="24">
        <v>134</v>
      </c>
      <c r="B149" s="25" t="s">
        <v>3450</v>
      </c>
      <c r="C149" s="25" t="s">
        <v>3451</v>
      </c>
      <c r="D149" s="25" t="s">
        <v>324</v>
      </c>
      <c r="E149" s="16">
        <v>112.5</v>
      </c>
      <c r="F149" s="77">
        <v>0</v>
      </c>
      <c r="G149" s="83">
        <f t="shared" si="3"/>
        <v>0</v>
      </c>
      <c r="H149" s="83">
        <v>0</v>
      </c>
    </row>
    <row r="150" spans="1:8" ht="24" customHeight="1">
      <c r="A150" s="24">
        <v>135</v>
      </c>
      <c r="B150" s="25" t="s">
        <v>3452</v>
      </c>
      <c r="C150" s="25" t="s">
        <v>3453</v>
      </c>
      <c r="D150" s="25" t="s">
        <v>287</v>
      </c>
      <c r="E150" s="16">
        <v>300</v>
      </c>
      <c r="F150" s="77">
        <v>0</v>
      </c>
      <c r="G150" s="83">
        <f t="shared" si="3"/>
        <v>0</v>
      </c>
      <c r="H150" s="83">
        <v>0</v>
      </c>
    </row>
    <row r="151" spans="1:8" ht="13.5" customHeight="1">
      <c r="A151" s="24">
        <v>136</v>
      </c>
      <c r="B151" s="25" t="s">
        <v>3454</v>
      </c>
      <c r="C151" s="25" t="s">
        <v>3455</v>
      </c>
      <c r="D151" s="25" t="s">
        <v>277</v>
      </c>
      <c r="E151" s="16">
        <v>45</v>
      </c>
      <c r="F151" s="77">
        <v>0</v>
      </c>
      <c r="G151" s="83">
        <f t="shared" si="3"/>
        <v>0</v>
      </c>
      <c r="H151" s="83">
        <v>0</v>
      </c>
    </row>
    <row r="152" spans="1:8" ht="13.5" customHeight="1">
      <c r="A152" s="24">
        <v>137</v>
      </c>
      <c r="B152" s="25" t="s">
        <v>3456</v>
      </c>
      <c r="C152" s="25" t="s">
        <v>3457</v>
      </c>
      <c r="D152" s="25" t="s">
        <v>312</v>
      </c>
      <c r="E152" s="16">
        <v>5</v>
      </c>
      <c r="F152" s="77">
        <v>0</v>
      </c>
      <c r="G152" s="83">
        <f t="shared" si="3"/>
        <v>0</v>
      </c>
      <c r="H152" s="83">
        <v>0</v>
      </c>
    </row>
    <row r="153" spans="1:8" ht="24" customHeight="1">
      <c r="A153" s="24">
        <v>138</v>
      </c>
      <c r="B153" s="25" t="s">
        <v>3458</v>
      </c>
      <c r="C153" s="25" t="s">
        <v>3459</v>
      </c>
      <c r="D153" s="25" t="s">
        <v>312</v>
      </c>
      <c r="E153" s="16">
        <v>13</v>
      </c>
      <c r="F153" s="77">
        <v>0</v>
      </c>
      <c r="G153" s="83">
        <f t="shared" si="3"/>
        <v>0</v>
      </c>
      <c r="H153" s="83">
        <v>0</v>
      </c>
    </row>
    <row r="154" spans="1:8" ht="13.5" customHeight="1">
      <c r="A154" s="38">
        <v>139</v>
      </c>
      <c r="B154" s="27" t="s">
        <v>3460</v>
      </c>
      <c r="C154" s="27" t="s">
        <v>3461</v>
      </c>
      <c r="D154" s="27" t="s">
        <v>287</v>
      </c>
      <c r="E154" s="28">
        <v>7</v>
      </c>
      <c r="F154" s="79">
        <v>0</v>
      </c>
      <c r="G154" s="86">
        <f t="shared" si="3"/>
        <v>0</v>
      </c>
      <c r="H154" s="86">
        <v>0</v>
      </c>
    </row>
    <row r="155" spans="1:8" ht="13.5" customHeight="1">
      <c r="A155" s="24">
        <v>140</v>
      </c>
      <c r="B155" s="25" t="s">
        <v>3462</v>
      </c>
      <c r="C155" s="25" t="s">
        <v>3463</v>
      </c>
      <c r="D155" s="25" t="s">
        <v>312</v>
      </c>
      <c r="E155" s="16">
        <v>3</v>
      </c>
      <c r="F155" s="77">
        <v>0</v>
      </c>
      <c r="G155" s="83">
        <f t="shared" si="3"/>
        <v>0</v>
      </c>
      <c r="H155" s="83">
        <v>0</v>
      </c>
    </row>
    <row r="156" spans="1:8" ht="24" customHeight="1">
      <c r="A156" s="24">
        <v>141</v>
      </c>
      <c r="B156" s="25" t="s">
        <v>3221</v>
      </c>
      <c r="C156" s="25" t="s">
        <v>3222</v>
      </c>
      <c r="D156" s="25" t="s">
        <v>277</v>
      </c>
      <c r="E156" s="16">
        <v>24.7</v>
      </c>
      <c r="F156" s="77">
        <v>0</v>
      </c>
      <c r="G156" s="83">
        <f t="shared" si="3"/>
        <v>0</v>
      </c>
      <c r="H156" s="83">
        <v>0</v>
      </c>
    </row>
    <row r="157" spans="1:8" ht="13.5" customHeight="1">
      <c r="A157" s="38">
        <v>142</v>
      </c>
      <c r="B157" s="27" t="s">
        <v>3464</v>
      </c>
      <c r="C157" s="27" t="s">
        <v>3465</v>
      </c>
      <c r="D157" s="27" t="s">
        <v>277</v>
      </c>
      <c r="E157" s="28">
        <v>15.75</v>
      </c>
      <c r="F157" s="79">
        <v>0</v>
      </c>
      <c r="G157" s="86">
        <f t="shared" si="3"/>
        <v>0</v>
      </c>
      <c r="H157" s="86">
        <v>0</v>
      </c>
    </row>
    <row r="158" spans="1:8" ht="13.5" customHeight="1">
      <c r="A158" s="24">
        <v>143</v>
      </c>
      <c r="B158" s="25" t="s">
        <v>3466</v>
      </c>
      <c r="C158" s="25" t="s">
        <v>3467</v>
      </c>
      <c r="D158" s="25" t="s">
        <v>312</v>
      </c>
      <c r="E158" s="16">
        <v>15</v>
      </c>
      <c r="F158" s="77">
        <v>0</v>
      </c>
      <c r="G158" s="83">
        <f t="shared" si="3"/>
        <v>0</v>
      </c>
      <c r="H158" s="83">
        <v>0</v>
      </c>
    </row>
    <row r="159" spans="1:8" ht="13.5" customHeight="1">
      <c r="A159" s="24">
        <v>144</v>
      </c>
      <c r="B159" s="25" t="s">
        <v>3468</v>
      </c>
      <c r="C159" s="25" t="s">
        <v>3469</v>
      </c>
      <c r="D159" s="25" t="s">
        <v>287</v>
      </c>
      <c r="E159" s="16">
        <v>150</v>
      </c>
      <c r="F159" s="77">
        <v>0</v>
      </c>
      <c r="G159" s="83">
        <f t="shared" si="3"/>
        <v>0</v>
      </c>
      <c r="H159" s="83">
        <v>0</v>
      </c>
    </row>
    <row r="160" spans="1:8" ht="13.5" customHeight="1">
      <c r="A160" s="24">
        <v>145</v>
      </c>
      <c r="B160" s="25" t="s">
        <v>2581</v>
      </c>
      <c r="C160" s="25" t="s">
        <v>3470</v>
      </c>
      <c r="D160" s="25" t="s">
        <v>287</v>
      </c>
      <c r="E160" s="16">
        <v>397</v>
      </c>
      <c r="F160" s="77">
        <v>0</v>
      </c>
      <c r="G160" s="83">
        <f t="shared" si="3"/>
        <v>0</v>
      </c>
      <c r="H160" s="83">
        <v>0</v>
      </c>
    </row>
    <row r="161" spans="1:8" ht="24" customHeight="1">
      <c r="A161" s="24">
        <v>146</v>
      </c>
      <c r="B161" s="25" t="s">
        <v>3471</v>
      </c>
      <c r="C161" s="25" t="s">
        <v>3472</v>
      </c>
      <c r="D161" s="25" t="s">
        <v>287</v>
      </c>
      <c r="E161" s="16">
        <v>295</v>
      </c>
      <c r="F161" s="77">
        <v>0</v>
      </c>
      <c r="G161" s="83">
        <f t="shared" si="3"/>
        <v>0</v>
      </c>
      <c r="H161" s="83">
        <v>0</v>
      </c>
    </row>
    <row r="162" spans="1:8" ht="13.5" customHeight="1">
      <c r="A162" s="38">
        <v>147</v>
      </c>
      <c r="B162" s="27" t="s">
        <v>3473</v>
      </c>
      <c r="C162" s="27" t="s">
        <v>3474</v>
      </c>
      <c r="D162" s="27" t="s">
        <v>287</v>
      </c>
      <c r="E162" s="28">
        <v>400</v>
      </c>
      <c r="F162" s="79">
        <v>0</v>
      </c>
      <c r="G162" s="86">
        <f t="shared" si="3"/>
        <v>0</v>
      </c>
      <c r="H162" s="86">
        <v>0</v>
      </c>
    </row>
    <row r="163" spans="1:8" ht="13.5" customHeight="1">
      <c r="A163" s="24">
        <v>148</v>
      </c>
      <c r="B163" s="25" t="s">
        <v>3475</v>
      </c>
      <c r="C163" s="25" t="s">
        <v>3476</v>
      </c>
      <c r="D163" s="25" t="s">
        <v>312</v>
      </c>
      <c r="E163" s="16">
        <v>30</v>
      </c>
      <c r="F163" s="77">
        <v>0</v>
      </c>
      <c r="G163" s="83">
        <f t="shared" si="3"/>
        <v>0</v>
      </c>
      <c r="H163" s="83">
        <v>0</v>
      </c>
    </row>
    <row r="164" spans="1:8" ht="13.5" customHeight="1">
      <c r="A164" s="24">
        <v>149</v>
      </c>
      <c r="B164" s="25" t="s">
        <v>3477</v>
      </c>
      <c r="C164" s="25" t="s">
        <v>3478</v>
      </c>
      <c r="D164" s="25" t="s">
        <v>287</v>
      </c>
      <c r="E164" s="16">
        <v>656.4</v>
      </c>
      <c r="F164" s="77">
        <v>0</v>
      </c>
      <c r="G164" s="83">
        <f t="shared" si="3"/>
        <v>0</v>
      </c>
      <c r="H164" s="83">
        <v>0</v>
      </c>
    </row>
    <row r="165" spans="1:8" ht="13.5" customHeight="1">
      <c r="A165" s="24">
        <v>150</v>
      </c>
      <c r="B165" s="25" t="s">
        <v>2090</v>
      </c>
      <c r="C165" s="25" t="s">
        <v>3479</v>
      </c>
      <c r="D165" s="25" t="s">
        <v>287</v>
      </c>
      <c r="E165" s="16">
        <v>547</v>
      </c>
      <c r="F165" s="77">
        <v>0</v>
      </c>
      <c r="G165" s="83">
        <f t="shared" si="3"/>
        <v>0</v>
      </c>
      <c r="H165" s="83">
        <v>0</v>
      </c>
    </row>
    <row r="166" spans="1:8" ht="13.5" customHeight="1">
      <c r="A166" s="38">
        <v>151</v>
      </c>
      <c r="B166" s="27" t="s">
        <v>2092</v>
      </c>
      <c r="C166" s="27" t="s">
        <v>3480</v>
      </c>
      <c r="D166" s="27" t="s">
        <v>287</v>
      </c>
      <c r="E166" s="28">
        <v>547</v>
      </c>
      <c r="F166" s="79">
        <v>0</v>
      </c>
      <c r="G166" s="86">
        <f t="shared" si="3"/>
        <v>0</v>
      </c>
      <c r="H166" s="86">
        <v>0</v>
      </c>
    </row>
    <row r="167" spans="1:8" ht="24" customHeight="1">
      <c r="A167" s="24">
        <v>152</v>
      </c>
      <c r="B167" s="25" t="s">
        <v>3481</v>
      </c>
      <c r="C167" s="25" t="s">
        <v>3482</v>
      </c>
      <c r="D167" s="25" t="s">
        <v>287</v>
      </c>
      <c r="E167" s="16">
        <v>150</v>
      </c>
      <c r="F167" s="77">
        <v>0</v>
      </c>
      <c r="G167" s="83">
        <f t="shared" si="3"/>
        <v>0</v>
      </c>
      <c r="H167" s="83">
        <v>0</v>
      </c>
    </row>
    <row r="168" spans="1:8" ht="24" customHeight="1">
      <c r="A168" s="24">
        <v>153</v>
      </c>
      <c r="B168" s="25" t="s">
        <v>2590</v>
      </c>
      <c r="C168" s="25" t="s">
        <v>3483</v>
      </c>
      <c r="D168" s="25" t="s">
        <v>287</v>
      </c>
      <c r="E168" s="16">
        <v>397</v>
      </c>
      <c r="F168" s="77">
        <v>0</v>
      </c>
      <c r="G168" s="83">
        <f t="shared" si="3"/>
        <v>0</v>
      </c>
      <c r="H168" s="83">
        <v>0</v>
      </c>
    </row>
    <row r="169" spans="1:8" ht="24" customHeight="1">
      <c r="A169" s="53">
        <v>154</v>
      </c>
      <c r="B169" s="54" t="s">
        <v>1964</v>
      </c>
      <c r="C169" s="54" t="s">
        <v>3484</v>
      </c>
      <c r="D169" s="54" t="s">
        <v>277</v>
      </c>
      <c r="E169" s="55">
        <v>179.73</v>
      </c>
      <c r="F169" s="80">
        <v>0</v>
      </c>
      <c r="G169" s="87">
        <f>E169*F169</f>
        <v>0</v>
      </c>
      <c r="H169" s="87">
        <v>0</v>
      </c>
    </row>
    <row r="170" spans="1:8" ht="24" customHeight="1">
      <c r="A170" s="53">
        <v>155</v>
      </c>
      <c r="B170" s="54" t="s">
        <v>1966</v>
      </c>
      <c r="C170" s="54" t="s">
        <v>3485</v>
      </c>
      <c r="D170" s="54" t="s">
        <v>277</v>
      </c>
      <c r="E170" s="55">
        <v>5212.17</v>
      </c>
      <c r="F170" s="80">
        <v>0</v>
      </c>
      <c r="G170" s="87">
        <f>E170*F170</f>
        <v>0</v>
      </c>
      <c r="H170" s="87">
        <v>0</v>
      </c>
    </row>
    <row r="171" spans="1:8" ht="13.5" customHeight="1">
      <c r="A171" s="24">
        <v>156</v>
      </c>
      <c r="B171" s="25" t="s">
        <v>1966</v>
      </c>
      <c r="C171" s="25" t="s">
        <v>3486</v>
      </c>
      <c r="D171" s="25" t="s">
        <v>277</v>
      </c>
      <c r="E171" s="16">
        <v>25.5</v>
      </c>
      <c r="F171" s="77">
        <v>0</v>
      </c>
      <c r="G171" s="83">
        <f t="shared" si="3"/>
        <v>0</v>
      </c>
      <c r="H171" s="83">
        <v>0</v>
      </c>
    </row>
    <row r="172" spans="1:8" ht="13.5" customHeight="1">
      <c r="A172" s="24">
        <v>157</v>
      </c>
      <c r="B172" s="25" t="s">
        <v>3487</v>
      </c>
      <c r="C172" s="25" t="s">
        <v>3488</v>
      </c>
      <c r="D172" s="25" t="s">
        <v>280</v>
      </c>
      <c r="E172" s="16">
        <v>42.22</v>
      </c>
      <c r="F172" s="77">
        <v>0</v>
      </c>
      <c r="G172" s="83">
        <f t="shared" si="3"/>
        <v>0</v>
      </c>
      <c r="H172" s="83">
        <v>0</v>
      </c>
    </row>
    <row r="173" spans="1:8" ht="13.5" customHeight="1">
      <c r="A173" s="24">
        <v>158</v>
      </c>
      <c r="B173" s="25" t="s">
        <v>3489</v>
      </c>
      <c r="C173" s="25" t="s">
        <v>3490</v>
      </c>
      <c r="D173" s="25" t="s">
        <v>277</v>
      </c>
      <c r="E173" s="16">
        <v>23.57</v>
      </c>
      <c r="F173" s="77">
        <v>0</v>
      </c>
      <c r="G173" s="83">
        <f t="shared" si="3"/>
        <v>0</v>
      </c>
      <c r="H173" s="83">
        <v>0</v>
      </c>
    </row>
    <row r="174" spans="1:8" ht="24" customHeight="1">
      <c r="A174" s="24">
        <v>159</v>
      </c>
      <c r="B174" s="25" t="s">
        <v>3491</v>
      </c>
      <c r="C174" s="25" t="s">
        <v>3492</v>
      </c>
      <c r="D174" s="25" t="s">
        <v>324</v>
      </c>
      <c r="E174" s="16">
        <v>139.94999999999999</v>
      </c>
      <c r="F174" s="77">
        <v>0</v>
      </c>
      <c r="G174" s="83">
        <f t="shared" si="3"/>
        <v>0</v>
      </c>
      <c r="H174" s="83">
        <v>0</v>
      </c>
    </row>
    <row r="175" spans="1:8" ht="13.5" customHeight="1">
      <c r="A175" s="38">
        <v>160</v>
      </c>
      <c r="B175" s="27" t="s">
        <v>451</v>
      </c>
      <c r="C175" s="27" t="s">
        <v>3493</v>
      </c>
      <c r="D175" s="27" t="s">
        <v>453</v>
      </c>
      <c r="E175" s="28">
        <v>5</v>
      </c>
      <c r="F175" s="79">
        <v>0</v>
      </c>
      <c r="G175" s="86">
        <f t="shared" si="3"/>
        <v>0</v>
      </c>
      <c r="H175" s="86">
        <v>0</v>
      </c>
    </row>
    <row r="176" spans="1:8" ht="24" customHeight="1">
      <c r="A176" s="24">
        <v>161</v>
      </c>
      <c r="B176" s="25" t="s">
        <v>2966</v>
      </c>
      <c r="C176" s="25" t="s">
        <v>3494</v>
      </c>
      <c r="D176" s="25" t="s">
        <v>324</v>
      </c>
      <c r="E176" s="16">
        <v>138.94999999999999</v>
      </c>
      <c r="F176" s="77">
        <v>0</v>
      </c>
      <c r="G176" s="83">
        <f t="shared" si="3"/>
        <v>0</v>
      </c>
      <c r="H176" s="83">
        <v>0</v>
      </c>
    </row>
    <row r="177" spans="1:8" ht="24" customHeight="1">
      <c r="A177" s="24">
        <v>162</v>
      </c>
      <c r="B177" s="25" t="s">
        <v>2594</v>
      </c>
      <c r="C177" s="25" t="s">
        <v>2595</v>
      </c>
      <c r="D177" s="25" t="s">
        <v>324</v>
      </c>
      <c r="E177" s="16">
        <v>138.94999999999999</v>
      </c>
      <c r="F177" s="77">
        <v>0</v>
      </c>
      <c r="G177" s="83">
        <f t="shared" si="3"/>
        <v>0</v>
      </c>
      <c r="H177" s="83">
        <v>0</v>
      </c>
    </row>
    <row r="178" spans="1:8" ht="13.5" customHeight="1">
      <c r="A178" s="53">
        <v>163</v>
      </c>
      <c r="B178" s="54" t="s">
        <v>1570</v>
      </c>
      <c r="C178" s="54" t="s">
        <v>1571</v>
      </c>
      <c r="D178" s="54" t="s">
        <v>1366</v>
      </c>
      <c r="E178" s="55">
        <v>1</v>
      </c>
      <c r="F178" s="80">
        <v>0</v>
      </c>
      <c r="G178" s="87">
        <f t="shared" si="3"/>
        <v>0</v>
      </c>
      <c r="H178" s="87">
        <v>0</v>
      </c>
    </row>
    <row r="179" spans="1:8" ht="28.5" customHeight="1">
      <c r="A179" s="21"/>
      <c r="B179" s="22" t="s">
        <v>3495</v>
      </c>
      <c r="C179" s="22" t="s">
        <v>3496</v>
      </c>
      <c r="D179" s="22"/>
      <c r="E179" s="23"/>
      <c r="F179" s="76"/>
      <c r="G179" s="85">
        <f>SUM(G180:G185)</f>
        <v>0</v>
      </c>
      <c r="H179" s="85">
        <v>0</v>
      </c>
    </row>
    <row r="180" spans="1:8" ht="13.5" customHeight="1">
      <c r="A180" s="24">
        <v>164</v>
      </c>
      <c r="B180" s="25" t="s">
        <v>3497</v>
      </c>
      <c r="C180" s="25" t="s">
        <v>3498</v>
      </c>
      <c r="D180" s="25" t="s">
        <v>122</v>
      </c>
      <c r="E180" s="16">
        <v>1</v>
      </c>
      <c r="F180" s="77">
        <v>0</v>
      </c>
      <c r="G180" s="83">
        <f t="shared" ref="G180:G185" si="4">E180*F180</f>
        <v>0</v>
      </c>
      <c r="H180" s="83">
        <v>0</v>
      </c>
    </row>
    <row r="181" spans="1:8" ht="13.5" customHeight="1">
      <c r="A181" s="24">
        <v>165</v>
      </c>
      <c r="B181" s="25" t="s">
        <v>3497</v>
      </c>
      <c r="C181" s="25" t="s">
        <v>3499</v>
      </c>
      <c r="D181" s="25" t="s">
        <v>3500</v>
      </c>
      <c r="E181" s="16">
        <v>32</v>
      </c>
      <c r="F181" s="77">
        <v>0</v>
      </c>
      <c r="G181" s="83">
        <f t="shared" si="4"/>
        <v>0</v>
      </c>
      <c r="H181" s="83">
        <v>0</v>
      </c>
    </row>
    <row r="182" spans="1:8" ht="11.25">
      <c r="A182" s="24">
        <v>166</v>
      </c>
      <c r="B182" s="25">
        <v>4560001801</v>
      </c>
      <c r="C182" s="25" t="s">
        <v>3540</v>
      </c>
      <c r="D182" s="25" t="s">
        <v>3500</v>
      </c>
      <c r="E182" s="16">
        <v>8</v>
      </c>
      <c r="F182" s="77">
        <v>0</v>
      </c>
      <c r="G182" s="83">
        <f t="shared" si="4"/>
        <v>0</v>
      </c>
      <c r="H182" s="83">
        <v>0</v>
      </c>
    </row>
    <row r="183" spans="1:8" ht="13.5" customHeight="1">
      <c r="A183" s="24">
        <v>167</v>
      </c>
      <c r="B183" s="25" t="s">
        <v>3501</v>
      </c>
      <c r="C183" s="25" t="s">
        <v>3502</v>
      </c>
      <c r="D183" s="25" t="s">
        <v>1914</v>
      </c>
      <c r="E183" s="16">
        <v>75</v>
      </c>
      <c r="F183" s="77">
        <v>0</v>
      </c>
      <c r="G183" s="83">
        <f t="shared" si="4"/>
        <v>0</v>
      </c>
      <c r="H183" s="83">
        <v>0</v>
      </c>
    </row>
    <row r="184" spans="1:8" ht="13.5" customHeight="1">
      <c r="A184" s="24">
        <v>168</v>
      </c>
      <c r="B184" s="25" t="s">
        <v>3503</v>
      </c>
      <c r="C184" s="25" t="s">
        <v>3504</v>
      </c>
      <c r="D184" s="25" t="s">
        <v>3500</v>
      </c>
      <c r="E184" s="16">
        <v>16</v>
      </c>
      <c r="F184" s="77">
        <v>0</v>
      </c>
      <c r="G184" s="83">
        <f t="shared" si="4"/>
        <v>0</v>
      </c>
      <c r="H184" s="83">
        <v>0</v>
      </c>
    </row>
    <row r="185" spans="1:8" ht="13.5" customHeight="1">
      <c r="A185" s="24">
        <v>169</v>
      </c>
      <c r="B185" s="25" t="s">
        <v>3503</v>
      </c>
      <c r="C185" s="25" t="s">
        <v>3505</v>
      </c>
      <c r="D185" s="25" t="s">
        <v>122</v>
      </c>
      <c r="E185" s="16">
        <v>1</v>
      </c>
      <c r="F185" s="77">
        <v>0</v>
      </c>
      <c r="G185" s="83">
        <f t="shared" si="4"/>
        <v>0</v>
      </c>
      <c r="H185" s="83">
        <v>0</v>
      </c>
    </row>
    <row r="186" spans="1:8" ht="30.75" customHeight="1">
      <c r="A186" s="29"/>
      <c r="B186" s="30"/>
      <c r="C186" s="30" t="s">
        <v>313</v>
      </c>
      <c r="D186" s="30"/>
      <c r="E186" s="31"/>
      <c r="F186" s="89"/>
      <c r="G186" s="89">
        <f>G11+G179</f>
        <v>0</v>
      </c>
      <c r="H186" s="89">
        <v>1.4840500000000001</v>
      </c>
    </row>
  </sheetData>
  <sheetProtection algorithmName="SHA-512" hashValue="H38qIZUqACSIvtW6TD5USKemKdPdlrCIRgtEB6+PM3CBG9RDmFDefNFySHobkrQ5Cdc+4Tusik9P1UIdIL15Zw==" saltValue="DOLpIUEzopMHmppxoRE4x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147">
    <pageSetUpPr fitToPage="1"/>
  </sheetPr>
  <dimension ref="A1:H133"/>
  <sheetViews>
    <sheetView topLeftCell="A115" workbookViewId="0">
      <selection activeCell="E13" sqref="E13:F13"/>
    </sheetView>
  </sheetViews>
  <sheetFormatPr defaultColWidth="10.5" defaultRowHeight="12" customHeight="1"/>
  <cols>
    <col min="1" max="1" width="5.8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3541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1573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/>
      <c r="C11" s="19" t="s">
        <v>1977</v>
      </c>
      <c r="D11" s="19"/>
      <c r="E11" s="20"/>
      <c r="F11" s="88"/>
      <c r="G11" s="88">
        <f>G12+G29+G93</f>
        <v>0</v>
      </c>
      <c r="H11" s="88">
        <v>0</v>
      </c>
    </row>
    <row r="12" spans="1:8" ht="28.5" customHeight="1">
      <c r="A12" s="21"/>
      <c r="B12" s="22" t="s">
        <v>1383</v>
      </c>
      <c r="C12" s="22" t="s">
        <v>1384</v>
      </c>
      <c r="D12" s="22"/>
      <c r="E12" s="23"/>
      <c r="F12" s="85"/>
      <c r="G12" s="85">
        <f>SUM(G13:G28)</f>
        <v>0</v>
      </c>
      <c r="H12" s="85">
        <v>0</v>
      </c>
    </row>
    <row r="13" spans="1:8" ht="13.5" customHeight="1">
      <c r="A13" s="26">
        <v>1</v>
      </c>
      <c r="B13" s="27" t="s">
        <v>3460</v>
      </c>
      <c r="C13" s="27" t="s">
        <v>3461</v>
      </c>
      <c r="D13" s="27" t="s">
        <v>287</v>
      </c>
      <c r="E13" s="28">
        <v>1.5</v>
      </c>
      <c r="F13" s="79">
        <v>0</v>
      </c>
      <c r="G13" s="86">
        <f>E13*F13</f>
        <v>0</v>
      </c>
      <c r="H13" s="86">
        <v>0</v>
      </c>
    </row>
    <row r="14" spans="1:8" ht="13.5" customHeight="1">
      <c r="A14" s="24">
        <v>2</v>
      </c>
      <c r="B14" s="25" t="s">
        <v>3361</v>
      </c>
      <c r="C14" s="25" t="s">
        <v>3542</v>
      </c>
      <c r="D14" s="25" t="s">
        <v>1980</v>
      </c>
      <c r="E14" s="16">
        <v>1</v>
      </c>
      <c r="F14" s="77">
        <v>0</v>
      </c>
      <c r="G14" s="83">
        <f t="shared" ref="G14:G28" si="0">E14*F14</f>
        <v>0</v>
      </c>
      <c r="H14" s="83">
        <v>0</v>
      </c>
    </row>
    <row r="15" spans="1:8" ht="13.5" customHeight="1">
      <c r="A15" s="24">
        <v>3</v>
      </c>
      <c r="B15" s="25" t="s">
        <v>3363</v>
      </c>
      <c r="C15" s="25" t="s">
        <v>3543</v>
      </c>
      <c r="D15" s="25" t="s">
        <v>1980</v>
      </c>
      <c r="E15" s="16">
        <v>1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3544</v>
      </c>
      <c r="C16" s="25" t="s">
        <v>3545</v>
      </c>
      <c r="D16" s="25" t="s">
        <v>1980</v>
      </c>
      <c r="E16" s="16">
        <v>1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6">
        <v>5</v>
      </c>
      <c r="B17" s="27" t="s">
        <v>3546</v>
      </c>
      <c r="C17" s="27" t="s">
        <v>3547</v>
      </c>
      <c r="D17" s="27" t="s">
        <v>1980</v>
      </c>
      <c r="E17" s="28">
        <v>1</v>
      </c>
      <c r="F17" s="79">
        <v>0</v>
      </c>
      <c r="G17" s="86">
        <f t="shared" si="0"/>
        <v>0</v>
      </c>
      <c r="H17" s="86">
        <v>0</v>
      </c>
    </row>
    <row r="18" spans="1:8" ht="24" customHeight="1">
      <c r="A18" s="24">
        <v>6</v>
      </c>
      <c r="B18" s="25" t="s">
        <v>3431</v>
      </c>
      <c r="C18" s="25" t="s">
        <v>3548</v>
      </c>
      <c r="D18" s="25" t="s">
        <v>287</v>
      </c>
      <c r="E18" s="16">
        <v>13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6">
        <v>7</v>
      </c>
      <c r="B19" s="27" t="s">
        <v>1387</v>
      </c>
      <c r="C19" s="27" t="s">
        <v>3549</v>
      </c>
      <c r="D19" s="27" t="s">
        <v>287</v>
      </c>
      <c r="E19" s="28">
        <v>13</v>
      </c>
      <c r="F19" s="79">
        <v>0</v>
      </c>
      <c r="G19" s="86">
        <f t="shared" si="0"/>
        <v>0</v>
      </c>
      <c r="H19" s="86">
        <v>0</v>
      </c>
    </row>
    <row r="20" spans="1:8" ht="24" customHeight="1">
      <c r="A20" s="24">
        <v>8</v>
      </c>
      <c r="B20" s="25" t="s">
        <v>3550</v>
      </c>
      <c r="C20" s="25" t="s">
        <v>3551</v>
      </c>
      <c r="D20" s="25" t="s">
        <v>287</v>
      </c>
      <c r="E20" s="16">
        <v>0.3</v>
      </c>
      <c r="F20" s="77">
        <v>0</v>
      </c>
      <c r="G20" s="83">
        <f t="shared" si="0"/>
        <v>0</v>
      </c>
      <c r="H20" s="83">
        <v>0</v>
      </c>
    </row>
    <row r="21" spans="1:8" ht="13.5" customHeight="1">
      <c r="A21" s="24">
        <v>9</v>
      </c>
      <c r="B21" s="25" t="s">
        <v>3552</v>
      </c>
      <c r="C21" s="25" t="s">
        <v>3553</v>
      </c>
      <c r="D21" s="25" t="s">
        <v>1980</v>
      </c>
      <c r="E21" s="16">
        <v>1</v>
      </c>
      <c r="F21" s="77">
        <v>0</v>
      </c>
      <c r="G21" s="83">
        <f t="shared" si="0"/>
        <v>0</v>
      </c>
      <c r="H21" s="83">
        <v>0</v>
      </c>
    </row>
    <row r="22" spans="1:8" ht="13.5" customHeight="1">
      <c r="A22" s="26">
        <v>10</v>
      </c>
      <c r="B22" s="27" t="s">
        <v>3554</v>
      </c>
      <c r="C22" s="27" t="s">
        <v>3555</v>
      </c>
      <c r="D22" s="27" t="s">
        <v>1980</v>
      </c>
      <c r="E22" s="28">
        <v>1</v>
      </c>
      <c r="F22" s="79">
        <v>0</v>
      </c>
      <c r="G22" s="86">
        <f t="shared" si="0"/>
        <v>0</v>
      </c>
      <c r="H22" s="86">
        <v>0</v>
      </c>
    </row>
    <row r="23" spans="1:8" ht="13.5" customHeight="1">
      <c r="A23" s="26">
        <v>11</v>
      </c>
      <c r="B23" s="27" t="s">
        <v>3556</v>
      </c>
      <c r="C23" s="27" t="s">
        <v>3557</v>
      </c>
      <c r="D23" s="27" t="s">
        <v>1980</v>
      </c>
      <c r="E23" s="28">
        <v>1</v>
      </c>
      <c r="F23" s="79">
        <v>0</v>
      </c>
      <c r="G23" s="86">
        <f t="shared" si="0"/>
        <v>0</v>
      </c>
      <c r="H23" s="86">
        <v>0</v>
      </c>
    </row>
    <row r="24" spans="1:8" ht="24" customHeight="1">
      <c r="A24" s="24">
        <v>12</v>
      </c>
      <c r="B24" s="25" t="s">
        <v>3558</v>
      </c>
      <c r="C24" s="25" t="s">
        <v>3559</v>
      </c>
      <c r="D24" s="25" t="s">
        <v>1980</v>
      </c>
      <c r="E24" s="16">
        <v>2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6">
        <v>13</v>
      </c>
      <c r="B25" s="27" t="s">
        <v>3560</v>
      </c>
      <c r="C25" s="27" t="s">
        <v>3561</v>
      </c>
      <c r="D25" s="27" t="s">
        <v>1980</v>
      </c>
      <c r="E25" s="28">
        <v>2</v>
      </c>
      <c r="F25" s="79">
        <v>0</v>
      </c>
      <c r="G25" s="86">
        <f t="shared" si="0"/>
        <v>0</v>
      </c>
      <c r="H25" s="86">
        <v>0</v>
      </c>
    </row>
    <row r="26" spans="1:8" ht="13.5" customHeight="1">
      <c r="A26" s="53">
        <v>14</v>
      </c>
      <c r="B26" s="54" t="s">
        <v>1566</v>
      </c>
      <c r="C26" s="54" t="s">
        <v>1567</v>
      </c>
      <c r="D26" s="54" t="s">
        <v>1366</v>
      </c>
      <c r="E26" s="55">
        <v>1</v>
      </c>
      <c r="F26" s="80">
        <v>0</v>
      </c>
      <c r="G26" s="87">
        <f t="shared" si="0"/>
        <v>0</v>
      </c>
      <c r="H26" s="87">
        <v>0</v>
      </c>
    </row>
    <row r="27" spans="1:8" ht="13.5" customHeight="1">
      <c r="A27" s="53">
        <v>15</v>
      </c>
      <c r="B27" s="54" t="s">
        <v>1568</v>
      </c>
      <c r="C27" s="54" t="s">
        <v>1569</v>
      </c>
      <c r="D27" s="54" t="s">
        <v>1366</v>
      </c>
      <c r="E27" s="55">
        <v>3</v>
      </c>
      <c r="F27" s="80">
        <v>0</v>
      </c>
      <c r="G27" s="87">
        <f t="shared" si="0"/>
        <v>0</v>
      </c>
      <c r="H27" s="87">
        <v>0</v>
      </c>
    </row>
    <row r="28" spans="1:8" ht="13.5" customHeight="1">
      <c r="A28" s="53">
        <v>16</v>
      </c>
      <c r="B28" s="54" t="s">
        <v>1570</v>
      </c>
      <c r="C28" s="54" t="s">
        <v>1571</v>
      </c>
      <c r="D28" s="54" t="s">
        <v>1366</v>
      </c>
      <c r="E28" s="55">
        <v>1</v>
      </c>
      <c r="F28" s="80">
        <v>0</v>
      </c>
      <c r="G28" s="87">
        <f t="shared" si="0"/>
        <v>0</v>
      </c>
      <c r="H28" s="87">
        <v>0</v>
      </c>
    </row>
    <row r="29" spans="1:8" ht="28.5" customHeight="1">
      <c r="A29" s="21"/>
      <c r="B29" s="22" t="s">
        <v>2049</v>
      </c>
      <c r="C29" s="22" t="s">
        <v>2050</v>
      </c>
      <c r="D29" s="22"/>
      <c r="E29" s="23"/>
      <c r="F29" s="76"/>
      <c r="G29" s="85">
        <f>SUM(G30:G92)</f>
        <v>0</v>
      </c>
      <c r="H29" s="85">
        <v>0</v>
      </c>
    </row>
    <row r="30" spans="1:8" ht="13.5" customHeight="1">
      <c r="A30" s="24">
        <v>17</v>
      </c>
      <c r="B30" s="25" t="s">
        <v>2319</v>
      </c>
      <c r="C30" s="25" t="s">
        <v>3562</v>
      </c>
      <c r="D30" s="25" t="s">
        <v>1980</v>
      </c>
      <c r="E30" s="16">
        <v>3</v>
      </c>
      <c r="F30" s="77">
        <v>0</v>
      </c>
      <c r="G30" s="83">
        <f>E30*F30</f>
        <v>0</v>
      </c>
      <c r="H30" s="83">
        <v>0</v>
      </c>
    </row>
    <row r="31" spans="1:8" ht="24" customHeight="1">
      <c r="A31" s="26">
        <v>18</v>
      </c>
      <c r="B31" s="27" t="s">
        <v>2325</v>
      </c>
      <c r="C31" s="27" t="s">
        <v>3563</v>
      </c>
      <c r="D31" s="27" t="s">
        <v>287</v>
      </c>
      <c r="E31" s="28">
        <v>180</v>
      </c>
      <c r="F31" s="79">
        <v>0</v>
      </c>
      <c r="G31" s="86">
        <f t="shared" ref="G31:G92" si="1">E31*F31</f>
        <v>0</v>
      </c>
      <c r="H31" s="86">
        <v>0</v>
      </c>
    </row>
    <row r="32" spans="1:8" ht="24" customHeight="1">
      <c r="A32" s="26">
        <v>19</v>
      </c>
      <c r="B32" s="27" t="s">
        <v>3564</v>
      </c>
      <c r="C32" s="27" t="s">
        <v>3565</v>
      </c>
      <c r="D32" s="27" t="s">
        <v>287</v>
      </c>
      <c r="E32" s="28">
        <v>90</v>
      </c>
      <c r="F32" s="79">
        <v>0</v>
      </c>
      <c r="G32" s="86">
        <f t="shared" si="1"/>
        <v>0</v>
      </c>
      <c r="H32" s="86">
        <v>0</v>
      </c>
    </row>
    <row r="33" spans="1:8" ht="13.5" customHeight="1">
      <c r="A33" s="26">
        <v>20</v>
      </c>
      <c r="B33" s="27" t="s">
        <v>3041</v>
      </c>
      <c r="C33" s="27" t="s">
        <v>3566</v>
      </c>
      <c r="D33" s="27" t="s">
        <v>287</v>
      </c>
      <c r="E33" s="28">
        <v>90</v>
      </c>
      <c r="F33" s="79">
        <v>0</v>
      </c>
      <c r="G33" s="86">
        <f t="shared" si="1"/>
        <v>0</v>
      </c>
      <c r="H33" s="86">
        <v>0</v>
      </c>
    </row>
    <row r="34" spans="1:8" ht="13.5" customHeight="1">
      <c r="A34" s="24">
        <v>21</v>
      </c>
      <c r="B34" s="25" t="s">
        <v>2343</v>
      </c>
      <c r="C34" s="25" t="s">
        <v>3567</v>
      </c>
      <c r="D34" s="25" t="s">
        <v>287</v>
      </c>
      <c r="E34" s="16">
        <v>8</v>
      </c>
      <c r="F34" s="77">
        <v>0</v>
      </c>
      <c r="G34" s="83">
        <f t="shared" si="1"/>
        <v>0</v>
      </c>
      <c r="H34" s="83">
        <v>0</v>
      </c>
    </row>
    <row r="35" spans="1:8" ht="13.5" customHeight="1">
      <c r="A35" s="26">
        <v>22</v>
      </c>
      <c r="B35" s="27" t="s">
        <v>2151</v>
      </c>
      <c r="C35" s="27" t="s">
        <v>3568</v>
      </c>
      <c r="D35" s="27" t="s">
        <v>1980</v>
      </c>
      <c r="E35" s="28">
        <v>11</v>
      </c>
      <c r="F35" s="79">
        <v>0</v>
      </c>
      <c r="G35" s="86">
        <f t="shared" si="1"/>
        <v>0</v>
      </c>
      <c r="H35" s="86">
        <v>0</v>
      </c>
    </row>
    <row r="36" spans="1:8" ht="24" customHeight="1">
      <c r="A36" s="26">
        <v>23</v>
      </c>
      <c r="B36" s="27" t="s">
        <v>3569</v>
      </c>
      <c r="C36" s="27" t="s">
        <v>3570</v>
      </c>
      <c r="D36" s="27" t="s">
        <v>1980</v>
      </c>
      <c r="E36" s="28">
        <v>10</v>
      </c>
      <c r="F36" s="79">
        <v>0</v>
      </c>
      <c r="G36" s="86">
        <f t="shared" si="1"/>
        <v>0</v>
      </c>
      <c r="H36" s="86">
        <v>0</v>
      </c>
    </row>
    <row r="37" spans="1:8" ht="13.5" customHeight="1">
      <c r="A37" s="24">
        <v>24</v>
      </c>
      <c r="B37" s="25" t="s">
        <v>3525</v>
      </c>
      <c r="C37" s="25" t="s">
        <v>3571</v>
      </c>
      <c r="D37" s="25" t="s">
        <v>3097</v>
      </c>
      <c r="E37" s="16">
        <v>2</v>
      </c>
      <c r="F37" s="77">
        <v>0</v>
      </c>
      <c r="G37" s="83">
        <f t="shared" si="1"/>
        <v>0</v>
      </c>
      <c r="H37" s="83">
        <v>0</v>
      </c>
    </row>
    <row r="38" spans="1:8" ht="24" customHeight="1">
      <c r="A38" s="24">
        <v>25</v>
      </c>
      <c r="B38" s="25" t="s">
        <v>3572</v>
      </c>
      <c r="C38" s="25" t="s">
        <v>3573</v>
      </c>
      <c r="D38" s="25" t="s">
        <v>1980</v>
      </c>
      <c r="E38" s="16">
        <v>9</v>
      </c>
      <c r="F38" s="77">
        <v>0</v>
      </c>
      <c r="G38" s="83">
        <f t="shared" si="1"/>
        <v>0</v>
      </c>
      <c r="H38" s="83">
        <v>0</v>
      </c>
    </row>
    <row r="39" spans="1:8" ht="13.5" customHeight="1">
      <c r="A39" s="24">
        <v>26</v>
      </c>
      <c r="B39" s="25" t="s">
        <v>2365</v>
      </c>
      <c r="C39" s="25" t="s">
        <v>3574</v>
      </c>
      <c r="D39" s="25" t="s">
        <v>1980</v>
      </c>
      <c r="E39" s="16">
        <v>1</v>
      </c>
      <c r="F39" s="77">
        <v>0</v>
      </c>
      <c r="G39" s="83">
        <f t="shared" si="1"/>
        <v>0</v>
      </c>
      <c r="H39" s="83">
        <v>0</v>
      </c>
    </row>
    <row r="40" spans="1:8" ht="13.5" customHeight="1">
      <c r="A40" s="24">
        <v>27</v>
      </c>
      <c r="B40" s="25" t="s">
        <v>3352</v>
      </c>
      <c r="C40" s="25" t="s">
        <v>3575</v>
      </c>
      <c r="D40" s="25" t="s">
        <v>287</v>
      </c>
      <c r="E40" s="16">
        <v>90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6">
        <v>28</v>
      </c>
      <c r="B41" s="27" t="s">
        <v>2023</v>
      </c>
      <c r="C41" s="27" t="s">
        <v>3576</v>
      </c>
      <c r="D41" s="27" t="s">
        <v>287</v>
      </c>
      <c r="E41" s="28">
        <v>90</v>
      </c>
      <c r="F41" s="79">
        <v>0</v>
      </c>
      <c r="G41" s="86">
        <f t="shared" si="1"/>
        <v>0</v>
      </c>
      <c r="H41" s="86">
        <v>0</v>
      </c>
    </row>
    <row r="42" spans="1:8" ht="24" customHeight="1">
      <c r="A42" s="24">
        <v>29</v>
      </c>
      <c r="B42" s="25" t="s">
        <v>3577</v>
      </c>
      <c r="C42" s="25" t="s">
        <v>3578</v>
      </c>
      <c r="D42" s="25" t="s">
        <v>287</v>
      </c>
      <c r="E42" s="16">
        <v>30</v>
      </c>
      <c r="F42" s="77">
        <v>0</v>
      </c>
      <c r="G42" s="83">
        <f t="shared" si="1"/>
        <v>0</v>
      </c>
      <c r="H42" s="83">
        <v>0</v>
      </c>
    </row>
    <row r="43" spans="1:8" ht="24" customHeight="1">
      <c r="A43" s="24">
        <v>30</v>
      </c>
      <c r="B43" s="25" t="s">
        <v>3577</v>
      </c>
      <c r="C43" s="25" t="s">
        <v>3579</v>
      </c>
      <c r="D43" s="25" t="s">
        <v>3580</v>
      </c>
      <c r="E43" s="16">
        <v>1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31</v>
      </c>
      <c r="B44" s="25" t="s">
        <v>3577</v>
      </c>
      <c r="C44" s="25" t="s">
        <v>3581</v>
      </c>
      <c r="D44" s="25" t="s">
        <v>287</v>
      </c>
      <c r="E44" s="16">
        <v>90</v>
      </c>
      <c r="F44" s="77">
        <v>0</v>
      </c>
      <c r="G44" s="83">
        <f t="shared" si="1"/>
        <v>0</v>
      </c>
      <c r="H44" s="83">
        <v>0</v>
      </c>
    </row>
    <row r="45" spans="1:8" ht="13.5" customHeight="1">
      <c r="A45" s="26">
        <v>32</v>
      </c>
      <c r="B45" s="27" t="s">
        <v>3358</v>
      </c>
      <c r="C45" s="27" t="s">
        <v>3582</v>
      </c>
      <c r="D45" s="27" t="s">
        <v>287</v>
      </c>
      <c r="E45" s="28">
        <v>90</v>
      </c>
      <c r="F45" s="79">
        <v>0</v>
      </c>
      <c r="G45" s="86">
        <f t="shared" si="1"/>
        <v>0</v>
      </c>
      <c r="H45" s="86">
        <v>0</v>
      </c>
    </row>
    <row r="46" spans="1:8" ht="24" customHeight="1">
      <c r="A46" s="24">
        <v>33</v>
      </c>
      <c r="B46" s="25" t="s">
        <v>3577</v>
      </c>
      <c r="C46" s="25" t="s">
        <v>3583</v>
      </c>
      <c r="D46" s="25" t="s">
        <v>3584</v>
      </c>
      <c r="E46" s="16">
        <v>4</v>
      </c>
      <c r="F46" s="77">
        <v>0</v>
      </c>
      <c r="G46" s="83">
        <f t="shared" si="1"/>
        <v>0</v>
      </c>
      <c r="H46" s="83">
        <v>0</v>
      </c>
    </row>
    <row r="47" spans="1:8" ht="24" customHeight="1">
      <c r="A47" s="24">
        <v>34</v>
      </c>
      <c r="B47" s="25" t="s">
        <v>3577</v>
      </c>
      <c r="C47" s="25" t="s">
        <v>3585</v>
      </c>
      <c r="D47" s="25" t="s">
        <v>1980</v>
      </c>
      <c r="E47" s="16">
        <v>1</v>
      </c>
      <c r="F47" s="77">
        <v>0</v>
      </c>
      <c r="G47" s="83">
        <f t="shared" si="1"/>
        <v>0</v>
      </c>
      <c r="H47" s="83">
        <v>0</v>
      </c>
    </row>
    <row r="48" spans="1:8" ht="24" customHeight="1">
      <c r="A48" s="24">
        <v>35</v>
      </c>
      <c r="B48" s="25" t="s">
        <v>3577</v>
      </c>
      <c r="C48" s="25" t="s">
        <v>3586</v>
      </c>
      <c r="D48" s="25" t="s">
        <v>3584</v>
      </c>
      <c r="E48" s="16">
        <v>4</v>
      </c>
      <c r="F48" s="77">
        <v>0</v>
      </c>
      <c r="G48" s="83">
        <f t="shared" si="1"/>
        <v>0</v>
      </c>
      <c r="H48" s="83">
        <v>0</v>
      </c>
    </row>
    <row r="49" spans="1:8" ht="24" customHeight="1">
      <c r="A49" s="24">
        <v>36</v>
      </c>
      <c r="B49" s="25" t="s">
        <v>3577</v>
      </c>
      <c r="C49" s="25" t="s">
        <v>3587</v>
      </c>
      <c r="D49" s="25" t="s">
        <v>1980</v>
      </c>
      <c r="E49" s="16">
        <v>1</v>
      </c>
      <c r="F49" s="77">
        <v>0</v>
      </c>
      <c r="G49" s="83">
        <f t="shared" si="1"/>
        <v>0</v>
      </c>
      <c r="H49" s="83">
        <v>0</v>
      </c>
    </row>
    <row r="50" spans="1:8" ht="24" customHeight="1">
      <c r="A50" s="24">
        <v>37</v>
      </c>
      <c r="B50" s="25" t="s">
        <v>3577</v>
      </c>
      <c r="C50" s="25" t="s">
        <v>3588</v>
      </c>
      <c r="D50" s="25" t="s">
        <v>1980</v>
      </c>
      <c r="E50" s="16">
        <v>1</v>
      </c>
      <c r="F50" s="77">
        <v>0</v>
      </c>
      <c r="G50" s="83">
        <f t="shared" si="1"/>
        <v>0</v>
      </c>
      <c r="H50" s="83">
        <v>0</v>
      </c>
    </row>
    <row r="51" spans="1:8" ht="24" customHeight="1">
      <c r="A51" s="26">
        <v>38</v>
      </c>
      <c r="B51" s="27" t="s">
        <v>3589</v>
      </c>
      <c r="C51" s="27" t="s">
        <v>3590</v>
      </c>
      <c r="D51" s="27" t="s">
        <v>1980</v>
      </c>
      <c r="E51" s="28">
        <v>1</v>
      </c>
      <c r="F51" s="79">
        <v>0</v>
      </c>
      <c r="G51" s="86">
        <f t="shared" si="1"/>
        <v>0</v>
      </c>
      <c r="H51" s="86">
        <v>0</v>
      </c>
    </row>
    <row r="52" spans="1:8" ht="24" customHeight="1">
      <c r="A52" s="24">
        <v>39</v>
      </c>
      <c r="B52" s="25" t="s">
        <v>3577</v>
      </c>
      <c r="C52" s="25" t="s">
        <v>3591</v>
      </c>
      <c r="D52" s="25" t="s">
        <v>1980</v>
      </c>
      <c r="E52" s="16">
        <v>2</v>
      </c>
      <c r="F52" s="77">
        <v>0</v>
      </c>
      <c r="G52" s="83">
        <f t="shared" si="1"/>
        <v>0</v>
      </c>
      <c r="H52" s="83">
        <v>0</v>
      </c>
    </row>
    <row r="53" spans="1:8" ht="24" customHeight="1">
      <c r="A53" s="26">
        <v>40</v>
      </c>
      <c r="B53" s="27" t="s">
        <v>3592</v>
      </c>
      <c r="C53" s="27" t="s">
        <v>3593</v>
      </c>
      <c r="D53" s="27" t="s">
        <v>1980</v>
      </c>
      <c r="E53" s="28">
        <v>1</v>
      </c>
      <c r="F53" s="79">
        <v>0</v>
      </c>
      <c r="G53" s="86">
        <f t="shared" si="1"/>
        <v>0</v>
      </c>
      <c r="H53" s="86">
        <v>0</v>
      </c>
    </row>
    <row r="54" spans="1:8" ht="24" customHeight="1">
      <c r="A54" s="24">
        <v>41</v>
      </c>
      <c r="B54" s="25" t="s">
        <v>3577</v>
      </c>
      <c r="C54" s="25" t="s">
        <v>3594</v>
      </c>
      <c r="D54" s="25" t="s">
        <v>1980</v>
      </c>
      <c r="E54" s="16">
        <v>1</v>
      </c>
      <c r="F54" s="77">
        <v>0</v>
      </c>
      <c r="G54" s="83">
        <f t="shared" si="1"/>
        <v>0</v>
      </c>
      <c r="H54" s="83">
        <v>0</v>
      </c>
    </row>
    <row r="55" spans="1:8" ht="24" customHeight="1">
      <c r="A55" s="24">
        <v>42</v>
      </c>
      <c r="B55" s="25" t="s">
        <v>3577</v>
      </c>
      <c r="C55" s="25" t="s">
        <v>3595</v>
      </c>
      <c r="D55" s="25" t="s">
        <v>1980</v>
      </c>
      <c r="E55" s="16">
        <v>1</v>
      </c>
      <c r="F55" s="77">
        <v>0</v>
      </c>
      <c r="G55" s="83">
        <f t="shared" si="1"/>
        <v>0</v>
      </c>
      <c r="H55" s="83">
        <v>0</v>
      </c>
    </row>
    <row r="56" spans="1:8" ht="24" customHeight="1">
      <c r="A56" s="26">
        <v>43</v>
      </c>
      <c r="B56" s="27" t="s">
        <v>3592</v>
      </c>
      <c r="C56" s="27" t="s">
        <v>3596</v>
      </c>
      <c r="D56" s="27" t="s">
        <v>1980</v>
      </c>
      <c r="E56" s="28">
        <v>1</v>
      </c>
      <c r="F56" s="79">
        <v>0</v>
      </c>
      <c r="G56" s="86">
        <f t="shared" si="1"/>
        <v>0</v>
      </c>
      <c r="H56" s="86">
        <v>0</v>
      </c>
    </row>
    <row r="57" spans="1:8" ht="24" customHeight="1">
      <c r="A57" s="26">
        <v>44</v>
      </c>
      <c r="B57" s="27" t="s">
        <v>3592</v>
      </c>
      <c r="C57" s="27" t="s">
        <v>3597</v>
      </c>
      <c r="D57" s="27" t="s">
        <v>1980</v>
      </c>
      <c r="E57" s="28">
        <v>1</v>
      </c>
      <c r="F57" s="79">
        <v>0</v>
      </c>
      <c r="G57" s="86">
        <f t="shared" si="1"/>
        <v>0</v>
      </c>
      <c r="H57" s="86">
        <v>0</v>
      </c>
    </row>
    <row r="58" spans="1:8" ht="24" customHeight="1">
      <c r="A58" s="24">
        <v>45</v>
      </c>
      <c r="B58" s="25" t="s">
        <v>3577</v>
      </c>
      <c r="C58" s="25" t="s">
        <v>3598</v>
      </c>
      <c r="D58" s="25" t="s">
        <v>1980</v>
      </c>
      <c r="E58" s="16">
        <v>1</v>
      </c>
      <c r="F58" s="77">
        <v>0</v>
      </c>
      <c r="G58" s="83">
        <f t="shared" si="1"/>
        <v>0</v>
      </c>
      <c r="H58" s="83">
        <v>0</v>
      </c>
    </row>
    <row r="59" spans="1:8" ht="24" customHeight="1">
      <c r="A59" s="24">
        <v>46</v>
      </c>
      <c r="B59" s="25" t="s">
        <v>3577</v>
      </c>
      <c r="C59" s="25" t="s">
        <v>3599</v>
      </c>
      <c r="D59" s="25" t="s">
        <v>1980</v>
      </c>
      <c r="E59" s="16">
        <v>1</v>
      </c>
      <c r="F59" s="77">
        <v>0</v>
      </c>
      <c r="G59" s="83">
        <f t="shared" si="1"/>
        <v>0</v>
      </c>
      <c r="H59" s="83">
        <v>0</v>
      </c>
    </row>
    <row r="60" spans="1:8" ht="13.5" customHeight="1">
      <c r="A60" s="24">
        <v>47</v>
      </c>
      <c r="B60" s="25" t="s">
        <v>3600</v>
      </c>
      <c r="C60" s="25" t="s">
        <v>3601</v>
      </c>
      <c r="D60" s="25" t="s">
        <v>287</v>
      </c>
      <c r="E60" s="16">
        <v>3</v>
      </c>
      <c r="F60" s="77">
        <v>0</v>
      </c>
      <c r="G60" s="83">
        <f t="shared" si="1"/>
        <v>0</v>
      </c>
      <c r="H60" s="83">
        <v>0</v>
      </c>
    </row>
    <row r="61" spans="1:8" ht="13.5" customHeight="1">
      <c r="A61" s="26">
        <v>48</v>
      </c>
      <c r="B61" s="27" t="s">
        <v>3602</v>
      </c>
      <c r="C61" s="27" t="s">
        <v>3603</v>
      </c>
      <c r="D61" s="27" t="s">
        <v>287</v>
      </c>
      <c r="E61" s="28">
        <v>3</v>
      </c>
      <c r="F61" s="79">
        <v>0</v>
      </c>
      <c r="G61" s="86">
        <f t="shared" si="1"/>
        <v>0</v>
      </c>
      <c r="H61" s="86">
        <v>0</v>
      </c>
    </row>
    <row r="62" spans="1:8" ht="13.5" customHeight="1">
      <c r="A62" s="24">
        <v>49</v>
      </c>
      <c r="B62" s="25" t="s">
        <v>3604</v>
      </c>
      <c r="C62" s="25" t="s">
        <v>3605</v>
      </c>
      <c r="D62" s="25" t="s">
        <v>287</v>
      </c>
      <c r="E62" s="16">
        <v>33</v>
      </c>
      <c r="F62" s="77">
        <v>0</v>
      </c>
      <c r="G62" s="83">
        <f t="shared" si="1"/>
        <v>0</v>
      </c>
      <c r="H62" s="83">
        <v>0</v>
      </c>
    </row>
    <row r="63" spans="1:8" ht="13.5" customHeight="1">
      <c r="A63" s="26">
        <v>50</v>
      </c>
      <c r="B63" s="27" t="s">
        <v>3606</v>
      </c>
      <c r="C63" s="27" t="s">
        <v>3607</v>
      </c>
      <c r="D63" s="27" t="s">
        <v>287</v>
      </c>
      <c r="E63" s="28">
        <v>10</v>
      </c>
      <c r="F63" s="79">
        <v>0</v>
      </c>
      <c r="G63" s="86">
        <f t="shared" si="1"/>
        <v>0</v>
      </c>
      <c r="H63" s="86">
        <v>0</v>
      </c>
    </row>
    <row r="64" spans="1:8" ht="13.5" customHeight="1">
      <c r="A64" s="26">
        <v>51</v>
      </c>
      <c r="B64" s="27" t="s">
        <v>3608</v>
      </c>
      <c r="C64" s="27" t="s">
        <v>3609</v>
      </c>
      <c r="D64" s="27" t="s">
        <v>287</v>
      </c>
      <c r="E64" s="28">
        <v>10</v>
      </c>
      <c r="F64" s="79">
        <v>0</v>
      </c>
      <c r="G64" s="86">
        <f t="shared" si="1"/>
        <v>0</v>
      </c>
      <c r="H64" s="86">
        <v>0</v>
      </c>
    </row>
    <row r="65" spans="1:8" ht="13.5" customHeight="1">
      <c r="A65" s="24">
        <v>52</v>
      </c>
      <c r="B65" s="25" t="s">
        <v>3610</v>
      </c>
      <c r="C65" s="25" t="s">
        <v>3611</v>
      </c>
      <c r="D65" s="25" t="s">
        <v>1980</v>
      </c>
      <c r="E65" s="16">
        <v>2</v>
      </c>
      <c r="F65" s="77">
        <v>0</v>
      </c>
      <c r="G65" s="83">
        <f t="shared" si="1"/>
        <v>0</v>
      </c>
      <c r="H65" s="83">
        <v>0</v>
      </c>
    </row>
    <row r="66" spans="1:8" ht="13.5" customHeight="1">
      <c r="A66" s="24">
        <v>53</v>
      </c>
      <c r="B66" s="25" t="s">
        <v>3612</v>
      </c>
      <c r="C66" s="25" t="s">
        <v>3613</v>
      </c>
      <c r="D66" s="25" t="s">
        <v>1980</v>
      </c>
      <c r="E66" s="16">
        <v>4</v>
      </c>
      <c r="F66" s="77">
        <v>0</v>
      </c>
      <c r="G66" s="83">
        <f t="shared" si="1"/>
        <v>0</v>
      </c>
      <c r="H66" s="83">
        <v>0</v>
      </c>
    </row>
    <row r="67" spans="1:8" ht="13.5" customHeight="1">
      <c r="A67" s="24">
        <v>54</v>
      </c>
      <c r="B67" s="25" t="s">
        <v>3614</v>
      </c>
      <c r="C67" s="25" t="s">
        <v>3615</v>
      </c>
      <c r="D67" s="25" t="s">
        <v>1980</v>
      </c>
      <c r="E67" s="16">
        <v>1</v>
      </c>
      <c r="F67" s="77">
        <v>0</v>
      </c>
      <c r="G67" s="83">
        <f t="shared" si="1"/>
        <v>0</v>
      </c>
      <c r="H67" s="83">
        <v>0</v>
      </c>
    </row>
    <row r="68" spans="1:8" ht="13.5" customHeight="1">
      <c r="A68" s="26">
        <v>55</v>
      </c>
      <c r="B68" s="27" t="s">
        <v>3616</v>
      </c>
      <c r="C68" s="27" t="s">
        <v>3617</v>
      </c>
      <c r="D68" s="27" t="s">
        <v>1980</v>
      </c>
      <c r="E68" s="28">
        <v>1</v>
      </c>
      <c r="F68" s="79">
        <v>0</v>
      </c>
      <c r="G68" s="86">
        <f t="shared" si="1"/>
        <v>0</v>
      </c>
      <c r="H68" s="86">
        <v>0</v>
      </c>
    </row>
    <row r="69" spans="1:8" ht="24" customHeight="1">
      <c r="A69" s="24">
        <v>56</v>
      </c>
      <c r="B69" s="25" t="s">
        <v>3618</v>
      </c>
      <c r="C69" s="25" t="s">
        <v>3619</v>
      </c>
      <c r="D69" s="25" t="s">
        <v>1980</v>
      </c>
      <c r="E69" s="16">
        <v>1</v>
      </c>
      <c r="F69" s="77">
        <v>0</v>
      </c>
      <c r="G69" s="83">
        <f t="shared" si="1"/>
        <v>0</v>
      </c>
      <c r="H69" s="83">
        <v>0</v>
      </c>
    </row>
    <row r="70" spans="1:8" ht="13.5" customHeight="1">
      <c r="A70" s="26">
        <v>57</v>
      </c>
      <c r="B70" s="27" t="s">
        <v>3620</v>
      </c>
      <c r="C70" s="27" t="s">
        <v>3621</v>
      </c>
      <c r="D70" s="27" t="s">
        <v>1980</v>
      </c>
      <c r="E70" s="28">
        <v>1</v>
      </c>
      <c r="F70" s="79">
        <v>0</v>
      </c>
      <c r="G70" s="86">
        <f t="shared" si="1"/>
        <v>0</v>
      </c>
      <c r="H70" s="86">
        <v>0</v>
      </c>
    </row>
    <row r="71" spans="1:8" ht="24" customHeight="1">
      <c r="A71" s="24">
        <v>58</v>
      </c>
      <c r="B71" s="25" t="s">
        <v>3618</v>
      </c>
      <c r="C71" s="25" t="s">
        <v>3622</v>
      </c>
      <c r="D71" s="25" t="s">
        <v>1980</v>
      </c>
      <c r="E71" s="16">
        <v>1</v>
      </c>
      <c r="F71" s="77">
        <v>0</v>
      </c>
      <c r="G71" s="83">
        <f t="shared" si="1"/>
        <v>0</v>
      </c>
      <c r="H71" s="83">
        <v>0</v>
      </c>
    </row>
    <row r="72" spans="1:8" ht="13.5" customHeight="1">
      <c r="A72" s="26">
        <v>59</v>
      </c>
      <c r="B72" s="27" t="s">
        <v>3623</v>
      </c>
      <c r="C72" s="27" t="s">
        <v>3624</v>
      </c>
      <c r="D72" s="27" t="s">
        <v>1980</v>
      </c>
      <c r="E72" s="28">
        <v>1</v>
      </c>
      <c r="F72" s="79">
        <v>0</v>
      </c>
      <c r="G72" s="86">
        <f t="shared" si="1"/>
        <v>0</v>
      </c>
      <c r="H72" s="86">
        <v>0</v>
      </c>
    </row>
    <row r="73" spans="1:8" ht="24" customHeight="1">
      <c r="A73" s="24">
        <v>60</v>
      </c>
      <c r="B73" s="25" t="s">
        <v>3618</v>
      </c>
      <c r="C73" s="25" t="s">
        <v>3625</v>
      </c>
      <c r="D73" s="25" t="s">
        <v>1980</v>
      </c>
      <c r="E73" s="16">
        <v>1</v>
      </c>
      <c r="F73" s="77">
        <v>0</v>
      </c>
      <c r="G73" s="83">
        <f t="shared" si="1"/>
        <v>0</v>
      </c>
      <c r="H73" s="83">
        <v>0</v>
      </c>
    </row>
    <row r="74" spans="1:8" ht="13.5" customHeight="1">
      <c r="A74" s="26">
        <v>61</v>
      </c>
      <c r="B74" s="27" t="s">
        <v>3626</v>
      </c>
      <c r="C74" s="27" t="s">
        <v>3627</v>
      </c>
      <c r="D74" s="27" t="s">
        <v>1980</v>
      </c>
      <c r="E74" s="28">
        <v>1</v>
      </c>
      <c r="F74" s="79">
        <v>0</v>
      </c>
      <c r="G74" s="86">
        <f t="shared" si="1"/>
        <v>0</v>
      </c>
      <c r="H74" s="86">
        <v>0</v>
      </c>
    </row>
    <row r="75" spans="1:8" ht="13.5" customHeight="1">
      <c r="A75" s="26">
        <v>62</v>
      </c>
      <c r="B75" s="27" t="s">
        <v>3628</v>
      </c>
      <c r="C75" s="27" t="s">
        <v>3629</v>
      </c>
      <c r="D75" s="27" t="s">
        <v>1980</v>
      </c>
      <c r="E75" s="28">
        <v>1</v>
      </c>
      <c r="F75" s="79">
        <v>0</v>
      </c>
      <c r="G75" s="86">
        <f t="shared" si="1"/>
        <v>0</v>
      </c>
      <c r="H75" s="86">
        <v>0</v>
      </c>
    </row>
    <row r="76" spans="1:8" ht="24" customHeight="1">
      <c r="A76" s="24">
        <v>63</v>
      </c>
      <c r="B76" s="25" t="s">
        <v>3618</v>
      </c>
      <c r="C76" s="25" t="s">
        <v>3630</v>
      </c>
      <c r="D76" s="25" t="s">
        <v>1980</v>
      </c>
      <c r="E76" s="16">
        <v>1</v>
      </c>
      <c r="F76" s="77">
        <v>0</v>
      </c>
      <c r="G76" s="83">
        <f t="shared" si="1"/>
        <v>0</v>
      </c>
      <c r="H76" s="83">
        <v>0</v>
      </c>
    </row>
    <row r="77" spans="1:8" ht="24" customHeight="1">
      <c r="A77" s="24">
        <v>64</v>
      </c>
      <c r="B77" s="25" t="s">
        <v>3618</v>
      </c>
      <c r="C77" s="25" t="s">
        <v>3631</v>
      </c>
      <c r="D77" s="25" t="s">
        <v>1980</v>
      </c>
      <c r="E77" s="16">
        <v>1</v>
      </c>
      <c r="F77" s="77">
        <v>0</v>
      </c>
      <c r="G77" s="83">
        <f t="shared" si="1"/>
        <v>0</v>
      </c>
      <c r="H77" s="83">
        <v>0</v>
      </c>
    </row>
    <row r="78" spans="1:8" ht="13.5" customHeight="1">
      <c r="A78" s="24">
        <v>65</v>
      </c>
      <c r="B78" s="25" t="s">
        <v>3632</v>
      </c>
      <c r="C78" s="25" t="s">
        <v>3633</v>
      </c>
      <c r="D78" s="25" t="s">
        <v>1980</v>
      </c>
      <c r="E78" s="16">
        <v>1</v>
      </c>
      <c r="F78" s="77">
        <v>0</v>
      </c>
      <c r="G78" s="83">
        <f t="shared" si="1"/>
        <v>0</v>
      </c>
      <c r="H78" s="83">
        <v>0</v>
      </c>
    </row>
    <row r="79" spans="1:8" ht="24" customHeight="1">
      <c r="A79" s="24">
        <v>66</v>
      </c>
      <c r="B79" s="25" t="s">
        <v>3634</v>
      </c>
      <c r="C79" s="25" t="s">
        <v>3635</v>
      </c>
      <c r="D79" s="25" t="s">
        <v>1980</v>
      </c>
      <c r="E79" s="16">
        <v>1</v>
      </c>
      <c r="F79" s="77">
        <v>0</v>
      </c>
      <c r="G79" s="83">
        <f t="shared" si="1"/>
        <v>0</v>
      </c>
      <c r="H79" s="83">
        <v>0</v>
      </c>
    </row>
    <row r="80" spans="1:8" ht="13.5" customHeight="1">
      <c r="A80" s="26">
        <v>67</v>
      </c>
      <c r="B80" s="27" t="s">
        <v>3636</v>
      </c>
      <c r="C80" s="27" t="s">
        <v>3637</v>
      </c>
      <c r="D80" s="27" t="s">
        <v>1980</v>
      </c>
      <c r="E80" s="28">
        <v>1</v>
      </c>
      <c r="F80" s="79">
        <v>0</v>
      </c>
      <c r="G80" s="86">
        <f t="shared" si="1"/>
        <v>0</v>
      </c>
      <c r="H80" s="86">
        <v>0</v>
      </c>
    </row>
    <row r="81" spans="1:8" ht="24" customHeight="1">
      <c r="A81" s="26">
        <v>68</v>
      </c>
      <c r="B81" s="27" t="s">
        <v>3638</v>
      </c>
      <c r="C81" s="27" t="s">
        <v>3639</v>
      </c>
      <c r="D81" s="27" t="s">
        <v>2251</v>
      </c>
      <c r="E81" s="28">
        <v>1</v>
      </c>
      <c r="F81" s="79">
        <v>0</v>
      </c>
      <c r="G81" s="86">
        <f t="shared" si="1"/>
        <v>0</v>
      </c>
      <c r="H81" s="86">
        <v>0</v>
      </c>
    </row>
    <row r="82" spans="1:8" ht="24" customHeight="1">
      <c r="A82" s="24">
        <v>69</v>
      </c>
      <c r="B82" s="25" t="s">
        <v>3634</v>
      </c>
      <c r="C82" s="25" t="s">
        <v>3640</v>
      </c>
      <c r="D82" s="25" t="s">
        <v>1980</v>
      </c>
      <c r="E82" s="16">
        <v>1</v>
      </c>
      <c r="F82" s="77">
        <v>0</v>
      </c>
      <c r="G82" s="83">
        <f t="shared" si="1"/>
        <v>0</v>
      </c>
      <c r="H82" s="83">
        <v>0</v>
      </c>
    </row>
    <row r="83" spans="1:8" ht="13.5" customHeight="1">
      <c r="A83" s="24">
        <v>70</v>
      </c>
      <c r="B83" s="25" t="s">
        <v>3641</v>
      </c>
      <c r="C83" s="25" t="s">
        <v>3642</v>
      </c>
      <c r="D83" s="25" t="s">
        <v>1980</v>
      </c>
      <c r="E83" s="16">
        <v>2</v>
      </c>
      <c r="F83" s="77">
        <v>0</v>
      </c>
      <c r="G83" s="83">
        <f t="shared" si="1"/>
        <v>0</v>
      </c>
      <c r="H83" s="83">
        <v>0</v>
      </c>
    </row>
    <row r="84" spans="1:8" ht="13.5" customHeight="1">
      <c r="A84" s="24">
        <v>71</v>
      </c>
      <c r="B84" s="25" t="s">
        <v>3643</v>
      </c>
      <c r="C84" s="25" t="s">
        <v>3644</v>
      </c>
      <c r="D84" s="25" t="s">
        <v>1980</v>
      </c>
      <c r="E84" s="16">
        <v>1</v>
      </c>
      <c r="F84" s="77">
        <v>0</v>
      </c>
      <c r="G84" s="83">
        <f t="shared" si="1"/>
        <v>0</v>
      </c>
      <c r="H84" s="83">
        <v>0</v>
      </c>
    </row>
    <row r="85" spans="1:8" ht="24" customHeight="1">
      <c r="A85" s="26">
        <v>72</v>
      </c>
      <c r="B85" s="27" t="s">
        <v>3645</v>
      </c>
      <c r="C85" s="27" t="s">
        <v>3646</v>
      </c>
      <c r="D85" s="27" t="s">
        <v>1980</v>
      </c>
      <c r="E85" s="28">
        <v>1</v>
      </c>
      <c r="F85" s="79">
        <v>0</v>
      </c>
      <c r="G85" s="86">
        <f t="shared" si="1"/>
        <v>0</v>
      </c>
      <c r="H85" s="86">
        <v>0</v>
      </c>
    </row>
    <row r="86" spans="1:8" ht="24" customHeight="1">
      <c r="A86" s="24">
        <v>73</v>
      </c>
      <c r="B86" s="25" t="s">
        <v>3647</v>
      </c>
      <c r="C86" s="25" t="s">
        <v>3648</v>
      </c>
      <c r="D86" s="25" t="s">
        <v>1980</v>
      </c>
      <c r="E86" s="16">
        <v>1</v>
      </c>
      <c r="F86" s="77">
        <v>0</v>
      </c>
      <c r="G86" s="83">
        <f t="shared" si="1"/>
        <v>0</v>
      </c>
      <c r="H86" s="83">
        <v>0</v>
      </c>
    </row>
    <row r="87" spans="1:8" ht="13.5" customHeight="1">
      <c r="A87" s="24">
        <v>74</v>
      </c>
      <c r="B87" s="25" t="s">
        <v>3649</v>
      </c>
      <c r="C87" s="25" t="s">
        <v>3650</v>
      </c>
      <c r="D87" s="25" t="s">
        <v>1980</v>
      </c>
      <c r="E87" s="16">
        <v>1</v>
      </c>
      <c r="F87" s="77">
        <v>0</v>
      </c>
      <c r="G87" s="83">
        <f t="shared" si="1"/>
        <v>0</v>
      </c>
      <c r="H87" s="83">
        <v>0</v>
      </c>
    </row>
    <row r="88" spans="1:8" ht="13.5" customHeight="1">
      <c r="A88" s="26">
        <v>75</v>
      </c>
      <c r="B88" s="27" t="s">
        <v>3651</v>
      </c>
      <c r="C88" s="27" t="s">
        <v>3652</v>
      </c>
      <c r="D88" s="27" t="s">
        <v>1980</v>
      </c>
      <c r="E88" s="28">
        <v>1</v>
      </c>
      <c r="F88" s="79">
        <v>0</v>
      </c>
      <c r="G88" s="86">
        <f t="shared" si="1"/>
        <v>0</v>
      </c>
      <c r="H88" s="86">
        <v>0</v>
      </c>
    </row>
    <row r="89" spans="1:8" ht="13.5" customHeight="1">
      <c r="A89" s="24">
        <v>76</v>
      </c>
      <c r="B89" s="25" t="s">
        <v>3653</v>
      </c>
      <c r="C89" s="25" t="s">
        <v>3654</v>
      </c>
      <c r="D89" s="25" t="s">
        <v>1980</v>
      </c>
      <c r="E89" s="16">
        <v>2</v>
      </c>
      <c r="F89" s="77">
        <v>0</v>
      </c>
      <c r="G89" s="83">
        <f t="shared" si="1"/>
        <v>0</v>
      </c>
      <c r="H89" s="83">
        <v>0</v>
      </c>
    </row>
    <row r="90" spans="1:8" ht="13.5" customHeight="1">
      <c r="A90" s="53">
        <v>77</v>
      </c>
      <c r="B90" s="54" t="s">
        <v>1566</v>
      </c>
      <c r="C90" s="54" t="s">
        <v>1567</v>
      </c>
      <c r="D90" s="54" t="s">
        <v>1366</v>
      </c>
      <c r="E90" s="55">
        <v>1</v>
      </c>
      <c r="F90" s="80">
        <v>0</v>
      </c>
      <c r="G90" s="87">
        <f t="shared" si="1"/>
        <v>0</v>
      </c>
      <c r="H90" s="87">
        <v>0</v>
      </c>
    </row>
    <row r="91" spans="1:8" ht="13.5" customHeight="1">
      <c r="A91" s="53">
        <v>78</v>
      </c>
      <c r="B91" s="54" t="s">
        <v>1568</v>
      </c>
      <c r="C91" s="54" t="s">
        <v>1569</v>
      </c>
      <c r="D91" s="54" t="s">
        <v>1366</v>
      </c>
      <c r="E91" s="55">
        <v>3</v>
      </c>
      <c r="F91" s="80">
        <v>0</v>
      </c>
      <c r="G91" s="87">
        <f t="shared" si="1"/>
        <v>0</v>
      </c>
      <c r="H91" s="87">
        <v>0</v>
      </c>
    </row>
    <row r="92" spans="1:8" ht="13.5" customHeight="1">
      <c r="A92" s="53">
        <v>79</v>
      </c>
      <c r="B92" s="54" t="s">
        <v>1570</v>
      </c>
      <c r="C92" s="54" t="s">
        <v>1571</v>
      </c>
      <c r="D92" s="54" t="s">
        <v>1366</v>
      </c>
      <c r="E92" s="55">
        <v>1</v>
      </c>
      <c r="F92" s="80">
        <v>0</v>
      </c>
      <c r="G92" s="87">
        <f t="shared" si="1"/>
        <v>0</v>
      </c>
      <c r="H92" s="87">
        <v>0</v>
      </c>
    </row>
    <row r="93" spans="1:8" ht="28.5" customHeight="1">
      <c r="A93" s="21"/>
      <c r="B93" s="22" t="s">
        <v>1960</v>
      </c>
      <c r="C93" s="22" t="s">
        <v>1961</v>
      </c>
      <c r="D93" s="22"/>
      <c r="E93" s="23"/>
      <c r="F93" s="76"/>
      <c r="G93" s="85">
        <f>SUM(G94:G126)</f>
        <v>0</v>
      </c>
      <c r="H93" s="85">
        <v>0</v>
      </c>
    </row>
    <row r="94" spans="1:8" ht="13.5" customHeight="1">
      <c r="A94" s="24">
        <v>80</v>
      </c>
      <c r="B94" s="25" t="s">
        <v>3445</v>
      </c>
      <c r="C94" s="25" t="s">
        <v>3446</v>
      </c>
      <c r="D94" s="25" t="s">
        <v>287</v>
      </c>
      <c r="E94" s="16">
        <v>60</v>
      </c>
      <c r="F94" s="77">
        <v>0</v>
      </c>
      <c r="G94" s="83">
        <f>E94*F94</f>
        <v>0</v>
      </c>
      <c r="H94" s="83">
        <v>0</v>
      </c>
    </row>
    <row r="95" spans="1:8" ht="13.5" customHeight="1">
      <c r="A95" s="26">
        <v>81</v>
      </c>
      <c r="B95" s="27" t="s">
        <v>3445</v>
      </c>
      <c r="C95" s="27" t="s">
        <v>3447</v>
      </c>
      <c r="D95" s="27" t="s">
        <v>287</v>
      </c>
      <c r="E95" s="28">
        <v>60</v>
      </c>
      <c r="F95" s="79">
        <v>0</v>
      </c>
      <c r="G95" s="86">
        <f t="shared" ref="G95:G126" si="2">E95*F95</f>
        <v>0</v>
      </c>
      <c r="H95" s="86">
        <v>0</v>
      </c>
    </row>
    <row r="96" spans="1:8" ht="13.5" customHeight="1">
      <c r="A96" s="24">
        <v>82</v>
      </c>
      <c r="B96" s="25" t="s">
        <v>2082</v>
      </c>
      <c r="C96" s="25" t="s">
        <v>2083</v>
      </c>
      <c r="D96" s="25" t="s">
        <v>1897</v>
      </c>
      <c r="E96" s="16">
        <v>0.06</v>
      </c>
      <c r="F96" s="77">
        <v>0</v>
      </c>
      <c r="G96" s="83">
        <f t="shared" si="2"/>
        <v>0</v>
      </c>
      <c r="H96" s="83">
        <v>0</v>
      </c>
    </row>
    <row r="97" spans="1:8" ht="24" customHeight="1">
      <c r="A97" s="24">
        <v>83</v>
      </c>
      <c r="B97" s="25" t="s">
        <v>3448</v>
      </c>
      <c r="C97" s="25" t="s">
        <v>3449</v>
      </c>
      <c r="D97" s="25" t="s">
        <v>324</v>
      </c>
      <c r="E97" s="16">
        <v>3.5</v>
      </c>
      <c r="F97" s="77">
        <v>0</v>
      </c>
      <c r="G97" s="83">
        <f t="shared" si="2"/>
        <v>0</v>
      </c>
      <c r="H97" s="83">
        <v>0</v>
      </c>
    </row>
    <row r="98" spans="1:8" ht="13.5" customHeight="1">
      <c r="A98" s="24">
        <v>84</v>
      </c>
      <c r="B98" s="25" t="s">
        <v>3450</v>
      </c>
      <c r="C98" s="25" t="s">
        <v>3451</v>
      </c>
      <c r="D98" s="25" t="s">
        <v>324</v>
      </c>
      <c r="E98" s="16">
        <v>37.5</v>
      </c>
      <c r="F98" s="77">
        <v>0</v>
      </c>
      <c r="G98" s="83">
        <f t="shared" si="2"/>
        <v>0</v>
      </c>
      <c r="H98" s="83">
        <v>0</v>
      </c>
    </row>
    <row r="99" spans="1:8" ht="24" customHeight="1">
      <c r="A99" s="24">
        <v>85</v>
      </c>
      <c r="B99" s="25" t="s">
        <v>3452</v>
      </c>
      <c r="C99" s="25" t="s">
        <v>3453</v>
      </c>
      <c r="D99" s="25" t="s">
        <v>287</v>
      </c>
      <c r="E99" s="16">
        <v>100</v>
      </c>
      <c r="F99" s="77">
        <v>0</v>
      </c>
      <c r="G99" s="83">
        <f t="shared" si="2"/>
        <v>0</v>
      </c>
      <c r="H99" s="83">
        <v>0</v>
      </c>
    </row>
    <row r="100" spans="1:8" ht="13.5" customHeight="1">
      <c r="A100" s="24">
        <v>86</v>
      </c>
      <c r="B100" s="25" t="s">
        <v>3454</v>
      </c>
      <c r="C100" s="25" t="s">
        <v>3455</v>
      </c>
      <c r="D100" s="25" t="s">
        <v>277</v>
      </c>
      <c r="E100" s="16">
        <v>6</v>
      </c>
      <c r="F100" s="77">
        <v>0</v>
      </c>
      <c r="G100" s="83">
        <f t="shared" si="2"/>
        <v>0</v>
      </c>
      <c r="H100" s="83">
        <v>0</v>
      </c>
    </row>
    <row r="101" spans="1:8" ht="24" customHeight="1">
      <c r="A101" s="24">
        <v>87</v>
      </c>
      <c r="B101" s="25" t="s">
        <v>3458</v>
      </c>
      <c r="C101" s="25" t="s">
        <v>3459</v>
      </c>
      <c r="D101" s="25" t="s">
        <v>312</v>
      </c>
      <c r="E101" s="16">
        <v>1</v>
      </c>
      <c r="F101" s="77">
        <v>0</v>
      </c>
      <c r="G101" s="83">
        <f t="shared" si="2"/>
        <v>0</v>
      </c>
      <c r="H101" s="83">
        <v>0</v>
      </c>
    </row>
    <row r="102" spans="1:8" ht="13.5" customHeight="1">
      <c r="A102" s="24">
        <v>88</v>
      </c>
      <c r="B102" s="25" t="s">
        <v>3462</v>
      </c>
      <c r="C102" s="25" t="s">
        <v>3463</v>
      </c>
      <c r="D102" s="25" t="s">
        <v>312</v>
      </c>
      <c r="E102" s="16">
        <v>1</v>
      </c>
      <c r="F102" s="77">
        <v>0</v>
      </c>
      <c r="G102" s="83">
        <f t="shared" si="2"/>
        <v>0</v>
      </c>
      <c r="H102" s="83">
        <v>0</v>
      </c>
    </row>
    <row r="103" spans="1:8" ht="24" customHeight="1">
      <c r="A103" s="24">
        <v>89</v>
      </c>
      <c r="B103" s="25" t="s">
        <v>3221</v>
      </c>
      <c r="C103" s="25" t="s">
        <v>3222</v>
      </c>
      <c r="D103" s="25" t="s">
        <v>277</v>
      </c>
      <c r="E103" s="16">
        <v>7.15</v>
      </c>
      <c r="F103" s="77">
        <v>0</v>
      </c>
      <c r="G103" s="83">
        <f t="shared" si="2"/>
        <v>0</v>
      </c>
      <c r="H103" s="83">
        <v>0</v>
      </c>
    </row>
    <row r="104" spans="1:8" ht="13.5" customHeight="1">
      <c r="A104" s="26">
        <v>90</v>
      </c>
      <c r="B104" s="27" t="s">
        <v>3464</v>
      </c>
      <c r="C104" s="27" t="s">
        <v>3465</v>
      </c>
      <c r="D104" s="27" t="s">
        <v>277</v>
      </c>
      <c r="E104" s="28">
        <v>5.25</v>
      </c>
      <c r="F104" s="79">
        <v>0</v>
      </c>
      <c r="G104" s="86">
        <f t="shared" si="2"/>
        <v>0</v>
      </c>
      <c r="H104" s="86">
        <v>0</v>
      </c>
    </row>
    <row r="105" spans="1:8" ht="13.5" customHeight="1">
      <c r="A105" s="24">
        <v>91</v>
      </c>
      <c r="B105" s="25" t="s">
        <v>3466</v>
      </c>
      <c r="C105" s="25" t="s">
        <v>3467</v>
      </c>
      <c r="D105" s="25" t="s">
        <v>312</v>
      </c>
      <c r="E105" s="16">
        <v>2</v>
      </c>
      <c r="F105" s="77">
        <v>0</v>
      </c>
      <c r="G105" s="83">
        <f t="shared" si="2"/>
        <v>0</v>
      </c>
      <c r="H105" s="83">
        <v>0</v>
      </c>
    </row>
    <row r="106" spans="1:8" ht="13.5" customHeight="1">
      <c r="A106" s="24">
        <v>92</v>
      </c>
      <c r="B106" s="25" t="s">
        <v>3468</v>
      </c>
      <c r="C106" s="25" t="s">
        <v>3469</v>
      </c>
      <c r="D106" s="25" t="s">
        <v>287</v>
      </c>
      <c r="E106" s="16">
        <v>50</v>
      </c>
      <c r="F106" s="77">
        <v>0</v>
      </c>
      <c r="G106" s="83">
        <f t="shared" si="2"/>
        <v>0</v>
      </c>
      <c r="H106" s="83">
        <v>0</v>
      </c>
    </row>
    <row r="107" spans="1:8" ht="13.5" customHeight="1">
      <c r="A107" s="24">
        <v>93</v>
      </c>
      <c r="B107" s="25" t="s">
        <v>2581</v>
      </c>
      <c r="C107" s="25" t="s">
        <v>3470</v>
      </c>
      <c r="D107" s="25" t="s">
        <v>287</v>
      </c>
      <c r="E107" s="16">
        <v>10</v>
      </c>
      <c r="F107" s="77">
        <v>0</v>
      </c>
      <c r="G107" s="83">
        <f t="shared" si="2"/>
        <v>0</v>
      </c>
      <c r="H107" s="83">
        <v>0</v>
      </c>
    </row>
    <row r="108" spans="1:8" ht="24" customHeight="1">
      <c r="A108" s="24">
        <v>94</v>
      </c>
      <c r="B108" s="25" t="s">
        <v>3471</v>
      </c>
      <c r="C108" s="25" t="s">
        <v>3472</v>
      </c>
      <c r="D108" s="25" t="s">
        <v>287</v>
      </c>
      <c r="E108" s="16">
        <v>30</v>
      </c>
      <c r="F108" s="77">
        <v>0</v>
      </c>
      <c r="G108" s="83">
        <f t="shared" si="2"/>
        <v>0</v>
      </c>
      <c r="H108" s="83">
        <v>0</v>
      </c>
    </row>
    <row r="109" spans="1:8" ht="13.5" customHeight="1">
      <c r="A109" s="26">
        <v>95</v>
      </c>
      <c r="B109" s="27" t="s">
        <v>3473</v>
      </c>
      <c r="C109" s="27" t="s">
        <v>3474</v>
      </c>
      <c r="D109" s="27" t="s">
        <v>287</v>
      </c>
      <c r="E109" s="28">
        <v>32</v>
      </c>
      <c r="F109" s="79">
        <v>0</v>
      </c>
      <c r="G109" s="86">
        <f t="shared" si="2"/>
        <v>0</v>
      </c>
      <c r="H109" s="86">
        <v>0</v>
      </c>
    </row>
    <row r="110" spans="1:8" ht="13.5" customHeight="1">
      <c r="A110" s="24">
        <v>96</v>
      </c>
      <c r="B110" s="25" t="s">
        <v>3475</v>
      </c>
      <c r="C110" s="25" t="s">
        <v>3476</v>
      </c>
      <c r="D110" s="25" t="s">
        <v>312</v>
      </c>
      <c r="E110" s="16">
        <v>5</v>
      </c>
      <c r="F110" s="77">
        <v>0</v>
      </c>
      <c r="G110" s="83">
        <f t="shared" si="2"/>
        <v>0</v>
      </c>
      <c r="H110" s="83">
        <v>0</v>
      </c>
    </row>
    <row r="111" spans="1:8" ht="13.5" customHeight="1">
      <c r="A111" s="24">
        <v>97</v>
      </c>
      <c r="B111" s="25" t="s">
        <v>3477</v>
      </c>
      <c r="C111" s="25" t="s">
        <v>3478</v>
      </c>
      <c r="D111" s="25" t="s">
        <v>287</v>
      </c>
      <c r="E111" s="16">
        <v>120</v>
      </c>
      <c r="F111" s="77">
        <v>0</v>
      </c>
      <c r="G111" s="83">
        <f t="shared" si="2"/>
        <v>0</v>
      </c>
      <c r="H111" s="83">
        <v>0</v>
      </c>
    </row>
    <row r="112" spans="1:8" ht="13.5" customHeight="1">
      <c r="A112" s="24">
        <v>98</v>
      </c>
      <c r="B112" s="25" t="s">
        <v>2090</v>
      </c>
      <c r="C112" s="25" t="s">
        <v>3479</v>
      </c>
      <c r="D112" s="25" t="s">
        <v>287</v>
      </c>
      <c r="E112" s="16">
        <v>60</v>
      </c>
      <c r="F112" s="77">
        <v>0</v>
      </c>
      <c r="G112" s="83">
        <f t="shared" si="2"/>
        <v>0</v>
      </c>
      <c r="H112" s="83">
        <v>0</v>
      </c>
    </row>
    <row r="113" spans="1:8" ht="13.5" customHeight="1">
      <c r="A113" s="26">
        <v>99</v>
      </c>
      <c r="B113" s="27" t="s">
        <v>2092</v>
      </c>
      <c r="C113" s="27" t="s">
        <v>3480</v>
      </c>
      <c r="D113" s="27" t="s">
        <v>287</v>
      </c>
      <c r="E113" s="28">
        <v>60</v>
      </c>
      <c r="F113" s="79">
        <v>0</v>
      </c>
      <c r="G113" s="86">
        <f t="shared" si="2"/>
        <v>0</v>
      </c>
      <c r="H113" s="86">
        <v>0</v>
      </c>
    </row>
    <row r="114" spans="1:8" ht="24" customHeight="1">
      <c r="A114" s="24">
        <v>100</v>
      </c>
      <c r="B114" s="25" t="s">
        <v>3481</v>
      </c>
      <c r="C114" s="25" t="s">
        <v>3482</v>
      </c>
      <c r="D114" s="25" t="s">
        <v>287</v>
      </c>
      <c r="E114" s="16">
        <v>50</v>
      </c>
      <c r="F114" s="77">
        <v>0</v>
      </c>
      <c r="G114" s="83">
        <f t="shared" si="2"/>
        <v>0</v>
      </c>
      <c r="H114" s="83">
        <v>0</v>
      </c>
    </row>
    <row r="115" spans="1:8" ht="24" customHeight="1">
      <c r="A115" s="24">
        <v>101</v>
      </c>
      <c r="B115" s="25" t="s">
        <v>2590</v>
      </c>
      <c r="C115" s="25" t="s">
        <v>3483</v>
      </c>
      <c r="D115" s="25" t="s">
        <v>287</v>
      </c>
      <c r="E115" s="16">
        <v>10</v>
      </c>
      <c r="F115" s="77">
        <v>0</v>
      </c>
      <c r="G115" s="83">
        <f t="shared" si="2"/>
        <v>0</v>
      </c>
      <c r="H115" s="83">
        <v>0</v>
      </c>
    </row>
    <row r="116" spans="1:8" ht="24" customHeight="1">
      <c r="A116" s="53">
        <v>102</v>
      </c>
      <c r="B116" s="54" t="s">
        <v>1964</v>
      </c>
      <c r="C116" s="54" t="s">
        <v>3484</v>
      </c>
      <c r="D116" s="54" t="s">
        <v>277</v>
      </c>
      <c r="E116" s="55">
        <v>15.58</v>
      </c>
      <c r="F116" s="80">
        <v>0</v>
      </c>
      <c r="G116" s="87">
        <f>E116*F116</f>
        <v>0</v>
      </c>
      <c r="H116" s="87">
        <v>0</v>
      </c>
    </row>
    <row r="117" spans="1:8" ht="24" customHeight="1">
      <c r="A117" s="53">
        <v>103</v>
      </c>
      <c r="B117" s="54" t="s">
        <v>1966</v>
      </c>
      <c r="C117" s="54" t="s">
        <v>3655</v>
      </c>
      <c r="D117" s="54" t="s">
        <v>277</v>
      </c>
      <c r="E117" s="55">
        <v>451.82</v>
      </c>
      <c r="F117" s="80">
        <v>0</v>
      </c>
      <c r="G117" s="87">
        <f>E117*F117</f>
        <v>0</v>
      </c>
      <c r="H117" s="87">
        <v>0</v>
      </c>
    </row>
    <row r="118" spans="1:8" ht="24" customHeight="1">
      <c r="A118" s="24">
        <v>103</v>
      </c>
      <c r="B118" s="25" t="s">
        <v>1966</v>
      </c>
      <c r="C118" s="25" t="s">
        <v>3485</v>
      </c>
      <c r="D118" s="25" t="s">
        <v>277</v>
      </c>
      <c r="E118" s="16">
        <v>155.80000000000001</v>
      </c>
      <c r="F118" s="77">
        <v>0</v>
      </c>
      <c r="G118" s="83">
        <f>E118*F118</f>
        <v>0</v>
      </c>
      <c r="H118" s="83">
        <v>0</v>
      </c>
    </row>
    <row r="119" spans="1:8" ht="13.5" customHeight="1">
      <c r="A119" s="24">
        <v>104</v>
      </c>
      <c r="B119" s="25" t="s">
        <v>1966</v>
      </c>
      <c r="C119" s="25" t="s">
        <v>3486</v>
      </c>
      <c r="D119" s="25" t="s">
        <v>277</v>
      </c>
      <c r="E119" s="16">
        <v>8.5</v>
      </c>
      <c r="F119" s="77">
        <v>0</v>
      </c>
      <c r="G119" s="83">
        <f t="shared" si="2"/>
        <v>0</v>
      </c>
      <c r="H119" s="83">
        <v>0</v>
      </c>
    </row>
    <row r="120" spans="1:8" ht="13.5" customHeight="1">
      <c r="A120" s="24">
        <v>105</v>
      </c>
      <c r="B120" s="25" t="s">
        <v>3487</v>
      </c>
      <c r="C120" s="25" t="s">
        <v>3488</v>
      </c>
      <c r="D120" s="25" t="s">
        <v>280</v>
      </c>
      <c r="E120" s="16">
        <v>14.07</v>
      </c>
      <c r="F120" s="77">
        <v>0</v>
      </c>
      <c r="G120" s="83">
        <f t="shared" si="2"/>
        <v>0</v>
      </c>
      <c r="H120" s="83">
        <v>0</v>
      </c>
    </row>
    <row r="121" spans="1:8" ht="13.5" customHeight="1">
      <c r="A121" s="24">
        <v>106</v>
      </c>
      <c r="B121" s="25" t="s">
        <v>3489</v>
      </c>
      <c r="C121" s="25" t="s">
        <v>3490</v>
      </c>
      <c r="D121" s="25" t="s">
        <v>277</v>
      </c>
      <c r="E121" s="16">
        <v>6.78</v>
      </c>
      <c r="F121" s="77">
        <v>0</v>
      </c>
      <c r="G121" s="83">
        <f t="shared" si="2"/>
        <v>0</v>
      </c>
      <c r="H121" s="83">
        <v>0</v>
      </c>
    </row>
    <row r="122" spans="1:8" ht="24" customHeight="1">
      <c r="A122" s="24">
        <v>107</v>
      </c>
      <c r="B122" s="25" t="s">
        <v>3491</v>
      </c>
      <c r="C122" s="25" t="s">
        <v>3492</v>
      </c>
      <c r="D122" s="25" t="s">
        <v>324</v>
      </c>
      <c r="E122" s="16">
        <v>3.5</v>
      </c>
      <c r="F122" s="77">
        <v>0</v>
      </c>
      <c r="G122" s="83">
        <f t="shared" si="2"/>
        <v>0</v>
      </c>
      <c r="H122" s="83">
        <v>0</v>
      </c>
    </row>
    <row r="123" spans="1:8" ht="13.5" customHeight="1">
      <c r="A123" s="26">
        <v>108</v>
      </c>
      <c r="B123" s="27" t="s">
        <v>451</v>
      </c>
      <c r="C123" s="27" t="s">
        <v>3493</v>
      </c>
      <c r="D123" s="27" t="s">
        <v>453</v>
      </c>
      <c r="E123" s="28">
        <v>1</v>
      </c>
      <c r="F123" s="79">
        <v>0</v>
      </c>
      <c r="G123" s="86">
        <f t="shared" si="2"/>
        <v>0</v>
      </c>
      <c r="H123" s="86">
        <v>0</v>
      </c>
    </row>
    <row r="124" spans="1:8" ht="24" customHeight="1">
      <c r="A124" s="24">
        <v>109</v>
      </c>
      <c r="B124" s="25" t="s">
        <v>2966</v>
      </c>
      <c r="C124" s="25" t="s">
        <v>3494</v>
      </c>
      <c r="D124" s="25" t="s">
        <v>324</v>
      </c>
      <c r="E124" s="16">
        <v>3.5</v>
      </c>
      <c r="F124" s="77">
        <v>0</v>
      </c>
      <c r="G124" s="83">
        <f t="shared" si="2"/>
        <v>0</v>
      </c>
      <c r="H124" s="83">
        <v>0</v>
      </c>
    </row>
    <row r="125" spans="1:8" ht="24" customHeight="1">
      <c r="A125" s="24">
        <v>110</v>
      </c>
      <c r="B125" s="25" t="s">
        <v>2594</v>
      </c>
      <c r="C125" s="25" t="s">
        <v>2595</v>
      </c>
      <c r="D125" s="25" t="s">
        <v>324</v>
      </c>
      <c r="E125" s="16">
        <v>3.5</v>
      </c>
      <c r="F125" s="77">
        <v>0</v>
      </c>
      <c r="G125" s="83">
        <f t="shared" si="2"/>
        <v>0</v>
      </c>
      <c r="H125" s="83">
        <v>0</v>
      </c>
    </row>
    <row r="126" spans="1:8" ht="13.5" customHeight="1">
      <c r="A126" s="53">
        <v>111</v>
      </c>
      <c r="B126" s="54" t="s">
        <v>1570</v>
      </c>
      <c r="C126" s="54" t="s">
        <v>1571</v>
      </c>
      <c r="D126" s="54" t="s">
        <v>1366</v>
      </c>
      <c r="E126" s="55">
        <v>1</v>
      </c>
      <c r="F126" s="80">
        <v>0</v>
      </c>
      <c r="G126" s="87">
        <f t="shared" si="2"/>
        <v>0</v>
      </c>
      <c r="H126" s="87">
        <v>0</v>
      </c>
    </row>
    <row r="127" spans="1:8" ht="28.5" customHeight="1">
      <c r="A127" s="21"/>
      <c r="B127" s="22" t="s">
        <v>3495</v>
      </c>
      <c r="C127" s="22" t="s">
        <v>3496</v>
      </c>
      <c r="D127" s="22"/>
      <c r="E127" s="23"/>
      <c r="F127" s="76"/>
      <c r="G127" s="85">
        <f>SUM(G128:G132)</f>
        <v>0</v>
      </c>
      <c r="H127" s="85">
        <v>0</v>
      </c>
    </row>
    <row r="128" spans="1:8" ht="13.5" customHeight="1">
      <c r="A128" s="24">
        <v>112</v>
      </c>
      <c r="B128" s="25" t="s">
        <v>3497</v>
      </c>
      <c r="C128" s="25" t="s">
        <v>3499</v>
      </c>
      <c r="D128" s="25" t="s">
        <v>3500</v>
      </c>
      <c r="E128" s="16">
        <v>24</v>
      </c>
      <c r="F128" s="77">
        <v>0</v>
      </c>
      <c r="G128" s="83">
        <f>E128*F128</f>
        <v>0</v>
      </c>
      <c r="H128" s="83">
        <v>0</v>
      </c>
    </row>
    <row r="129" spans="1:8" ht="11.25">
      <c r="A129" s="24">
        <v>113</v>
      </c>
      <c r="B129" s="25">
        <v>4560001801</v>
      </c>
      <c r="C129" s="25" t="s">
        <v>3540</v>
      </c>
      <c r="D129" s="25" t="s">
        <v>3500</v>
      </c>
      <c r="E129" s="16">
        <v>10</v>
      </c>
      <c r="F129" s="77">
        <v>0</v>
      </c>
      <c r="G129" s="83">
        <f>E129*F129</f>
        <v>0</v>
      </c>
      <c r="H129" s="83">
        <v>0</v>
      </c>
    </row>
    <row r="130" spans="1:8" ht="13.5" customHeight="1">
      <c r="A130" s="24">
        <v>114</v>
      </c>
      <c r="B130" s="25" t="s">
        <v>3501</v>
      </c>
      <c r="C130" s="25" t="s">
        <v>3502</v>
      </c>
      <c r="D130" s="25" t="s">
        <v>1914</v>
      </c>
      <c r="E130" s="16">
        <v>75</v>
      </c>
      <c r="F130" s="77">
        <v>0</v>
      </c>
      <c r="G130" s="83">
        <f>E130*F130</f>
        <v>0</v>
      </c>
      <c r="H130" s="83">
        <v>0</v>
      </c>
    </row>
    <row r="131" spans="1:8" ht="13.5" customHeight="1">
      <c r="A131" s="24">
        <v>115</v>
      </c>
      <c r="B131" s="25" t="s">
        <v>3503</v>
      </c>
      <c r="C131" s="25" t="s">
        <v>3504</v>
      </c>
      <c r="D131" s="25" t="s">
        <v>3500</v>
      </c>
      <c r="E131" s="16">
        <v>16</v>
      </c>
      <c r="F131" s="77">
        <v>0</v>
      </c>
      <c r="G131" s="83">
        <f>E131*F131</f>
        <v>0</v>
      </c>
      <c r="H131" s="83">
        <v>0</v>
      </c>
    </row>
    <row r="132" spans="1:8" ht="13.5" customHeight="1">
      <c r="A132" s="24">
        <v>116</v>
      </c>
      <c r="B132" s="25" t="s">
        <v>3503</v>
      </c>
      <c r="C132" s="25" t="s">
        <v>3505</v>
      </c>
      <c r="D132" s="25" t="s">
        <v>122</v>
      </c>
      <c r="E132" s="16">
        <v>1</v>
      </c>
      <c r="F132" s="77">
        <v>0</v>
      </c>
      <c r="G132" s="83">
        <f>E132*F132</f>
        <v>0</v>
      </c>
      <c r="H132" s="83">
        <v>0</v>
      </c>
    </row>
    <row r="133" spans="1:8" ht="30.75" customHeight="1">
      <c r="A133" s="29"/>
      <c r="B133" s="30"/>
      <c r="C133" s="30" t="s">
        <v>313</v>
      </c>
      <c r="D133" s="30"/>
      <c r="E133" s="31"/>
      <c r="F133" s="89"/>
      <c r="G133" s="89">
        <f>G11+G127</f>
        <v>0</v>
      </c>
      <c r="H133" s="89">
        <v>0</v>
      </c>
    </row>
  </sheetData>
  <sheetProtection algorithmName="SHA-512" hashValue="NtYgIdIg7rHwupwrG4b+tgyI4cc1FWLAnT+ph5jKViC8/lLhy+WvMKa5fMWrKEfYPS4X0XZAD90VtfhSzG1JXQ==" saltValue="3kJODZTSdzejAaZFyEt14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150">
    <pageSetUpPr fitToPage="1"/>
  </sheetPr>
  <dimension ref="A1:H14"/>
  <sheetViews>
    <sheetView workbookViewId="0">
      <selection activeCell="F13" sqref="F13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3656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1390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3657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1381</v>
      </c>
      <c r="C11" s="19" t="s">
        <v>1382</v>
      </c>
      <c r="D11" s="19"/>
      <c r="E11" s="20"/>
      <c r="F11" s="20"/>
      <c r="G11" s="88">
        <f>G12</f>
        <v>0</v>
      </c>
      <c r="H11" s="88"/>
    </row>
    <row r="12" spans="1:8" ht="28.5" customHeight="1">
      <c r="A12" s="21"/>
      <c r="B12" s="22" t="s">
        <v>3658</v>
      </c>
      <c r="C12" s="22" t="s">
        <v>3659</v>
      </c>
      <c r="D12" s="22"/>
      <c r="E12" s="23"/>
      <c r="F12" s="23"/>
      <c r="G12" s="85">
        <f>SUM(G13:G13)</f>
        <v>0</v>
      </c>
      <c r="H12" s="85"/>
    </row>
    <row r="13" spans="1:8" ht="23.25" customHeight="1">
      <c r="A13" s="26"/>
      <c r="B13" s="44" t="s">
        <v>3660</v>
      </c>
      <c r="C13" s="56" t="s">
        <v>3661</v>
      </c>
      <c r="D13" s="44" t="s">
        <v>3662</v>
      </c>
      <c r="E13" s="45">
        <v>1</v>
      </c>
      <c r="F13" s="46">
        <v>0</v>
      </c>
      <c r="G13" s="84">
        <f>E13*F13</f>
        <v>0</v>
      </c>
      <c r="H13" s="84">
        <v>0</v>
      </c>
    </row>
    <row r="14" spans="1:8" ht="30.75" customHeight="1">
      <c r="A14" s="29"/>
      <c r="B14" s="30"/>
      <c r="C14" s="30" t="s">
        <v>313</v>
      </c>
      <c r="D14" s="30"/>
      <c r="E14" s="31"/>
      <c r="F14" s="31"/>
      <c r="G14" s="89">
        <f>G12</f>
        <v>0</v>
      </c>
      <c r="H14" s="89"/>
    </row>
  </sheetData>
  <sheetProtection algorithmName="SHA-512" hashValue="XbMsqQ0zRaozYo5OVOMzrnBouglJgJHJ0fSwjZsjVloMR7znwhXlRiTLuZczKt2aKxUlJCiY3zcYoZbh+KVfVA==" saltValue="Kv7CaBxfI1m3w9A0QzqMo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153">
    <pageSetUpPr fitToPage="1"/>
  </sheetPr>
  <dimension ref="A1:H74"/>
  <sheetViews>
    <sheetView topLeftCell="A59" workbookViewId="0">
      <selection activeCell="F13" sqref="F13"/>
    </sheetView>
  </sheetViews>
  <sheetFormatPr defaultColWidth="10.5" defaultRowHeight="12" customHeight="1"/>
  <cols>
    <col min="1" max="1" width="6.3320312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3663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1390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3664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G12+G22+G43+G46+G49</f>
        <v>0</v>
      </c>
      <c r="H11" s="88">
        <v>1365.1264245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SUM(G13:G21)</f>
        <v>0</v>
      </c>
      <c r="H12" s="85">
        <v>0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1000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500</v>
      </c>
      <c r="F14" s="77">
        <v>0</v>
      </c>
      <c r="G14" s="83">
        <f t="shared" ref="G14:G21" si="0">E14*F14</f>
        <v>0</v>
      </c>
      <c r="H14" s="83">
        <v>0</v>
      </c>
    </row>
    <row r="15" spans="1:8" ht="24" customHeight="1">
      <c r="A15" s="24">
        <v>3</v>
      </c>
      <c r="B15" s="25" t="s">
        <v>3665</v>
      </c>
      <c r="C15" s="25" t="s">
        <v>3666</v>
      </c>
      <c r="D15" s="25" t="s">
        <v>277</v>
      </c>
      <c r="E15" s="16">
        <v>3850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418</v>
      </c>
      <c r="C16" s="25" t="s">
        <v>419</v>
      </c>
      <c r="D16" s="25" t="s">
        <v>277</v>
      </c>
      <c r="E16" s="16">
        <v>1925</v>
      </c>
      <c r="F16" s="77">
        <v>0</v>
      </c>
      <c r="G16" s="83">
        <f t="shared" si="0"/>
        <v>0</v>
      </c>
      <c r="H16" s="83">
        <v>0</v>
      </c>
    </row>
    <row r="17" spans="1:8" ht="13.5" customHeight="1">
      <c r="A17" s="24">
        <v>5</v>
      </c>
      <c r="B17" s="25" t="s">
        <v>3667</v>
      </c>
      <c r="C17" s="25" t="s">
        <v>3668</v>
      </c>
      <c r="D17" s="25" t="s">
        <v>277</v>
      </c>
      <c r="E17" s="16">
        <v>2660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3669</v>
      </c>
      <c r="C18" s="25" t="s">
        <v>3670</v>
      </c>
      <c r="D18" s="25" t="s">
        <v>277</v>
      </c>
      <c r="E18" s="16">
        <v>1395</v>
      </c>
      <c r="F18" s="77">
        <v>0</v>
      </c>
      <c r="G18" s="83">
        <f t="shared" si="0"/>
        <v>0</v>
      </c>
      <c r="H18" s="83">
        <v>0</v>
      </c>
    </row>
    <row r="19" spans="1:8" ht="38.25" customHeight="1">
      <c r="A19" s="57"/>
      <c r="B19" s="44">
        <v>162501142</v>
      </c>
      <c r="C19" s="44" t="s">
        <v>432</v>
      </c>
      <c r="D19" s="44" t="s">
        <v>277</v>
      </c>
      <c r="E19" s="45">
        <v>7510</v>
      </c>
      <c r="F19" s="78">
        <v>0</v>
      </c>
      <c r="G19" s="84">
        <f t="shared" si="0"/>
        <v>0</v>
      </c>
      <c r="H19" s="84">
        <v>0</v>
      </c>
    </row>
    <row r="20" spans="1:8" ht="35.25" customHeight="1">
      <c r="A20" s="57"/>
      <c r="B20" s="44">
        <v>162501143</v>
      </c>
      <c r="C20" s="44" t="s">
        <v>433</v>
      </c>
      <c r="D20" s="44" t="s">
        <v>277</v>
      </c>
      <c r="E20" s="45">
        <v>202770</v>
      </c>
      <c r="F20" s="78">
        <v>0</v>
      </c>
      <c r="G20" s="84">
        <f t="shared" si="0"/>
        <v>0</v>
      </c>
      <c r="H20" s="84">
        <v>0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13142.5</v>
      </c>
      <c r="F21" s="77">
        <v>0</v>
      </c>
      <c r="G21" s="83">
        <f t="shared" si="0"/>
        <v>0</v>
      </c>
      <c r="H21" s="83">
        <v>0</v>
      </c>
    </row>
    <row r="22" spans="1:8" ht="28.5" customHeight="1">
      <c r="A22" s="21"/>
      <c r="B22" s="22" t="s">
        <v>265</v>
      </c>
      <c r="C22" s="22" t="s">
        <v>456</v>
      </c>
      <c r="D22" s="22"/>
      <c r="E22" s="23"/>
      <c r="F22" s="76"/>
      <c r="G22" s="85">
        <f>SUM(G23:G42)</f>
        <v>0</v>
      </c>
      <c r="H22" s="85">
        <v>1051.9783445</v>
      </c>
    </row>
    <row r="23" spans="1:8" ht="24" customHeight="1">
      <c r="A23" s="24">
        <v>10</v>
      </c>
      <c r="B23" s="25" t="s">
        <v>1012</v>
      </c>
      <c r="C23" s="25" t="s">
        <v>1013</v>
      </c>
      <c r="D23" s="25" t="s">
        <v>324</v>
      </c>
      <c r="E23" s="16">
        <v>250</v>
      </c>
      <c r="F23" s="77">
        <v>0</v>
      </c>
      <c r="G23" s="83">
        <f>E23*F23</f>
        <v>0</v>
      </c>
      <c r="H23" s="83">
        <v>3.7499999999999999E-2</v>
      </c>
    </row>
    <row r="24" spans="1:8" ht="24" customHeight="1">
      <c r="A24" s="24">
        <v>11</v>
      </c>
      <c r="B24" s="25" t="s">
        <v>1016</v>
      </c>
      <c r="C24" s="25" t="s">
        <v>1017</v>
      </c>
      <c r="D24" s="25" t="s">
        <v>324</v>
      </c>
      <c r="E24" s="16">
        <v>250</v>
      </c>
      <c r="F24" s="77">
        <v>0</v>
      </c>
      <c r="G24" s="83">
        <f t="shared" ref="G24:G42" si="1">E24*F24</f>
        <v>0</v>
      </c>
      <c r="H24" s="83">
        <v>0</v>
      </c>
    </row>
    <row r="25" spans="1:8" ht="24" customHeight="1">
      <c r="A25" s="26">
        <v>12</v>
      </c>
      <c r="B25" s="27" t="s">
        <v>3671</v>
      </c>
      <c r="C25" s="27" t="s">
        <v>3672</v>
      </c>
      <c r="D25" s="27" t="s">
        <v>280</v>
      </c>
      <c r="E25" s="28">
        <v>38.75</v>
      </c>
      <c r="F25" s="79">
        <v>0</v>
      </c>
      <c r="G25" s="86">
        <f t="shared" si="1"/>
        <v>0</v>
      </c>
      <c r="H25" s="86">
        <v>38.75</v>
      </c>
    </row>
    <row r="26" spans="1:8" ht="24" customHeight="1">
      <c r="A26" s="24">
        <v>13</v>
      </c>
      <c r="B26" s="25" t="s">
        <v>1020</v>
      </c>
      <c r="C26" s="25" t="s">
        <v>1021</v>
      </c>
      <c r="D26" s="25" t="s">
        <v>324</v>
      </c>
      <c r="E26" s="16">
        <v>250</v>
      </c>
      <c r="F26" s="77">
        <v>0</v>
      </c>
      <c r="G26" s="83">
        <f t="shared" si="1"/>
        <v>0</v>
      </c>
      <c r="H26" s="83">
        <v>0</v>
      </c>
    </row>
    <row r="27" spans="1:8" ht="24" customHeight="1">
      <c r="A27" s="47"/>
      <c r="B27" s="44" t="s">
        <v>3673</v>
      </c>
      <c r="C27" s="44" t="s">
        <v>3674</v>
      </c>
      <c r="D27" s="44" t="s">
        <v>287</v>
      </c>
      <c r="E27" s="45">
        <v>532</v>
      </c>
      <c r="F27" s="78">
        <v>0</v>
      </c>
      <c r="G27" s="84">
        <f t="shared" si="1"/>
        <v>0</v>
      </c>
      <c r="H27" s="84"/>
    </row>
    <row r="28" spans="1:8" ht="24" customHeight="1">
      <c r="A28" s="24">
        <v>14</v>
      </c>
      <c r="B28" s="25" t="s">
        <v>1038</v>
      </c>
      <c r="C28" s="25" t="s">
        <v>1039</v>
      </c>
      <c r="D28" s="25" t="s">
        <v>277</v>
      </c>
      <c r="E28" s="16">
        <v>16</v>
      </c>
      <c r="F28" s="77">
        <v>0</v>
      </c>
      <c r="G28" s="83">
        <f t="shared" si="1"/>
        <v>0</v>
      </c>
      <c r="H28" s="83">
        <v>36.061120000000003</v>
      </c>
    </row>
    <row r="29" spans="1:8" ht="24" customHeight="1">
      <c r="A29" s="24">
        <v>15</v>
      </c>
      <c r="B29" s="25" t="s">
        <v>3675</v>
      </c>
      <c r="C29" s="25" t="s">
        <v>3676</v>
      </c>
      <c r="D29" s="25" t="s">
        <v>324</v>
      </c>
      <c r="E29" s="16">
        <v>180</v>
      </c>
      <c r="F29" s="77">
        <v>0</v>
      </c>
      <c r="G29" s="83">
        <f t="shared" si="1"/>
        <v>0</v>
      </c>
      <c r="H29" s="83">
        <v>1.3122</v>
      </c>
    </row>
    <row r="30" spans="1:8" ht="24" customHeight="1">
      <c r="A30" s="24">
        <v>16</v>
      </c>
      <c r="B30" s="25" t="s">
        <v>3677</v>
      </c>
      <c r="C30" s="25" t="s">
        <v>3678</v>
      </c>
      <c r="D30" s="25" t="s">
        <v>324</v>
      </c>
      <c r="E30" s="16">
        <v>180</v>
      </c>
      <c r="F30" s="77">
        <v>0</v>
      </c>
      <c r="G30" s="83">
        <f t="shared" si="1"/>
        <v>0</v>
      </c>
      <c r="H30" s="83">
        <v>0</v>
      </c>
    </row>
    <row r="31" spans="1:8" ht="24" customHeight="1">
      <c r="A31" s="24">
        <v>17</v>
      </c>
      <c r="B31" s="25" t="s">
        <v>3679</v>
      </c>
      <c r="C31" s="25" t="s">
        <v>3680</v>
      </c>
      <c r="D31" s="25" t="s">
        <v>280</v>
      </c>
      <c r="E31" s="16">
        <v>0.26300000000000001</v>
      </c>
      <c r="F31" s="77">
        <v>0</v>
      </c>
      <c r="G31" s="83">
        <f t="shared" si="1"/>
        <v>0</v>
      </c>
      <c r="H31" s="83">
        <v>0.30284450000000002</v>
      </c>
    </row>
    <row r="32" spans="1:8" ht="24" customHeight="1">
      <c r="A32" s="24">
        <v>18</v>
      </c>
      <c r="B32" s="25" t="s">
        <v>3681</v>
      </c>
      <c r="C32" s="25" t="s">
        <v>3682</v>
      </c>
      <c r="D32" s="25" t="s">
        <v>938</v>
      </c>
      <c r="E32" s="16">
        <v>196</v>
      </c>
      <c r="F32" s="77">
        <v>0</v>
      </c>
      <c r="G32" s="83">
        <f t="shared" si="1"/>
        <v>0</v>
      </c>
      <c r="H32" s="83">
        <v>5.8799999999999998E-3</v>
      </c>
    </row>
    <row r="33" spans="1:8" ht="13.5" customHeight="1">
      <c r="A33" s="26">
        <v>19</v>
      </c>
      <c r="B33" s="27" t="s">
        <v>3683</v>
      </c>
      <c r="C33" s="27" t="s">
        <v>3684</v>
      </c>
      <c r="D33" s="27" t="s">
        <v>277</v>
      </c>
      <c r="E33" s="28">
        <v>460</v>
      </c>
      <c r="F33" s="79">
        <v>0</v>
      </c>
      <c r="G33" s="86">
        <f t="shared" si="1"/>
        <v>0</v>
      </c>
      <c r="H33" s="86">
        <v>966</v>
      </c>
    </row>
    <row r="34" spans="1:8" ht="24" customHeight="1">
      <c r="A34" s="24">
        <v>20</v>
      </c>
      <c r="B34" s="25" t="s">
        <v>3685</v>
      </c>
      <c r="C34" s="25" t="s">
        <v>3686</v>
      </c>
      <c r="D34" s="25" t="s">
        <v>287</v>
      </c>
      <c r="E34" s="16">
        <v>532</v>
      </c>
      <c r="F34" s="77">
        <v>0</v>
      </c>
      <c r="G34" s="83">
        <f t="shared" si="1"/>
        <v>0</v>
      </c>
      <c r="H34" s="83">
        <v>4.51668</v>
      </c>
    </row>
    <row r="35" spans="1:8" ht="24" customHeight="1">
      <c r="A35" s="24">
        <v>21</v>
      </c>
      <c r="B35" s="25" t="s">
        <v>3687</v>
      </c>
      <c r="C35" s="25" t="s">
        <v>3688</v>
      </c>
      <c r="D35" s="25" t="s">
        <v>287</v>
      </c>
      <c r="E35" s="16">
        <v>532</v>
      </c>
      <c r="F35" s="77">
        <v>0</v>
      </c>
      <c r="G35" s="83">
        <f t="shared" si="1"/>
        <v>0</v>
      </c>
      <c r="H35" s="83">
        <v>2.8089599999999999</v>
      </c>
    </row>
    <row r="36" spans="1:8" ht="24" customHeight="1">
      <c r="A36" s="53">
        <v>22</v>
      </c>
      <c r="B36" s="54" t="s">
        <v>3689</v>
      </c>
      <c r="C36" s="54" t="s">
        <v>3690</v>
      </c>
      <c r="D36" s="54" t="s">
        <v>287</v>
      </c>
      <c r="E36" s="55">
        <v>570</v>
      </c>
      <c r="F36" s="80">
        <v>0</v>
      </c>
      <c r="G36" s="87">
        <f t="shared" si="1"/>
        <v>0</v>
      </c>
      <c r="H36" s="87">
        <v>0.67032000000000003</v>
      </c>
    </row>
    <row r="37" spans="1:8" ht="13.5" customHeight="1">
      <c r="A37" s="24">
        <v>23</v>
      </c>
      <c r="B37" s="25" t="s">
        <v>3691</v>
      </c>
      <c r="C37" s="25" t="s">
        <v>3692</v>
      </c>
      <c r="D37" s="25" t="s">
        <v>312</v>
      </c>
      <c r="E37" s="16">
        <v>28</v>
      </c>
      <c r="F37" s="77">
        <v>0</v>
      </c>
      <c r="G37" s="83">
        <f t="shared" si="1"/>
        <v>0</v>
      </c>
      <c r="H37" s="83">
        <v>1.036</v>
      </c>
    </row>
    <row r="38" spans="1:8" ht="24" customHeight="1">
      <c r="A38" s="24">
        <v>24</v>
      </c>
      <c r="B38" s="25" t="s">
        <v>3693</v>
      </c>
      <c r="C38" s="25" t="s">
        <v>3694</v>
      </c>
      <c r="D38" s="25" t="s">
        <v>287</v>
      </c>
      <c r="E38" s="16">
        <v>532</v>
      </c>
      <c r="F38" s="77">
        <v>0</v>
      </c>
      <c r="G38" s="83">
        <f t="shared" si="1"/>
        <v>0</v>
      </c>
      <c r="H38" s="83">
        <v>0</v>
      </c>
    </row>
    <row r="39" spans="1:8" ht="24" customHeight="1">
      <c r="A39" s="24">
        <v>25</v>
      </c>
      <c r="B39" s="25" t="s">
        <v>3695</v>
      </c>
      <c r="C39" s="25" t="s">
        <v>3696</v>
      </c>
      <c r="D39" s="25" t="s">
        <v>312</v>
      </c>
      <c r="E39" s="16">
        <v>28</v>
      </c>
      <c r="F39" s="77">
        <v>0</v>
      </c>
      <c r="G39" s="83">
        <f t="shared" si="1"/>
        <v>0</v>
      </c>
      <c r="H39" s="83">
        <v>0.16324</v>
      </c>
    </row>
    <row r="40" spans="1:8" ht="13.5" customHeight="1">
      <c r="A40" s="24">
        <v>26</v>
      </c>
      <c r="B40" s="25" t="s">
        <v>3697</v>
      </c>
      <c r="C40" s="25" t="s">
        <v>3698</v>
      </c>
      <c r="D40" s="25" t="s">
        <v>312</v>
      </c>
      <c r="E40" s="16">
        <v>28</v>
      </c>
      <c r="F40" s="77">
        <v>0</v>
      </c>
      <c r="G40" s="83">
        <f t="shared" si="1"/>
        <v>0</v>
      </c>
      <c r="H40" s="83">
        <v>0</v>
      </c>
    </row>
    <row r="41" spans="1:8" ht="24" customHeight="1">
      <c r="A41" s="24">
        <v>27</v>
      </c>
      <c r="B41" s="25" t="s">
        <v>3699</v>
      </c>
      <c r="C41" s="25" t="s">
        <v>3700</v>
      </c>
      <c r="D41" s="25" t="s">
        <v>312</v>
      </c>
      <c r="E41" s="16">
        <v>28</v>
      </c>
      <c r="F41" s="77">
        <v>0</v>
      </c>
      <c r="G41" s="83">
        <f t="shared" si="1"/>
        <v>0</v>
      </c>
      <c r="H41" s="83">
        <v>0</v>
      </c>
    </row>
    <row r="42" spans="1:8" ht="24" customHeight="1">
      <c r="A42" s="24">
        <v>28</v>
      </c>
      <c r="B42" s="25" t="s">
        <v>3701</v>
      </c>
      <c r="C42" s="25" t="s">
        <v>3702</v>
      </c>
      <c r="D42" s="25" t="s">
        <v>312</v>
      </c>
      <c r="E42" s="16">
        <v>28</v>
      </c>
      <c r="F42" s="77">
        <v>0</v>
      </c>
      <c r="G42" s="83">
        <f t="shared" si="1"/>
        <v>0</v>
      </c>
      <c r="H42" s="83">
        <v>0.31359999999999999</v>
      </c>
    </row>
    <row r="43" spans="1:8" ht="28.5" customHeight="1">
      <c r="A43" s="21"/>
      <c r="B43" s="22" t="s">
        <v>266</v>
      </c>
      <c r="C43" s="22" t="s">
        <v>469</v>
      </c>
      <c r="D43" s="22"/>
      <c r="E43" s="23"/>
      <c r="F43" s="76"/>
      <c r="G43" s="85">
        <f>SUM(G44:G45)</f>
        <v>0</v>
      </c>
      <c r="H43" s="85">
        <v>313.13528000000002</v>
      </c>
    </row>
    <row r="44" spans="1:8" ht="24" customHeight="1">
      <c r="A44" s="24">
        <v>29</v>
      </c>
      <c r="B44" s="25" t="s">
        <v>3703</v>
      </c>
      <c r="C44" s="25" t="s">
        <v>3704</v>
      </c>
      <c r="D44" s="25" t="s">
        <v>277</v>
      </c>
      <c r="E44" s="16">
        <v>150</v>
      </c>
      <c r="F44" s="77">
        <v>0</v>
      </c>
      <c r="G44" s="83">
        <f>E44*F44</f>
        <v>0</v>
      </c>
      <c r="H44" s="83">
        <v>313.125</v>
      </c>
    </row>
    <row r="45" spans="1:8" ht="13.5" customHeight="1">
      <c r="A45" s="24">
        <v>30</v>
      </c>
      <c r="B45" s="25" t="s">
        <v>3705</v>
      </c>
      <c r="C45" s="25" t="s">
        <v>3706</v>
      </c>
      <c r="D45" s="25" t="s">
        <v>312</v>
      </c>
      <c r="E45" s="16">
        <v>4</v>
      </c>
      <c r="F45" s="77">
        <v>0</v>
      </c>
      <c r="G45" s="83">
        <f>E45*F45</f>
        <v>0</v>
      </c>
      <c r="H45" s="83">
        <v>1.0279999999999999E-2</v>
      </c>
    </row>
    <row r="46" spans="1:8" ht="28.5" customHeight="1">
      <c r="A46" s="21"/>
      <c r="B46" s="22" t="s">
        <v>281</v>
      </c>
      <c r="C46" s="22" t="s">
        <v>282</v>
      </c>
      <c r="D46" s="22"/>
      <c r="E46" s="23"/>
      <c r="F46" s="76"/>
      <c r="G46" s="85">
        <f>SUM(G47:G48)</f>
        <v>0</v>
      </c>
      <c r="H46" s="85">
        <v>1.2800000000000001E-2</v>
      </c>
    </row>
    <row r="47" spans="1:8" ht="28.5" customHeight="1">
      <c r="A47" s="24"/>
      <c r="B47" s="44">
        <v>93390209</v>
      </c>
      <c r="C47" s="44" t="s">
        <v>3707</v>
      </c>
      <c r="D47" s="44" t="s">
        <v>312</v>
      </c>
      <c r="E47" s="45">
        <v>2</v>
      </c>
      <c r="F47" s="78">
        <v>0</v>
      </c>
      <c r="G47" s="84">
        <f>E47*F47</f>
        <v>0</v>
      </c>
      <c r="H47" s="84">
        <v>0</v>
      </c>
    </row>
    <row r="48" spans="1:8" ht="13.5" customHeight="1">
      <c r="A48" s="24">
        <v>31</v>
      </c>
      <c r="B48" s="25" t="s">
        <v>1510</v>
      </c>
      <c r="C48" s="25" t="s">
        <v>1511</v>
      </c>
      <c r="D48" s="25" t="s">
        <v>312</v>
      </c>
      <c r="E48" s="16">
        <v>4</v>
      </c>
      <c r="F48" s="77">
        <v>0</v>
      </c>
      <c r="G48" s="83">
        <f>E48*F48</f>
        <v>0</v>
      </c>
      <c r="H48" s="83">
        <v>1.2800000000000001E-2</v>
      </c>
    </row>
    <row r="49" spans="1:8" ht="28.5" customHeight="1">
      <c r="A49" s="21"/>
      <c r="B49" s="22" t="s">
        <v>302</v>
      </c>
      <c r="C49" s="22" t="s">
        <v>303</v>
      </c>
      <c r="D49" s="22"/>
      <c r="E49" s="23"/>
      <c r="F49" s="76"/>
      <c r="G49" s="85">
        <f>G50</f>
        <v>0</v>
      </c>
      <c r="H49" s="85">
        <v>0</v>
      </c>
    </row>
    <row r="50" spans="1:8" ht="24" customHeight="1">
      <c r="A50" s="24">
        <v>32</v>
      </c>
      <c r="B50" s="25" t="s">
        <v>1332</v>
      </c>
      <c r="C50" s="25" t="s">
        <v>1333</v>
      </c>
      <c r="D50" s="25" t="s">
        <v>280</v>
      </c>
      <c r="E50" s="16">
        <v>1365.126</v>
      </c>
      <c r="F50" s="77">
        <v>0</v>
      </c>
      <c r="G50" s="83">
        <f>E50*F50</f>
        <v>0</v>
      </c>
      <c r="H50" s="83">
        <v>0</v>
      </c>
    </row>
    <row r="51" spans="1:8" ht="30.75" customHeight="1">
      <c r="A51" s="18"/>
      <c r="B51" s="19" t="s">
        <v>306</v>
      </c>
      <c r="C51" s="19" t="s">
        <v>307</v>
      </c>
      <c r="D51" s="19"/>
      <c r="E51" s="20"/>
      <c r="F51" s="75"/>
      <c r="G51" s="88">
        <f>G52</f>
        <v>0</v>
      </c>
      <c r="H51" s="88">
        <v>0.15787200000000001</v>
      </c>
    </row>
    <row r="52" spans="1:8" ht="28.5" customHeight="1">
      <c r="A52" s="21"/>
      <c r="B52" s="22" t="s">
        <v>308</v>
      </c>
      <c r="C52" s="22" t="s">
        <v>309</v>
      </c>
      <c r="D52" s="22"/>
      <c r="E52" s="23"/>
      <c r="F52" s="76"/>
      <c r="G52" s="85">
        <f>SUM(G53:G55)</f>
        <v>0</v>
      </c>
      <c r="H52" s="85">
        <v>0.15787200000000001</v>
      </c>
    </row>
    <row r="53" spans="1:8" ht="24" customHeight="1">
      <c r="A53" s="24">
        <v>33</v>
      </c>
      <c r="B53" s="25" t="s">
        <v>3708</v>
      </c>
      <c r="C53" s="25" t="s">
        <v>3709</v>
      </c>
      <c r="D53" s="25" t="s">
        <v>453</v>
      </c>
      <c r="E53" s="16">
        <v>2631.2</v>
      </c>
      <c r="F53" s="77">
        <v>0</v>
      </c>
      <c r="G53" s="83">
        <f>E53*F53</f>
        <v>0</v>
      </c>
      <c r="H53" s="83">
        <v>0.15787200000000001</v>
      </c>
    </row>
    <row r="54" spans="1:8" ht="13.5" customHeight="1">
      <c r="A54" s="26">
        <v>34</v>
      </c>
      <c r="B54" s="27" t="s">
        <v>3710</v>
      </c>
      <c r="C54" s="27" t="s">
        <v>3711</v>
      </c>
      <c r="D54" s="27" t="s">
        <v>453</v>
      </c>
      <c r="E54" s="28">
        <v>2631.2</v>
      </c>
      <c r="F54" s="79">
        <v>0</v>
      </c>
      <c r="G54" s="86">
        <f>E54*F54</f>
        <v>0</v>
      </c>
      <c r="H54" s="86">
        <v>0</v>
      </c>
    </row>
    <row r="55" spans="1:8" ht="24" customHeight="1">
      <c r="A55" s="24">
        <v>35</v>
      </c>
      <c r="B55" s="25" t="s">
        <v>1375</v>
      </c>
      <c r="C55" s="25" t="s">
        <v>1376</v>
      </c>
      <c r="D55" s="25" t="s">
        <v>1366</v>
      </c>
      <c r="E55" s="16">
        <v>99.275000000000006</v>
      </c>
      <c r="F55" s="77">
        <v>0</v>
      </c>
      <c r="G55" s="83">
        <f>E55*F55</f>
        <v>0</v>
      </c>
      <c r="H55" s="83">
        <v>0</v>
      </c>
    </row>
    <row r="56" spans="1:8" ht="30.75" customHeight="1">
      <c r="A56" s="18"/>
      <c r="B56" s="19" t="s">
        <v>1381</v>
      </c>
      <c r="C56" s="19" t="s">
        <v>1382</v>
      </c>
      <c r="D56" s="19"/>
      <c r="E56" s="20"/>
      <c r="F56" s="75"/>
      <c r="G56" s="88">
        <f>G57</f>
        <v>0</v>
      </c>
      <c r="H56" s="88">
        <v>0</v>
      </c>
    </row>
    <row r="57" spans="1:8" ht="28.5" customHeight="1">
      <c r="A57" s="21"/>
      <c r="B57" s="22" t="s">
        <v>3712</v>
      </c>
      <c r="C57" s="22" t="s">
        <v>3713</v>
      </c>
      <c r="D57" s="22"/>
      <c r="E57" s="23"/>
      <c r="F57" s="76"/>
      <c r="G57" s="85">
        <f>SUM(G58:G73)</f>
        <v>0</v>
      </c>
      <c r="H57" s="85">
        <v>0</v>
      </c>
    </row>
    <row r="58" spans="1:8" ht="24" customHeight="1">
      <c r="A58" s="24">
        <v>36</v>
      </c>
      <c r="B58" s="25" t="s">
        <v>3714</v>
      </c>
      <c r="C58" s="25" t="s">
        <v>3715</v>
      </c>
      <c r="D58" s="25" t="s">
        <v>280</v>
      </c>
      <c r="E58" s="16">
        <v>325</v>
      </c>
      <c r="F58" s="77">
        <v>0</v>
      </c>
      <c r="G58" s="83">
        <f>E58*F58</f>
        <v>0</v>
      </c>
      <c r="H58" s="83">
        <v>0</v>
      </c>
    </row>
    <row r="59" spans="1:8" ht="24" customHeight="1">
      <c r="A59" s="53">
        <v>37</v>
      </c>
      <c r="B59" s="54" t="s">
        <v>3716</v>
      </c>
      <c r="C59" s="54" t="s">
        <v>3717</v>
      </c>
      <c r="D59" s="54" t="s">
        <v>3718</v>
      </c>
      <c r="E59" s="55">
        <v>37</v>
      </c>
      <c r="F59" s="80">
        <v>0</v>
      </c>
      <c r="G59" s="87">
        <f t="shared" ref="G59:G73" si="2">E59*F59</f>
        <v>0</v>
      </c>
      <c r="H59" s="87">
        <v>0</v>
      </c>
    </row>
    <row r="60" spans="1:8" ht="24" customHeight="1">
      <c r="A60" s="24">
        <v>38</v>
      </c>
      <c r="B60" s="25" t="s">
        <v>3719</v>
      </c>
      <c r="C60" s="25" t="s">
        <v>3720</v>
      </c>
      <c r="D60" s="25" t="s">
        <v>280</v>
      </c>
      <c r="E60" s="16">
        <v>65</v>
      </c>
      <c r="F60" s="77">
        <v>0</v>
      </c>
      <c r="G60" s="83">
        <f t="shared" si="2"/>
        <v>0</v>
      </c>
      <c r="H60" s="83">
        <v>0</v>
      </c>
    </row>
    <row r="61" spans="1:8" ht="13.5" customHeight="1">
      <c r="A61" s="24">
        <v>39</v>
      </c>
      <c r="B61" s="25" t="s">
        <v>3721</v>
      </c>
      <c r="C61" s="25" t="s">
        <v>3722</v>
      </c>
      <c r="D61" s="25" t="s">
        <v>312</v>
      </c>
      <c r="E61" s="16">
        <v>2</v>
      </c>
      <c r="F61" s="77">
        <v>0</v>
      </c>
      <c r="G61" s="83">
        <f t="shared" si="2"/>
        <v>0</v>
      </c>
      <c r="H61" s="83">
        <v>0</v>
      </c>
    </row>
    <row r="62" spans="1:8" ht="13.5" customHeight="1">
      <c r="A62" s="24">
        <v>40</v>
      </c>
      <c r="B62" s="25" t="s">
        <v>3723</v>
      </c>
      <c r="C62" s="25" t="s">
        <v>3724</v>
      </c>
      <c r="D62" s="25" t="s">
        <v>312</v>
      </c>
      <c r="E62" s="16">
        <v>2</v>
      </c>
      <c r="F62" s="77">
        <v>0</v>
      </c>
      <c r="G62" s="83">
        <f t="shared" si="2"/>
        <v>0</v>
      </c>
      <c r="H62" s="83">
        <v>0</v>
      </c>
    </row>
    <row r="63" spans="1:8" ht="24" customHeight="1">
      <c r="A63" s="24">
        <v>41</v>
      </c>
      <c r="B63" s="25" t="s">
        <v>3725</v>
      </c>
      <c r="C63" s="25" t="s">
        <v>3726</v>
      </c>
      <c r="D63" s="25" t="s">
        <v>312</v>
      </c>
      <c r="E63" s="16">
        <v>2</v>
      </c>
      <c r="F63" s="77">
        <v>0</v>
      </c>
      <c r="G63" s="83">
        <f t="shared" si="2"/>
        <v>0</v>
      </c>
      <c r="H63" s="83">
        <v>0</v>
      </c>
    </row>
    <row r="64" spans="1:8" ht="24" customHeight="1">
      <c r="A64" s="24">
        <v>42</v>
      </c>
      <c r="B64" s="25" t="s">
        <v>3727</v>
      </c>
      <c r="C64" s="25" t="s">
        <v>3728</v>
      </c>
      <c r="D64" s="25" t="s">
        <v>2251</v>
      </c>
      <c r="E64" s="16">
        <v>2</v>
      </c>
      <c r="F64" s="77">
        <v>0</v>
      </c>
      <c r="G64" s="83">
        <f t="shared" si="2"/>
        <v>0</v>
      </c>
      <c r="H64" s="83">
        <v>0</v>
      </c>
    </row>
    <row r="65" spans="1:8" ht="13.5" customHeight="1">
      <c r="A65" s="53">
        <v>43</v>
      </c>
      <c r="B65" s="54" t="s">
        <v>3729</v>
      </c>
      <c r="C65" s="54" t="s">
        <v>3730</v>
      </c>
      <c r="D65" s="54" t="s">
        <v>1897</v>
      </c>
      <c r="E65" s="55">
        <v>50</v>
      </c>
      <c r="F65" s="80">
        <v>0</v>
      </c>
      <c r="G65" s="87">
        <f t="shared" si="2"/>
        <v>0</v>
      </c>
      <c r="H65" s="87">
        <v>0</v>
      </c>
    </row>
    <row r="66" spans="1:8" ht="13.5" customHeight="1">
      <c r="A66" s="53">
        <v>44</v>
      </c>
      <c r="B66" s="54" t="s">
        <v>3731</v>
      </c>
      <c r="C66" s="54" t="s">
        <v>3732</v>
      </c>
      <c r="D66" s="54" t="s">
        <v>938</v>
      </c>
      <c r="E66" s="55">
        <v>240</v>
      </c>
      <c r="F66" s="80">
        <v>0</v>
      </c>
      <c r="G66" s="87">
        <f t="shared" si="2"/>
        <v>0</v>
      </c>
      <c r="H66" s="87">
        <v>0</v>
      </c>
    </row>
    <row r="67" spans="1:8" ht="24" customHeight="1">
      <c r="A67" s="24">
        <v>45</v>
      </c>
      <c r="B67" s="25" t="s">
        <v>3733</v>
      </c>
      <c r="C67" s="25" t="s">
        <v>3734</v>
      </c>
      <c r="D67" s="25" t="s">
        <v>287</v>
      </c>
      <c r="E67" s="16">
        <v>60</v>
      </c>
      <c r="F67" s="77">
        <v>0</v>
      </c>
      <c r="G67" s="83">
        <f t="shared" si="2"/>
        <v>0</v>
      </c>
      <c r="H67" s="83">
        <v>0</v>
      </c>
    </row>
    <row r="68" spans="1:8" ht="24" customHeight="1">
      <c r="A68" s="24">
        <v>46</v>
      </c>
      <c r="B68" s="25" t="s">
        <v>3735</v>
      </c>
      <c r="C68" s="25" t="s">
        <v>3736</v>
      </c>
      <c r="D68" s="25" t="s">
        <v>312</v>
      </c>
      <c r="E68" s="16">
        <v>2</v>
      </c>
      <c r="F68" s="77">
        <v>0</v>
      </c>
      <c r="G68" s="83">
        <f t="shared" si="2"/>
        <v>0</v>
      </c>
      <c r="H68" s="83">
        <v>0</v>
      </c>
    </row>
    <row r="69" spans="1:8" ht="24" customHeight="1">
      <c r="A69" s="24">
        <v>47</v>
      </c>
      <c r="B69" s="25" t="s">
        <v>3737</v>
      </c>
      <c r="C69" s="25" t="s">
        <v>3738</v>
      </c>
      <c r="D69" s="25" t="s">
        <v>312</v>
      </c>
      <c r="E69" s="16">
        <v>2</v>
      </c>
      <c r="F69" s="77">
        <v>0</v>
      </c>
      <c r="G69" s="83">
        <f t="shared" si="2"/>
        <v>0</v>
      </c>
      <c r="H69" s="83">
        <v>0</v>
      </c>
    </row>
    <row r="70" spans="1:8" ht="24" customHeight="1">
      <c r="A70" s="24">
        <v>48</v>
      </c>
      <c r="B70" s="25" t="s">
        <v>3739</v>
      </c>
      <c r="C70" s="25" t="s">
        <v>3740</v>
      </c>
      <c r="D70" s="25" t="s">
        <v>312</v>
      </c>
      <c r="E70" s="16">
        <v>2</v>
      </c>
      <c r="F70" s="77">
        <v>0</v>
      </c>
      <c r="G70" s="83">
        <f t="shared" si="2"/>
        <v>0</v>
      </c>
      <c r="H70" s="83">
        <v>0</v>
      </c>
    </row>
    <row r="71" spans="1:8" ht="24" customHeight="1">
      <c r="A71" s="24">
        <v>49</v>
      </c>
      <c r="B71" s="25" t="s">
        <v>3741</v>
      </c>
      <c r="C71" s="25" t="s">
        <v>3742</v>
      </c>
      <c r="D71" s="25" t="s">
        <v>312</v>
      </c>
      <c r="E71" s="16">
        <v>2</v>
      </c>
      <c r="F71" s="77">
        <v>0</v>
      </c>
      <c r="G71" s="83">
        <f t="shared" si="2"/>
        <v>0</v>
      </c>
      <c r="H71" s="83">
        <v>0</v>
      </c>
    </row>
    <row r="72" spans="1:8" ht="13.5" customHeight="1">
      <c r="A72" s="53">
        <v>50</v>
      </c>
      <c r="B72" s="54" t="s">
        <v>1566</v>
      </c>
      <c r="C72" s="54" t="s">
        <v>1567</v>
      </c>
      <c r="D72" s="54" t="s">
        <v>1366</v>
      </c>
      <c r="E72" s="55">
        <v>1</v>
      </c>
      <c r="F72" s="80">
        <v>0</v>
      </c>
      <c r="G72" s="87">
        <f t="shared" si="2"/>
        <v>0</v>
      </c>
      <c r="H72" s="87">
        <v>0</v>
      </c>
    </row>
    <row r="73" spans="1:8" ht="13.5" customHeight="1">
      <c r="A73" s="53">
        <v>51</v>
      </c>
      <c r="B73" s="54" t="s">
        <v>1570</v>
      </c>
      <c r="C73" s="54" t="s">
        <v>1571</v>
      </c>
      <c r="D73" s="54" t="s">
        <v>1366</v>
      </c>
      <c r="E73" s="55">
        <v>3</v>
      </c>
      <c r="F73" s="80">
        <v>0</v>
      </c>
      <c r="G73" s="87">
        <f t="shared" si="2"/>
        <v>0</v>
      </c>
      <c r="H73" s="87">
        <v>0</v>
      </c>
    </row>
    <row r="74" spans="1:8" ht="30.75" customHeight="1">
      <c r="A74" s="29"/>
      <c r="B74" s="30"/>
      <c r="C74" s="30" t="s">
        <v>313</v>
      </c>
      <c r="D74" s="30"/>
      <c r="E74" s="31"/>
      <c r="F74" s="81"/>
      <c r="G74" s="89">
        <f>G11+G51+G56</f>
        <v>0</v>
      </c>
      <c r="H74" s="89">
        <v>1365.2842965</v>
      </c>
    </row>
  </sheetData>
  <sheetProtection algorithmName="SHA-512" hashValue="TT89MHzIZcvvCuQvUDDVy0WbxXFek7Su7WbOA5T7AQEWjBE84JdZLjHLA1zb09L0zDtIp0ThxPOIBCtBF1YfnQ==" saltValue="75xvpl1VmrnrFfz7ojFsmg==" spinCount="100000" sheet="1"/>
  <protectedRanges>
    <protectedRange algorithmName="SHA-512" hashValue="i7ypgiyF0uwrgfH0d8qcyPx3J7frrak5FY5F0gnK+dLFQGQ0SzIJcbbRdk+NVsLpQ9/1Y/xmAEM8acPuXtayqQ==" saltValue="ODOzq0wMIZR8Z9Cc8n/2mw==" spinCount="100000" sqref="A74:IV65536 G67:IV73 A67:E73 G46:IV66 A46:E66 G28:IV45 A28:E45 G13:IV27 A13:E27 A1:IV12" name="Rozsah1"/>
  </protectedRanges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10">
    <pageSetUpPr fitToPage="1"/>
  </sheetPr>
  <dimension ref="A1:H34"/>
  <sheetViews>
    <sheetView workbookViewId="0">
      <selection activeCell="C4" sqref="C4"/>
    </sheetView>
  </sheetViews>
  <sheetFormatPr defaultColWidth="10.5" defaultRowHeight="12" customHeight="1"/>
  <cols>
    <col min="1" max="1" width="4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4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315</v>
      </c>
      <c r="B3" s="4"/>
      <c r="C3" s="4"/>
      <c r="D3" s="4"/>
      <c r="E3" s="4"/>
      <c r="F3" s="4"/>
      <c r="G3" s="4"/>
      <c r="H3" s="4"/>
    </row>
    <row r="4" spans="1:8" ht="13.5" customHeight="1">
      <c r="A4" s="5" t="s">
        <v>316</v>
      </c>
      <c r="B4" s="2"/>
      <c r="C4" s="5" t="s">
        <v>383</v>
      </c>
      <c r="D4" s="3"/>
      <c r="E4" s="3"/>
      <c r="F4" s="3"/>
      <c r="G4" s="3"/>
      <c r="H4" s="3"/>
    </row>
    <row r="5" spans="1:8" ht="12.75" customHeight="1">
      <c r="A5" s="4" t="s">
        <v>318</v>
      </c>
      <c r="B5" s="4"/>
      <c r="C5" s="4"/>
      <c r="D5" s="4"/>
      <c r="E5" s="4"/>
      <c r="F5" s="4"/>
      <c r="G5" s="4"/>
      <c r="H5" s="4"/>
    </row>
    <row r="6" spans="1:8" ht="13.5" customHeight="1">
      <c r="A6" s="4" t="s">
        <v>253</v>
      </c>
      <c r="B6" s="4"/>
      <c r="C6" s="4"/>
      <c r="D6" s="4"/>
      <c r="E6" s="4" t="s">
        <v>319</v>
      </c>
      <c r="F6" s="4"/>
      <c r="G6" s="4"/>
      <c r="H6" s="4"/>
    </row>
    <row r="7" spans="1:8" ht="13.5" customHeight="1">
      <c r="A7" s="187" t="s">
        <v>320</v>
      </c>
      <c r="B7" s="188"/>
      <c r="C7" s="188"/>
      <c r="D7" s="7"/>
      <c r="E7" s="4" t="s">
        <v>384</v>
      </c>
      <c r="F7" s="8"/>
      <c r="G7" s="8"/>
      <c r="H7" s="8"/>
    </row>
    <row r="8" spans="1:8" ht="6.75" customHeight="1">
      <c r="A8" s="6"/>
      <c r="B8" s="6"/>
      <c r="C8" s="6"/>
      <c r="D8" s="6"/>
      <c r="E8" s="6"/>
      <c r="F8" s="6"/>
      <c r="G8" s="6"/>
      <c r="H8" s="6"/>
    </row>
    <row r="9" spans="1:8" ht="28.5" customHeight="1">
      <c r="A9" s="9" t="s">
        <v>257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112</v>
      </c>
      <c r="H9" s="9" t="s">
        <v>263</v>
      </c>
    </row>
    <row r="10" spans="1:8" ht="12.75" hidden="1" customHeight="1">
      <c r="A10" s="9" t="s">
        <v>264</v>
      </c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spans="1:8" ht="3" customHeight="1">
      <c r="A11" s="6"/>
      <c r="B11" s="6"/>
      <c r="C11" s="6"/>
      <c r="D11" s="6"/>
      <c r="E11" s="6"/>
      <c r="F11" s="6"/>
      <c r="G11" s="6"/>
      <c r="H11" s="6"/>
    </row>
    <row r="12" spans="1:8" ht="30.75" customHeight="1">
      <c r="A12" s="18"/>
      <c r="B12" s="19" t="s">
        <v>272</v>
      </c>
      <c r="C12" s="19" t="s">
        <v>273</v>
      </c>
      <c r="D12" s="19"/>
      <c r="E12" s="20"/>
      <c r="F12" s="20"/>
      <c r="G12" s="88">
        <f>G13+G29</f>
        <v>0</v>
      </c>
      <c r="H12" s="88">
        <v>0.74706799999999995</v>
      </c>
    </row>
    <row r="13" spans="1:8" ht="28.5" customHeight="1">
      <c r="A13" s="21"/>
      <c r="B13" s="22" t="s">
        <v>264</v>
      </c>
      <c r="C13" s="22" t="s">
        <v>274</v>
      </c>
      <c r="D13" s="22"/>
      <c r="E13" s="23"/>
      <c r="F13" s="23"/>
      <c r="G13" s="85">
        <f>SUM(G14:G28)</f>
        <v>0</v>
      </c>
      <c r="H13" s="85">
        <v>0.74706799999999995</v>
      </c>
    </row>
    <row r="14" spans="1:8" ht="24" customHeight="1">
      <c r="A14" s="24">
        <v>1</v>
      </c>
      <c r="B14" s="25" t="s">
        <v>329</v>
      </c>
      <c r="C14" s="25" t="s">
        <v>330</v>
      </c>
      <c r="D14" s="25" t="s">
        <v>312</v>
      </c>
      <c r="E14" s="16">
        <v>56</v>
      </c>
      <c r="F14" s="77">
        <v>0</v>
      </c>
      <c r="G14" s="83">
        <f>E14*F14</f>
        <v>0</v>
      </c>
      <c r="H14" s="83">
        <v>0</v>
      </c>
    </row>
    <row r="15" spans="1:8" ht="13.5" customHeight="1">
      <c r="A15" s="26">
        <v>2</v>
      </c>
      <c r="B15" s="27" t="s">
        <v>385</v>
      </c>
      <c r="C15" s="27" t="s">
        <v>386</v>
      </c>
      <c r="D15" s="27" t="s">
        <v>312</v>
      </c>
      <c r="E15" s="28">
        <v>56</v>
      </c>
      <c r="F15" s="79">
        <v>0</v>
      </c>
      <c r="G15" s="86">
        <f t="shared" ref="G15:G28" si="0">E15*F15</f>
        <v>0</v>
      </c>
      <c r="H15" s="86">
        <v>7.2800000000000004E-2</v>
      </c>
    </row>
    <row r="16" spans="1:8" ht="24" customHeight="1">
      <c r="A16" s="24">
        <v>3</v>
      </c>
      <c r="B16" s="25" t="s">
        <v>387</v>
      </c>
      <c r="C16" s="25" t="s">
        <v>388</v>
      </c>
      <c r="D16" s="25" t="s">
        <v>312</v>
      </c>
      <c r="E16" s="16">
        <v>56</v>
      </c>
      <c r="F16" s="77">
        <v>0</v>
      </c>
      <c r="G16" s="83">
        <f t="shared" si="0"/>
        <v>0</v>
      </c>
      <c r="H16" s="83">
        <v>2.1839999999999998E-2</v>
      </c>
    </row>
    <row r="17" spans="1:8" ht="13.5" customHeight="1">
      <c r="A17" s="26">
        <v>4</v>
      </c>
      <c r="B17" s="27" t="s">
        <v>389</v>
      </c>
      <c r="C17" s="27" t="s">
        <v>390</v>
      </c>
      <c r="D17" s="27" t="s">
        <v>312</v>
      </c>
      <c r="E17" s="28">
        <v>56.56</v>
      </c>
      <c r="F17" s="79">
        <v>0</v>
      </c>
      <c r="G17" s="86">
        <f t="shared" si="0"/>
        <v>0</v>
      </c>
      <c r="H17" s="86">
        <v>0.11312</v>
      </c>
    </row>
    <row r="18" spans="1:8" ht="24" customHeight="1">
      <c r="A18" s="24">
        <v>5</v>
      </c>
      <c r="B18" s="25" t="s">
        <v>341</v>
      </c>
      <c r="C18" s="25" t="s">
        <v>342</v>
      </c>
      <c r="D18" s="25" t="s">
        <v>312</v>
      </c>
      <c r="E18" s="16">
        <v>56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6</v>
      </c>
      <c r="B19" s="25" t="s">
        <v>352</v>
      </c>
      <c r="C19" s="25" t="s">
        <v>353</v>
      </c>
      <c r="D19" s="25" t="s">
        <v>324</v>
      </c>
      <c r="E19" s="16">
        <v>31.5</v>
      </c>
      <c r="F19" s="77">
        <v>0</v>
      </c>
      <c r="G19" s="83">
        <f t="shared" si="0"/>
        <v>0</v>
      </c>
      <c r="H19" s="83">
        <v>6.3E-3</v>
      </c>
    </row>
    <row r="20" spans="1:8" ht="24" customHeight="1">
      <c r="A20" s="26">
        <v>7</v>
      </c>
      <c r="B20" s="27" t="s">
        <v>354</v>
      </c>
      <c r="C20" s="27" t="s">
        <v>355</v>
      </c>
      <c r="D20" s="27" t="s">
        <v>356</v>
      </c>
      <c r="E20" s="28">
        <v>1.8260000000000001</v>
      </c>
      <c r="F20" s="79">
        <v>0</v>
      </c>
      <c r="G20" s="86">
        <f t="shared" si="0"/>
        <v>0</v>
      </c>
      <c r="H20" s="86">
        <v>1.4607999999999999E-2</v>
      </c>
    </row>
    <row r="21" spans="1:8" ht="24" customHeight="1">
      <c r="A21" s="26">
        <v>8</v>
      </c>
      <c r="B21" s="27" t="s">
        <v>357</v>
      </c>
      <c r="C21" s="27" t="s">
        <v>358</v>
      </c>
      <c r="D21" s="27" t="s">
        <v>312</v>
      </c>
      <c r="E21" s="28">
        <v>224</v>
      </c>
      <c r="F21" s="79">
        <v>0</v>
      </c>
      <c r="G21" s="86">
        <f t="shared" si="0"/>
        <v>0</v>
      </c>
      <c r="H21" s="86">
        <v>2.24E-2</v>
      </c>
    </row>
    <row r="22" spans="1:8" ht="24" customHeight="1">
      <c r="A22" s="24">
        <v>9</v>
      </c>
      <c r="B22" s="25" t="s">
        <v>359</v>
      </c>
      <c r="C22" s="25" t="s">
        <v>360</v>
      </c>
      <c r="D22" s="25" t="s">
        <v>280</v>
      </c>
      <c r="E22" s="16">
        <v>6.0000000000000001E-3</v>
      </c>
      <c r="F22" s="77">
        <v>0</v>
      </c>
      <c r="G22" s="83">
        <f t="shared" si="0"/>
        <v>0</v>
      </c>
      <c r="H22" s="83">
        <v>0</v>
      </c>
    </row>
    <row r="23" spans="1:8" ht="13.5" customHeight="1">
      <c r="A23" s="26">
        <v>10</v>
      </c>
      <c r="B23" s="27" t="s">
        <v>363</v>
      </c>
      <c r="C23" s="27" t="s">
        <v>364</v>
      </c>
      <c r="D23" s="27" t="s">
        <v>280</v>
      </c>
      <c r="E23" s="28">
        <v>6.0000000000000001E-3</v>
      </c>
      <c r="F23" s="79">
        <v>0</v>
      </c>
      <c r="G23" s="86">
        <f t="shared" si="0"/>
        <v>0</v>
      </c>
      <c r="H23" s="86">
        <v>6.0000000000000001E-3</v>
      </c>
    </row>
    <row r="24" spans="1:8" ht="13.5" customHeight="1">
      <c r="A24" s="24">
        <v>11</v>
      </c>
      <c r="B24" s="25" t="s">
        <v>365</v>
      </c>
      <c r="C24" s="25" t="s">
        <v>366</v>
      </c>
      <c r="D24" s="25" t="s">
        <v>277</v>
      </c>
      <c r="E24" s="16">
        <v>2.8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12</v>
      </c>
      <c r="B25" s="25" t="s">
        <v>371</v>
      </c>
      <c r="C25" s="25" t="s">
        <v>372</v>
      </c>
      <c r="D25" s="25" t="s">
        <v>277</v>
      </c>
      <c r="E25" s="16">
        <v>2.8</v>
      </c>
      <c r="F25" s="77">
        <v>0</v>
      </c>
      <c r="G25" s="83">
        <f t="shared" si="0"/>
        <v>0</v>
      </c>
      <c r="H25" s="83">
        <v>0</v>
      </c>
    </row>
    <row r="26" spans="1:8" ht="13.5" customHeight="1">
      <c r="A26" s="26">
        <v>13</v>
      </c>
      <c r="B26" s="27" t="s">
        <v>373</v>
      </c>
      <c r="C26" s="27" t="s">
        <v>374</v>
      </c>
      <c r="D26" s="27" t="s">
        <v>277</v>
      </c>
      <c r="E26" s="28">
        <v>2.8</v>
      </c>
      <c r="F26" s="79">
        <v>0</v>
      </c>
      <c r="G26" s="86">
        <f t="shared" si="0"/>
        <v>0</v>
      </c>
      <c r="H26" s="86">
        <v>0</v>
      </c>
    </row>
    <row r="27" spans="1:8" ht="24" customHeight="1">
      <c r="A27" s="24">
        <v>14</v>
      </c>
      <c r="B27" s="25" t="s">
        <v>375</v>
      </c>
      <c r="C27" s="25" t="s">
        <v>376</v>
      </c>
      <c r="D27" s="25" t="s">
        <v>312</v>
      </c>
      <c r="E27" s="16">
        <v>56</v>
      </c>
      <c r="F27" s="77">
        <v>0</v>
      </c>
      <c r="G27" s="83">
        <f t="shared" si="0"/>
        <v>0</v>
      </c>
      <c r="H27" s="83">
        <v>0</v>
      </c>
    </row>
    <row r="28" spans="1:8" ht="13.5" customHeight="1">
      <c r="A28" s="26">
        <v>15</v>
      </c>
      <c r="B28" s="27" t="s">
        <v>379</v>
      </c>
      <c r="C28" s="27" t="s">
        <v>380</v>
      </c>
      <c r="D28" s="27" t="s">
        <v>280</v>
      </c>
      <c r="E28" s="28">
        <v>0.49</v>
      </c>
      <c r="F28" s="79">
        <v>0</v>
      </c>
      <c r="G28" s="86">
        <f t="shared" si="0"/>
        <v>0</v>
      </c>
      <c r="H28" s="86">
        <v>0.49</v>
      </c>
    </row>
    <row r="29" spans="1:8" ht="28.5" customHeight="1">
      <c r="A29" s="21"/>
      <c r="B29" s="22" t="s">
        <v>302</v>
      </c>
      <c r="C29" s="22" t="s">
        <v>303</v>
      </c>
      <c r="D29" s="22"/>
      <c r="E29" s="23"/>
      <c r="F29" s="76"/>
      <c r="G29" s="85">
        <f>G30</f>
        <v>0</v>
      </c>
      <c r="H29" s="85">
        <v>0</v>
      </c>
    </row>
    <row r="30" spans="1:8" ht="24" customHeight="1">
      <c r="A30" s="24">
        <v>16</v>
      </c>
      <c r="B30" s="25" t="s">
        <v>381</v>
      </c>
      <c r="C30" s="25" t="s">
        <v>382</v>
      </c>
      <c r="D30" s="25" t="s">
        <v>280</v>
      </c>
      <c r="E30" s="16">
        <v>0.747</v>
      </c>
      <c r="F30" s="77">
        <v>0</v>
      </c>
      <c r="G30" s="83">
        <f>E30*F30</f>
        <v>0</v>
      </c>
      <c r="H30" s="83">
        <v>0</v>
      </c>
    </row>
    <row r="31" spans="1:8" ht="30.75" customHeight="1">
      <c r="A31" s="29"/>
      <c r="B31" s="30"/>
      <c r="C31" s="30" t="s">
        <v>313</v>
      </c>
      <c r="D31" s="30"/>
      <c r="E31" s="31"/>
      <c r="F31" s="31"/>
      <c r="G31" s="89">
        <f>G12</f>
        <v>0</v>
      </c>
      <c r="H31" s="89">
        <v>0.74706799999999995</v>
      </c>
    </row>
    <row r="33" spans="1:8" ht="15">
      <c r="B33" s="19"/>
      <c r="C33" s="19"/>
    </row>
    <row r="34" spans="1:8" ht="12" customHeight="1">
      <c r="A34" s="90"/>
      <c r="B34" s="91"/>
      <c r="C34" s="91"/>
      <c r="D34" s="91"/>
      <c r="E34" s="92"/>
      <c r="F34" s="92"/>
      <c r="G34" s="92"/>
      <c r="H34" s="92"/>
    </row>
  </sheetData>
  <sheetProtection algorithmName="SHA-512" hashValue="Wwp3hDOF4P87U6zmG3NWGWxwnW/d1eRnz800sQwLSjjnREf7mLngvPkTBj4nWvZb5a1dGUubZCVnf0XxuEDaBA==" saltValue="MsMPqlE4KtCYx7cWCEgZeA==" spinCount="100000" sheet="1"/>
  <mergeCells count="2">
    <mergeCell ref="A1:H1"/>
    <mergeCell ref="A7:C7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13">
    <pageSetUpPr fitToPage="1"/>
  </sheetPr>
  <dimension ref="A1:H168"/>
  <sheetViews>
    <sheetView topLeftCell="C1" workbookViewId="0">
      <selection activeCell="H13" sqref="H13"/>
    </sheetView>
  </sheetViews>
  <sheetFormatPr defaultColWidth="10.5" defaultRowHeight="12" customHeight="1"/>
  <cols>
    <col min="1" max="1" width="6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391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318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319</v>
      </c>
      <c r="F5" s="4"/>
      <c r="G5" s="4"/>
      <c r="H5" s="4"/>
    </row>
    <row r="6" spans="1:8" ht="13.5" customHeight="1">
      <c r="A6" s="187" t="s">
        <v>320</v>
      </c>
      <c r="B6" s="188"/>
      <c r="C6" s="188"/>
      <c r="D6" s="7"/>
      <c r="E6" s="4" t="s">
        <v>384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G12+G47+G54+G57+G59+G86+G89+G99+G163</f>
        <v>0</v>
      </c>
      <c r="H11" s="88">
        <v>12654.225547780001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SUM(G13:G46)</f>
        <v>0</v>
      </c>
      <c r="H12" s="85">
        <v>4.614465</v>
      </c>
    </row>
    <row r="13" spans="1:8" ht="24" customHeight="1">
      <c r="A13" s="24">
        <v>1</v>
      </c>
      <c r="B13" s="25" t="s">
        <v>392</v>
      </c>
      <c r="C13" s="25" t="s">
        <v>393</v>
      </c>
      <c r="D13" s="25" t="s">
        <v>324</v>
      </c>
      <c r="E13" s="16">
        <v>37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1235</v>
      </c>
      <c r="F14" s="77">
        <v>0</v>
      </c>
      <c r="G14" s="83">
        <f t="shared" ref="G14:G46" si="0">E14*F14</f>
        <v>0</v>
      </c>
      <c r="H14" s="83">
        <v>0</v>
      </c>
    </row>
    <row r="15" spans="1:8" ht="24" customHeight="1">
      <c r="A15" s="24">
        <v>3</v>
      </c>
      <c r="B15" s="25" t="s">
        <v>396</v>
      </c>
      <c r="C15" s="25" t="s">
        <v>397</v>
      </c>
      <c r="D15" s="25" t="s">
        <v>324</v>
      </c>
      <c r="E15" s="16">
        <v>1103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398</v>
      </c>
      <c r="C16" s="25" t="s">
        <v>399</v>
      </c>
      <c r="D16" s="25" t="s">
        <v>287</v>
      </c>
      <c r="E16" s="16">
        <v>230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400</v>
      </c>
      <c r="C17" s="25" t="s">
        <v>401</v>
      </c>
      <c r="D17" s="25" t="s">
        <v>324</v>
      </c>
      <c r="E17" s="16">
        <v>54.5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402</v>
      </c>
      <c r="C18" s="25" t="s">
        <v>403</v>
      </c>
      <c r="D18" s="25" t="s">
        <v>324</v>
      </c>
      <c r="E18" s="16">
        <v>37</v>
      </c>
      <c r="F18" s="77">
        <v>0</v>
      </c>
      <c r="G18" s="83">
        <f t="shared" si="0"/>
        <v>0</v>
      </c>
      <c r="H18" s="83">
        <v>0</v>
      </c>
    </row>
    <row r="19" spans="1:8" ht="24" customHeight="1">
      <c r="A19" s="24">
        <v>7</v>
      </c>
      <c r="B19" s="25" t="s">
        <v>404</v>
      </c>
      <c r="C19" s="25" t="s">
        <v>405</v>
      </c>
      <c r="D19" s="25" t="s">
        <v>324</v>
      </c>
      <c r="E19" s="16">
        <v>1235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406</v>
      </c>
      <c r="C20" s="25" t="s">
        <v>407</v>
      </c>
      <c r="D20" s="25" t="s">
        <v>324</v>
      </c>
      <c r="E20" s="16">
        <v>1235</v>
      </c>
      <c r="F20" s="77">
        <v>0</v>
      </c>
      <c r="G20" s="83">
        <f t="shared" si="0"/>
        <v>0</v>
      </c>
      <c r="H20" s="83">
        <v>0</v>
      </c>
    </row>
    <row r="21" spans="1:8" ht="24" customHeight="1">
      <c r="A21" s="24">
        <v>9</v>
      </c>
      <c r="B21" s="25" t="s">
        <v>408</v>
      </c>
      <c r="C21" s="25" t="s">
        <v>409</v>
      </c>
      <c r="D21" s="25" t="s">
        <v>277</v>
      </c>
      <c r="E21" s="16">
        <v>99.15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410</v>
      </c>
      <c r="C22" s="25" t="s">
        <v>411</v>
      </c>
      <c r="D22" s="25" t="s">
        <v>277</v>
      </c>
      <c r="E22" s="16">
        <v>0.29399999999999998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412</v>
      </c>
      <c r="C23" s="25" t="s">
        <v>413</v>
      </c>
      <c r="D23" s="25" t="s">
        <v>277</v>
      </c>
      <c r="E23" s="16">
        <v>6139.5</v>
      </c>
      <c r="F23" s="77">
        <v>0</v>
      </c>
      <c r="G23" s="83">
        <f t="shared" si="0"/>
        <v>0</v>
      </c>
      <c r="H23" s="83">
        <v>0</v>
      </c>
    </row>
    <row r="24" spans="1:8" ht="24" customHeight="1">
      <c r="A24" s="24">
        <v>12</v>
      </c>
      <c r="B24" s="25" t="s">
        <v>414</v>
      </c>
      <c r="C24" s="25" t="s">
        <v>415</v>
      </c>
      <c r="D24" s="25" t="s">
        <v>277</v>
      </c>
      <c r="E24" s="16">
        <v>3069.75</v>
      </c>
      <c r="F24" s="77">
        <v>0</v>
      </c>
      <c r="G24" s="83">
        <f t="shared" si="0"/>
        <v>0</v>
      </c>
      <c r="H24" s="83">
        <v>0</v>
      </c>
    </row>
    <row r="25" spans="1:8" ht="13.5" customHeight="1">
      <c r="A25" s="24">
        <v>13</v>
      </c>
      <c r="B25" s="25" t="s">
        <v>416</v>
      </c>
      <c r="C25" s="25" t="s">
        <v>417</v>
      </c>
      <c r="D25" s="25" t="s">
        <v>277</v>
      </c>
      <c r="E25" s="16">
        <v>6.99</v>
      </c>
      <c r="F25" s="77">
        <v>0</v>
      </c>
      <c r="G25" s="83">
        <f t="shared" si="0"/>
        <v>0</v>
      </c>
      <c r="H25" s="83">
        <v>0</v>
      </c>
    </row>
    <row r="26" spans="1:8" ht="24" customHeight="1">
      <c r="A26" s="24">
        <v>14</v>
      </c>
      <c r="B26" s="25" t="s">
        <v>418</v>
      </c>
      <c r="C26" s="25" t="s">
        <v>419</v>
      </c>
      <c r="D26" s="25" t="s">
        <v>277</v>
      </c>
      <c r="E26" s="16">
        <v>3.4950000000000001</v>
      </c>
      <c r="F26" s="77">
        <v>0</v>
      </c>
      <c r="G26" s="83">
        <f t="shared" si="0"/>
        <v>0</v>
      </c>
      <c r="H26" s="83">
        <v>0</v>
      </c>
    </row>
    <row r="27" spans="1:8" ht="13.5" customHeight="1">
      <c r="A27" s="24">
        <v>15</v>
      </c>
      <c r="B27" s="25" t="s">
        <v>420</v>
      </c>
      <c r="C27" s="25" t="s">
        <v>421</v>
      </c>
      <c r="D27" s="25" t="s">
        <v>277</v>
      </c>
      <c r="E27" s="16">
        <v>158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422</v>
      </c>
      <c r="C28" s="25" t="s">
        <v>423</v>
      </c>
      <c r="D28" s="25" t="s">
        <v>277</v>
      </c>
      <c r="E28" s="16">
        <v>79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4">
        <v>17</v>
      </c>
      <c r="B29" s="25" t="s">
        <v>424</v>
      </c>
      <c r="C29" s="25" t="s">
        <v>425</v>
      </c>
      <c r="D29" s="25" t="s">
        <v>277</v>
      </c>
      <c r="E29" s="16">
        <v>33.389000000000003</v>
      </c>
      <c r="F29" s="77">
        <v>0</v>
      </c>
      <c r="G29" s="83">
        <f t="shared" si="0"/>
        <v>0</v>
      </c>
      <c r="H29" s="83">
        <v>0</v>
      </c>
    </row>
    <row r="30" spans="1:8" ht="24" customHeight="1">
      <c r="A30" s="24">
        <v>18</v>
      </c>
      <c r="B30" s="25" t="s">
        <v>426</v>
      </c>
      <c r="C30" s="25" t="s">
        <v>427</v>
      </c>
      <c r="D30" s="25" t="s">
        <v>277</v>
      </c>
      <c r="E30" s="16">
        <v>16.695</v>
      </c>
      <c r="F30" s="77">
        <v>0</v>
      </c>
      <c r="G30" s="83">
        <f t="shared" si="0"/>
        <v>0</v>
      </c>
      <c r="H30" s="83">
        <v>0</v>
      </c>
    </row>
    <row r="31" spans="1:8" ht="34.5" customHeight="1">
      <c r="A31" s="24">
        <v>19</v>
      </c>
      <c r="B31" s="25" t="s">
        <v>428</v>
      </c>
      <c r="C31" s="25" t="s">
        <v>429</v>
      </c>
      <c r="D31" s="25" t="s">
        <v>277</v>
      </c>
      <c r="E31" s="16">
        <v>3357.6370000000002</v>
      </c>
      <c r="F31" s="77">
        <v>0</v>
      </c>
      <c r="G31" s="83">
        <f t="shared" si="0"/>
        <v>0</v>
      </c>
      <c r="H31" s="83">
        <v>0</v>
      </c>
    </row>
    <row r="32" spans="1:8" ht="24" customHeight="1">
      <c r="A32" s="24">
        <v>20</v>
      </c>
      <c r="B32" s="25" t="s">
        <v>430</v>
      </c>
      <c r="C32" s="25" t="s">
        <v>431</v>
      </c>
      <c r="D32" s="25" t="s">
        <v>277</v>
      </c>
      <c r="E32" s="16">
        <v>4745.4570000000003</v>
      </c>
      <c r="F32" s="77">
        <v>0</v>
      </c>
      <c r="G32" s="83">
        <f t="shared" si="0"/>
        <v>0</v>
      </c>
      <c r="H32" s="83">
        <v>0</v>
      </c>
    </row>
    <row r="33" spans="1:8" ht="34.5" customHeight="1">
      <c r="A33" s="57"/>
      <c r="B33" s="44">
        <v>162501142</v>
      </c>
      <c r="C33" s="44" t="s">
        <v>432</v>
      </c>
      <c r="D33" s="44" t="s">
        <v>277</v>
      </c>
      <c r="E33" s="45">
        <v>4745.4570000000003</v>
      </c>
      <c r="F33" s="78">
        <v>0</v>
      </c>
      <c r="G33" s="84">
        <f>E33*F33</f>
        <v>0</v>
      </c>
      <c r="H33" s="84">
        <v>0</v>
      </c>
    </row>
    <row r="34" spans="1:8" ht="34.5" customHeight="1">
      <c r="A34" s="57"/>
      <c r="B34" s="44">
        <v>162501143</v>
      </c>
      <c r="C34" s="44" t="s">
        <v>433</v>
      </c>
      <c r="D34" s="44" t="s">
        <v>277</v>
      </c>
      <c r="E34" s="45">
        <v>128127.33900000001</v>
      </c>
      <c r="F34" s="78">
        <v>0</v>
      </c>
      <c r="G34" s="84">
        <f>E34*F34</f>
        <v>0</v>
      </c>
      <c r="H34" s="84">
        <v>0</v>
      </c>
    </row>
    <row r="35" spans="1:8" ht="24" customHeight="1">
      <c r="A35" s="24">
        <v>22</v>
      </c>
      <c r="B35" s="25" t="s">
        <v>434</v>
      </c>
      <c r="C35" s="25" t="s">
        <v>435</v>
      </c>
      <c r="D35" s="25" t="s">
        <v>277</v>
      </c>
      <c r="E35" s="16">
        <v>1284</v>
      </c>
      <c r="F35" s="77">
        <v>0</v>
      </c>
      <c r="G35" s="83">
        <f t="shared" si="0"/>
        <v>0</v>
      </c>
      <c r="H35" s="83">
        <v>0</v>
      </c>
    </row>
    <row r="36" spans="1:8" ht="24" customHeight="1">
      <c r="A36" s="47"/>
      <c r="B36" s="58">
        <v>410004400</v>
      </c>
      <c r="C36" s="58" t="s">
        <v>436</v>
      </c>
      <c r="D36" s="58" t="s">
        <v>280</v>
      </c>
      <c r="E36" s="59">
        <v>2490.58</v>
      </c>
      <c r="F36" s="94">
        <v>0</v>
      </c>
      <c r="G36" s="95">
        <f t="shared" si="0"/>
        <v>0</v>
      </c>
      <c r="H36" s="95">
        <v>0</v>
      </c>
    </row>
    <row r="37" spans="1:8" ht="24" customHeight="1">
      <c r="A37" s="24">
        <v>24</v>
      </c>
      <c r="B37" s="25" t="s">
        <v>437</v>
      </c>
      <c r="C37" s="25" t="s">
        <v>438</v>
      </c>
      <c r="D37" s="25" t="s">
        <v>280</v>
      </c>
      <c r="E37" s="16">
        <v>8201.7549999999992</v>
      </c>
      <c r="F37" s="77">
        <v>0</v>
      </c>
      <c r="G37" s="83">
        <f t="shared" si="0"/>
        <v>0</v>
      </c>
      <c r="H37" s="83">
        <v>0</v>
      </c>
    </row>
    <row r="38" spans="1:8" ht="24" customHeight="1">
      <c r="A38" s="24">
        <v>25</v>
      </c>
      <c r="B38" s="25" t="s">
        <v>275</v>
      </c>
      <c r="C38" s="25" t="s">
        <v>276</v>
      </c>
      <c r="D38" s="25" t="s">
        <v>277</v>
      </c>
      <c r="E38" s="16">
        <v>2.1619999999999999</v>
      </c>
      <c r="F38" s="77">
        <v>0</v>
      </c>
      <c r="G38" s="83">
        <f t="shared" si="0"/>
        <v>0</v>
      </c>
      <c r="H38" s="83">
        <v>0</v>
      </c>
    </row>
    <row r="39" spans="1:8" ht="13.5" customHeight="1">
      <c r="A39" s="38">
        <v>26</v>
      </c>
      <c r="B39" s="27" t="s">
        <v>439</v>
      </c>
      <c r="C39" s="27" t="s">
        <v>440</v>
      </c>
      <c r="D39" s="27" t="s">
        <v>280</v>
      </c>
      <c r="E39" s="28">
        <v>4.1710000000000003</v>
      </c>
      <c r="F39" s="79">
        <v>0</v>
      </c>
      <c r="G39" s="86">
        <f t="shared" si="0"/>
        <v>0</v>
      </c>
      <c r="H39" s="86">
        <v>4.1710000000000003</v>
      </c>
    </row>
    <row r="40" spans="1:8" ht="13.5" customHeight="1">
      <c r="A40" s="24">
        <v>27</v>
      </c>
      <c r="B40" s="25" t="s">
        <v>441</v>
      </c>
      <c r="C40" s="25" t="s">
        <v>442</v>
      </c>
      <c r="D40" s="25" t="s">
        <v>324</v>
      </c>
      <c r="E40" s="16">
        <v>3760</v>
      </c>
      <c r="F40" s="77">
        <v>0</v>
      </c>
      <c r="G40" s="83">
        <f t="shared" si="0"/>
        <v>0</v>
      </c>
      <c r="H40" s="83">
        <v>0</v>
      </c>
    </row>
    <row r="41" spans="1:8" ht="13.5" customHeight="1">
      <c r="A41" s="24">
        <v>28</v>
      </c>
      <c r="B41" s="25" t="s">
        <v>443</v>
      </c>
      <c r="C41" s="25" t="s">
        <v>444</v>
      </c>
      <c r="D41" s="25" t="s">
        <v>324</v>
      </c>
      <c r="E41" s="16">
        <v>1900</v>
      </c>
      <c r="F41" s="77">
        <v>0</v>
      </c>
      <c r="G41" s="83">
        <f t="shared" si="0"/>
        <v>0</v>
      </c>
      <c r="H41" s="83">
        <v>0</v>
      </c>
    </row>
    <row r="42" spans="1:8" ht="24" customHeight="1">
      <c r="A42" s="24">
        <v>29</v>
      </c>
      <c r="B42" s="25" t="s">
        <v>445</v>
      </c>
      <c r="C42" s="25" t="s">
        <v>446</v>
      </c>
      <c r="D42" s="25" t="s">
        <v>324</v>
      </c>
      <c r="E42" s="16">
        <v>137</v>
      </c>
      <c r="F42" s="77">
        <v>0</v>
      </c>
      <c r="G42" s="83">
        <f t="shared" si="0"/>
        <v>0</v>
      </c>
      <c r="H42" s="83">
        <v>0</v>
      </c>
    </row>
    <row r="43" spans="1:8" ht="24" customHeight="1">
      <c r="A43" s="24">
        <v>30</v>
      </c>
      <c r="B43" s="25" t="s">
        <v>447</v>
      </c>
      <c r="C43" s="25" t="s">
        <v>448</v>
      </c>
      <c r="D43" s="25" t="s">
        <v>324</v>
      </c>
      <c r="E43" s="16">
        <v>524</v>
      </c>
      <c r="F43" s="77">
        <v>0</v>
      </c>
      <c r="G43" s="83">
        <f t="shared" si="0"/>
        <v>0</v>
      </c>
      <c r="H43" s="83">
        <v>0</v>
      </c>
    </row>
    <row r="44" spans="1:8" ht="13.5" customHeight="1">
      <c r="A44" s="24">
        <v>31</v>
      </c>
      <c r="B44" s="25" t="s">
        <v>449</v>
      </c>
      <c r="C44" s="25" t="s">
        <v>450</v>
      </c>
      <c r="D44" s="25" t="s">
        <v>324</v>
      </c>
      <c r="E44" s="16">
        <v>661</v>
      </c>
      <c r="F44" s="77">
        <v>0</v>
      </c>
      <c r="G44" s="83">
        <f t="shared" si="0"/>
        <v>0</v>
      </c>
      <c r="H44" s="83">
        <v>0.42304000000000003</v>
      </c>
    </row>
    <row r="45" spans="1:8" ht="13.5" customHeight="1">
      <c r="A45" s="38">
        <v>32</v>
      </c>
      <c r="B45" s="27" t="s">
        <v>451</v>
      </c>
      <c r="C45" s="27" t="s">
        <v>452</v>
      </c>
      <c r="D45" s="27" t="s">
        <v>453</v>
      </c>
      <c r="E45" s="28">
        <v>20.425000000000001</v>
      </c>
      <c r="F45" s="79">
        <v>0</v>
      </c>
      <c r="G45" s="86">
        <f t="shared" si="0"/>
        <v>0</v>
      </c>
      <c r="H45" s="86">
        <v>2.0424999999999999E-2</v>
      </c>
    </row>
    <row r="46" spans="1:8" ht="24" customHeight="1">
      <c r="A46" s="24">
        <v>33</v>
      </c>
      <c r="B46" s="25" t="s">
        <v>454</v>
      </c>
      <c r="C46" s="25" t="s">
        <v>455</v>
      </c>
      <c r="D46" s="25" t="s">
        <v>324</v>
      </c>
      <c r="E46" s="16">
        <v>17.5</v>
      </c>
      <c r="F46" s="77">
        <v>0</v>
      </c>
      <c r="G46" s="83">
        <f t="shared" si="0"/>
        <v>0</v>
      </c>
      <c r="H46" s="83">
        <v>0</v>
      </c>
    </row>
    <row r="47" spans="1:8" ht="28.5" customHeight="1">
      <c r="A47" s="21"/>
      <c r="B47" s="22" t="s">
        <v>265</v>
      </c>
      <c r="C47" s="22" t="s">
        <v>456</v>
      </c>
      <c r="D47" s="22"/>
      <c r="E47" s="23"/>
      <c r="F47" s="76"/>
      <c r="G47" s="85">
        <f>SUM(G48:G53)</f>
        <v>0</v>
      </c>
      <c r="H47" s="85">
        <v>243.94382770000001</v>
      </c>
    </row>
    <row r="48" spans="1:8" ht="13.5" customHeight="1">
      <c r="A48" s="24">
        <v>34</v>
      </c>
      <c r="B48" s="25" t="s">
        <v>457</v>
      </c>
      <c r="C48" s="25" t="s">
        <v>458</v>
      </c>
      <c r="D48" s="25" t="s">
        <v>277</v>
      </c>
      <c r="E48" s="16">
        <v>18.96</v>
      </c>
      <c r="F48" s="77">
        <v>0</v>
      </c>
      <c r="G48" s="83">
        <f t="shared" ref="G48:G53" si="1">E48*F48</f>
        <v>0</v>
      </c>
      <c r="H48" s="83">
        <v>39.911558399999997</v>
      </c>
    </row>
    <row r="49" spans="1:8" ht="24" customHeight="1">
      <c r="A49" s="24">
        <v>35</v>
      </c>
      <c r="B49" s="25" t="s">
        <v>459</v>
      </c>
      <c r="C49" s="25" t="s">
        <v>460</v>
      </c>
      <c r="D49" s="25" t="s">
        <v>287</v>
      </c>
      <c r="E49" s="16">
        <v>632</v>
      </c>
      <c r="F49" s="77">
        <v>0</v>
      </c>
      <c r="G49" s="83">
        <f t="shared" si="1"/>
        <v>0</v>
      </c>
      <c r="H49" s="83">
        <v>186.25040000000001</v>
      </c>
    </row>
    <row r="50" spans="1:8" ht="24" customHeight="1">
      <c r="A50" s="38">
        <v>36</v>
      </c>
      <c r="B50" s="27" t="s">
        <v>461</v>
      </c>
      <c r="C50" s="27" t="s">
        <v>462</v>
      </c>
      <c r="D50" s="27" t="s">
        <v>287</v>
      </c>
      <c r="E50" s="28">
        <v>632</v>
      </c>
      <c r="F50" s="79">
        <v>0</v>
      </c>
      <c r="G50" s="83">
        <f t="shared" si="1"/>
        <v>0</v>
      </c>
      <c r="H50" s="86">
        <v>0.63200000000000001</v>
      </c>
    </row>
    <row r="51" spans="1:8" ht="13.5" customHeight="1">
      <c r="A51" s="24">
        <v>37</v>
      </c>
      <c r="B51" s="25" t="s">
        <v>463</v>
      </c>
      <c r="C51" s="25" t="s">
        <v>464</v>
      </c>
      <c r="D51" s="25" t="s">
        <v>277</v>
      </c>
      <c r="E51" s="16">
        <v>6.99</v>
      </c>
      <c r="F51" s="77">
        <v>0</v>
      </c>
      <c r="G51" s="83">
        <f t="shared" si="1"/>
        <v>0</v>
      </c>
      <c r="H51" s="83">
        <v>15.3365493</v>
      </c>
    </row>
    <row r="52" spans="1:8" ht="24" customHeight="1">
      <c r="A52" s="24">
        <v>38</v>
      </c>
      <c r="B52" s="25" t="s">
        <v>465</v>
      </c>
      <c r="C52" s="25" t="s">
        <v>466</v>
      </c>
      <c r="D52" s="25" t="s">
        <v>324</v>
      </c>
      <c r="E52" s="16">
        <v>4140</v>
      </c>
      <c r="F52" s="77">
        <v>0</v>
      </c>
      <c r="G52" s="83">
        <f t="shared" si="1"/>
        <v>0</v>
      </c>
      <c r="H52" s="83">
        <v>0.1242</v>
      </c>
    </row>
    <row r="53" spans="1:8" ht="13.5" customHeight="1">
      <c r="A53" s="38">
        <v>39</v>
      </c>
      <c r="B53" s="27" t="s">
        <v>467</v>
      </c>
      <c r="C53" s="27" t="s">
        <v>468</v>
      </c>
      <c r="D53" s="27" t="s">
        <v>324</v>
      </c>
      <c r="E53" s="28">
        <v>4222.8</v>
      </c>
      <c r="F53" s="79">
        <v>0</v>
      </c>
      <c r="G53" s="83">
        <f t="shared" si="1"/>
        <v>0</v>
      </c>
      <c r="H53" s="86">
        <v>1.68912</v>
      </c>
    </row>
    <row r="54" spans="1:8" ht="28.5" customHeight="1">
      <c r="A54" s="21"/>
      <c r="B54" s="22" t="s">
        <v>266</v>
      </c>
      <c r="C54" s="22" t="s">
        <v>469</v>
      </c>
      <c r="D54" s="22"/>
      <c r="E54" s="23"/>
      <c r="F54" s="76"/>
      <c r="G54" s="85">
        <f>SUM(G55:G56)</f>
        <v>0</v>
      </c>
      <c r="H54" s="85">
        <v>5.8500000000000002E-3</v>
      </c>
    </row>
    <row r="55" spans="1:8" ht="13.5" customHeight="1">
      <c r="A55" s="24">
        <v>40</v>
      </c>
      <c r="B55" s="25" t="s">
        <v>470</v>
      </c>
      <c r="C55" s="25" t="s">
        <v>471</v>
      </c>
      <c r="D55" s="25" t="s">
        <v>287</v>
      </c>
      <c r="E55" s="16">
        <v>2.4</v>
      </c>
      <c r="F55" s="77">
        <v>0</v>
      </c>
      <c r="G55" s="83">
        <f>E55*F55</f>
        <v>0</v>
      </c>
      <c r="H55" s="83">
        <v>0</v>
      </c>
    </row>
    <row r="56" spans="1:8" ht="13.5" customHeight="1">
      <c r="A56" s="38">
        <v>41</v>
      </c>
      <c r="B56" s="27" t="s">
        <v>472</v>
      </c>
      <c r="C56" s="27" t="s">
        <v>473</v>
      </c>
      <c r="D56" s="27" t="s">
        <v>312</v>
      </c>
      <c r="E56" s="28">
        <v>1</v>
      </c>
      <c r="F56" s="79">
        <v>0</v>
      </c>
      <c r="G56" s="86">
        <f>E56*F56</f>
        <v>0</v>
      </c>
      <c r="H56" s="86">
        <v>5.8500000000000002E-3</v>
      </c>
    </row>
    <row r="57" spans="1:8" ht="28.5" customHeight="1">
      <c r="A57" s="21"/>
      <c r="B57" s="22" t="s">
        <v>267</v>
      </c>
      <c r="C57" s="22" t="s">
        <v>474</v>
      </c>
      <c r="D57" s="22"/>
      <c r="E57" s="23"/>
      <c r="F57" s="76"/>
      <c r="G57" s="85">
        <f>G58</f>
        <v>0</v>
      </c>
      <c r="H57" s="85">
        <v>4.3974764799999999</v>
      </c>
    </row>
    <row r="58" spans="1:8" ht="13.5" customHeight="1">
      <c r="A58" s="24">
        <v>42</v>
      </c>
      <c r="B58" s="25" t="s">
        <v>475</v>
      </c>
      <c r="C58" s="25" t="s">
        <v>476</v>
      </c>
      <c r="D58" s="25" t="s">
        <v>277</v>
      </c>
      <c r="E58" s="16">
        <v>1.984</v>
      </c>
      <c r="F58" s="77">
        <v>0</v>
      </c>
      <c r="G58" s="83">
        <f>E58*F58</f>
        <v>0</v>
      </c>
      <c r="H58" s="83">
        <v>4.3974764799999999</v>
      </c>
    </row>
    <row r="59" spans="1:8" ht="28.5" customHeight="1">
      <c r="A59" s="21"/>
      <c r="B59" s="22" t="s">
        <v>268</v>
      </c>
      <c r="C59" s="22" t="s">
        <v>477</v>
      </c>
      <c r="D59" s="22"/>
      <c r="E59" s="23"/>
      <c r="F59" s="76"/>
      <c r="G59" s="85">
        <f>SUM(G60:G85)</f>
        <v>0</v>
      </c>
      <c r="H59" s="85">
        <v>11978.771674</v>
      </c>
    </row>
    <row r="60" spans="1:8" ht="24" customHeight="1">
      <c r="A60" s="24">
        <v>46</v>
      </c>
      <c r="B60" s="25" t="s">
        <v>478</v>
      </c>
      <c r="C60" s="25" t="s">
        <v>479</v>
      </c>
      <c r="D60" s="25" t="s">
        <v>324</v>
      </c>
      <c r="E60" s="16">
        <v>89.8</v>
      </c>
      <c r="F60" s="77">
        <v>0</v>
      </c>
      <c r="G60" s="83">
        <f t="shared" ref="G60:G85" si="2">E60*F60</f>
        <v>0</v>
      </c>
      <c r="H60" s="83">
        <v>16.978486</v>
      </c>
    </row>
    <row r="61" spans="1:8" ht="24" customHeight="1">
      <c r="A61" s="24">
        <v>47</v>
      </c>
      <c r="B61" s="25" t="s">
        <v>480</v>
      </c>
      <c r="C61" s="25" t="s">
        <v>481</v>
      </c>
      <c r="D61" s="25" t="s">
        <v>324</v>
      </c>
      <c r="E61" s="16">
        <v>867.5</v>
      </c>
      <c r="F61" s="77">
        <v>0</v>
      </c>
      <c r="G61" s="83">
        <f t="shared" si="2"/>
        <v>0</v>
      </c>
      <c r="H61" s="83">
        <v>227.085475</v>
      </c>
    </row>
    <row r="62" spans="1:8" ht="24" customHeight="1">
      <c r="A62" s="24">
        <v>48</v>
      </c>
      <c r="B62" s="25" t="s">
        <v>482</v>
      </c>
      <c r="C62" s="25" t="s">
        <v>483</v>
      </c>
      <c r="D62" s="25" t="s">
        <v>324</v>
      </c>
      <c r="E62" s="16">
        <v>99.5</v>
      </c>
      <c r="F62" s="77">
        <v>0</v>
      </c>
      <c r="G62" s="83">
        <f t="shared" si="2"/>
        <v>0</v>
      </c>
      <c r="H62" s="83">
        <v>27.854030000000002</v>
      </c>
    </row>
    <row r="63" spans="1:8" ht="24" customHeight="1">
      <c r="A63" s="24">
        <v>49</v>
      </c>
      <c r="B63" s="25" t="s">
        <v>484</v>
      </c>
      <c r="C63" s="25" t="s">
        <v>485</v>
      </c>
      <c r="D63" s="25" t="s">
        <v>324</v>
      </c>
      <c r="E63" s="16">
        <v>5660</v>
      </c>
      <c r="F63" s="77">
        <v>0</v>
      </c>
      <c r="G63" s="83">
        <f t="shared" si="2"/>
        <v>0</v>
      </c>
      <c r="H63" s="83">
        <v>2098.7280000000001</v>
      </c>
    </row>
    <row r="64" spans="1:8" ht="13.5" customHeight="1">
      <c r="A64" s="24">
        <v>50</v>
      </c>
      <c r="B64" s="25" t="s">
        <v>486</v>
      </c>
      <c r="C64" s="25" t="s">
        <v>487</v>
      </c>
      <c r="D64" s="25" t="s">
        <v>324</v>
      </c>
      <c r="E64" s="16">
        <v>957.3</v>
      </c>
      <c r="F64" s="77">
        <v>0</v>
      </c>
      <c r="G64" s="83">
        <f t="shared" si="2"/>
        <v>0</v>
      </c>
      <c r="H64" s="83">
        <v>262.44379500000002</v>
      </c>
    </row>
    <row r="65" spans="1:8" ht="24" customHeight="1">
      <c r="A65" s="47"/>
      <c r="B65" s="44">
        <v>567132112</v>
      </c>
      <c r="C65" s="44" t="s">
        <v>488</v>
      </c>
      <c r="D65" s="44" t="s">
        <v>324</v>
      </c>
      <c r="E65" s="45">
        <v>99.5</v>
      </c>
      <c r="F65" s="78">
        <v>0</v>
      </c>
      <c r="G65" s="84">
        <f>E65*F65</f>
        <v>0</v>
      </c>
      <c r="H65" s="84">
        <v>39.84975</v>
      </c>
    </row>
    <row r="66" spans="1:8" ht="24" customHeight="1">
      <c r="A66" s="24">
        <v>52</v>
      </c>
      <c r="B66" s="25" t="s">
        <v>489</v>
      </c>
      <c r="C66" s="25" t="s">
        <v>490</v>
      </c>
      <c r="D66" s="25" t="s">
        <v>324</v>
      </c>
      <c r="E66" s="16">
        <v>5304</v>
      </c>
      <c r="F66" s="77">
        <v>0</v>
      </c>
      <c r="G66" s="83">
        <f t="shared" si="2"/>
        <v>0</v>
      </c>
      <c r="H66" s="83">
        <v>2374.1764800000001</v>
      </c>
    </row>
    <row r="67" spans="1:8" ht="24" customHeight="1">
      <c r="A67" s="24">
        <v>53</v>
      </c>
      <c r="B67" s="25" t="s">
        <v>491</v>
      </c>
      <c r="C67" s="25" t="s">
        <v>492</v>
      </c>
      <c r="D67" s="25" t="s">
        <v>277</v>
      </c>
      <c r="E67" s="16">
        <v>281.39999999999998</v>
      </c>
      <c r="F67" s="77">
        <v>0</v>
      </c>
      <c r="G67" s="83">
        <f t="shared" si="2"/>
        <v>0</v>
      </c>
      <c r="H67" s="83">
        <v>0</v>
      </c>
    </row>
    <row r="68" spans="1:8" ht="24" customHeight="1">
      <c r="A68" s="24">
        <v>54</v>
      </c>
      <c r="B68" s="25" t="s">
        <v>493</v>
      </c>
      <c r="C68" s="25" t="s">
        <v>494</v>
      </c>
      <c r="D68" s="25" t="s">
        <v>324</v>
      </c>
      <c r="E68" s="16">
        <v>5403.5</v>
      </c>
      <c r="F68" s="77">
        <v>0</v>
      </c>
      <c r="G68" s="83">
        <f t="shared" si="2"/>
        <v>0</v>
      </c>
      <c r="H68" s="83">
        <v>32.475034999999998</v>
      </c>
    </row>
    <row r="69" spans="1:8" ht="24" customHeight="1">
      <c r="A69" s="24">
        <v>55</v>
      </c>
      <c r="B69" s="25" t="s">
        <v>495</v>
      </c>
      <c r="C69" s="25" t="s">
        <v>496</v>
      </c>
      <c r="D69" s="25" t="s">
        <v>324</v>
      </c>
      <c r="E69" s="16">
        <v>10683</v>
      </c>
      <c r="F69" s="77">
        <v>0</v>
      </c>
      <c r="G69" s="83">
        <f t="shared" si="2"/>
        <v>0</v>
      </c>
      <c r="H69" s="83">
        <v>6.5166300000000001</v>
      </c>
    </row>
    <row r="70" spans="1:8" ht="24" customHeight="1">
      <c r="A70" s="47"/>
      <c r="B70" s="44">
        <v>576131321</v>
      </c>
      <c r="C70" s="44" t="s">
        <v>497</v>
      </c>
      <c r="D70" s="44" t="s">
        <v>324</v>
      </c>
      <c r="E70" s="45">
        <v>5893</v>
      </c>
      <c r="F70" s="78">
        <v>0</v>
      </c>
      <c r="G70" s="84">
        <f>E70*F70</f>
        <v>0</v>
      </c>
      <c r="H70" s="84">
        <v>569.73523999999998</v>
      </c>
    </row>
    <row r="71" spans="1:8" ht="24" customHeight="1">
      <c r="A71" s="24">
        <v>57</v>
      </c>
      <c r="B71" s="25" t="s">
        <v>498</v>
      </c>
      <c r="C71" s="25" t="s">
        <v>499</v>
      </c>
      <c r="D71" s="25" t="s">
        <v>324</v>
      </c>
      <c r="E71" s="16">
        <v>867.5</v>
      </c>
      <c r="F71" s="77">
        <v>0</v>
      </c>
      <c r="G71" s="83">
        <f t="shared" si="2"/>
        <v>0</v>
      </c>
      <c r="H71" s="83">
        <v>89.985775000000004</v>
      </c>
    </row>
    <row r="72" spans="1:8" ht="24" customHeight="1">
      <c r="A72" s="24">
        <v>58</v>
      </c>
      <c r="B72" s="25" t="s">
        <v>500</v>
      </c>
      <c r="C72" s="25" t="s">
        <v>501</v>
      </c>
      <c r="D72" s="25" t="s">
        <v>324</v>
      </c>
      <c r="E72" s="16">
        <v>4790</v>
      </c>
      <c r="F72" s="77">
        <v>0</v>
      </c>
      <c r="G72" s="83">
        <f t="shared" si="2"/>
        <v>0</v>
      </c>
      <c r="H72" s="83">
        <v>745.27610000000004</v>
      </c>
    </row>
    <row r="73" spans="1:8" ht="24" customHeight="1">
      <c r="A73" s="24">
        <v>59</v>
      </c>
      <c r="B73" s="25" t="s">
        <v>502</v>
      </c>
      <c r="C73" s="25" t="s">
        <v>503</v>
      </c>
      <c r="D73" s="25" t="s">
        <v>324</v>
      </c>
      <c r="E73" s="16">
        <v>99.5</v>
      </c>
      <c r="F73" s="77">
        <v>0</v>
      </c>
      <c r="G73" s="83">
        <f t="shared" si="2"/>
        <v>0</v>
      </c>
      <c r="H73" s="83">
        <v>15.481204999999999</v>
      </c>
    </row>
    <row r="74" spans="1:8" ht="24" customHeight="1">
      <c r="A74" s="24">
        <v>60</v>
      </c>
      <c r="B74" s="25" t="s">
        <v>504</v>
      </c>
      <c r="C74" s="25" t="s">
        <v>505</v>
      </c>
      <c r="D74" s="25" t="s">
        <v>324</v>
      </c>
      <c r="E74" s="16">
        <v>4790</v>
      </c>
      <c r="F74" s="77">
        <v>0</v>
      </c>
      <c r="G74" s="83">
        <f t="shared" si="2"/>
        <v>0</v>
      </c>
      <c r="H74" s="83">
        <v>869.48080000000004</v>
      </c>
    </row>
    <row r="75" spans="1:8" ht="24" customHeight="1">
      <c r="A75" s="24">
        <v>61</v>
      </c>
      <c r="B75" s="25" t="s">
        <v>506</v>
      </c>
      <c r="C75" s="25" t="s">
        <v>507</v>
      </c>
      <c r="D75" s="25" t="s">
        <v>324</v>
      </c>
      <c r="E75" s="16">
        <v>99.5</v>
      </c>
      <c r="F75" s="77">
        <v>0</v>
      </c>
      <c r="G75" s="83">
        <f t="shared" si="2"/>
        <v>0</v>
      </c>
      <c r="H75" s="83">
        <v>57.894075000000001</v>
      </c>
    </row>
    <row r="76" spans="1:8" ht="24" customHeight="1">
      <c r="A76" s="24">
        <v>62</v>
      </c>
      <c r="B76" s="25" t="s">
        <v>508</v>
      </c>
      <c r="C76" s="25" t="s">
        <v>509</v>
      </c>
      <c r="D76" s="25" t="s">
        <v>324</v>
      </c>
      <c r="E76" s="16">
        <v>89.8</v>
      </c>
      <c r="F76" s="77">
        <v>0</v>
      </c>
      <c r="G76" s="83">
        <f t="shared" si="2"/>
        <v>0</v>
      </c>
      <c r="H76" s="83">
        <v>10.057600000000001</v>
      </c>
    </row>
    <row r="77" spans="1:8" ht="13.5" customHeight="1">
      <c r="A77" s="38">
        <v>63</v>
      </c>
      <c r="B77" s="27" t="s">
        <v>510</v>
      </c>
      <c r="C77" s="27" t="s">
        <v>511</v>
      </c>
      <c r="D77" s="27" t="s">
        <v>312</v>
      </c>
      <c r="E77" s="28">
        <v>49.994999999999997</v>
      </c>
      <c r="F77" s="79">
        <v>0</v>
      </c>
      <c r="G77" s="86">
        <f t="shared" si="2"/>
        <v>0</v>
      </c>
      <c r="H77" s="86">
        <v>1.439856</v>
      </c>
    </row>
    <row r="78" spans="1:8" ht="13.5" customHeight="1">
      <c r="A78" s="38">
        <v>64</v>
      </c>
      <c r="B78" s="27" t="s">
        <v>512</v>
      </c>
      <c r="C78" s="27" t="s">
        <v>513</v>
      </c>
      <c r="D78" s="27" t="s">
        <v>324</v>
      </c>
      <c r="E78" s="28">
        <v>40.703000000000003</v>
      </c>
      <c r="F78" s="79">
        <v>0</v>
      </c>
      <c r="G78" s="86">
        <f t="shared" si="2"/>
        <v>0</v>
      </c>
      <c r="H78" s="86">
        <v>7.4893520000000002</v>
      </c>
    </row>
    <row r="79" spans="1:8" ht="24" customHeight="1">
      <c r="A79" s="24">
        <v>65</v>
      </c>
      <c r="B79" s="25" t="s">
        <v>514</v>
      </c>
      <c r="C79" s="25" t="s">
        <v>515</v>
      </c>
      <c r="D79" s="25" t="s">
        <v>287</v>
      </c>
      <c r="E79" s="16">
        <v>69</v>
      </c>
      <c r="F79" s="77">
        <v>0</v>
      </c>
      <c r="G79" s="83">
        <f t="shared" si="2"/>
        <v>0</v>
      </c>
      <c r="H79" s="83">
        <v>23.104649999999999</v>
      </c>
    </row>
    <row r="80" spans="1:8" ht="13.5" customHeight="1">
      <c r="A80" s="38">
        <v>66</v>
      </c>
      <c r="B80" s="27" t="s">
        <v>516</v>
      </c>
      <c r="C80" s="27" t="s">
        <v>517</v>
      </c>
      <c r="D80" s="27" t="s">
        <v>312</v>
      </c>
      <c r="E80" s="28">
        <v>69</v>
      </c>
      <c r="F80" s="79">
        <v>0</v>
      </c>
      <c r="G80" s="86">
        <f t="shared" si="2"/>
        <v>0</v>
      </c>
      <c r="H80" s="86">
        <v>6.21</v>
      </c>
    </row>
    <row r="81" spans="1:8" ht="13.5" customHeight="1">
      <c r="A81" s="38">
        <v>67</v>
      </c>
      <c r="B81" s="27" t="s">
        <v>518</v>
      </c>
      <c r="C81" s="27" t="s">
        <v>519</v>
      </c>
      <c r="D81" s="27" t="s">
        <v>312</v>
      </c>
      <c r="E81" s="28">
        <v>69</v>
      </c>
      <c r="F81" s="79">
        <v>0</v>
      </c>
      <c r="G81" s="86">
        <f t="shared" si="2"/>
        <v>0</v>
      </c>
      <c r="H81" s="86">
        <v>3.4499999999999999E-3</v>
      </c>
    </row>
    <row r="82" spans="1:8" ht="13.5" customHeight="1">
      <c r="A82" s="38">
        <v>68</v>
      </c>
      <c r="B82" s="27" t="s">
        <v>520</v>
      </c>
      <c r="C82" s="27" t="s">
        <v>521</v>
      </c>
      <c r="D82" s="27" t="s">
        <v>312</v>
      </c>
      <c r="E82" s="28">
        <v>69</v>
      </c>
      <c r="F82" s="79">
        <v>0</v>
      </c>
      <c r="G82" s="86">
        <f t="shared" si="2"/>
        <v>0</v>
      </c>
      <c r="H82" s="86">
        <v>0.69</v>
      </c>
    </row>
    <row r="83" spans="1:8" ht="24" customHeight="1">
      <c r="A83" s="24">
        <v>69</v>
      </c>
      <c r="B83" s="25" t="s">
        <v>522</v>
      </c>
      <c r="C83" s="25" t="s">
        <v>523</v>
      </c>
      <c r="D83" s="25" t="s">
        <v>287</v>
      </c>
      <c r="E83" s="16">
        <v>29</v>
      </c>
      <c r="F83" s="77">
        <v>0</v>
      </c>
      <c r="G83" s="83">
        <f t="shared" si="2"/>
        <v>0</v>
      </c>
      <c r="H83" s="83">
        <v>10.92459</v>
      </c>
    </row>
    <row r="84" spans="1:8" ht="13.5" customHeight="1">
      <c r="A84" s="38">
        <v>70</v>
      </c>
      <c r="B84" s="27" t="s">
        <v>524</v>
      </c>
      <c r="C84" s="27" t="s">
        <v>525</v>
      </c>
      <c r="D84" s="27" t="s">
        <v>287</v>
      </c>
      <c r="E84" s="28">
        <v>29</v>
      </c>
      <c r="F84" s="79">
        <v>0</v>
      </c>
      <c r="G84" s="86">
        <f t="shared" si="2"/>
        <v>0</v>
      </c>
      <c r="H84" s="86">
        <v>3.77</v>
      </c>
    </row>
    <row r="85" spans="1:8" ht="34.5" customHeight="1">
      <c r="A85" s="24">
        <v>71</v>
      </c>
      <c r="B85" s="25" t="s">
        <v>526</v>
      </c>
      <c r="C85" s="25" t="s">
        <v>527</v>
      </c>
      <c r="D85" s="25" t="s">
        <v>287</v>
      </c>
      <c r="E85" s="16">
        <v>106</v>
      </c>
      <c r="F85" s="77">
        <v>0</v>
      </c>
      <c r="G85" s="83">
        <f t="shared" si="2"/>
        <v>0</v>
      </c>
      <c r="H85" s="83">
        <v>0.38159999999999999</v>
      </c>
    </row>
    <row r="86" spans="1:8" ht="28.5" customHeight="1">
      <c r="A86" s="21"/>
      <c r="B86" s="22" t="s">
        <v>269</v>
      </c>
      <c r="C86" s="22" t="s">
        <v>528</v>
      </c>
      <c r="D86" s="22"/>
      <c r="E86" s="23"/>
      <c r="F86" s="77">
        <v>0</v>
      </c>
      <c r="G86" s="85">
        <f>SUM(G87:G88)</f>
        <v>0</v>
      </c>
      <c r="H86" s="85">
        <v>3.9551999999999997E-2</v>
      </c>
    </row>
    <row r="87" spans="1:8" ht="24" customHeight="1">
      <c r="A87" s="24">
        <v>72</v>
      </c>
      <c r="B87" s="25" t="s">
        <v>529</v>
      </c>
      <c r="C87" s="25" t="s">
        <v>530</v>
      </c>
      <c r="D87" s="25" t="s">
        <v>287</v>
      </c>
      <c r="E87" s="16">
        <v>25.6</v>
      </c>
      <c r="F87" s="77">
        <v>0</v>
      </c>
      <c r="G87" s="83">
        <f>E87*F87</f>
        <v>0</v>
      </c>
      <c r="H87" s="83">
        <v>0</v>
      </c>
    </row>
    <row r="88" spans="1:8" ht="13.5" customHeight="1">
      <c r="A88" s="38">
        <v>73</v>
      </c>
      <c r="B88" s="27" t="s">
        <v>531</v>
      </c>
      <c r="C88" s="27" t="s">
        <v>532</v>
      </c>
      <c r="D88" s="27" t="s">
        <v>287</v>
      </c>
      <c r="E88" s="28">
        <v>26.367999999999999</v>
      </c>
      <c r="F88" s="79">
        <v>0</v>
      </c>
      <c r="G88" s="86">
        <f>E88*F88</f>
        <v>0</v>
      </c>
      <c r="H88" s="86">
        <v>3.9551999999999997E-2</v>
      </c>
    </row>
    <row r="89" spans="1:8" ht="28.5" customHeight="1">
      <c r="A89" s="21"/>
      <c r="B89" s="22" t="s">
        <v>271</v>
      </c>
      <c r="C89" s="22" t="s">
        <v>533</v>
      </c>
      <c r="D89" s="22"/>
      <c r="E89" s="23"/>
      <c r="F89" s="76"/>
      <c r="G89" s="85">
        <f>SUM(G90:G98)</f>
        <v>0</v>
      </c>
      <c r="H89" s="85">
        <v>23.449100000000001</v>
      </c>
    </row>
    <row r="90" spans="1:8" ht="24" customHeight="1">
      <c r="A90" s="24">
        <v>74</v>
      </c>
      <c r="B90" s="25" t="s">
        <v>534</v>
      </c>
      <c r="C90" s="25" t="s">
        <v>535</v>
      </c>
      <c r="D90" s="25" t="s">
        <v>312</v>
      </c>
      <c r="E90" s="16">
        <v>2</v>
      </c>
      <c r="F90" s="77">
        <v>0</v>
      </c>
      <c r="G90" s="83">
        <f>E90*F90</f>
        <v>0</v>
      </c>
      <c r="H90" s="83">
        <v>5.1822800000000004</v>
      </c>
    </row>
    <row r="91" spans="1:8" ht="24" customHeight="1">
      <c r="A91" s="24">
        <v>75</v>
      </c>
      <c r="B91" s="25" t="s">
        <v>536</v>
      </c>
      <c r="C91" s="25" t="s">
        <v>537</v>
      </c>
      <c r="D91" s="25" t="s">
        <v>312</v>
      </c>
      <c r="E91" s="16">
        <v>26</v>
      </c>
      <c r="F91" s="77">
        <v>0</v>
      </c>
      <c r="G91" s="83">
        <f t="shared" ref="G91:G98" si="3">E91*F91</f>
        <v>0</v>
      </c>
      <c r="H91" s="83">
        <v>8.8657400000000006</v>
      </c>
    </row>
    <row r="92" spans="1:8" ht="24" customHeight="1">
      <c r="A92" s="38">
        <v>76</v>
      </c>
      <c r="B92" s="27" t="s">
        <v>538</v>
      </c>
      <c r="C92" s="27" t="s">
        <v>539</v>
      </c>
      <c r="D92" s="27" t="s">
        <v>312</v>
      </c>
      <c r="E92" s="28">
        <v>26</v>
      </c>
      <c r="F92" s="77">
        <v>0</v>
      </c>
      <c r="G92" s="83">
        <f t="shared" si="3"/>
        <v>0</v>
      </c>
      <c r="H92" s="86">
        <v>0</v>
      </c>
    </row>
    <row r="93" spans="1:8" ht="13.5" customHeight="1">
      <c r="A93" s="38">
        <v>77</v>
      </c>
      <c r="B93" s="27" t="s">
        <v>540</v>
      </c>
      <c r="C93" s="27" t="s">
        <v>541</v>
      </c>
      <c r="D93" s="27" t="s">
        <v>312</v>
      </c>
      <c r="E93" s="28">
        <v>26</v>
      </c>
      <c r="F93" s="77">
        <v>0</v>
      </c>
      <c r="G93" s="83">
        <f t="shared" si="3"/>
        <v>0</v>
      </c>
      <c r="H93" s="86">
        <v>0</v>
      </c>
    </row>
    <row r="94" spans="1:8" ht="13.5" customHeight="1">
      <c r="A94" s="38">
        <v>78</v>
      </c>
      <c r="B94" s="27" t="s">
        <v>542</v>
      </c>
      <c r="C94" s="27" t="s">
        <v>543</v>
      </c>
      <c r="D94" s="27" t="s">
        <v>312</v>
      </c>
      <c r="E94" s="28">
        <v>26.26</v>
      </c>
      <c r="F94" s="77">
        <v>0</v>
      </c>
      <c r="G94" s="83">
        <f t="shared" si="3"/>
        <v>0</v>
      </c>
      <c r="H94" s="86">
        <v>2.5997400000000002</v>
      </c>
    </row>
    <row r="95" spans="1:8" ht="24" customHeight="1">
      <c r="A95" s="38">
        <v>79</v>
      </c>
      <c r="B95" s="27" t="s">
        <v>544</v>
      </c>
      <c r="C95" s="27" t="s">
        <v>545</v>
      </c>
      <c r="D95" s="27" t="s">
        <v>312</v>
      </c>
      <c r="E95" s="28">
        <v>26.26</v>
      </c>
      <c r="F95" s="77">
        <v>0</v>
      </c>
      <c r="G95" s="83">
        <f t="shared" si="3"/>
        <v>0</v>
      </c>
      <c r="H95" s="86">
        <v>1.75942</v>
      </c>
    </row>
    <row r="96" spans="1:8" ht="24" customHeight="1">
      <c r="A96" s="38">
        <v>80</v>
      </c>
      <c r="B96" s="27" t="s">
        <v>546</v>
      </c>
      <c r="C96" s="27" t="s">
        <v>547</v>
      </c>
      <c r="D96" s="27" t="s">
        <v>312</v>
      </c>
      <c r="E96" s="28">
        <v>26.26</v>
      </c>
      <c r="F96" s="77">
        <v>0</v>
      </c>
      <c r="G96" s="83">
        <f t="shared" si="3"/>
        <v>0</v>
      </c>
      <c r="H96" s="86">
        <v>1.5755999999999999</v>
      </c>
    </row>
    <row r="97" spans="1:8" ht="24" customHeight="1">
      <c r="A97" s="38">
        <v>81</v>
      </c>
      <c r="B97" s="27" t="s">
        <v>548</v>
      </c>
      <c r="C97" s="27" t="s">
        <v>549</v>
      </c>
      <c r="D97" s="27" t="s">
        <v>312</v>
      </c>
      <c r="E97" s="28">
        <v>26.26</v>
      </c>
      <c r="F97" s="77">
        <v>0</v>
      </c>
      <c r="G97" s="83">
        <f t="shared" si="3"/>
        <v>0</v>
      </c>
      <c r="H97" s="86">
        <v>0.57772000000000001</v>
      </c>
    </row>
    <row r="98" spans="1:8" ht="13.5" customHeight="1">
      <c r="A98" s="38">
        <v>82</v>
      </c>
      <c r="B98" s="27" t="s">
        <v>550</v>
      </c>
      <c r="C98" s="27" t="s">
        <v>551</v>
      </c>
      <c r="D98" s="27" t="s">
        <v>312</v>
      </c>
      <c r="E98" s="28">
        <v>26.26</v>
      </c>
      <c r="F98" s="77">
        <v>0</v>
      </c>
      <c r="G98" s="83">
        <f t="shared" si="3"/>
        <v>0</v>
      </c>
      <c r="H98" s="86">
        <v>2.8885999999999998</v>
      </c>
    </row>
    <row r="99" spans="1:8" ht="28.5" customHeight="1">
      <c r="A99" s="21"/>
      <c r="B99" s="22" t="s">
        <v>281</v>
      </c>
      <c r="C99" s="22" t="s">
        <v>282</v>
      </c>
      <c r="D99" s="22"/>
      <c r="E99" s="23"/>
      <c r="F99" s="76"/>
      <c r="G99" s="85">
        <f>SUM(G100:G162)</f>
        <v>0</v>
      </c>
      <c r="H99" s="85">
        <v>399.00360260000002</v>
      </c>
    </row>
    <row r="100" spans="1:8" ht="24" customHeight="1">
      <c r="A100" s="24">
        <v>83</v>
      </c>
      <c r="B100" s="25" t="s">
        <v>552</v>
      </c>
      <c r="C100" s="25" t="s">
        <v>553</v>
      </c>
      <c r="D100" s="25" t="s">
        <v>312</v>
      </c>
      <c r="E100" s="16">
        <v>52</v>
      </c>
      <c r="F100" s="77">
        <v>0</v>
      </c>
      <c r="G100" s="83">
        <f>E100*F100</f>
        <v>0</v>
      </c>
      <c r="H100" s="83">
        <v>11.50916</v>
      </c>
    </row>
    <row r="101" spans="1:8" ht="24" customHeight="1">
      <c r="A101" s="38">
        <v>84</v>
      </c>
      <c r="B101" s="27" t="s">
        <v>554</v>
      </c>
      <c r="C101" s="27" t="s">
        <v>555</v>
      </c>
      <c r="D101" s="27" t="s">
        <v>312</v>
      </c>
      <c r="E101" s="28">
        <v>3</v>
      </c>
      <c r="F101" s="79">
        <v>0</v>
      </c>
      <c r="G101" s="86">
        <f>E101*F101</f>
        <v>0</v>
      </c>
      <c r="H101" s="86">
        <v>0</v>
      </c>
    </row>
    <row r="102" spans="1:8" ht="24" customHeight="1">
      <c r="A102" s="38">
        <v>85</v>
      </c>
      <c r="B102" s="27" t="s">
        <v>556</v>
      </c>
      <c r="C102" s="27" t="s">
        <v>557</v>
      </c>
      <c r="D102" s="27" t="s">
        <v>312</v>
      </c>
      <c r="E102" s="28">
        <v>2</v>
      </c>
      <c r="F102" s="79">
        <v>0</v>
      </c>
      <c r="G102" s="86">
        <f t="shared" ref="G102:G118" si="4">E102*F102</f>
        <v>0</v>
      </c>
      <c r="H102" s="86">
        <v>0</v>
      </c>
    </row>
    <row r="103" spans="1:8" ht="24" customHeight="1">
      <c r="A103" s="38">
        <v>86</v>
      </c>
      <c r="B103" s="27" t="s">
        <v>558</v>
      </c>
      <c r="C103" s="27" t="s">
        <v>559</v>
      </c>
      <c r="D103" s="27" t="s">
        <v>312</v>
      </c>
      <c r="E103" s="28">
        <v>8</v>
      </c>
      <c r="F103" s="79">
        <v>0</v>
      </c>
      <c r="G103" s="86">
        <f t="shared" si="4"/>
        <v>0</v>
      </c>
      <c r="H103" s="86">
        <v>0</v>
      </c>
    </row>
    <row r="104" spans="1:8" ht="24" customHeight="1">
      <c r="A104" s="38">
        <v>87</v>
      </c>
      <c r="B104" s="27" t="s">
        <v>560</v>
      </c>
      <c r="C104" s="27" t="s">
        <v>561</v>
      </c>
      <c r="D104" s="27" t="s">
        <v>312</v>
      </c>
      <c r="E104" s="28">
        <v>2</v>
      </c>
      <c r="F104" s="79">
        <v>0</v>
      </c>
      <c r="G104" s="86">
        <f t="shared" si="4"/>
        <v>0</v>
      </c>
      <c r="H104" s="86">
        <v>0</v>
      </c>
    </row>
    <row r="105" spans="1:8" ht="34.5" customHeight="1">
      <c r="A105" s="38">
        <v>88</v>
      </c>
      <c r="B105" s="27" t="s">
        <v>562</v>
      </c>
      <c r="C105" s="27" t="s">
        <v>563</v>
      </c>
      <c r="D105" s="27" t="s">
        <v>312</v>
      </c>
      <c r="E105" s="28">
        <v>1</v>
      </c>
      <c r="F105" s="79">
        <v>0</v>
      </c>
      <c r="G105" s="86">
        <f t="shared" si="4"/>
        <v>0</v>
      </c>
      <c r="H105" s="86">
        <v>0</v>
      </c>
    </row>
    <row r="106" spans="1:8" ht="34.5" customHeight="1">
      <c r="A106" s="38">
        <v>89</v>
      </c>
      <c r="B106" s="27" t="s">
        <v>564</v>
      </c>
      <c r="C106" s="27" t="s">
        <v>565</v>
      </c>
      <c r="D106" s="27" t="s">
        <v>312</v>
      </c>
      <c r="E106" s="28">
        <v>2</v>
      </c>
      <c r="F106" s="79">
        <v>0</v>
      </c>
      <c r="G106" s="86">
        <f t="shared" si="4"/>
        <v>0</v>
      </c>
      <c r="H106" s="86">
        <v>0</v>
      </c>
    </row>
    <row r="107" spans="1:8" ht="34.5" customHeight="1">
      <c r="A107" s="38">
        <v>90</v>
      </c>
      <c r="B107" s="27" t="s">
        <v>566</v>
      </c>
      <c r="C107" s="27" t="s">
        <v>567</v>
      </c>
      <c r="D107" s="27" t="s">
        <v>312</v>
      </c>
      <c r="E107" s="28">
        <v>7</v>
      </c>
      <c r="F107" s="79">
        <v>0</v>
      </c>
      <c r="G107" s="86">
        <f t="shared" si="4"/>
        <v>0</v>
      </c>
      <c r="H107" s="86">
        <v>0</v>
      </c>
    </row>
    <row r="108" spans="1:8" ht="24" customHeight="1">
      <c r="A108" s="38">
        <v>91</v>
      </c>
      <c r="B108" s="27" t="s">
        <v>568</v>
      </c>
      <c r="C108" s="27" t="s">
        <v>569</v>
      </c>
      <c r="D108" s="27" t="s">
        <v>312</v>
      </c>
      <c r="E108" s="28">
        <v>1</v>
      </c>
      <c r="F108" s="79">
        <v>0</v>
      </c>
      <c r="G108" s="86">
        <f t="shared" si="4"/>
        <v>0</v>
      </c>
      <c r="H108" s="86">
        <v>0</v>
      </c>
    </row>
    <row r="109" spans="1:8" ht="24" customHeight="1">
      <c r="A109" s="38">
        <v>92</v>
      </c>
      <c r="B109" s="27" t="s">
        <v>570</v>
      </c>
      <c r="C109" s="27" t="s">
        <v>571</v>
      </c>
      <c r="D109" s="27" t="s">
        <v>312</v>
      </c>
      <c r="E109" s="28">
        <v>1</v>
      </c>
      <c r="F109" s="79">
        <v>0</v>
      </c>
      <c r="G109" s="86">
        <f t="shared" si="4"/>
        <v>0</v>
      </c>
      <c r="H109" s="86">
        <v>0</v>
      </c>
    </row>
    <row r="110" spans="1:8" ht="24" customHeight="1">
      <c r="A110" s="38">
        <v>93</v>
      </c>
      <c r="B110" s="27" t="s">
        <v>572</v>
      </c>
      <c r="C110" s="27" t="s">
        <v>573</v>
      </c>
      <c r="D110" s="27" t="s">
        <v>312</v>
      </c>
      <c r="E110" s="28">
        <v>13</v>
      </c>
      <c r="F110" s="79">
        <v>0</v>
      </c>
      <c r="G110" s="86">
        <f t="shared" si="4"/>
        <v>0</v>
      </c>
      <c r="H110" s="86">
        <v>0</v>
      </c>
    </row>
    <row r="111" spans="1:8" ht="34.5" customHeight="1">
      <c r="A111" s="38">
        <v>94</v>
      </c>
      <c r="B111" s="27" t="s">
        <v>574</v>
      </c>
      <c r="C111" s="27" t="s">
        <v>575</v>
      </c>
      <c r="D111" s="27" t="s">
        <v>312</v>
      </c>
      <c r="E111" s="28">
        <v>2</v>
      </c>
      <c r="F111" s="79">
        <v>0</v>
      </c>
      <c r="G111" s="86">
        <f t="shared" si="4"/>
        <v>0</v>
      </c>
      <c r="H111" s="86">
        <v>0</v>
      </c>
    </row>
    <row r="112" spans="1:8" ht="34.5" customHeight="1">
      <c r="A112" s="38">
        <v>95</v>
      </c>
      <c r="B112" s="27" t="s">
        <v>576</v>
      </c>
      <c r="C112" s="27" t="s">
        <v>577</v>
      </c>
      <c r="D112" s="27" t="s">
        <v>312</v>
      </c>
      <c r="E112" s="28">
        <v>2</v>
      </c>
      <c r="F112" s="79">
        <v>0</v>
      </c>
      <c r="G112" s="86">
        <f t="shared" si="4"/>
        <v>0</v>
      </c>
      <c r="H112" s="86">
        <v>0</v>
      </c>
    </row>
    <row r="113" spans="1:8" ht="34.5" customHeight="1">
      <c r="A113" s="38">
        <v>96</v>
      </c>
      <c r="B113" s="27" t="s">
        <v>578</v>
      </c>
      <c r="C113" s="27" t="s">
        <v>579</v>
      </c>
      <c r="D113" s="27" t="s">
        <v>312</v>
      </c>
      <c r="E113" s="28">
        <v>1</v>
      </c>
      <c r="F113" s="79">
        <v>0</v>
      </c>
      <c r="G113" s="86">
        <f t="shared" si="4"/>
        <v>0</v>
      </c>
      <c r="H113" s="86">
        <v>0</v>
      </c>
    </row>
    <row r="114" spans="1:8" ht="34.5" customHeight="1">
      <c r="A114" s="38">
        <v>97</v>
      </c>
      <c r="B114" s="27" t="s">
        <v>580</v>
      </c>
      <c r="C114" s="27" t="s">
        <v>581</v>
      </c>
      <c r="D114" s="27" t="s">
        <v>312</v>
      </c>
      <c r="E114" s="28">
        <v>2</v>
      </c>
      <c r="F114" s="79">
        <v>0</v>
      </c>
      <c r="G114" s="86">
        <f t="shared" si="4"/>
        <v>0</v>
      </c>
      <c r="H114" s="86">
        <v>0</v>
      </c>
    </row>
    <row r="115" spans="1:8" ht="24" customHeight="1">
      <c r="A115" s="38">
        <v>98</v>
      </c>
      <c r="B115" s="27" t="s">
        <v>582</v>
      </c>
      <c r="C115" s="27" t="s">
        <v>583</v>
      </c>
      <c r="D115" s="27" t="s">
        <v>312</v>
      </c>
      <c r="E115" s="28">
        <v>2</v>
      </c>
      <c r="F115" s="79">
        <v>0</v>
      </c>
      <c r="G115" s="86">
        <f t="shared" si="4"/>
        <v>0</v>
      </c>
      <c r="H115" s="86">
        <v>0</v>
      </c>
    </row>
    <row r="116" spans="1:8" ht="34.5" customHeight="1">
      <c r="A116" s="38">
        <v>99</v>
      </c>
      <c r="B116" s="27" t="s">
        <v>584</v>
      </c>
      <c r="C116" s="27" t="s">
        <v>585</v>
      </c>
      <c r="D116" s="27" t="s">
        <v>312</v>
      </c>
      <c r="E116" s="28">
        <v>3</v>
      </c>
      <c r="F116" s="79">
        <v>0</v>
      </c>
      <c r="G116" s="86">
        <f t="shared" si="4"/>
        <v>0</v>
      </c>
      <c r="H116" s="86">
        <v>0</v>
      </c>
    </row>
    <row r="117" spans="1:8" ht="13.5" customHeight="1">
      <c r="A117" s="38">
        <v>100</v>
      </c>
      <c r="B117" s="27" t="s">
        <v>586</v>
      </c>
      <c r="C117" s="27" t="s">
        <v>587</v>
      </c>
      <c r="D117" s="27" t="s">
        <v>312</v>
      </c>
      <c r="E117" s="28">
        <v>48</v>
      </c>
      <c r="F117" s="79">
        <v>0</v>
      </c>
      <c r="G117" s="86">
        <f t="shared" si="4"/>
        <v>0</v>
      </c>
      <c r="H117" s="86">
        <v>1.68</v>
      </c>
    </row>
    <row r="118" spans="1:8" ht="13.5" customHeight="1">
      <c r="A118" s="38">
        <v>101</v>
      </c>
      <c r="B118" s="27" t="s">
        <v>588</v>
      </c>
      <c r="C118" s="27" t="s">
        <v>589</v>
      </c>
      <c r="D118" s="27" t="s">
        <v>312</v>
      </c>
      <c r="E118" s="28">
        <v>104</v>
      </c>
      <c r="F118" s="79">
        <v>0</v>
      </c>
      <c r="G118" s="86">
        <f t="shared" si="4"/>
        <v>0</v>
      </c>
      <c r="H118" s="86">
        <v>0</v>
      </c>
    </row>
    <row r="119" spans="1:8" ht="24" customHeight="1">
      <c r="A119" s="24">
        <v>102</v>
      </c>
      <c r="B119" s="25" t="s">
        <v>590</v>
      </c>
      <c r="C119" s="25" t="s">
        <v>591</v>
      </c>
      <c r="D119" s="25" t="s">
        <v>312</v>
      </c>
      <c r="E119" s="16">
        <v>50</v>
      </c>
      <c r="F119" s="77">
        <v>0</v>
      </c>
      <c r="G119" s="83">
        <f>E119*F119</f>
        <v>0</v>
      </c>
      <c r="H119" s="83">
        <v>0</v>
      </c>
    </row>
    <row r="120" spans="1:8" ht="24" customHeight="1">
      <c r="A120" s="24">
        <v>103</v>
      </c>
      <c r="B120" s="25" t="s">
        <v>592</v>
      </c>
      <c r="C120" s="25" t="s">
        <v>593</v>
      </c>
      <c r="D120" s="25" t="s">
        <v>287</v>
      </c>
      <c r="E120" s="16">
        <v>225</v>
      </c>
      <c r="F120" s="77">
        <v>0</v>
      </c>
      <c r="G120" s="83">
        <f t="shared" ref="G120:G126" si="5">E120*F120</f>
        <v>0</v>
      </c>
      <c r="H120" s="83">
        <v>6.3E-2</v>
      </c>
    </row>
    <row r="121" spans="1:8" ht="24" customHeight="1">
      <c r="A121" s="24">
        <v>104</v>
      </c>
      <c r="B121" s="25" t="s">
        <v>594</v>
      </c>
      <c r="C121" s="25" t="s">
        <v>595</v>
      </c>
      <c r="D121" s="25" t="s">
        <v>287</v>
      </c>
      <c r="E121" s="16">
        <v>27</v>
      </c>
      <c r="F121" s="77">
        <v>0</v>
      </c>
      <c r="G121" s="83">
        <f t="shared" si="5"/>
        <v>0</v>
      </c>
      <c r="H121" s="83">
        <v>3.1050000000000001E-2</v>
      </c>
    </row>
    <row r="122" spans="1:8" ht="24" customHeight="1">
      <c r="A122" s="24">
        <v>105</v>
      </c>
      <c r="B122" s="25" t="s">
        <v>596</v>
      </c>
      <c r="C122" s="25" t="s">
        <v>597</v>
      </c>
      <c r="D122" s="25" t="s">
        <v>324</v>
      </c>
      <c r="E122" s="16">
        <v>852.19</v>
      </c>
      <c r="F122" s="77">
        <v>0</v>
      </c>
      <c r="G122" s="83">
        <f t="shared" si="5"/>
        <v>0</v>
      </c>
      <c r="H122" s="83">
        <v>0.56244539999999998</v>
      </c>
    </row>
    <row r="123" spans="1:8" ht="24" customHeight="1">
      <c r="A123" s="24">
        <v>106</v>
      </c>
      <c r="B123" s="25" t="s">
        <v>598</v>
      </c>
      <c r="C123" s="25" t="s">
        <v>599</v>
      </c>
      <c r="D123" s="25" t="s">
        <v>324</v>
      </c>
      <c r="E123" s="16">
        <v>499.69</v>
      </c>
      <c r="F123" s="77">
        <v>0</v>
      </c>
      <c r="G123" s="83">
        <f t="shared" si="5"/>
        <v>0</v>
      </c>
      <c r="H123" s="83">
        <v>0.15990080000000001</v>
      </c>
    </row>
    <row r="124" spans="1:8" ht="24" customHeight="1">
      <c r="A124" s="24">
        <v>107</v>
      </c>
      <c r="B124" s="25" t="s">
        <v>600</v>
      </c>
      <c r="C124" s="25" t="s">
        <v>601</v>
      </c>
      <c r="D124" s="25" t="s">
        <v>324</v>
      </c>
      <c r="E124" s="16">
        <v>352.5</v>
      </c>
      <c r="F124" s="77">
        <v>0</v>
      </c>
      <c r="G124" s="83">
        <f t="shared" si="5"/>
        <v>0</v>
      </c>
      <c r="H124" s="83">
        <v>0.1128</v>
      </c>
    </row>
    <row r="125" spans="1:8" ht="24" customHeight="1">
      <c r="A125" s="24">
        <v>108</v>
      </c>
      <c r="B125" s="25" t="s">
        <v>602</v>
      </c>
      <c r="C125" s="25" t="s">
        <v>603</v>
      </c>
      <c r="D125" s="25" t="s">
        <v>324</v>
      </c>
      <c r="E125" s="16">
        <v>852.19</v>
      </c>
      <c r="F125" s="77">
        <v>0</v>
      </c>
      <c r="G125" s="83">
        <f t="shared" si="5"/>
        <v>0</v>
      </c>
      <c r="H125" s="83">
        <v>0</v>
      </c>
    </row>
    <row r="126" spans="1:8" ht="24" customHeight="1">
      <c r="A126" s="24">
        <v>109</v>
      </c>
      <c r="B126" s="25" t="s">
        <v>604</v>
      </c>
      <c r="C126" s="25" t="s">
        <v>605</v>
      </c>
      <c r="D126" s="25" t="s">
        <v>312</v>
      </c>
      <c r="E126" s="16">
        <v>26</v>
      </c>
      <c r="F126" s="77">
        <v>0</v>
      </c>
      <c r="G126" s="83">
        <f t="shared" si="5"/>
        <v>0</v>
      </c>
      <c r="H126" s="83">
        <v>0</v>
      </c>
    </row>
    <row r="127" spans="1:8" ht="13.5" customHeight="1">
      <c r="A127" s="38">
        <v>110</v>
      </c>
      <c r="B127" s="27" t="s">
        <v>606</v>
      </c>
      <c r="C127" s="27" t="s">
        <v>607</v>
      </c>
      <c r="D127" s="27" t="s">
        <v>312</v>
      </c>
      <c r="E127" s="28">
        <v>0.26</v>
      </c>
      <c r="F127" s="79">
        <v>0</v>
      </c>
      <c r="G127" s="86">
        <f>E127*F127</f>
        <v>0</v>
      </c>
      <c r="H127" s="86">
        <v>5.4600000000000004E-4</v>
      </c>
    </row>
    <row r="128" spans="1:8" ht="13.5" customHeight="1">
      <c r="A128" s="24">
        <v>111</v>
      </c>
      <c r="B128" s="25" t="s">
        <v>608</v>
      </c>
      <c r="C128" s="25" t="s">
        <v>609</v>
      </c>
      <c r="D128" s="25" t="s">
        <v>312</v>
      </c>
      <c r="E128" s="16">
        <v>83</v>
      </c>
      <c r="F128" s="77">
        <v>0</v>
      </c>
      <c r="G128" s="83">
        <f>E128*F128</f>
        <v>0</v>
      </c>
      <c r="H128" s="83">
        <v>0</v>
      </c>
    </row>
    <row r="129" spans="1:8" ht="24" customHeight="1">
      <c r="A129" s="38">
        <v>112</v>
      </c>
      <c r="B129" s="27" t="s">
        <v>610</v>
      </c>
      <c r="C129" s="27" t="s">
        <v>611</v>
      </c>
      <c r="D129" s="27" t="s">
        <v>312</v>
      </c>
      <c r="E129" s="28">
        <v>0.83</v>
      </c>
      <c r="F129" s="79">
        <v>0</v>
      </c>
      <c r="G129" s="86">
        <f t="shared" ref="G129:G162" si="6">E129*F129</f>
        <v>0</v>
      </c>
      <c r="H129" s="86">
        <v>0</v>
      </c>
    </row>
    <row r="130" spans="1:8" ht="24" customHeight="1">
      <c r="A130" s="24">
        <v>113</v>
      </c>
      <c r="B130" s="25" t="s">
        <v>612</v>
      </c>
      <c r="C130" s="25" t="s">
        <v>613</v>
      </c>
      <c r="D130" s="25" t="s">
        <v>312</v>
      </c>
      <c r="E130" s="16">
        <v>83</v>
      </c>
      <c r="F130" s="77">
        <v>0</v>
      </c>
      <c r="G130" s="83">
        <f t="shared" si="6"/>
        <v>0</v>
      </c>
      <c r="H130" s="83">
        <v>0</v>
      </c>
    </row>
    <row r="131" spans="1:8" ht="24" customHeight="1">
      <c r="A131" s="38">
        <v>114</v>
      </c>
      <c r="B131" s="27" t="s">
        <v>614</v>
      </c>
      <c r="C131" s="27" t="s">
        <v>615</v>
      </c>
      <c r="D131" s="27" t="s">
        <v>312</v>
      </c>
      <c r="E131" s="28">
        <v>0.83</v>
      </c>
      <c r="F131" s="79">
        <v>0</v>
      </c>
      <c r="G131" s="86">
        <f t="shared" si="6"/>
        <v>0</v>
      </c>
      <c r="H131" s="86">
        <v>4.2329999999999998E-3</v>
      </c>
    </row>
    <row r="132" spans="1:8" ht="13.5" customHeight="1">
      <c r="A132" s="24">
        <v>115</v>
      </c>
      <c r="B132" s="25" t="s">
        <v>616</v>
      </c>
      <c r="C132" s="25" t="s">
        <v>617</v>
      </c>
      <c r="D132" s="25" t="s">
        <v>312</v>
      </c>
      <c r="E132" s="16">
        <v>4</v>
      </c>
      <c r="F132" s="77">
        <v>0</v>
      </c>
      <c r="G132" s="83">
        <f t="shared" si="6"/>
        <v>0</v>
      </c>
      <c r="H132" s="83">
        <v>0</v>
      </c>
    </row>
    <row r="133" spans="1:8" ht="13.5" customHeight="1">
      <c r="A133" s="38">
        <v>116</v>
      </c>
      <c r="B133" s="27" t="s">
        <v>618</v>
      </c>
      <c r="C133" s="27" t="s">
        <v>619</v>
      </c>
      <c r="D133" s="27" t="s">
        <v>312</v>
      </c>
      <c r="E133" s="28">
        <v>0.04</v>
      </c>
      <c r="F133" s="79">
        <v>0</v>
      </c>
      <c r="G133" s="86">
        <f t="shared" si="6"/>
        <v>0</v>
      </c>
      <c r="H133" s="86">
        <v>4.2000000000000002E-4</v>
      </c>
    </row>
    <row r="134" spans="1:8" ht="24" customHeight="1">
      <c r="A134" s="24">
        <v>117</v>
      </c>
      <c r="B134" s="25" t="s">
        <v>620</v>
      </c>
      <c r="C134" s="25" t="s">
        <v>621</v>
      </c>
      <c r="D134" s="25" t="s">
        <v>312</v>
      </c>
      <c r="E134" s="16">
        <v>22</v>
      </c>
      <c r="F134" s="77">
        <v>0</v>
      </c>
      <c r="G134" s="83">
        <f t="shared" si="6"/>
        <v>0</v>
      </c>
      <c r="H134" s="83">
        <v>0</v>
      </c>
    </row>
    <row r="135" spans="1:8" ht="24" customHeight="1">
      <c r="A135" s="24">
        <v>118</v>
      </c>
      <c r="B135" s="25" t="s">
        <v>622</v>
      </c>
      <c r="C135" s="25" t="s">
        <v>623</v>
      </c>
      <c r="D135" s="25" t="s">
        <v>312</v>
      </c>
      <c r="E135" s="16">
        <v>22</v>
      </c>
      <c r="F135" s="77">
        <v>0</v>
      </c>
      <c r="G135" s="83">
        <f t="shared" si="6"/>
        <v>0</v>
      </c>
      <c r="H135" s="83">
        <v>0</v>
      </c>
    </row>
    <row r="136" spans="1:8" ht="24" customHeight="1">
      <c r="A136" s="24">
        <v>119</v>
      </c>
      <c r="B136" s="25" t="s">
        <v>624</v>
      </c>
      <c r="C136" s="25" t="s">
        <v>625</v>
      </c>
      <c r="D136" s="25" t="s">
        <v>287</v>
      </c>
      <c r="E136" s="16">
        <v>1505</v>
      </c>
      <c r="F136" s="77">
        <v>0</v>
      </c>
      <c r="G136" s="83">
        <f t="shared" si="6"/>
        <v>0</v>
      </c>
      <c r="H136" s="83">
        <v>147.38464999999999</v>
      </c>
    </row>
    <row r="137" spans="1:8" ht="13.5" customHeight="1">
      <c r="A137" s="38">
        <v>120</v>
      </c>
      <c r="B137" s="27" t="s">
        <v>626</v>
      </c>
      <c r="C137" s="27" t="s">
        <v>627</v>
      </c>
      <c r="D137" s="27" t="s">
        <v>312</v>
      </c>
      <c r="E137" s="28">
        <v>461.57</v>
      </c>
      <c r="F137" s="79">
        <v>0</v>
      </c>
      <c r="G137" s="86">
        <f t="shared" si="6"/>
        <v>0</v>
      </c>
      <c r="H137" s="86">
        <v>10.616110000000001</v>
      </c>
    </row>
    <row r="138" spans="1:8" ht="13.5" customHeight="1">
      <c r="A138" s="38">
        <v>121</v>
      </c>
      <c r="B138" s="27" t="s">
        <v>628</v>
      </c>
      <c r="C138" s="27" t="s">
        <v>629</v>
      </c>
      <c r="D138" s="27" t="s">
        <v>312</v>
      </c>
      <c r="E138" s="28">
        <v>1030.2</v>
      </c>
      <c r="F138" s="79">
        <v>0</v>
      </c>
      <c r="G138" s="86">
        <f t="shared" si="6"/>
        <v>0</v>
      </c>
      <c r="H138" s="86">
        <v>87.566999999999993</v>
      </c>
    </row>
    <row r="139" spans="1:8" ht="13.5" customHeight="1">
      <c r="A139" s="38">
        <v>122</v>
      </c>
      <c r="B139" s="27" t="s">
        <v>630</v>
      </c>
      <c r="C139" s="27" t="s">
        <v>631</v>
      </c>
      <c r="D139" s="27" t="s">
        <v>312</v>
      </c>
      <c r="E139" s="28">
        <v>28.28</v>
      </c>
      <c r="F139" s="79">
        <v>0</v>
      </c>
      <c r="G139" s="86">
        <f t="shared" si="6"/>
        <v>0</v>
      </c>
      <c r="H139" s="86">
        <v>3.5350000000000001</v>
      </c>
    </row>
    <row r="140" spans="1:8" ht="24" customHeight="1">
      <c r="A140" s="24">
        <v>123</v>
      </c>
      <c r="B140" s="25" t="s">
        <v>632</v>
      </c>
      <c r="C140" s="25" t="s">
        <v>633</v>
      </c>
      <c r="D140" s="25" t="s">
        <v>277</v>
      </c>
      <c r="E140" s="16">
        <v>50.05</v>
      </c>
      <c r="F140" s="77">
        <v>0</v>
      </c>
      <c r="G140" s="83">
        <f t="shared" si="6"/>
        <v>0</v>
      </c>
      <c r="H140" s="83">
        <v>110.16455449999999</v>
      </c>
    </row>
    <row r="141" spans="1:8" ht="24" customHeight="1">
      <c r="A141" s="24">
        <v>124</v>
      </c>
      <c r="B141" s="25" t="s">
        <v>634</v>
      </c>
      <c r="C141" s="25" t="s">
        <v>635</v>
      </c>
      <c r="D141" s="25" t="s">
        <v>280</v>
      </c>
      <c r="E141" s="16">
        <v>0.442</v>
      </c>
      <c r="F141" s="77">
        <v>0</v>
      </c>
      <c r="G141" s="83">
        <f t="shared" si="6"/>
        <v>0</v>
      </c>
      <c r="H141" s="83">
        <v>0.45369090000000001</v>
      </c>
    </row>
    <row r="142" spans="1:8" ht="24" customHeight="1">
      <c r="A142" s="24">
        <v>125</v>
      </c>
      <c r="B142" s="25" t="s">
        <v>636</v>
      </c>
      <c r="C142" s="25" t="s">
        <v>637</v>
      </c>
      <c r="D142" s="25" t="s">
        <v>312</v>
      </c>
      <c r="E142" s="16">
        <v>52</v>
      </c>
      <c r="F142" s="77">
        <v>0</v>
      </c>
      <c r="G142" s="83">
        <f t="shared" si="6"/>
        <v>0</v>
      </c>
      <c r="H142" s="83">
        <v>0.10503999999999999</v>
      </c>
    </row>
    <row r="143" spans="1:8" ht="24" customHeight="1">
      <c r="A143" s="24">
        <v>126</v>
      </c>
      <c r="B143" s="25" t="s">
        <v>638</v>
      </c>
      <c r="C143" s="25" t="s">
        <v>639</v>
      </c>
      <c r="D143" s="25" t="s">
        <v>287</v>
      </c>
      <c r="E143" s="16">
        <v>25.6</v>
      </c>
      <c r="F143" s="77">
        <v>0</v>
      </c>
      <c r="G143" s="83">
        <f t="shared" si="6"/>
        <v>0</v>
      </c>
      <c r="H143" s="83">
        <v>2.5599999999999999E-4</v>
      </c>
    </row>
    <row r="144" spans="1:8" ht="24" customHeight="1">
      <c r="A144" s="24">
        <v>127</v>
      </c>
      <c r="B144" s="25" t="s">
        <v>640</v>
      </c>
      <c r="C144" s="25" t="s">
        <v>641</v>
      </c>
      <c r="D144" s="25" t="s">
        <v>287</v>
      </c>
      <c r="E144" s="16">
        <v>25.6</v>
      </c>
      <c r="F144" s="77">
        <v>0</v>
      </c>
      <c r="G144" s="83">
        <f t="shared" si="6"/>
        <v>0</v>
      </c>
      <c r="H144" s="83">
        <v>2.5599999999999999E-4</v>
      </c>
    </row>
    <row r="145" spans="1:8" ht="24" customHeight="1">
      <c r="A145" s="24">
        <v>128</v>
      </c>
      <c r="B145" s="25" t="s">
        <v>642</v>
      </c>
      <c r="C145" s="25" t="s">
        <v>643</v>
      </c>
      <c r="D145" s="25" t="s">
        <v>312</v>
      </c>
      <c r="E145" s="16">
        <v>2</v>
      </c>
      <c r="F145" s="77">
        <v>0</v>
      </c>
      <c r="G145" s="83">
        <f t="shared" si="6"/>
        <v>0</v>
      </c>
      <c r="H145" s="83">
        <v>3.2335799999999999</v>
      </c>
    </row>
    <row r="146" spans="1:8" ht="24" customHeight="1">
      <c r="A146" s="24">
        <v>129</v>
      </c>
      <c r="B146" s="25" t="s">
        <v>644</v>
      </c>
      <c r="C146" s="25" t="s">
        <v>645</v>
      </c>
      <c r="D146" s="25" t="s">
        <v>324</v>
      </c>
      <c r="E146" s="16">
        <v>292.5</v>
      </c>
      <c r="F146" s="77">
        <v>0</v>
      </c>
      <c r="G146" s="83">
        <f t="shared" si="6"/>
        <v>0</v>
      </c>
      <c r="H146" s="83">
        <v>4.095E-2</v>
      </c>
    </row>
    <row r="147" spans="1:8" ht="34.5" customHeight="1">
      <c r="A147" s="38">
        <v>130</v>
      </c>
      <c r="B147" s="27" t="s">
        <v>646</v>
      </c>
      <c r="C147" s="27" t="s">
        <v>647</v>
      </c>
      <c r="D147" s="27" t="s">
        <v>324</v>
      </c>
      <c r="E147" s="28">
        <v>298.35000000000002</v>
      </c>
      <c r="F147" s="79">
        <v>0</v>
      </c>
      <c r="G147" s="86">
        <f t="shared" si="6"/>
        <v>0</v>
      </c>
      <c r="H147" s="86">
        <v>0.149175</v>
      </c>
    </row>
    <row r="148" spans="1:8" ht="24" customHeight="1">
      <c r="A148" s="24">
        <v>131</v>
      </c>
      <c r="B148" s="25" t="s">
        <v>648</v>
      </c>
      <c r="C148" s="25" t="s">
        <v>649</v>
      </c>
      <c r="D148" s="25" t="s">
        <v>312</v>
      </c>
      <c r="E148" s="16">
        <v>1</v>
      </c>
      <c r="F148" s="77">
        <v>0</v>
      </c>
      <c r="G148" s="83">
        <f t="shared" si="6"/>
        <v>0</v>
      </c>
      <c r="H148" s="83">
        <v>0.34031</v>
      </c>
    </row>
    <row r="149" spans="1:8" ht="24" customHeight="1">
      <c r="A149" s="24">
        <v>132</v>
      </c>
      <c r="B149" s="25" t="s">
        <v>650</v>
      </c>
      <c r="C149" s="25" t="s">
        <v>651</v>
      </c>
      <c r="D149" s="25" t="s">
        <v>287</v>
      </c>
      <c r="E149" s="16">
        <v>107.5</v>
      </c>
      <c r="F149" s="77">
        <v>0</v>
      </c>
      <c r="G149" s="83">
        <f t="shared" si="6"/>
        <v>0</v>
      </c>
      <c r="H149" s="83">
        <v>13.679375</v>
      </c>
    </row>
    <row r="150" spans="1:8" ht="13.5" customHeight="1">
      <c r="A150" s="38">
        <v>133</v>
      </c>
      <c r="B150" s="27" t="s">
        <v>652</v>
      </c>
      <c r="C150" s="27" t="s">
        <v>653</v>
      </c>
      <c r="D150" s="27" t="s">
        <v>312</v>
      </c>
      <c r="E150" s="28">
        <v>434.3</v>
      </c>
      <c r="F150" s="79">
        <v>0</v>
      </c>
      <c r="G150" s="86">
        <f t="shared" si="6"/>
        <v>0</v>
      </c>
      <c r="H150" s="86">
        <v>7.3830999999999998</v>
      </c>
    </row>
    <row r="151" spans="1:8" ht="24" customHeight="1">
      <c r="A151" s="24">
        <v>134</v>
      </c>
      <c r="B151" s="25" t="s">
        <v>654</v>
      </c>
      <c r="C151" s="25" t="s">
        <v>655</v>
      </c>
      <c r="D151" s="25" t="s">
        <v>312</v>
      </c>
      <c r="E151" s="16">
        <v>1</v>
      </c>
      <c r="F151" s="77">
        <v>0</v>
      </c>
      <c r="G151" s="83">
        <f t="shared" si="6"/>
        <v>0</v>
      </c>
      <c r="H151" s="83">
        <v>0</v>
      </c>
    </row>
    <row r="152" spans="1:8" ht="24" customHeight="1">
      <c r="A152" s="38">
        <v>135</v>
      </c>
      <c r="B152" s="27" t="s">
        <v>656</v>
      </c>
      <c r="C152" s="27" t="s">
        <v>657</v>
      </c>
      <c r="D152" s="27" t="s">
        <v>312</v>
      </c>
      <c r="E152" s="28">
        <v>1</v>
      </c>
      <c r="F152" s="79">
        <v>0</v>
      </c>
      <c r="G152" s="86">
        <f t="shared" si="6"/>
        <v>0</v>
      </c>
      <c r="H152" s="86">
        <v>0.22700000000000001</v>
      </c>
    </row>
    <row r="153" spans="1:8" ht="24" customHeight="1">
      <c r="A153" s="24">
        <v>136</v>
      </c>
      <c r="B153" s="25" t="s">
        <v>658</v>
      </c>
      <c r="C153" s="25" t="s">
        <v>659</v>
      </c>
      <c r="D153" s="25" t="s">
        <v>277</v>
      </c>
      <c r="E153" s="16">
        <v>0.157</v>
      </c>
      <c r="F153" s="77">
        <v>0</v>
      </c>
      <c r="G153" s="83">
        <f t="shared" si="6"/>
        <v>0</v>
      </c>
      <c r="H153" s="83">
        <v>0</v>
      </c>
    </row>
    <row r="154" spans="1:8" ht="24" customHeight="1">
      <c r="A154" s="24">
        <v>137</v>
      </c>
      <c r="B154" s="25" t="s">
        <v>660</v>
      </c>
      <c r="C154" s="25" t="s">
        <v>661</v>
      </c>
      <c r="D154" s="25" t="s">
        <v>312</v>
      </c>
      <c r="E154" s="16">
        <v>1</v>
      </c>
      <c r="F154" s="77">
        <v>0</v>
      </c>
      <c r="G154" s="83">
        <f t="shared" si="6"/>
        <v>0</v>
      </c>
      <c r="H154" s="83">
        <v>0</v>
      </c>
    </row>
    <row r="155" spans="1:8" ht="24" customHeight="1">
      <c r="A155" s="24">
        <v>138</v>
      </c>
      <c r="B155" s="25" t="s">
        <v>662</v>
      </c>
      <c r="C155" s="25" t="s">
        <v>663</v>
      </c>
      <c r="D155" s="25" t="s">
        <v>312</v>
      </c>
      <c r="E155" s="16">
        <v>10</v>
      </c>
      <c r="F155" s="77">
        <v>0</v>
      </c>
      <c r="G155" s="83">
        <f t="shared" si="6"/>
        <v>0</v>
      </c>
      <c r="H155" s="83">
        <v>0</v>
      </c>
    </row>
    <row r="156" spans="1:8" ht="24" customHeight="1">
      <c r="A156" s="24">
        <v>139</v>
      </c>
      <c r="B156" s="25" t="s">
        <v>664</v>
      </c>
      <c r="C156" s="25" t="s">
        <v>665</v>
      </c>
      <c r="D156" s="25" t="s">
        <v>312</v>
      </c>
      <c r="E156" s="16">
        <v>4</v>
      </c>
      <c r="F156" s="77">
        <v>0</v>
      </c>
      <c r="G156" s="83">
        <f t="shared" si="6"/>
        <v>0</v>
      </c>
      <c r="H156" s="83">
        <v>0</v>
      </c>
    </row>
    <row r="157" spans="1:8" ht="24" customHeight="1">
      <c r="A157" s="24">
        <v>140</v>
      </c>
      <c r="B157" s="25" t="s">
        <v>666</v>
      </c>
      <c r="C157" s="25" t="s">
        <v>667</v>
      </c>
      <c r="D157" s="25" t="s">
        <v>280</v>
      </c>
      <c r="E157" s="16">
        <v>1133.393</v>
      </c>
      <c r="F157" s="77">
        <v>0</v>
      </c>
      <c r="G157" s="83">
        <f t="shared" si="6"/>
        <v>0</v>
      </c>
      <c r="H157" s="83">
        <v>0</v>
      </c>
    </row>
    <row r="158" spans="1:8" ht="24" customHeight="1">
      <c r="A158" s="24">
        <v>141</v>
      </c>
      <c r="B158" s="25" t="s">
        <v>668</v>
      </c>
      <c r="C158" s="25" t="s">
        <v>669</v>
      </c>
      <c r="D158" s="25" t="s">
        <v>280</v>
      </c>
      <c r="E158" s="16">
        <v>21534.467000000001</v>
      </c>
      <c r="F158" s="77">
        <v>0</v>
      </c>
      <c r="G158" s="83">
        <f t="shared" si="6"/>
        <v>0</v>
      </c>
      <c r="H158" s="83">
        <v>0</v>
      </c>
    </row>
    <row r="159" spans="1:8" ht="24" customHeight="1">
      <c r="A159" s="24">
        <v>142</v>
      </c>
      <c r="B159" s="25" t="s">
        <v>670</v>
      </c>
      <c r="C159" s="25" t="s">
        <v>671</v>
      </c>
      <c r="D159" s="25" t="s">
        <v>280</v>
      </c>
      <c r="E159" s="16">
        <v>1133.393</v>
      </c>
      <c r="F159" s="77">
        <v>0</v>
      </c>
      <c r="G159" s="83">
        <f t="shared" si="6"/>
        <v>0</v>
      </c>
      <c r="H159" s="83">
        <v>0</v>
      </c>
    </row>
    <row r="160" spans="1:8" ht="24" customHeight="1">
      <c r="A160" s="53">
        <v>143</v>
      </c>
      <c r="B160" s="54">
        <v>979089012</v>
      </c>
      <c r="C160" s="54" t="s">
        <v>672</v>
      </c>
      <c r="D160" s="54" t="s">
        <v>280</v>
      </c>
      <c r="E160" s="55">
        <v>626.86500000000001</v>
      </c>
      <c r="F160" s="80">
        <v>0</v>
      </c>
      <c r="G160" s="87">
        <f t="shared" si="6"/>
        <v>0</v>
      </c>
      <c r="H160" s="87">
        <v>0</v>
      </c>
    </row>
    <row r="161" spans="1:8" ht="24" customHeight="1">
      <c r="A161" s="24">
        <v>144</v>
      </c>
      <c r="B161" s="25" t="s">
        <v>673</v>
      </c>
      <c r="C161" s="25" t="s">
        <v>674</v>
      </c>
      <c r="D161" s="25" t="s">
        <v>280</v>
      </c>
      <c r="E161" s="16">
        <v>506.392</v>
      </c>
      <c r="F161" s="77">
        <v>0</v>
      </c>
      <c r="G161" s="83">
        <f t="shared" si="6"/>
        <v>0</v>
      </c>
      <c r="H161" s="83">
        <v>0</v>
      </c>
    </row>
    <row r="162" spans="1:8" ht="24" customHeight="1">
      <c r="A162" s="24">
        <v>145</v>
      </c>
      <c r="B162" s="25" t="s">
        <v>675</v>
      </c>
      <c r="C162" s="25" t="s">
        <v>676</v>
      </c>
      <c r="D162" s="25" t="s">
        <v>280</v>
      </c>
      <c r="E162" s="16">
        <v>0.13600000000000001</v>
      </c>
      <c r="F162" s="77">
        <v>0</v>
      </c>
      <c r="G162" s="83">
        <f t="shared" si="6"/>
        <v>0</v>
      </c>
      <c r="H162" s="83">
        <v>0</v>
      </c>
    </row>
    <row r="163" spans="1:8" ht="28.5" customHeight="1">
      <c r="A163" s="21"/>
      <c r="B163" s="22" t="s">
        <v>302</v>
      </c>
      <c r="C163" s="22" t="s">
        <v>303</v>
      </c>
      <c r="D163" s="22"/>
      <c r="E163" s="23"/>
      <c r="F163" s="76"/>
      <c r="G163" s="85">
        <f>G164</f>
        <v>0</v>
      </c>
      <c r="H163" s="85">
        <v>0</v>
      </c>
    </row>
    <row r="164" spans="1:8" ht="24" customHeight="1">
      <c r="A164" s="24">
        <v>146</v>
      </c>
      <c r="B164" s="25" t="s">
        <v>677</v>
      </c>
      <c r="C164" s="25" t="s">
        <v>678</v>
      </c>
      <c r="D164" s="25" t="s">
        <v>280</v>
      </c>
      <c r="E164" s="16">
        <v>12654.226000000001</v>
      </c>
      <c r="F164" s="77">
        <v>0</v>
      </c>
      <c r="G164" s="83">
        <f>E164*F164</f>
        <v>0</v>
      </c>
      <c r="H164" s="83">
        <v>0</v>
      </c>
    </row>
    <row r="165" spans="1:8" ht="30.75" customHeight="1">
      <c r="A165" s="29"/>
      <c r="B165" s="30"/>
      <c r="C165" s="30" t="s">
        <v>313</v>
      </c>
      <c r="D165" s="30"/>
      <c r="E165" s="31"/>
      <c r="F165" s="81"/>
      <c r="G165" s="89">
        <f>G11</f>
        <v>0</v>
      </c>
      <c r="H165" s="89">
        <v>12654.225547780001</v>
      </c>
    </row>
    <row r="167" spans="1:8" ht="15">
      <c r="B167" s="19"/>
      <c r="C167" s="19"/>
    </row>
    <row r="168" spans="1:8" ht="12" customHeight="1">
      <c r="A168" s="90"/>
      <c r="B168" s="91"/>
      <c r="C168" s="91"/>
      <c r="D168" s="91"/>
      <c r="E168" s="92"/>
      <c r="F168" s="93"/>
      <c r="G168" s="92"/>
      <c r="H168" s="92"/>
    </row>
  </sheetData>
  <sheetProtection algorithmName="SHA-512" hashValue="lWR+jIMnVD2veGYqtdP5aAT8IKS9itZiAUAIpnTo4dqDH+g9k4dg3Hhh22JECtCmsdldmkDzuxRqegMnYQmbUQ==" saltValue="UX5SymZefGkhL51FTyaEkw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6">
    <pageSetUpPr fitToPage="1"/>
  </sheetPr>
  <dimension ref="A1:H53"/>
  <sheetViews>
    <sheetView topLeftCell="A35" workbookViewId="0">
      <selection activeCell="H29" sqref="H29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679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G12+G27+G40+G42+G48</f>
        <v>0</v>
      </c>
      <c r="H11" s="88">
        <v>1212.6930637999999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SUM(G13:G26)</f>
        <v>0</v>
      </c>
      <c r="H12" s="85">
        <v>693.77221480000003</v>
      </c>
    </row>
    <row r="13" spans="1:8" ht="24" customHeight="1">
      <c r="A13" s="24">
        <v>1</v>
      </c>
      <c r="B13" s="25" t="s">
        <v>412</v>
      </c>
      <c r="C13" s="25" t="s">
        <v>413</v>
      </c>
      <c r="D13" s="25" t="s">
        <v>277</v>
      </c>
      <c r="E13" s="16">
        <v>185.33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414</v>
      </c>
      <c r="C14" s="25" t="s">
        <v>415</v>
      </c>
      <c r="D14" s="25" t="s">
        <v>277</v>
      </c>
      <c r="E14" s="16">
        <v>92.665000000000006</v>
      </c>
      <c r="F14" s="77">
        <v>0</v>
      </c>
      <c r="G14" s="83">
        <f t="shared" ref="G14:G26" si="0">E14*F14</f>
        <v>0</v>
      </c>
      <c r="H14" s="83">
        <v>0</v>
      </c>
    </row>
    <row r="15" spans="1:8" ht="13.5" customHeight="1">
      <c r="A15" s="24">
        <v>3</v>
      </c>
      <c r="B15" s="25" t="s">
        <v>424</v>
      </c>
      <c r="C15" s="25" t="s">
        <v>425</v>
      </c>
      <c r="D15" s="25" t="s">
        <v>277</v>
      </c>
      <c r="E15" s="16">
        <v>5.25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426</v>
      </c>
      <c r="C16" s="25" t="s">
        <v>427</v>
      </c>
      <c r="D16" s="25" t="s">
        <v>277</v>
      </c>
      <c r="E16" s="16">
        <v>2.625</v>
      </c>
      <c r="F16" s="77">
        <v>0</v>
      </c>
      <c r="G16" s="83">
        <f t="shared" si="0"/>
        <v>0</v>
      </c>
      <c r="H16" s="83">
        <v>0</v>
      </c>
    </row>
    <row r="17" spans="1:8" ht="34.5" customHeight="1">
      <c r="A17" s="47"/>
      <c r="B17" s="44">
        <v>162501122</v>
      </c>
      <c r="C17" s="44" t="s">
        <v>680</v>
      </c>
      <c r="D17" s="44" t="s">
        <v>277</v>
      </c>
      <c r="E17" s="45">
        <v>190.58</v>
      </c>
      <c r="F17" s="78">
        <v>0</v>
      </c>
      <c r="G17" s="84">
        <f>E17*F17</f>
        <v>0</v>
      </c>
      <c r="H17" s="84">
        <v>0</v>
      </c>
    </row>
    <row r="18" spans="1:8" ht="34.5" customHeight="1">
      <c r="A18" s="47"/>
      <c r="B18" s="44">
        <v>162501123</v>
      </c>
      <c r="C18" s="44" t="s">
        <v>681</v>
      </c>
      <c r="D18" s="44" t="s">
        <v>277</v>
      </c>
      <c r="E18" s="45">
        <v>5145.66</v>
      </c>
      <c r="F18" s="78">
        <v>0</v>
      </c>
      <c r="G18" s="84">
        <f>E18*F18</f>
        <v>0</v>
      </c>
      <c r="H18" s="84">
        <v>0</v>
      </c>
    </row>
    <row r="19" spans="1:8" ht="24" customHeight="1">
      <c r="A19" s="24">
        <v>6</v>
      </c>
      <c r="B19" s="25" t="s">
        <v>682</v>
      </c>
      <c r="C19" s="25" t="s">
        <v>683</v>
      </c>
      <c r="D19" s="25" t="s">
        <v>277</v>
      </c>
      <c r="E19" s="16">
        <v>352.8</v>
      </c>
      <c r="F19" s="77">
        <v>0</v>
      </c>
      <c r="G19" s="83">
        <f t="shared" si="0"/>
        <v>0</v>
      </c>
      <c r="H19" s="83">
        <v>0</v>
      </c>
    </row>
    <row r="20" spans="1:8" ht="13.5" customHeight="1">
      <c r="A20" s="26">
        <v>7</v>
      </c>
      <c r="B20" s="27" t="s">
        <v>684</v>
      </c>
      <c r="C20" s="27" t="s">
        <v>685</v>
      </c>
      <c r="D20" s="27" t="s">
        <v>280</v>
      </c>
      <c r="E20" s="28">
        <v>617.4</v>
      </c>
      <c r="F20" s="79">
        <v>0</v>
      </c>
      <c r="G20" s="86">
        <f t="shared" si="0"/>
        <v>0</v>
      </c>
      <c r="H20" s="86">
        <v>617.4</v>
      </c>
    </row>
    <row r="21" spans="1:8" ht="24" customHeight="1">
      <c r="A21" s="24">
        <v>9</v>
      </c>
      <c r="B21" s="25" t="s">
        <v>437</v>
      </c>
      <c r="C21" s="25" t="s">
        <v>438</v>
      </c>
      <c r="D21" s="25" t="s">
        <v>280</v>
      </c>
      <c r="E21" s="16">
        <v>340.34399999999999</v>
      </c>
      <c r="F21" s="77">
        <v>0</v>
      </c>
      <c r="G21" s="83">
        <f t="shared" si="0"/>
        <v>0</v>
      </c>
      <c r="H21" s="83">
        <v>0</v>
      </c>
    </row>
    <row r="22" spans="1:8" ht="24" customHeight="1">
      <c r="A22" s="24">
        <v>10</v>
      </c>
      <c r="B22" s="25" t="s">
        <v>275</v>
      </c>
      <c r="C22" s="25" t="s">
        <v>276</v>
      </c>
      <c r="D22" s="25" t="s">
        <v>277</v>
      </c>
      <c r="E22" s="16">
        <v>1.5</v>
      </c>
      <c r="F22" s="77">
        <v>0</v>
      </c>
      <c r="G22" s="83">
        <f t="shared" si="0"/>
        <v>0</v>
      </c>
      <c r="H22" s="83">
        <v>0</v>
      </c>
    </row>
    <row r="23" spans="1:8" ht="24" customHeight="1">
      <c r="A23" s="24">
        <v>11</v>
      </c>
      <c r="B23" s="25" t="s">
        <v>686</v>
      </c>
      <c r="C23" s="25" t="s">
        <v>687</v>
      </c>
      <c r="D23" s="25" t="s">
        <v>324</v>
      </c>
      <c r="E23" s="16">
        <v>362.52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12</v>
      </c>
      <c r="B24" s="27" t="s">
        <v>688</v>
      </c>
      <c r="C24" s="27" t="s">
        <v>689</v>
      </c>
      <c r="D24" s="27" t="s">
        <v>280</v>
      </c>
      <c r="E24" s="28">
        <v>76.129000000000005</v>
      </c>
      <c r="F24" s="79">
        <v>0</v>
      </c>
      <c r="G24" s="86">
        <f t="shared" si="0"/>
        <v>0</v>
      </c>
      <c r="H24" s="86">
        <v>76.129000000000005</v>
      </c>
    </row>
    <row r="25" spans="1:8" ht="13.5" customHeight="1">
      <c r="A25" s="24">
        <v>13</v>
      </c>
      <c r="B25" s="25" t="s">
        <v>449</v>
      </c>
      <c r="C25" s="25" t="s">
        <v>450</v>
      </c>
      <c r="D25" s="25" t="s">
        <v>324</v>
      </c>
      <c r="E25" s="16">
        <v>362.52</v>
      </c>
      <c r="F25" s="77">
        <v>0</v>
      </c>
      <c r="G25" s="83">
        <f t="shared" si="0"/>
        <v>0</v>
      </c>
      <c r="H25" s="83">
        <v>0.23201279999999999</v>
      </c>
    </row>
    <row r="26" spans="1:8" ht="13.5" customHeight="1">
      <c r="A26" s="26">
        <v>14</v>
      </c>
      <c r="B26" s="27" t="s">
        <v>690</v>
      </c>
      <c r="C26" s="27" t="s">
        <v>691</v>
      </c>
      <c r="D26" s="27" t="s">
        <v>453</v>
      </c>
      <c r="E26" s="28">
        <v>11.202</v>
      </c>
      <c r="F26" s="79">
        <v>0</v>
      </c>
      <c r="G26" s="86">
        <f t="shared" si="0"/>
        <v>0</v>
      </c>
      <c r="H26" s="86">
        <v>1.1202E-2</v>
      </c>
    </row>
    <row r="27" spans="1:8" ht="28.5" customHeight="1">
      <c r="A27" s="21"/>
      <c r="B27" s="22" t="s">
        <v>268</v>
      </c>
      <c r="C27" s="22" t="s">
        <v>477</v>
      </c>
      <c r="D27" s="22"/>
      <c r="E27" s="23"/>
      <c r="F27" s="76"/>
      <c r="G27" s="85">
        <f>SUM(G28:G39)</f>
        <v>0</v>
      </c>
      <c r="H27" s="85">
        <v>461.94214399999998</v>
      </c>
    </row>
    <row r="28" spans="1:8" ht="24" customHeight="1">
      <c r="A28" s="24">
        <v>15</v>
      </c>
      <c r="B28" s="25" t="s">
        <v>478</v>
      </c>
      <c r="C28" s="25" t="s">
        <v>479</v>
      </c>
      <c r="D28" s="25" t="s">
        <v>324</v>
      </c>
      <c r="E28" s="16">
        <v>20.8</v>
      </c>
      <c r="F28" s="77">
        <v>0</v>
      </c>
      <c r="G28" s="83">
        <f>E28*F28</f>
        <v>0</v>
      </c>
      <c r="H28" s="83">
        <v>3.9326560000000002</v>
      </c>
    </row>
    <row r="29" spans="1:8" ht="24" customHeight="1">
      <c r="A29" s="24">
        <v>16</v>
      </c>
      <c r="B29" s="25" t="s">
        <v>480</v>
      </c>
      <c r="C29" s="25" t="s">
        <v>481</v>
      </c>
      <c r="D29" s="25" t="s">
        <v>324</v>
      </c>
      <c r="E29" s="16">
        <v>668</v>
      </c>
      <c r="F29" s="77">
        <v>0</v>
      </c>
      <c r="G29" s="83">
        <f t="shared" ref="G29:G39" si="1">E29*F29</f>
        <v>0</v>
      </c>
      <c r="H29" s="83">
        <v>174.86236</v>
      </c>
    </row>
    <row r="30" spans="1:8" ht="13.5" customHeight="1">
      <c r="A30" s="24">
        <v>17</v>
      </c>
      <c r="B30" s="25" t="s">
        <v>486</v>
      </c>
      <c r="C30" s="25" t="s">
        <v>487</v>
      </c>
      <c r="D30" s="25" t="s">
        <v>324</v>
      </c>
      <c r="E30" s="16">
        <v>688.8</v>
      </c>
      <c r="F30" s="77">
        <v>0</v>
      </c>
      <c r="G30" s="83">
        <f t="shared" si="1"/>
        <v>0</v>
      </c>
      <c r="H30" s="83">
        <v>188.83452</v>
      </c>
    </row>
    <row r="31" spans="1:8" ht="24" customHeight="1">
      <c r="A31" s="24">
        <v>18</v>
      </c>
      <c r="B31" s="25" t="s">
        <v>692</v>
      </c>
      <c r="C31" s="25" t="s">
        <v>693</v>
      </c>
      <c r="D31" s="25" t="s">
        <v>324</v>
      </c>
      <c r="E31" s="16">
        <v>668</v>
      </c>
      <c r="F31" s="77">
        <v>0</v>
      </c>
      <c r="G31" s="83">
        <f t="shared" si="1"/>
        <v>0</v>
      </c>
      <c r="H31" s="83">
        <v>69.291640000000001</v>
      </c>
    </row>
    <row r="32" spans="1:8" ht="24" customHeight="1">
      <c r="A32" s="24">
        <v>19</v>
      </c>
      <c r="B32" s="25" t="s">
        <v>694</v>
      </c>
      <c r="C32" s="25" t="s">
        <v>695</v>
      </c>
      <c r="D32" s="25" t="s">
        <v>324</v>
      </c>
      <c r="E32" s="16">
        <v>20.8</v>
      </c>
      <c r="F32" s="77">
        <v>0</v>
      </c>
      <c r="G32" s="83">
        <f t="shared" si="1"/>
        <v>0</v>
      </c>
      <c r="H32" s="83">
        <v>2.7441439999999999</v>
      </c>
    </row>
    <row r="33" spans="1:8" ht="13.5" customHeight="1">
      <c r="A33" s="26">
        <v>20</v>
      </c>
      <c r="B33" s="27" t="s">
        <v>696</v>
      </c>
      <c r="C33" s="27" t="s">
        <v>697</v>
      </c>
      <c r="D33" s="27" t="s">
        <v>324</v>
      </c>
      <c r="E33" s="28">
        <v>14.14</v>
      </c>
      <c r="F33" s="79">
        <v>0</v>
      </c>
      <c r="G33" s="86">
        <f t="shared" si="1"/>
        <v>0</v>
      </c>
      <c r="H33" s="86">
        <v>2.6017600000000001</v>
      </c>
    </row>
    <row r="34" spans="1:8" ht="24" customHeight="1">
      <c r="A34" s="26">
        <v>21</v>
      </c>
      <c r="B34" s="27" t="s">
        <v>698</v>
      </c>
      <c r="C34" s="27" t="s">
        <v>699</v>
      </c>
      <c r="D34" s="27" t="s">
        <v>324</v>
      </c>
      <c r="E34" s="28">
        <v>6.8680000000000003</v>
      </c>
      <c r="F34" s="79">
        <v>0</v>
      </c>
      <c r="G34" s="86">
        <f t="shared" si="1"/>
        <v>0</v>
      </c>
      <c r="H34" s="86">
        <v>0.94778399999999996</v>
      </c>
    </row>
    <row r="35" spans="1:8" ht="24" customHeight="1">
      <c r="A35" s="53">
        <v>22</v>
      </c>
      <c r="B35" s="54" t="s">
        <v>514</v>
      </c>
      <c r="C35" s="54" t="s">
        <v>515</v>
      </c>
      <c r="D35" s="54" t="s">
        <v>287</v>
      </c>
      <c r="E35" s="55">
        <v>70</v>
      </c>
      <c r="F35" s="80">
        <v>0</v>
      </c>
      <c r="G35" s="87">
        <f t="shared" si="1"/>
        <v>0</v>
      </c>
      <c r="H35" s="87">
        <v>14.39855</v>
      </c>
    </row>
    <row r="36" spans="1:8" ht="13.5" customHeight="1">
      <c r="A36" s="26">
        <v>23</v>
      </c>
      <c r="B36" s="27" t="s">
        <v>700</v>
      </c>
      <c r="C36" s="27" t="s">
        <v>701</v>
      </c>
      <c r="D36" s="27" t="s">
        <v>312</v>
      </c>
      <c r="E36" s="28">
        <v>1</v>
      </c>
      <c r="F36" s="79">
        <v>0</v>
      </c>
      <c r="G36" s="86">
        <f t="shared" si="1"/>
        <v>0</v>
      </c>
      <c r="H36" s="86">
        <v>2.6579999999999999E-2</v>
      </c>
    </row>
    <row r="37" spans="1:8" ht="13.5" customHeight="1">
      <c r="A37" s="26">
        <v>24</v>
      </c>
      <c r="B37" s="27" t="s">
        <v>516</v>
      </c>
      <c r="C37" s="27" t="s">
        <v>517</v>
      </c>
      <c r="D37" s="27" t="s">
        <v>312</v>
      </c>
      <c r="E37" s="28">
        <v>43</v>
      </c>
      <c r="F37" s="79">
        <v>0</v>
      </c>
      <c r="G37" s="86">
        <f t="shared" si="1"/>
        <v>0</v>
      </c>
      <c r="H37" s="86">
        <v>3.87</v>
      </c>
    </row>
    <row r="38" spans="1:8" ht="13.5" customHeight="1">
      <c r="A38" s="26">
        <v>25</v>
      </c>
      <c r="B38" s="27" t="s">
        <v>518</v>
      </c>
      <c r="C38" s="27" t="s">
        <v>519</v>
      </c>
      <c r="D38" s="27" t="s">
        <v>312</v>
      </c>
      <c r="E38" s="28">
        <v>43</v>
      </c>
      <c r="F38" s="79">
        <v>0</v>
      </c>
      <c r="G38" s="86">
        <f t="shared" si="1"/>
        <v>0</v>
      </c>
      <c r="H38" s="86">
        <v>2.15E-3</v>
      </c>
    </row>
    <row r="39" spans="1:8" ht="13.5" customHeight="1">
      <c r="A39" s="26">
        <v>26</v>
      </c>
      <c r="B39" s="27" t="s">
        <v>520</v>
      </c>
      <c r="C39" s="27" t="s">
        <v>521</v>
      </c>
      <c r="D39" s="27" t="s">
        <v>312</v>
      </c>
      <c r="E39" s="28">
        <v>43</v>
      </c>
      <c r="F39" s="79">
        <v>0</v>
      </c>
      <c r="G39" s="86">
        <f t="shared" si="1"/>
        <v>0</v>
      </c>
      <c r="H39" s="86">
        <v>0.43</v>
      </c>
    </row>
    <row r="40" spans="1:8" ht="28.5" customHeight="1">
      <c r="A40" s="21"/>
      <c r="B40" s="22" t="s">
        <v>271</v>
      </c>
      <c r="C40" s="22" t="s">
        <v>533</v>
      </c>
      <c r="D40" s="22"/>
      <c r="E40" s="23"/>
      <c r="F40" s="76"/>
      <c r="G40" s="85">
        <f>SUM(G41)</f>
        <v>0</v>
      </c>
      <c r="H40" s="85">
        <v>2.5911400000000002</v>
      </c>
    </row>
    <row r="41" spans="1:8" ht="24" customHeight="1">
      <c r="A41" s="24">
        <v>27</v>
      </c>
      <c r="B41" s="25" t="s">
        <v>702</v>
      </c>
      <c r="C41" s="25" t="s">
        <v>703</v>
      </c>
      <c r="D41" s="25" t="s">
        <v>312</v>
      </c>
      <c r="E41" s="16">
        <v>1</v>
      </c>
      <c r="F41" s="77">
        <v>0</v>
      </c>
      <c r="G41" s="83">
        <f>E41*F41</f>
        <v>0</v>
      </c>
      <c r="H41" s="83">
        <v>2.5911400000000002</v>
      </c>
    </row>
    <row r="42" spans="1:8" ht="28.5" customHeight="1">
      <c r="A42" s="21"/>
      <c r="B42" s="22" t="s">
        <v>281</v>
      </c>
      <c r="C42" s="22" t="s">
        <v>282</v>
      </c>
      <c r="D42" s="22"/>
      <c r="E42" s="23"/>
      <c r="F42" s="76"/>
      <c r="G42" s="85">
        <f>SUM(G43:G47)</f>
        <v>0</v>
      </c>
      <c r="H42" s="85">
        <v>54.387565000000002</v>
      </c>
    </row>
    <row r="43" spans="1:8" ht="24" customHeight="1">
      <c r="A43" s="47"/>
      <c r="B43" s="44">
        <v>916561111</v>
      </c>
      <c r="C43" s="44" t="s">
        <v>704</v>
      </c>
      <c r="D43" s="44" t="s">
        <v>287</v>
      </c>
      <c r="E43" s="45">
        <v>228.5</v>
      </c>
      <c r="F43" s="78">
        <v>0</v>
      </c>
      <c r="G43" s="84">
        <f>E43*F43</f>
        <v>0</v>
      </c>
      <c r="H43" s="84">
        <v>22.514105000000001</v>
      </c>
    </row>
    <row r="44" spans="1:8" ht="13.5" customHeight="1">
      <c r="A44" s="26">
        <v>29</v>
      </c>
      <c r="B44" s="27" t="s">
        <v>705</v>
      </c>
      <c r="C44" s="27" t="s">
        <v>706</v>
      </c>
      <c r="D44" s="27" t="s">
        <v>312</v>
      </c>
      <c r="E44" s="28">
        <v>230.785</v>
      </c>
      <c r="F44" s="79">
        <v>0</v>
      </c>
      <c r="G44" s="86">
        <f>E44*F44</f>
        <v>0</v>
      </c>
      <c r="H44" s="86">
        <v>5.3080550000000004</v>
      </c>
    </row>
    <row r="45" spans="1:8" ht="24" customHeight="1">
      <c r="A45" s="24">
        <v>30</v>
      </c>
      <c r="B45" s="25" t="s">
        <v>650</v>
      </c>
      <c r="C45" s="25" t="s">
        <v>651</v>
      </c>
      <c r="D45" s="25" t="s">
        <v>287</v>
      </c>
      <c r="E45" s="16">
        <v>106.5</v>
      </c>
      <c r="F45" s="77">
        <v>0</v>
      </c>
      <c r="G45" s="83">
        <f>E45*F45</f>
        <v>0</v>
      </c>
      <c r="H45" s="83">
        <v>13.552125</v>
      </c>
    </row>
    <row r="46" spans="1:8" ht="24" customHeight="1">
      <c r="A46" s="26">
        <v>31</v>
      </c>
      <c r="B46" s="27" t="s">
        <v>707</v>
      </c>
      <c r="C46" s="27" t="s">
        <v>708</v>
      </c>
      <c r="D46" s="27" t="s">
        <v>312</v>
      </c>
      <c r="E46" s="28">
        <v>211.2</v>
      </c>
      <c r="F46" s="79">
        <v>0</v>
      </c>
      <c r="G46" s="86">
        <f>E46*F46</f>
        <v>0</v>
      </c>
      <c r="H46" s="86">
        <v>12.249599999999999</v>
      </c>
    </row>
    <row r="47" spans="1:8" ht="24" customHeight="1">
      <c r="A47" s="26">
        <v>32</v>
      </c>
      <c r="B47" s="27" t="s">
        <v>709</v>
      </c>
      <c r="C47" s="27" t="s">
        <v>710</v>
      </c>
      <c r="D47" s="27" t="s">
        <v>312</v>
      </c>
      <c r="E47" s="28">
        <v>17.760000000000002</v>
      </c>
      <c r="F47" s="79">
        <v>0</v>
      </c>
      <c r="G47" s="86">
        <f>E47*F47</f>
        <v>0</v>
      </c>
      <c r="H47" s="86">
        <v>0.76368000000000003</v>
      </c>
    </row>
    <row r="48" spans="1:8" ht="28.5" customHeight="1">
      <c r="A48" s="21"/>
      <c r="B48" s="22" t="s">
        <v>302</v>
      </c>
      <c r="C48" s="22" t="s">
        <v>303</v>
      </c>
      <c r="D48" s="22"/>
      <c r="E48" s="23"/>
      <c r="F48" s="76"/>
      <c r="G48" s="85">
        <f>SUM(G49)</f>
        <v>0</v>
      </c>
      <c r="H48" s="85">
        <v>0</v>
      </c>
    </row>
    <row r="49" spans="1:8" ht="24" customHeight="1">
      <c r="A49" s="24">
        <v>33</v>
      </c>
      <c r="B49" s="25" t="s">
        <v>677</v>
      </c>
      <c r="C49" s="25" t="s">
        <v>678</v>
      </c>
      <c r="D49" s="25" t="s">
        <v>280</v>
      </c>
      <c r="E49" s="16">
        <v>1212.693</v>
      </c>
      <c r="F49" s="77">
        <v>0</v>
      </c>
      <c r="G49" s="83">
        <f>E49*F49</f>
        <v>0</v>
      </c>
      <c r="H49" s="83">
        <v>0</v>
      </c>
    </row>
    <row r="50" spans="1:8" ht="30.75" customHeight="1">
      <c r="A50" s="29"/>
      <c r="B50" s="30"/>
      <c r="C50" s="30" t="s">
        <v>313</v>
      </c>
      <c r="D50" s="30"/>
      <c r="E50" s="31"/>
      <c r="F50" s="81"/>
      <c r="G50" s="89">
        <f>G11</f>
        <v>0</v>
      </c>
      <c r="H50" s="89">
        <v>1212.6930637999999</v>
      </c>
    </row>
    <row r="52" spans="1:8" ht="15">
      <c r="B52" s="19"/>
      <c r="C52" s="19"/>
    </row>
    <row r="53" spans="1:8" ht="12" customHeight="1">
      <c r="A53" s="90"/>
      <c r="B53" s="91"/>
      <c r="C53" s="91"/>
      <c r="D53" s="91"/>
      <c r="E53" s="92"/>
      <c r="F53" s="93"/>
      <c r="G53" s="92"/>
      <c r="H53" s="92"/>
    </row>
  </sheetData>
  <sheetProtection algorithmName="SHA-512" hashValue="+QeM4TE2jMwKvfupv7mCvv1n2xoXxEe0cg/Gah1EGnhTvTv/QkOSGM63trvLzLuWmD5EET+jbErGSh2s6/oyzg==" saltValue="Eiv5cXX7GNQJA8/G0oB6pQ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9">
    <pageSetUpPr fitToPage="1"/>
  </sheetPr>
  <dimension ref="A1:H97"/>
  <sheetViews>
    <sheetView topLeftCell="A81" workbookViewId="0">
      <selection activeCell="G11" sqref="G11"/>
    </sheetView>
  </sheetViews>
  <sheetFormatPr defaultColWidth="10.5" defaultRowHeight="12" customHeight="1"/>
  <cols>
    <col min="1" max="1" width="5.5" style="32" customWidth="1"/>
    <col min="2" max="2" width="12.33203125" style="33" customWidth="1"/>
    <col min="3" max="3" width="49.83203125" style="33" customWidth="1"/>
    <col min="4" max="4" width="3.83203125" style="33" customWidth="1"/>
    <col min="5" max="5" width="11.33203125" style="34" customWidth="1"/>
    <col min="6" max="6" width="11.5" style="39" customWidth="1"/>
    <col min="7" max="7" width="17.33203125" style="34" customWidth="1"/>
    <col min="8" max="8" width="13.83203125" style="34" customWidth="1"/>
    <col min="9" max="16384" width="10.5" style="17"/>
  </cols>
  <sheetData>
    <row r="1" spans="1:8" ht="27.75" customHeight="1">
      <c r="A1" s="185" t="s">
        <v>249</v>
      </c>
      <c r="B1" s="186"/>
      <c r="C1" s="186"/>
      <c r="D1" s="186"/>
      <c r="E1" s="186"/>
      <c r="F1" s="186"/>
      <c r="G1" s="186"/>
      <c r="H1" s="186"/>
    </row>
    <row r="2" spans="1:8" ht="12.75" customHeight="1">
      <c r="A2" s="2" t="s">
        <v>250</v>
      </c>
      <c r="B2" s="4"/>
      <c r="C2" s="4"/>
      <c r="D2" s="4"/>
      <c r="E2" s="4"/>
      <c r="F2" s="4"/>
      <c r="G2" s="4"/>
      <c r="H2" s="4"/>
    </row>
    <row r="3" spans="1:8" ht="12.75" customHeight="1">
      <c r="A3" s="2" t="s">
        <v>711</v>
      </c>
      <c r="B3" s="4"/>
      <c r="C3" s="4"/>
      <c r="D3" s="4"/>
      <c r="E3" s="4"/>
      <c r="F3" s="4"/>
      <c r="G3" s="4"/>
      <c r="H3" s="4"/>
    </row>
    <row r="4" spans="1:8" ht="12.75" customHeight="1">
      <c r="A4" s="4" t="s">
        <v>252</v>
      </c>
      <c r="B4" s="4"/>
      <c r="C4" s="4"/>
      <c r="D4" s="4"/>
      <c r="E4" s="4"/>
      <c r="F4" s="4"/>
      <c r="G4" s="4"/>
      <c r="H4" s="4"/>
    </row>
    <row r="5" spans="1:8" ht="13.5" customHeight="1">
      <c r="A5" s="4" t="s">
        <v>253</v>
      </c>
      <c r="B5" s="4"/>
      <c r="C5" s="4"/>
      <c r="D5" s="4"/>
      <c r="E5" s="4" t="s">
        <v>254</v>
      </c>
      <c r="F5" s="4"/>
      <c r="G5" s="4"/>
      <c r="H5" s="4"/>
    </row>
    <row r="6" spans="1:8" ht="13.5" customHeight="1">
      <c r="A6" s="187" t="s">
        <v>255</v>
      </c>
      <c r="B6" s="188"/>
      <c r="C6" s="188"/>
      <c r="D6" s="7"/>
      <c r="E6" s="4" t="s">
        <v>256</v>
      </c>
      <c r="F6" s="8"/>
      <c r="G6" s="8"/>
      <c r="H6" s="8"/>
    </row>
    <row r="7" spans="1:8" ht="6.75" customHeight="1">
      <c r="A7" s="6"/>
      <c r="B7" s="6"/>
      <c r="C7" s="6"/>
      <c r="D7" s="6"/>
      <c r="E7" s="6"/>
      <c r="F7" s="6"/>
      <c r="G7" s="6"/>
      <c r="H7" s="6"/>
    </row>
    <row r="8" spans="1:8" ht="28.5" customHeight="1">
      <c r="A8" s="9" t="s">
        <v>257</v>
      </c>
      <c r="B8" s="9" t="s">
        <v>258</v>
      </c>
      <c r="C8" s="9" t="s">
        <v>259</v>
      </c>
      <c r="D8" s="9" t="s">
        <v>260</v>
      </c>
      <c r="E8" s="9" t="s">
        <v>261</v>
      </c>
      <c r="F8" s="9" t="s">
        <v>262</v>
      </c>
      <c r="G8" s="9" t="s">
        <v>112</v>
      </c>
      <c r="H8" s="9" t="s">
        <v>263</v>
      </c>
    </row>
    <row r="9" spans="1:8" ht="12.75" hidden="1" customHeight="1">
      <c r="A9" s="9" t="s">
        <v>264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9" t="s">
        <v>271</v>
      </c>
    </row>
    <row r="10" spans="1:8" ht="3" customHeight="1">
      <c r="A10" s="6"/>
      <c r="B10" s="6"/>
      <c r="C10" s="6"/>
      <c r="D10" s="6"/>
      <c r="E10" s="6"/>
      <c r="F10" s="6"/>
      <c r="G10" s="6"/>
      <c r="H10" s="6"/>
    </row>
    <row r="11" spans="1:8" ht="30.75" customHeight="1">
      <c r="A11" s="18"/>
      <c r="B11" s="19" t="s">
        <v>272</v>
      </c>
      <c r="C11" s="19" t="s">
        <v>273</v>
      </c>
      <c r="D11" s="19"/>
      <c r="E11" s="20"/>
      <c r="F11" s="88"/>
      <c r="G11" s="88">
        <f>G12+G32+G34+G37+G53+G63+G92</f>
        <v>0</v>
      </c>
      <c r="H11" s="88">
        <v>1382.3036033599999</v>
      </c>
    </row>
    <row r="12" spans="1:8" ht="28.5" customHeight="1">
      <c r="A12" s="21"/>
      <c r="B12" s="22" t="s">
        <v>264</v>
      </c>
      <c r="C12" s="22" t="s">
        <v>274</v>
      </c>
      <c r="D12" s="22"/>
      <c r="E12" s="23"/>
      <c r="F12" s="85"/>
      <c r="G12" s="85">
        <f>SUM(G13:G31)</f>
        <v>0</v>
      </c>
      <c r="H12" s="85">
        <v>98.960091000000006</v>
      </c>
    </row>
    <row r="13" spans="1:8" ht="24" customHeight="1">
      <c r="A13" s="24">
        <v>1</v>
      </c>
      <c r="B13" s="25" t="s">
        <v>406</v>
      </c>
      <c r="C13" s="25" t="s">
        <v>407</v>
      </c>
      <c r="D13" s="25" t="s">
        <v>324</v>
      </c>
      <c r="E13" s="16">
        <v>721</v>
      </c>
      <c r="F13" s="77">
        <v>0</v>
      </c>
      <c r="G13" s="83">
        <f>E13*F13</f>
        <v>0</v>
      </c>
      <c r="H13" s="83">
        <v>0</v>
      </c>
    </row>
    <row r="14" spans="1:8" ht="24" customHeight="1">
      <c r="A14" s="24">
        <v>2</v>
      </c>
      <c r="B14" s="25" t="s">
        <v>394</v>
      </c>
      <c r="C14" s="25" t="s">
        <v>395</v>
      </c>
      <c r="D14" s="25" t="s">
        <v>324</v>
      </c>
      <c r="E14" s="16">
        <v>721</v>
      </c>
      <c r="F14" s="77">
        <v>0</v>
      </c>
      <c r="G14" s="83">
        <f t="shared" ref="G14:G31" si="0">E14*F14</f>
        <v>0</v>
      </c>
      <c r="H14" s="83">
        <v>0</v>
      </c>
    </row>
    <row r="15" spans="1:8" ht="24" customHeight="1">
      <c r="A15" s="24">
        <v>3</v>
      </c>
      <c r="B15" s="25" t="s">
        <v>712</v>
      </c>
      <c r="C15" s="25" t="s">
        <v>713</v>
      </c>
      <c r="D15" s="25" t="s">
        <v>324</v>
      </c>
      <c r="E15" s="16">
        <v>9.64</v>
      </c>
      <c r="F15" s="77">
        <v>0</v>
      </c>
      <c r="G15" s="83">
        <f t="shared" si="0"/>
        <v>0</v>
      </c>
      <c r="H15" s="83">
        <v>0</v>
      </c>
    </row>
    <row r="16" spans="1:8" ht="24" customHeight="1">
      <c r="A16" s="24">
        <v>4</v>
      </c>
      <c r="B16" s="25" t="s">
        <v>714</v>
      </c>
      <c r="C16" s="25" t="s">
        <v>715</v>
      </c>
      <c r="D16" s="25" t="s">
        <v>324</v>
      </c>
      <c r="E16" s="16">
        <v>721</v>
      </c>
      <c r="F16" s="77">
        <v>0</v>
      </c>
      <c r="G16" s="83">
        <f t="shared" si="0"/>
        <v>0</v>
      </c>
      <c r="H16" s="83">
        <v>0</v>
      </c>
    </row>
    <row r="17" spans="1:8" ht="24" customHeight="1">
      <c r="A17" s="24">
        <v>5</v>
      </c>
      <c r="B17" s="25" t="s">
        <v>412</v>
      </c>
      <c r="C17" s="25" t="s">
        <v>413</v>
      </c>
      <c r="D17" s="25" t="s">
        <v>277</v>
      </c>
      <c r="E17" s="16">
        <v>192.2</v>
      </c>
      <c r="F17" s="77">
        <v>0</v>
      </c>
      <c r="G17" s="83">
        <f t="shared" si="0"/>
        <v>0</v>
      </c>
      <c r="H17" s="83">
        <v>0</v>
      </c>
    </row>
    <row r="18" spans="1:8" ht="24" customHeight="1">
      <c r="A18" s="24">
        <v>6</v>
      </c>
      <c r="B18" s="25" t="s">
        <v>414</v>
      </c>
      <c r="C18" s="25" t="s">
        <v>415</v>
      </c>
      <c r="D18" s="25" t="s">
        <v>277</v>
      </c>
      <c r="E18" s="16">
        <v>96.1</v>
      </c>
      <c r="F18" s="77">
        <v>0</v>
      </c>
      <c r="G18" s="83">
        <f t="shared" si="0"/>
        <v>0</v>
      </c>
      <c r="H18" s="83">
        <v>0</v>
      </c>
    </row>
    <row r="19" spans="1:8" ht="13.5" customHeight="1">
      <c r="A19" s="24">
        <v>7</v>
      </c>
      <c r="B19" s="25" t="s">
        <v>716</v>
      </c>
      <c r="C19" s="25" t="s">
        <v>717</v>
      </c>
      <c r="D19" s="25" t="s">
        <v>277</v>
      </c>
      <c r="E19" s="16">
        <v>20.25</v>
      </c>
      <c r="F19" s="77">
        <v>0</v>
      </c>
      <c r="G19" s="83">
        <f t="shared" si="0"/>
        <v>0</v>
      </c>
      <c r="H19" s="83">
        <v>0</v>
      </c>
    </row>
    <row r="20" spans="1:8" ht="24" customHeight="1">
      <c r="A20" s="24">
        <v>8</v>
      </c>
      <c r="B20" s="25" t="s">
        <v>422</v>
      </c>
      <c r="C20" s="25" t="s">
        <v>423</v>
      </c>
      <c r="D20" s="25" t="s">
        <v>277</v>
      </c>
      <c r="E20" s="16">
        <v>10.125</v>
      </c>
      <c r="F20" s="77">
        <v>0</v>
      </c>
      <c r="G20" s="83">
        <f t="shared" si="0"/>
        <v>0</v>
      </c>
      <c r="H20" s="83">
        <v>0</v>
      </c>
    </row>
    <row r="21" spans="1:8" ht="34.5" customHeight="1">
      <c r="A21" s="47"/>
      <c r="B21" s="44">
        <v>162501122</v>
      </c>
      <c r="C21" s="44" t="s">
        <v>680</v>
      </c>
      <c r="D21" s="44" t="s">
        <v>277</v>
      </c>
      <c r="E21" s="45">
        <v>188.18</v>
      </c>
      <c r="F21" s="78">
        <v>0</v>
      </c>
      <c r="G21" s="84">
        <f t="shared" si="0"/>
        <v>0</v>
      </c>
      <c r="H21" s="84">
        <v>0</v>
      </c>
    </row>
    <row r="22" spans="1:8" ht="34.5" customHeight="1">
      <c r="A22" s="47"/>
      <c r="B22" s="44">
        <v>162501123</v>
      </c>
      <c r="C22" s="44" t="s">
        <v>681</v>
      </c>
      <c r="D22" s="44" t="s">
        <v>277</v>
      </c>
      <c r="E22" s="45">
        <v>5080.8599999999997</v>
      </c>
      <c r="F22" s="78">
        <v>0</v>
      </c>
      <c r="G22" s="84">
        <f t="shared" si="0"/>
        <v>0</v>
      </c>
      <c r="H22" s="84">
        <v>0</v>
      </c>
    </row>
    <row r="23" spans="1:8" ht="24" customHeight="1">
      <c r="A23" s="24">
        <v>10</v>
      </c>
      <c r="B23" s="25" t="s">
        <v>682</v>
      </c>
      <c r="C23" s="25" t="s">
        <v>683</v>
      </c>
      <c r="D23" s="25" t="s">
        <v>277</v>
      </c>
      <c r="E23" s="16">
        <v>35</v>
      </c>
      <c r="F23" s="77">
        <v>0</v>
      </c>
      <c r="G23" s="83">
        <f t="shared" si="0"/>
        <v>0</v>
      </c>
      <c r="H23" s="83">
        <v>0</v>
      </c>
    </row>
    <row r="24" spans="1:8" ht="13.5" customHeight="1">
      <c r="A24" s="26">
        <v>11</v>
      </c>
      <c r="B24" s="27" t="s">
        <v>684</v>
      </c>
      <c r="C24" s="27" t="s">
        <v>718</v>
      </c>
      <c r="D24" s="27" t="s">
        <v>280</v>
      </c>
      <c r="E24" s="28">
        <v>61.25</v>
      </c>
      <c r="F24" s="79">
        <v>0</v>
      </c>
      <c r="G24" s="86">
        <f t="shared" si="0"/>
        <v>0</v>
      </c>
      <c r="H24" s="86">
        <v>61.25</v>
      </c>
    </row>
    <row r="25" spans="1:8" ht="13.5" customHeight="1">
      <c r="A25" s="47"/>
      <c r="B25" s="44" t="s">
        <v>437</v>
      </c>
      <c r="C25" s="44" t="s">
        <v>438</v>
      </c>
      <c r="D25" s="44" t="s">
        <v>280</v>
      </c>
      <c r="E25" s="45">
        <v>329.315</v>
      </c>
      <c r="F25" s="78">
        <v>0</v>
      </c>
      <c r="G25" s="84">
        <f t="shared" si="0"/>
        <v>0</v>
      </c>
      <c r="H25" s="84">
        <v>0</v>
      </c>
    </row>
    <row r="26" spans="1:8" ht="24" customHeight="1">
      <c r="A26" s="24">
        <v>14</v>
      </c>
      <c r="B26" s="25" t="s">
        <v>275</v>
      </c>
      <c r="C26" s="25" t="s">
        <v>276</v>
      </c>
      <c r="D26" s="25" t="s">
        <v>277</v>
      </c>
      <c r="E26" s="16">
        <v>13.77</v>
      </c>
      <c r="F26" s="77">
        <v>0</v>
      </c>
      <c r="G26" s="83">
        <f t="shared" si="0"/>
        <v>0</v>
      </c>
      <c r="H26" s="83">
        <v>0</v>
      </c>
    </row>
    <row r="27" spans="1:8" ht="24" customHeight="1">
      <c r="A27" s="24">
        <v>15</v>
      </c>
      <c r="B27" s="25" t="s">
        <v>445</v>
      </c>
      <c r="C27" s="25" t="s">
        <v>446</v>
      </c>
      <c r="D27" s="25" t="s">
        <v>324</v>
      </c>
      <c r="E27" s="16">
        <v>76</v>
      </c>
      <c r="F27" s="77">
        <v>0</v>
      </c>
      <c r="G27" s="83">
        <f t="shared" si="0"/>
        <v>0</v>
      </c>
      <c r="H27" s="83">
        <v>0</v>
      </c>
    </row>
    <row r="28" spans="1:8" ht="24" customHeight="1">
      <c r="A28" s="24">
        <v>16</v>
      </c>
      <c r="B28" s="25" t="s">
        <v>686</v>
      </c>
      <c r="C28" s="25" t="s">
        <v>687</v>
      </c>
      <c r="D28" s="25" t="s">
        <v>324</v>
      </c>
      <c r="E28" s="16">
        <v>103</v>
      </c>
      <c r="F28" s="77">
        <v>0</v>
      </c>
      <c r="G28" s="83">
        <f t="shared" si="0"/>
        <v>0</v>
      </c>
      <c r="H28" s="83">
        <v>0</v>
      </c>
    </row>
    <row r="29" spans="1:8" ht="13.5" customHeight="1">
      <c r="A29" s="26">
        <v>17</v>
      </c>
      <c r="B29" s="27" t="s">
        <v>688</v>
      </c>
      <c r="C29" s="27" t="s">
        <v>689</v>
      </c>
      <c r="D29" s="27" t="s">
        <v>280</v>
      </c>
      <c r="E29" s="28">
        <v>37.590000000000003</v>
      </c>
      <c r="F29" s="79">
        <v>0</v>
      </c>
      <c r="G29" s="86">
        <f t="shared" si="0"/>
        <v>0</v>
      </c>
      <c r="H29" s="86">
        <v>37.590000000000003</v>
      </c>
    </row>
    <row r="30" spans="1:8" ht="13.5" customHeight="1">
      <c r="A30" s="24">
        <v>18</v>
      </c>
      <c r="B30" s="25" t="s">
        <v>449</v>
      </c>
      <c r="C30" s="25" t="s">
        <v>450</v>
      </c>
      <c r="D30" s="25" t="s">
        <v>324</v>
      </c>
      <c r="E30" s="16">
        <v>179</v>
      </c>
      <c r="F30" s="77">
        <v>0</v>
      </c>
      <c r="G30" s="83">
        <f t="shared" si="0"/>
        <v>0</v>
      </c>
      <c r="H30" s="83">
        <v>0.11456</v>
      </c>
    </row>
    <row r="31" spans="1:8" ht="13.5" customHeight="1">
      <c r="A31" s="26">
        <v>19</v>
      </c>
      <c r="B31" s="27" t="s">
        <v>690</v>
      </c>
      <c r="C31" s="27" t="s">
        <v>691</v>
      </c>
      <c r="D31" s="27" t="s">
        <v>453</v>
      </c>
      <c r="E31" s="28">
        <v>5.5309999999999997</v>
      </c>
      <c r="F31" s="79">
        <v>0</v>
      </c>
      <c r="G31" s="86">
        <f t="shared" si="0"/>
        <v>0</v>
      </c>
      <c r="H31" s="86">
        <v>5.5310000000000003E-3</v>
      </c>
    </row>
    <row r="32" spans="1:8" ht="28.5" customHeight="1">
      <c r="A32" s="21"/>
      <c r="B32" s="22" t="s">
        <v>265</v>
      </c>
      <c r="C32" s="22" t="s">
        <v>456</v>
      </c>
      <c r="D32" s="22"/>
      <c r="E32" s="23"/>
      <c r="F32" s="76"/>
      <c r="G32" s="85">
        <f>SUM(G33)</f>
        <v>0</v>
      </c>
      <c r="H32" s="85">
        <v>3.4101648</v>
      </c>
    </row>
    <row r="33" spans="1:8" ht="13.5" customHeight="1">
      <c r="A33" s="24">
        <v>20</v>
      </c>
      <c r="B33" s="25" t="s">
        <v>457</v>
      </c>
      <c r="C33" s="25" t="s">
        <v>458</v>
      </c>
      <c r="D33" s="25" t="s">
        <v>277</v>
      </c>
      <c r="E33" s="16">
        <v>1.62</v>
      </c>
      <c r="F33" s="77">
        <v>0</v>
      </c>
      <c r="G33" s="83">
        <f>E33*F33</f>
        <v>0</v>
      </c>
      <c r="H33" s="83">
        <v>3.4101648</v>
      </c>
    </row>
    <row r="34" spans="1:8" ht="28.5" customHeight="1">
      <c r="A34" s="21"/>
      <c r="B34" s="22" t="s">
        <v>267</v>
      </c>
      <c r="C34" s="22" t="s">
        <v>474</v>
      </c>
      <c r="D34" s="22"/>
      <c r="E34" s="23"/>
      <c r="F34" s="76"/>
      <c r="G34" s="85">
        <f>SUM(G35:G36)</f>
        <v>0</v>
      </c>
      <c r="H34" s="85">
        <v>1.9800000000000002E-2</v>
      </c>
    </row>
    <row r="35" spans="1:8" ht="24" customHeight="1">
      <c r="A35" s="24">
        <v>21</v>
      </c>
      <c r="B35" s="25" t="s">
        <v>719</v>
      </c>
      <c r="C35" s="25" t="s">
        <v>720</v>
      </c>
      <c r="D35" s="25" t="s">
        <v>312</v>
      </c>
      <c r="E35" s="16">
        <v>3</v>
      </c>
      <c r="F35" s="77">
        <v>0</v>
      </c>
      <c r="G35" s="83">
        <f>E35*F35</f>
        <v>0</v>
      </c>
      <c r="H35" s="83">
        <v>1.9800000000000002E-2</v>
      </c>
    </row>
    <row r="36" spans="1:8" ht="13.5" customHeight="1">
      <c r="A36" s="26">
        <v>22</v>
      </c>
      <c r="B36" s="27" t="s">
        <v>721</v>
      </c>
      <c r="C36" s="27" t="s">
        <v>722</v>
      </c>
      <c r="D36" s="27" t="s">
        <v>312</v>
      </c>
      <c r="E36" s="28">
        <v>3.03</v>
      </c>
      <c r="F36" s="79">
        <v>0</v>
      </c>
      <c r="G36" s="86">
        <f>E36*F36</f>
        <v>0</v>
      </c>
      <c r="H36" s="86">
        <v>0</v>
      </c>
    </row>
    <row r="37" spans="1:8" ht="28.5" customHeight="1">
      <c r="A37" s="21"/>
      <c r="B37" s="22" t="s">
        <v>268</v>
      </c>
      <c r="C37" s="22" t="s">
        <v>477</v>
      </c>
      <c r="D37" s="22"/>
      <c r="E37" s="23"/>
      <c r="F37" s="76"/>
      <c r="G37" s="85">
        <f>SUM(G38:G52)</f>
        <v>0</v>
      </c>
      <c r="H37" s="85">
        <v>1235.281968</v>
      </c>
    </row>
    <row r="38" spans="1:8" ht="24" customHeight="1">
      <c r="A38" s="24">
        <v>23</v>
      </c>
      <c r="B38" s="25" t="s">
        <v>478</v>
      </c>
      <c r="C38" s="25" t="s">
        <v>479</v>
      </c>
      <c r="D38" s="25" t="s">
        <v>324</v>
      </c>
      <c r="E38" s="16">
        <v>22.4</v>
      </c>
      <c r="F38" s="77">
        <v>0</v>
      </c>
      <c r="G38" s="83">
        <f>E38*F38</f>
        <v>0</v>
      </c>
      <c r="H38" s="83">
        <v>4.2351679999999998</v>
      </c>
    </row>
    <row r="39" spans="1:8" ht="24" customHeight="1">
      <c r="A39" s="24">
        <v>24</v>
      </c>
      <c r="B39" s="25" t="s">
        <v>480</v>
      </c>
      <c r="C39" s="25" t="s">
        <v>481</v>
      </c>
      <c r="D39" s="25" t="s">
        <v>324</v>
      </c>
      <c r="E39" s="16">
        <v>53.2</v>
      </c>
      <c r="F39" s="77">
        <v>0</v>
      </c>
      <c r="G39" s="83">
        <f t="shared" ref="G39:G52" si="1">E39*F39</f>
        <v>0</v>
      </c>
      <c r="H39" s="83">
        <v>13.926164</v>
      </c>
    </row>
    <row r="40" spans="1:8" ht="24" customHeight="1">
      <c r="A40" s="24">
        <v>25</v>
      </c>
      <c r="B40" s="25" t="s">
        <v>484</v>
      </c>
      <c r="C40" s="25" t="s">
        <v>485</v>
      </c>
      <c r="D40" s="25" t="s">
        <v>324</v>
      </c>
      <c r="E40" s="16">
        <v>1033</v>
      </c>
      <c r="F40" s="77">
        <v>0</v>
      </c>
      <c r="G40" s="83">
        <f t="shared" si="1"/>
        <v>0</v>
      </c>
      <c r="H40" s="83">
        <v>383.03640000000001</v>
      </c>
    </row>
    <row r="41" spans="1:8" ht="13.5" customHeight="1">
      <c r="A41" s="24">
        <v>26</v>
      </c>
      <c r="B41" s="25" t="s">
        <v>486</v>
      </c>
      <c r="C41" s="25" t="s">
        <v>487</v>
      </c>
      <c r="D41" s="25" t="s">
        <v>324</v>
      </c>
      <c r="E41" s="16">
        <v>75.599999999999994</v>
      </c>
      <c r="F41" s="77">
        <v>0</v>
      </c>
      <c r="G41" s="83">
        <f t="shared" si="1"/>
        <v>0</v>
      </c>
      <c r="H41" s="83">
        <v>20.725739999999998</v>
      </c>
    </row>
    <row r="42" spans="1:8" ht="24" customHeight="1">
      <c r="A42" s="24">
        <v>27</v>
      </c>
      <c r="B42" s="25" t="s">
        <v>489</v>
      </c>
      <c r="C42" s="25" t="s">
        <v>490</v>
      </c>
      <c r="D42" s="25" t="s">
        <v>324</v>
      </c>
      <c r="E42" s="16">
        <v>949</v>
      </c>
      <c r="F42" s="77">
        <v>0</v>
      </c>
      <c r="G42" s="83">
        <f t="shared" si="1"/>
        <v>0</v>
      </c>
      <c r="H42" s="83">
        <v>424.79138</v>
      </c>
    </row>
    <row r="43" spans="1:8" ht="24" customHeight="1">
      <c r="A43" s="24">
        <v>28</v>
      </c>
      <c r="B43" s="25" t="s">
        <v>491</v>
      </c>
      <c r="C43" s="25" t="s">
        <v>492</v>
      </c>
      <c r="D43" s="25" t="s">
        <v>277</v>
      </c>
      <c r="E43" s="16">
        <v>10.5</v>
      </c>
      <c r="F43" s="77">
        <v>0</v>
      </c>
      <c r="G43" s="83">
        <f t="shared" si="1"/>
        <v>0</v>
      </c>
      <c r="H43" s="83">
        <v>0</v>
      </c>
    </row>
    <row r="44" spans="1:8" ht="24" customHeight="1">
      <c r="A44" s="24">
        <v>29</v>
      </c>
      <c r="B44" s="25" t="s">
        <v>493</v>
      </c>
      <c r="C44" s="25" t="s">
        <v>494</v>
      </c>
      <c r="D44" s="25" t="s">
        <v>324</v>
      </c>
      <c r="E44" s="16">
        <v>949</v>
      </c>
      <c r="F44" s="77">
        <v>0</v>
      </c>
      <c r="G44" s="83">
        <f t="shared" si="1"/>
        <v>0</v>
      </c>
      <c r="H44" s="83">
        <v>5.7034900000000004</v>
      </c>
    </row>
    <row r="45" spans="1:8" ht="24" customHeight="1">
      <c r="A45" s="24">
        <v>30</v>
      </c>
      <c r="B45" s="25" t="s">
        <v>495</v>
      </c>
      <c r="C45" s="25" t="s">
        <v>496</v>
      </c>
      <c r="D45" s="25" t="s">
        <v>324</v>
      </c>
      <c r="E45" s="16">
        <v>1727</v>
      </c>
      <c r="F45" s="77">
        <v>0</v>
      </c>
      <c r="G45" s="83">
        <f t="shared" si="1"/>
        <v>0</v>
      </c>
      <c r="H45" s="83">
        <v>1.0534699999999999</v>
      </c>
    </row>
    <row r="46" spans="1:8" ht="24" customHeight="1">
      <c r="A46" s="24">
        <v>31</v>
      </c>
      <c r="B46" s="25" t="s">
        <v>723</v>
      </c>
      <c r="C46" s="25" t="s">
        <v>724</v>
      </c>
      <c r="D46" s="25" t="s">
        <v>324</v>
      </c>
      <c r="E46" s="16">
        <v>807</v>
      </c>
      <c r="F46" s="77">
        <v>0</v>
      </c>
      <c r="G46" s="83">
        <f t="shared" si="1"/>
        <v>0</v>
      </c>
      <c r="H46" s="83">
        <v>78.020759999999996</v>
      </c>
    </row>
    <row r="47" spans="1:8" ht="24" customHeight="1">
      <c r="A47" s="24">
        <v>32</v>
      </c>
      <c r="B47" s="25" t="s">
        <v>692</v>
      </c>
      <c r="C47" s="25" t="s">
        <v>693</v>
      </c>
      <c r="D47" s="25" t="s">
        <v>324</v>
      </c>
      <c r="E47" s="16">
        <v>53.2</v>
      </c>
      <c r="F47" s="77">
        <v>0</v>
      </c>
      <c r="G47" s="83">
        <f t="shared" si="1"/>
        <v>0</v>
      </c>
      <c r="H47" s="83">
        <v>5.5184360000000003</v>
      </c>
    </row>
    <row r="48" spans="1:8" ht="24" customHeight="1">
      <c r="A48" s="24">
        <v>33</v>
      </c>
      <c r="B48" s="25" t="s">
        <v>725</v>
      </c>
      <c r="C48" s="25" t="s">
        <v>726</v>
      </c>
      <c r="D48" s="25" t="s">
        <v>324</v>
      </c>
      <c r="E48" s="16">
        <v>841</v>
      </c>
      <c r="F48" s="77">
        <v>0</v>
      </c>
      <c r="G48" s="83">
        <f t="shared" si="1"/>
        <v>0</v>
      </c>
      <c r="H48" s="83">
        <v>130.85119</v>
      </c>
    </row>
    <row r="49" spans="1:8" ht="24" customHeight="1">
      <c r="A49" s="24">
        <v>34</v>
      </c>
      <c r="B49" s="25" t="s">
        <v>727</v>
      </c>
      <c r="C49" s="25" t="s">
        <v>728</v>
      </c>
      <c r="D49" s="25" t="s">
        <v>324</v>
      </c>
      <c r="E49" s="16">
        <v>886</v>
      </c>
      <c r="F49" s="77">
        <v>0</v>
      </c>
      <c r="G49" s="83">
        <f t="shared" si="1"/>
        <v>0</v>
      </c>
      <c r="H49" s="83">
        <v>160.82671999999999</v>
      </c>
    </row>
    <row r="50" spans="1:8" ht="24" customHeight="1">
      <c r="A50" s="24">
        <v>35</v>
      </c>
      <c r="B50" s="25" t="s">
        <v>694</v>
      </c>
      <c r="C50" s="25" t="s">
        <v>695</v>
      </c>
      <c r="D50" s="25" t="s">
        <v>324</v>
      </c>
      <c r="E50" s="16">
        <v>22.4</v>
      </c>
      <c r="F50" s="77">
        <v>0</v>
      </c>
      <c r="G50" s="83">
        <f t="shared" si="1"/>
        <v>0</v>
      </c>
      <c r="H50" s="83">
        <v>2.9552320000000001</v>
      </c>
    </row>
    <row r="51" spans="1:8" ht="13.5" customHeight="1">
      <c r="A51" s="26">
        <v>36</v>
      </c>
      <c r="B51" s="27" t="s">
        <v>696</v>
      </c>
      <c r="C51" s="27" t="s">
        <v>697</v>
      </c>
      <c r="D51" s="27" t="s">
        <v>324</v>
      </c>
      <c r="E51" s="28">
        <v>11.211</v>
      </c>
      <c r="F51" s="79">
        <v>0</v>
      </c>
      <c r="G51" s="86">
        <f t="shared" si="1"/>
        <v>0</v>
      </c>
      <c r="H51" s="86">
        <v>2.062824</v>
      </c>
    </row>
    <row r="52" spans="1:8" ht="24" customHeight="1">
      <c r="A52" s="26">
        <v>37</v>
      </c>
      <c r="B52" s="27" t="s">
        <v>698</v>
      </c>
      <c r="C52" s="27" t="s">
        <v>699</v>
      </c>
      <c r="D52" s="27" t="s">
        <v>324</v>
      </c>
      <c r="E52" s="28">
        <v>11.413</v>
      </c>
      <c r="F52" s="79">
        <v>0</v>
      </c>
      <c r="G52" s="86">
        <f t="shared" si="1"/>
        <v>0</v>
      </c>
      <c r="H52" s="86">
        <v>1.574994</v>
      </c>
    </row>
    <row r="53" spans="1:8" ht="28.5" customHeight="1">
      <c r="A53" s="21"/>
      <c r="B53" s="22" t="s">
        <v>271</v>
      </c>
      <c r="C53" s="22" t="s">
        <v>533</v>
      </c>
      <c r="D53" s="22"/>
      <c r="E53" s="23"/>
      <c r="F53" s="76"/>
      <c r="G53" s="85">
        <f>SUM(G54:G62)</f>
        <v>0</v>
      </c>
      <c r="H53" s="85">
        <v>6.9598470600000004</v>
      </c>
    </row>
    <row r="54" spans="1:8" ht="24" customHeight="1">
      <c r="A54" s="24">
        <v>38</v>
      </c>
      <c r="B54" s="25" t="s">
        <v>729</v>
      </c>
      <c r="C54" s="25" t="s">
        <v>730</v>
      </c>
      <c r="D54" s="25" t="s">
        <v>287</v>
      </c>
      <c r="E54" s="16">
        <v>81</v>
      </c>
      <c r="F54" s="77">
        <v>0</v>
      </c>
      <c r="G54" s="83">
        <f>E54*F54</f>
        <v>0</v>
      </c>
      <c r="H54" s="83">
        <v>8.0999999999999996E-4</v>
      </c>
    </row>
    <row r="55" spans="1:8" ht="13.5" customHeight="1">
      <c r="A55" s="26">
        <v>39</v>
      </c>
      <c r="B55" s="27" t="s">
        <v>731</v>
      </c>
      <c r="C55" s="27" t="s">
        <v>732</v>
      </c>
      <c r="D55" s="27" t="s">
        <v>287</v>
      </c>
      <c r="E55" s="28">
        <v>88.533000000000001</v>
      </c>
      <c r="F55" s="79">
        <v>0</v>
      </c>
      <c r="G55" s="86">
        <f t="shared" ref="G55:G62" si="2">E55*F55</f>
        <v>0</v>
      </c>
      <c r="H55" s="86">
        <v>7.2597060000000005E-2</v>
      </c>
    </row>
    <row r="56" spans="1:8" ht="24" customHeight="1">
      <c r="A56" s="24">
        <v>40</v>
      </c>
      <c r="B56" s="25" t="s">
        <v>536</v>
      </c>
      <c r="C56" s="25" t="s">
        <v>537</v>
      </c>
      <c r="D56" s="25" t="s">
        <v>312</v>
      </c>
      <c r="E56" s="16">
        <v>9</v>
      </c>
      <c r="F56" s="77">
        <v>0</v>
      </c>
      <c r="G56" s="83">
        <f t="shared" si="2"/>
        <v>0</v>
      </c>
      <c r="H56" s="83">
        <v>3.0689099999999998</v>
      </c>
    </row>
    <row r="57" spans="1:8" ht="24" customHeight="1">
      <c r="A57" s="26">
        <v>41</v>
      </c>
      <c r="B57" s="27" t="s">
        <v>733</v>
      </c>
      <c r="C57" s="27" t="s">
        <v>734</v>
      </c>
      <c r="D57" s="27" t="s">
        <v>312</v>
      </c>
      <c r="E57" s="28">
        <v>3.03</v>
      </c>
      <c r="F57" s="79">
        <v>0</v>
      </c>
      <c r="G57" s="86">
        <f t="shared" si="2"/>
        <v>0</v>
      </c>
      <c r="H57" s="86">
        <v>0.33633000000000002</v>
      </c>
    </row>
    <row r="58" spans="1:8" ht="24" customHeight="1">
      <c r="A58" s="26">
        <v>42</v>
      </c>
      <c r="B58" s="27" t="s">
        <v>735</v>
      </c>
      <c r="C58" s="27" t="s">
        <v>736</v>
      </c>
      <c r="D58" s="27" t="s">
        <v>312</v>
      </c>
      <c r="E58" s="28">
        <v>3.03</v>
      </c>
      <c r="F58" s="79">
        <v>0</v>
      </c>
      <c r="G58" s="86">
        <f t="shared" si="2"/>
        <v>0</v>
      </c>
      <c r="H58" s="86">
        <v>0.31208999999999998</v>
      </c>
    </row>
    <row r="59" spans="1:8" ht="24" customHeight="1">
      <c r="A59" s="26">
        <v>43</v>
      </c>
      <c r="B59" s="27" t="s">
        <v>737</v>
      </c>
      <c r="C59" s="27" t="s">
        <v>738</v>
      </c>
      <c r="D59" s="27" t="s">
        <v>312</v>
      </c>
      <c r="E59" s="28">
        <v>3.03</v>
      </c>
      <c r="F59" s="79">
        <v>0</v>
      </c>
      <c r="G59" s="86">
        <f t="shared" si="2"/>
        <v>0</v>
      </c>
      <c r="H59" s="86">
        <v>0.29391</v>
      </c>
    </row>
    <row r="60" spans="1:8" ht="24" customHeight="1">
      <c r="A60" s="24">
        <v>44</v>
      </c>
      <c r="B60" s="25" t="s">
        <v>739</v>
      </c>
      <c r="C60" s="25" t="s">
        <v>740</v>
      </c>
      <c r="D60" s="25" t="s">
        <v>312</v>
      </c>
      <c r="E60" s="16">
        <v>3</v>
      </c>
      <c r="F60" s="77">
        <v>0</v>
      </c>
      <c r="G60" s="83">
        <f t="shared" si="2"/>
        <v>0</v>
      </c>
      <c r="H60" s="83">
        <v>2.52E-2</v>
      </c>
    </row>
    <row r="61" spans="1:8" ht="13.5" customHeight="1">
      <c r="A61" s="26">
        <v>45</v>
      </c>
      <c r="B61" s="27" t="s">
        <v>741</v>
      </c>
      <c r="C61" s="27" t="s">
        <v>742</v>
      </c>
      <c r="D61" s="27" t="s">
        <v>312</v>
      </c>
      <c r="E61" s="28">
        <v>3</v>
      </c>
      <c r="F61" s="79">
        <v>0</v>
      </c>
      <c r="G61" s="86">
        <f t="shared" si="2"/>
        <v>0</v>
      </c>
      <c r="H61" s="86">
        <v>2.85</v>
      </c>
    </row>
    <row r="62" spans="1:8" ht="24" customHeight="1">
      <c r="A62" s="26">
        <v>46</v>
      </c>
      <c r="B62" s="27" t="s">
        <v>538</v>
      </c>
      <c r="C62" s="27" t="s">
        <v>539</v>
      </c>
      <c r="D62" s="27" t="s">
        <v>312</v>
      </c>
      <c r="E62" s="28">
        <v>3</v>
      </c>
      <c r="F62" s="79">
        <v>0</v>
      </c>
      <c r="G62" s="86">
        <f t="shared" si="2"/>
        <v>0</v>
      </c>
      <c r="H62" s="86">
        <v>0</v>
      </c>
    </row>
    <row r="63" spans="1:8" ht="28.5" customHeight="1">
      <c r="A63" s="21"/>
      <c r="B63" s="22" t="s">
        <v>281</v>
      </c>
      <c r="C63" s="22" t="s">
        <v>282</v>
      </c>
      <c r="D63" s="22"/>
      <c r="E63" s="23"/>
      <c r="F63" s="76"/>
      <c r="G63" s="85">
        <f>SUM(G64:G91)</f>
        <v>0</v>
      </c>
      <c r="H63" s="85">
        <v>37.671732499999997</v>
      </c>
    </row>
    <row r="64" spans="1:8" ht="24" customHeight="1">
      <c r="A64" s="24">
        <v>47</v>
      </c>
      <c r="B64" s="25" t="s">
        <v>552</v>
      </c>
      <c r="C64" s="25" t="s">
        <v>553</v>
      </c>
      <c r="D64" s="25" t="s">
        <v>312</v>
      </c>
      <c r="E64" s="16">
        <v>18</v>
      </c>
      <c r="F64" s="77">
        <v>0</v>
      </c>
      <c r="G64" s="83">
        <f>E64*F64</f>
        <v>0</v>
      </c>
      <c r="H64" s="83">
        <v>3.98394</v>
      </c>
    </row>
    <row r="65" spans="1:8" ht="34.5" customHeight="1">
      <c r="A65" s="26">
        <v>48</v>
      </c>
      <c r="B65" s="27" t="s">
        <v>562</v>
      </c>
      <c r="C65" s="27" t="s">
        <v>563</v>
      </c>
      <c r="D65" s="27" t="s">
        <v>312</v>
      </c>
      <c r="E65" s="28">
        <v>2</v>
      </c>
      <c r="F65" s="79">
        <v>0</v>
      </c>
      <c r="G65" s="86">
        <f t="shared" ref="G65:G91" si="3">E65*F65</f>
        <v>0</v>
      </c>
      <c r="H65" s="86">
        <v>0</v>
      </c>
    </row>
    <row r="66" spans="1:8" ht="34.5" customHeight="1">
      <c r="A66" s="26">
        <v>49</v>
      </c>
      <c r="B66" s="27" t="s">
        <v>564</v>
      </c>
      <c r="C66" s="27" t="s">
        <v>565</v>
      </c>
      <c r="D66" s="27" t="s">
        <v>312</v>
      </c>
      <c r="E66" s="28">
        <v>3</v>
      </c>
      <c r="F66" s="79">
        <v>0</v>
      </c>
      <c r="G66" s="86">
        <f t="shared" si="3"/>
        <v>0</v>
      </c>
      <c r="H66" s="86">
        <v>0</v>
      </c>
    </row>
    <row r="67" spans="1:8" ht="24" customHeight="1">
      <c r="A67" s="26">
        <v>50</v>
      </c>
      <c r="B67" s="27" t="s">
        <v>570</v>
      </c>
      <c r="C67" s="27" t="s">
        <v>571</v>
      </c>
      <c r="D67" s="27" t="s">
        <v>312</v>
      </c>
      <c r="E67" s="28">
        <v>3</v>
      </c>
      <c r="F67" s="79">
        <v>0</v>
      </c>
      <c r="G67" s="86">
        <f t="shared" si="3"/>
        <v>0</v>
      </c>
      <c r="H67" s="86">
        <v>0</v>
      </c>
    </row>
    <row r="68" spans="1:8" ht="24" customHeight="1">
      <c r="A68" s="26">
        <v>51</v>
      </c>
      <c r="B68" s="27" t="s">
        <v>743</v>
      </c>
      <c r="C68" s="27" t="s">
        <v>744</v>
      </c>
      <c r="D68" s="27" t="s">
        <v>312</v>
      </c>
      <c r="E68" s="28">
        <v>5</v>
      </c>
      <c r="F68" s="79">
        <v>0</v>
      </c>
      <c r="G68" s="86">
        <f t="shared" si="3"/>
        <v>0</v>
      </c>
      <c r="H68" s="86">
        <v>0</v>
      </c>
    </row>
    <row r="69" spans="1:8" ht="24" customHeight="1">
      <c r="A69" s="26">
        <v>52</v>
      </c>
      <c r="B69" s="27" t="s">
        <v>745</v>
      </c>
      <c r="C69" s="27" t="s">
        <v>746</v>
      </c>
      <c r="D69" s="27" t="s">
        <v>312</v>
      </c>
      <c r="E69" s="28">
        <v>1</v>
      </c>
      <c r="F69" s="79">
        <v>0</v>
      </c>
      <c r="G69" s="86">
        <f t="shared" si="3"/>
        <v>0</v>
      </c>
      <c r="H69" s="86">
        <v>0</v>
      </c>
    </row>
    <row r="70" spans="1:8" ht="24" customHeight="1">
      <c r="A70" s="26">
        <v>53</v>
      </c>
      <c r="B70" s="27" t="s">
        <v>747</v>
      </c>
      <c r="C70" s="27" t="s">
        <v>748</v>
      </c>
      <c r="D70" s="27" t="s">
        <v>312</v>
      </c>
      <c r="E70" s="28">
        <v>2</v>
      </c>
      <c r="F70" s="79">
        <v>0</v>
      </c>
      <c r="G70" s="86">
        <f t="shared" si="3"/>
        <v>0</v>
      </c>
      <c r="H70" s="86">
        <v>0</v>
      </c>
    </row>
    <row r="71" spans="1:8" ht="34.5" customHeight="1">
      <c r="A71" s="26">
        <v>54</v>
      </c>
      <c r="B71" s="27" t="s">
        <v>578</v>
      </c>
      <c r="C71" s="27" t="s">
        <v>579</v>
      </c>
      <c r="D71" s="27" t="s">
        <v>312</v>
      </c>
      <c r="E71" s="28">
        <v>1</v>
      </c>
      <c r="F71" s="79">
        <v>0</v>
      </c>
      <c r="G71" s="86">
        <f t="shared" si="3"/>
        <v>0</v>
      </c>
      <c r="H71" s="86">
        <v>0</v>
      </c>
    </row>
    <row r="72" spans="1:8" ht="34.5" customHeight="1">
      <c r="A72" s="26">
        <v>55</v>
      </c>
      <c r="B72" s="27" t="s">
        <v>574</v>
      </c>
      <c r="C72" s="27" t="s">
        <v>575</v>
      </c>
      <c r="D72" s="27" t="s">
        <v>312</v>
      </c>
      <c r="E72" s="28">
        <v>1</v>
      </c>
      <c r="F72" s="79">
        <v>0</v>
      </c>
      <c r="G72" s="86">
        <f t="shared" si="3"/>
        <v>0</v>
      </c>
      <c r="H72" s="86">
        <v>0</v>
      </c>
    </row>
    <row r="73" spans="1:8" ht="13.5" customHeight="1">
      <c r="A73" s="26">
        <v>56</v>
      </c>
      <c r="B73" s="27" t="s">
        <v>749</v>
      </c>
      <c r="C73" s="27" t="s">
        <v>750</v>
      </c>
      <c r="D73" s="27" t="s">
        <v>312</v>
      </c>
      <c r="E73" s="28">
        <v>11</v>
      </c>
      <c r="F73" s="79">
        <v>0</v>
      </c>
      <c r="G73" s="86">
        <f t="shared" si="3"/>
        <v>0</v>
      </c>
      <c r="H73" s="86">
        <v>1.6500000000000001E-2</v>
      </c>
    </row>
    <row r="74" spans="1:8" ht="24" customHeight="1">
      <c r="A74" s="24">
        <v>57</v>
      </c>
      <c r="B74" s="25" t="s">
        <v>751</v>
      </c>
      <c r="C74" s="25" t="s">
        <v>752</v>
      </c>
      <c r="D74" s="25" t="s">
        <v>753</v>
      </c>
      <c r="E74" s="16">
        <v>2</v>
      </c>
      <c r="F74" s="77">
        <v>0</v>
      </c>
      <c r="G74" s="83">
        <f t="shared" si="3"/>
        <v>0</v>
      </c>
      <c r="H74" s="83">
        <v>0</v>
      </c>
    </row>
    <row r="75" spans="1:8" ht="24" customHeight="1">
      <c r="A75" s="24">
        <v>58</v>
      </c>
      <c r="B75" s="25" t="s">
        <v>754</v>
      </c>
      <c r="C75" s="25" t="s">
        <v>755</v>
      </c>
      <c r="D75" s="25" t="s">
        <v>753</v>
      </c>
      <c r="E75" s="16">
        <v>1.5</v>
      </c>
      <c r="F75" s="77">
        <v>0</v>
      </c>
      <c r="G75" s="83">
        <f t="shared" si="3"/>
        <v>0</v>
      </c>
      <c r="H75" s="83">
        <v>0</v>
      </c>
    </row>
    <row r="76" spans="1:8" ht="24" customHeight="1">
      <c r="A76" s="24">
        <v>59</v>
      </c>
      <c r="B76" s="25" t="s">
        <v>756</v>
      </c>
      <c r="C76" s="25" t="s">
        <v>757</v>
      </c>
      <c r="D76" s="25" t="s">
        <v>753</v>
      </c>
      <c r="E76" s="16">
        <v>12</v>
      </c>
      <c r="F76" s="77">
        <v>0</v>
      </c>
      <c r="G76" s="83">
        <f t="shared" si="3"/>
        <v>0</v>
      </c>
      <c r="H76" s="83">
        <v>0</v>
      </c>
    </row>
    <row r="77" spans="1:8" ht="24" customHeight="1">
      <c r="A77" s="24">
        <v>60</v>
      </c>
      <c r="B77" s="25" t="s">
        <v>590</v>
      </c>
      <c r="C77" s="25" t="s">
        <v>758</v>
      </c>
      <c r="D77" s="25" t="s">
        <v>753</v>
      </c>
      <c r="E77" s="16">
        <v>3.5</v>
      </c>
      <c r="F77" s="77">
        <v>0</v>
      </c>
      <c r="G77" s="83">
        <f t="shared" si="3"/>
        <v>0</v>
      </c>
      <c r="H77" s="83">
        <v>0</v>
      </c>
    </row>
    <row r="78" spans="1:8" ht="24" customHeight="1">
      <c r="A78" s="24">
        <v>61</v>
      </c>
      <c r="B78" s="25" t="s">
        <v>759</v>
      </c>
      <c r="C78" s="25" t="s">
        <v>760</v>
      </c>
      <c r="D78" s="25" t="s">
        <v>287</v>
      </c>
      <c r="E78" s="16">
        <v>112.2</v>
      </c>
      <c r="F78" s="77">
        <v>0</v>
      </c>
      <c r="G78" s="83">
        <f t="shared" si="3"/>
        <v>0</v>
      </c>
      <c r="H78" s="83">
        <v>1.0097999999999999E-2</v>
      </c>
    </row>
    <row r="79" spans="1:8" ht="34.5" customHeight="1">
      <c r="A79" s="24">
        <v>62</v>
      </c>
      <c r="B79" s="25" t="s">
        <v>761</v>
      </c>
      <c r="C79" s="25" t="s">
        <v>762</v>
      </c>
      <c r="D79" s="25" t="s">
        <v>287</v>
      </c>
      <c r="E79" s="16">
        <v>197.72</v>
      </c>
      <c r="F79" s="77">
        <v>0</v>
      </c>
      <c r="G79" s="83">
        <f t="shared" si="3"/>
        <v>0</v>
      </c>
      <c r="H79" s="83">
        <v>0.1561988</v>
      </c>
    </row>
    <row r="80" spans="1:8" ht="24" customHeight="1">
      <c r="A80" s="24">
        <v>63</v>
      </c>
      <c r="B80" s="25" t="s">
        <v>763</v>
      </c>
      <c r="C80" s="25" t="s">
        <v>764</v>
      </c>
      <c r="D80" s="25" t="s">
        <v>287</v>
      </c>
      <c r="E80" s="16">
        <v>197.72</v>
      </c>
      <c r="F80" s="77">
        <v>0</v>
      </c>
      <c r="G80" s="83">
        <f t="shared" si="3"/>
        <v>0</v>
      </c>
      <c r="H80" s="83">
        <v>7.9088000000000006E-3</v>
      </c>
    </row>
    <row r="81" spans="1:8" ht="34.5" customHeight="1">
      <c r="A81" s="24">
        <v>64</v>
      </c>
      <c r="B81" s="25" t="s">
        <v>765</v>
      </c>
      <c r="C81" s="25" t="s">
        <v>766</v>
      </c>
      <c r="D81" s="25" t="s">
        <v>324</v>
      </c>
      <c r="E81" s="16">
        <v>48.354999999999997</v>
      </c>
      <c r="F81" s="77">
        <v>0</v>
      </c>
      <c r="G81" s="83">
        <f t="shared" si="3"/>
        <v>0</v>
      </c>
      <c r="H81" s="83">
        <v>3.19143E-2</v>
      </c>
    </row>
    <row r="82" spans="1:8" ht="24" customHeight="1">
      <c r="A82" s="24">
        <v>65</v>
      </c>
      <c r="B82" s="25" t="s">
        <v>767</v>
      </c>
      <c r="C82" s="25" t="s">
        <v>768</v>
      </c>
      <c r="D82" s="25" t="s">
        <v>287</v>
      </c>
      <c r="E82" s="16">
        <v>41</v>
      </c>
      <c r="F82" s="77">
        <v>0</v>
      </c>
      <c r="G82" s="83">
        <f t="shared" si="3"/>
        <v>0</v>
      </c>
      <c r="H82" s="83">
        <v>4.0397299999999996</v>
      </c>
    </row>
    <row r="83" spans="1:8" ht="13.5" customHeight="1">
      <c r="A83" s="26">
        <v>66</v>
      </c>
      <c r="B83" s="27" t="s">
        <v>705</v>
      </c>
      <c r="C83" s="27" t="s">
        <v>706</v>
      </c>
      <c r="D83" s="27" t="s">
        <v>312</v>
      </c>
      <c r="E83" s="28">
        <v>41.41</v>
      </c>
      <c r="F83" s="79">
        <v>0</v>
      </c>
      <c r="G83" s="86">
        <f t="shared" si="3"/>
        <v>0</v>
      </c>
      <c r="H83" s="86">
        <v>0.95243</v>
      </c>
    </row>
    <row r="84" spans="1:8" ht="24" customHeight="1">
      <c r="A84" s="24">
        <v>67</v>
      </c>
      <c r="B84" s="25" t="s">
        <v>769</v>
      </c>
      <c r="C84" s="25" t="s">
        <v>770</v>
      </c>
      <c r="D84" s="25" t="s">
        <v>287</v>
      </c>
      <c r="E84" s="16">
        <v>131</v>
      </c>
      <c r="F84" s="77">
        <v>0</v>
      </c>
      <c r="G84" s="83">
        <f t="shared" si="3"/>
        <v>0</v>
      </c>
      <c r="H84" s="83">
        <v>21.620239999999999</v>
      </c>
    </row>
    <row r="85" spans="1:8" ht="13.5" customHeight="1">
      <c r="A85" s="26">
        <v>68</v>
      </c>
      <c r="B85" s="27" t="s">
        <v>771</v>
      </c>
      <c r="C85" s="27" t="s">
        <v>772</v>
      </c>
      <c r="D85" s="27" t="s">
        <v>312</v>
      </c>
      <c r="E85" s="28">
        <v>132.31</v>
      </c>
      <c r="F85" s="79">
        <v>0</v>
      </c>
      <c r="G85" s="86">
        <f t="shared" si="3"/>
        <v>0</v>
      </c>
      <c r="H85" s="86">
        <v>6.840427</v>
      </c>
    </row>
    <row r="86" spans="1:8" ht="24" customHeight="1">
      <c r="A86" s="24">
        <v>69</v>
      </c>
      <c r="B86" s="25" t="s">
        <v>644</v>
      </c>
      <c r="C86" s="25" t="s">
        <v>645</v>
      </c>
      <c r="D86" s="25" t="s">
        <v>324</v>
      </c>
      <c r="E86" s="16">
        <v>19.29</v>
      </c>
      <c r="F86" s="77">
        <v>0</v>
      </c>
      <c r="G86" s="83">
        <f t="shared" si="3"/>
        <v>0</v>
      </c>
      <c r="H86" s="83">
        <v>2.7006E-3</v>
      </c>
    </row>
    <row r="87" spans="1:8" ht="34.5" customHeight="1">
      <c r="A87" s="26">
        <v>70</v>
      </c>
      <c r="B87" s="27" t="s">
        <v>773</v>
      </c>
      <c r="C87" s="27" t="s">
        <v>774</v>
      </c>
      <c r="D87" s="27" t="s">
        <v>324</v>
      </c>
      <c r="E87" s="28">
        <v>19.29</v>
      </c>
      <c r="F87" s="79">
        <v>0</v>
      </c>
      <c r="G87" s="86">
        <f t="shared" si="3"/>
        <v>0</v>
      </c>
      <c r="H87" s="86">
        <v>9.6450000000000008E-3</v>
      </c>
    </row>
    <row r="88" spans="1:8" ht="24" customHeight="1">
      <c r="A88" s="24">
        <v>71</v>
      </c>
      <c r="B88" s="25" t="s">
        <v>775</v>
      </c>
      <c r="C88" s="25" t="s">
        <v>776</v>
      </c>
      <c r="D88" s="25" t="s">
        <v>312</v>
      </c>
      <c r="E88" s="16">
        <v>4</v>
      </c>
      <c r="F88" s="77">
        <v>0</v>
      </c>
      <c r="G88" s="83">
        <f t="shared" si="3"/>
        <v>0</v>
      </c>
      <c r="H88" s="83">
        <v>0</v>
      </c>
    </row>
    <row r="89" spans="1:8" ht="24" customHeight="1">
      <c r="A89" s="24">
        <v>72</v>
      </c>
      <c r="B89" s="25" t="s">
        <v>777</v>
      </c>
      <c r="C89" s="25" t="s">
        <v>778</v>
      </c>
      <c r="D89" s="25" t="s">
        <v>280</v>
      </c>
      <c r="E89" s="16">
        <v>564.41200000000003</v>
      </c>
      <c r="F89" s="77">
        <v>0</v>
      </c>
      <c r="G89" s="83">
        <f t="shared" si="3"/>
        <v>0</v>
      </c>
      <c r="H89" s="83">
        <v>0</v>
      </c>
    </row>
    <row r="90" spans="1:8" ht="13.5" customHeight="1">
      <c r="A90" s="24">
        <v>73</v>
      </c>
      <c r="B90" s="25" t="s">
        <v>779</v>
      </c>
      <c r="C90" s="25" t="s">
        <v>780</v>
      </c>
      <c r="D90" s="25" t="s">
        <v>280</v>
      </c>
      <c r="E90" s="16">
        <v>10723.828</v>
      </c>
      <c r="F90" s="77">
        <v>0</v>
      </c>
      <c r="G90" s="83">
        <f t="shared" si="3"/>
        <v>0</v>
      </c>
      <c r="H90" s="83">
        <v>0</v>
      </c>
    </row>
    <row r="91" spans="1:8" ht="24" customHeight="1">
      <c r="A91" s="24">
        <v>74</v>
      </c>
      <c r="B91" s="25" t="s">
        <v>781</v>
      </c>
      <c r="C91" s="25" t="s">
        <v>672</v>
      </c>
      <c r="D91" s="25" t="s">
        <v>280</v>
      </c>
      <c r="E91" s="16">
        <v>564.41200000000003</v>
      </c>
      <c r="F91" s="77">
        <v>0</v>
      </c>
      <c r="G91" s="83">
        <f t="shared" si="3"/>
        <v>0</v>
      </c>
      <c r="H91" s="83">
        <v>0</v>
      </c>
    </row>
    <row r="92" spans="1:8" ht="28.5" customHeight="1">
      <c r="A92" s="21"/>
      <c r="B92" s="22" t="s">
        <v>302</v>
      </c>
      <c r="C92" s="22" t="s">
        <v>303</v>
      </c>
      <c r="D92" s="22"/>
      <c r="E92" s="23"/>
      <c r="F92" s="76"/>
      <c r="G92" s="85">
        <f>SUM(G93)</f>
        <v>0</v>
      </c>
      <c r="H92" s="85">
        <v>0</v>
      </c>
    </row>
    <row r="93" spans="1:8" ht="24" customHeight="1">
      <c r="A93" s="24">
        <v>75</v>
      </c>
      <c r="B93" s="25" t="s">
        <v>677</v>
      </c>
      <c r="C93" s="25" t="s">
        <v>678</v>
      </c>
      <c r="D93" s="25" t="s">
        <v>280</v>
      </c>
      <c r="E93" s="16">
        <v>1382.3040000000001</v>
      </c>
      <c r="F93" s="77">
        <v>0</v>
      </c>
      <c r="G93" s="83">
        <f>E93*F93</f>
        <v>0</v>
      </c>
      <c r="H93" s="83">
        <v>0</v>
      </c>
    </row>
    <row r="94" spans="1:8" ht="30.75" customHeight="1">
      <c r="A94" s="29"/>
      <c r="B94" s="30"/>
      <c r="C94" s="30" t="s">
        <v>313</v>
      </c>
      <c r="D94" s="30"/>
      <c r="E94" s="31"/>
      <c r="F94" s="81"/>
      <c r="G94" s="89">
        <f>G11</f>
        <v>0</v>
      </c>
      <c r="H94" s="89">
        <v>1382.3036033599999</v>
      </c>
    </row>
    <row r="96" spans="1:8" ht="15">
      <c r="B96" s="19"/>
      <c r="C96" s="19"/>
    </row>
    <row r="97" spans="1:8" ht="12" customHeight="1">
      <c r="A97" s="90"/>
      <c r="B97" s="91"/>
      <c r="C97" s="91"/>
      <c r="D97" s="91"/>
      <c r="E97" s="92"/>
      <c r="F97" s="93"/>
      <c r="G97" s="92"/>
      <c r="H97" s="92"/>
    </row>
  </sheetData>
  <sheetProtection algorithmName="SHA-512" hashValue="07Za8XI2n0HX1WgTvmzpfKPUkKQC22GYxrKFzRH6EfSsSfsMlqFkUBVQHhS2EImFpNpqpKlbHFBI3AhFSpiBng==" saltValue="styZl6sgTzN3TPA/olyPRg==" spinCount="100000" sheet="1"/>
  <mergeCells count="2">
    <mergeCell ref="A1:H1"/>
    <mergeCell ref="A6:C6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7D1AD42CD6844BDF416261AE33DCB" ma:contentTypeVersion="13" ma:contentTypeDescription="Create a new document." ma:contentTypeScope="" ma:versionID="4d912ea75f3e61dc4b22ae4177aba3dc">
  <xsd:schema xmlns:xsd="http://www.w3.org/2001/XMLSchema" xmlns:xs="http://www.w3.org/2001/XMLSchema" xmlns:p="http://schemas.microsoft.com/office/2006/metadata/properties" xmlns:ns3="722ca00d-00f8-4d0e-9a97-c98e0343fcec" xmlns:ns4="5d9d78ec-e58c-4fab-87f8-cfa40cbafffc" targetNamespace="http://schemas.microsoft.com/office/2006/metadata/properties" ma:root="true" ma:fieldsID="ac740ea30315d62ba98e5127220f3d39" ns3:_="" ns4:_="">
    <xsd:import namespace="722ca00d-00f8-4d0e-9a97-c98e0343fcec"/>
    <xsd:import namespace="5d9d78ec-e58c-4fab-87f8-cfa40cbaff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ca00d-00f8-4d0e-9a97-c98e0343f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d78ec-e58c-4fab-87f8-cfa40cbaff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2ca00d-00f8-4d0e-9a97-c98e0343fcec" xsi:nil="true"/>
  </documentManagement>
</p:properties>
</file>

<file path=customXml/itemProps1.xml><?xml version="1.0" encoding="utf-8"?>
<ds:datastoreItem xmlns:ds="http://schemas.openxmlformats.org/officeDocument/2006/customXml" ds:itemID="{7983D87F-A617-4AFC-86E9-9701BD4E5C32}"/>
</file>

<file path=customXml/itemProps2.xml><?xml version="1.0" encoding="utf-8"?>
<ds:datastoreItem xmlns:ds="http://schemas.openxmlformats.org/officeDocument/2006/customXml" ds:itemID="{D4828490-1C62-4D71-A238-3C3631B88BB0}"/>
</file>

<file path=customXml/itemProps3.xml><?xml version="1.0" encoding="utf-8"?>
<ds:datastoreItem xmlns:ds="http://schemas.openxmlformats.org/officeDocument/2006/customXml" ds:itemID="{BB466313-A73E-4635-982E-69FAB4796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Drnajova</dc:creator>
  <cp:keywords/>
  <dc:description/>
  <cp:lastModifiedBy>Záhorec Andrej, JUDr.</cp:lastModifiedBy>
  <cp:revision/>
  <dcterms:created xsi:type="dcterms:W3CDTF">2017-05-05T05:26:36Z</dcterms:created>
  <dcterms:modified xsi:type="dcterms:W3CDTF">2023-01-26T15:36:05Z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0x0101009127D1AD42CD6844BDF416261AE33DCB</vt:lpwstr>
  </property>
</Properties>
</file>