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C:\OskarDat\Exporty\"/>
    </mc:Choice>
  </mc:AlternateContent>
  <xr:revisionPtr revIDLastSave="0" documentId="8_{221651EC-7472-4A46-891A-C287995CC0C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Zadanie" sheetId="3" r:id="rId1"/>
    <sheet name="Figury" sheetId="4" r:id="rId2"/>
  </sheets>
  <definedNames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Zadanie!$A:$O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W72" i="3" l="1"/>
  <c r="E72" i="3"/>
  <c r="N72" i="3"/>
  <c r="L72" i="3"/>
  <c r="J72" i="3"/>
  <c r="I72" i="3"/>
  <c r="H72" i="3"/>
  <c r="W70" i="3"/>
  <c r="E70" i="3"/>
  <c r="N70" i="3"/>
  <c r="L70" i="3"/>
  <c r="J70" i="3"/>
  <c r="I70" i="3"/>
  <c r="H70" i="3"/>
  <c r="W68" i="3"/>
  <c r="E68" i="3"/>
  <c r="N68" i="3"/>
  <c r="L68" i="3"/>
  <c r="J68" i="3"/>
  <c r="I68" i="3"/>
  <c r="H68" i="3"/>
  <c r="N67" i="3"/>
  <c r="L67" i="3"/>
  <c r="J67" i="3"/>
  <c r="H67" i="3"/>
  <c r="W63" i="3"/>
  <c r="E63" i="3"/>
  <c r="N63" i="3"/>
  <c r="L63" i="3"/>
  <c r="J63" i="3"/>
  <c r="I63" i="3"/>
  <c r="H63" i="3"/>
  <c r="W61" i="3"/>
  <c r="E61" i="3"/>
  <c r="N61" i="3"/>
  <c r="L61" i="3"/>
  <c r="J61" i="3"/>
  <c r="I61" i="3"/>
  <c r="H61" i="3"/>
  <c r="N60" i="3"/>
  <c r="L60" i="3"/>
  <c r="J60" i="3"/>
  <c r="H60" i="3"/>
  <c r="W57" i="3"/>
  <c r="E57" i="3"/>
  <c r="N57" i="3"/>
  <c r="L57" i="3"/>
  <c r="J57" i="3"/>
  <c r="I57" i="3"/>
  <c r="H57" i="3"/>
  <c r="N56" i="3"/>
  <c r="L56" i="3"/>
  <c r="J56" i="3"/>
  <c r="H56" i="3"/>
  <c r="N55" i="3"/>
  <c r="L55" i="3"/>
  <c r="J55" i="3"/>
  <c r="I55" i="3"/>
  <c r="N54" i="3"/>
  <c r="L54" i="3"/>
  <c r="J54" i="3"/>
  <c r="H54" i="3"/>
  <c r="W51" i="3"/>
  <c r="E51" i="3"/>
  <c r="N51" i="3"/>
  <c r="L51" i="3"/>
  <c r="J51" i="3"/>
  <c r="I51" i="3"/>
  <c r="H51" i="3"/>
  <c r="N50" i="3"/>
  <c r="L50" i="3"/>
  <c r="J50" i="3"/>
  <c r="H50" i="3"/>
  <c r="N49" i="3"/>
  <c r="L49" i="3"/>
  <c r="J49" i="3"/>
  <c r="I49" i="3"/>
  <c r="N48" i="3"/>
  <c r="L48" i="3"/>
  <c r="J48" i="3"/>
  <c r="I48" i="3"/>
  <c r="N47" i="3"/>
  <c r="L47" i="3"/>
  <c r="J47" i="3"/>
  <c r="H47" i="3"/>
  <c r="N42" i="3"/>
  <c r="L42" i="3"/>
  <c r="J42" i="3"/>
  <c r="H42" i="3"/>
  <c r="W38" i="3"/>
  <c r="E38" i="3"/>
  <c r="N38" i="3"/>
  <c r="L38" i="3"/>
  <c r="J38" i="3"/>
  <c r="I38" i="3"/>
  <c r="H38" i="3"/>
  <c r="W36" i="3"/>
  <c r="E36" i="3"/>
  <c r="N36" i="3"/>
  <c r="L36" i="3"/>
  <c r="J36" i="3"/>
  <c r="I36" i="3"/>
  <c r="H36" i="3"/>
  <c r="N35" i="3"/>
  <c r="L35" i="3"/>
  <c r="J35" i="3"/>
  <c r="H35" i="3"/>
  <c r="N34" i="3"/>
  <c r="L34" i="3"/>
  <c r="J34" i="3"/>
  <c r="H34" i="3"/>
  <c r="N33" i="3"/>
  <c r="L33" i="3"/>
  <c r="J33" i="3"/>
  <c r="H33" i="3"/>
  <c r="N32" i="3"/>
  <c r="L32" i="3"/>
  <c r="J32" i="3"/>
  <c r="H32" i="3"/>
  <c r="N31" i="3"/>
  <c r="L31" i="3"/>
  <c r="J31" i="3"/>
  <c r="H31" i="3"/>
  <c r="N30" i="3"/>
  <c r="L30" i="3"/>
  <c r="J30" i="3"/>
  <c r="H30" i="3"/>
  <c r="N29" i="3"/>
  <c r="L29" i="3"/>
  <c r="J29" i="3"/>
  <c r="H29" i="3"/>
  <c r="N28" i="3"/>
  <c r="L28" i="3"/>
  <c r="J28" i="3"/>
  <c r="H28" i="3"/>
  <c r="N25" i="3"/>
  <c r="L25" i="3"/>
  <c r="J25" i="3"/>
  <c r="H25" i="3"/>
  <c r="W22" i="3"/>
  <c r="E22" i="3"/>
  <c r="N22" i="3"/>
  <c r="L22" i="3"/>
  <c r="J22" i="3"/>
  <c r="I22" i="3"/>
  <c r="H22" i="3"/>
  <c r="N21" i="3"/>
  <c r="L21" i="3"/>
  <c r="J21" i="3"/>
  <c r="I21" i="3"/>
  <c r="N20" i="3"/>
  <c r="L20" i="3"/>
  <c r="J20" i="3"/>
  <c r="H20" i="3"/>
  <c r="N19" i="3"/>
  <c r="L19" i="3"/>
  <c r="J19" i="3"/>
  <c r="H19" i="3"/>
  <c r="W16" i="3"/>
  <c r="E16" i="3"/>
  <c r="N16" i="3"/>
  <c r="L16" i="3"/>
  <c r="J16" i="3"/>
  <c r="I16" i="3"/>
  <c r="H16" i="3"/>
  <c r="N15" i="3"/>
  <c r="L15" i="3"/>
  <c r="J15" i="3"/>
  <c r="H15" i="3"/>
  <c r="N14" i="3"/>
  <c r="L14" i="3"/>
  <c r="J14" i="3"/>
  <c r="H14" i="3"/>
  <c r="D8" i="3"/>
</calcChain>
</file>

<file path=xl/sharedStrings.xml><?xml version="1.0" encoding="utf-8"?>
<sst xmlns="http://schemas.openxmlformats.org/spreadsheetml/2006/main" count="406" uniqueCount="210">
  <si>
    <t>a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</si>
  <si>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</si>
  <si>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</si>
  <si>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</si>
  <si>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</si>
  <si>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</si>
  <si>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</si>
  <si>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</si>
  <si>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</si>
  <si>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</si>
  <si>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</si>
  <si>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</si>
  <si>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</si>
  <si>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</si>
  <si>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</si>
  <si>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</si>
  <si>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</si>
  <si>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</si>
  <si>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</si>
  <si>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</si>
  <si>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</si>
  <si>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</si>
  <si>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</si>
  <si>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</si>
  <si>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</si>
  <si>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</si>
  <si>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</si>
  <si>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</si>
  <si>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</si>
  <si>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</si>
  <si>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</si>
  <si>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</si>
  <si>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</si>
  <si>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</si>
  <si>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</si>
  <si>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</si>
  <si>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</si>
  <si>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</si>
  <si>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</si>
  <si>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</si>
  <si>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</si>
  <si>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</si>
  <si>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</si>
  <si>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</si>
  <si>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</si>
  <si>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</si>
  <si>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</si>
  <si>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</si>
  <si>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</si>
  <si>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</si>
  <si>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</si>
  <si>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</si>
  <si>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</si>
  <si>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</si>
  <si>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</si>
  <si>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</si>
  <si>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</si>
  <si>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</si>
  <si>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</si>
  <si>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</si>
  <si>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</si>
  <si>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</si>
  <si>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</si>
  <si>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</si>
  <si>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</si>
  <si>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</si>
  <si>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</si>
  <si>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</si>
  <si>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</si>
  <si>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>E</t>
  </si>
  <si>
    <t xml:space="preserve">Odberateľ: Fakultná nemocnica Trenčín </t>
  </si>
  <si>
    <t xml:space="preserve">Spracoval: Gabriela Nagyová                        </t>
  </si>
  <si>
    <t xml:space="preserve">Projektant: DOMINO INVEST s.r.o. Ing.Juraj Šuty </t>
  </si>
  <si>
    <t xml:space="preserve">JKSO : </t>
  </si>
  <si>
    <t>Dátum: 18.09.2022</t>
  </si>
  <si>
    <t>Stavba : Stavebné úpravy trafostanice FN Trenčín,Legionárska 28 Trenčín</t>
  </si>
  <si>
    <t>Objekt : SO 01 Stavebné úpravy trafostanice</t>
  </si>
  <si>
    <t>MPBAU SK, s. r. o. Košice</t>
  </si>
  <si>
    <t>Zaradenie</t>
  </si>
  <si>
    <t>pre KL</t>
  </si>
  <si>
    <t>Lev0</t>
  </si>
  <si>
    <t>pozícia</t>
  </si>
  <si>
    <t>PRÁCE A DODÁVKY HSV</t>
  </si>
  <si>
    <t>3 - ZVISLÉ A KOMPLETNÉ KONŠTRUKCIE</t>
  </si>
  <si>
    <t>011</t>
  </si>
  <si>
    <t>317161111</t>
  </si>
  <si>
    <t>Preklady keramické POROTHERM 120/65/1000 mm</t>
  </si>
  <si>
    <t>kus</t>
  </si>
  <si>
    <t xml:space="preserve">                    </t>
  </si>
  <si>
    <t>31716-1111</t>
  </si>
  <si>
    <t>45.25.50</t>
  </si>
  <si>
    <t>EK</t>
  </si>
  <si>
    <t>S</t>
  </si>
  <si>
    <t>317161113</t>
  </si>
  <si>
    <t>Preklady keramické POROTHERM 120/65/1500 mm</t>
  </si>
  <si>
    <t>31716-1113</t>
  </si>
  <si>
    <t xml:space="preserve">3 - ZVISLÉ A KOMPLETNÉ KONŠTRUKCIE  spolu: </t>
  </si>
  <si>
    <t>6 - ÚPRAVY POVRCHOV, PODLAHY, VÝPLNE</t>
  </si>
  <si>
    <t>612474132</t>
  </si>
  <si>
    <t>Omietka vnút. stien hrubá zo zmesí Cemix vr.prednástreku</t>
  </si>
  <si>
    <t>m2</t>
  </si>
  <si>
    <t>61247-4132</t>
  </si>
  <si>
    <t>45.41.10</t>
  </si>
  <si>
    <t>642942111</t>
  </si>
  <si>
    <t>Osadenie dverných zárubní alebo rámov oceľových do 2,5 m2</t>
  </si>
  <si>
    <t>64294-2111</t>
  </si>
  <si>
    <t>45.42.11</t>
  </si>
  <si>
    <t>MAT</t>
  </si>
  <si>
    <t>553301400.3</t>
  </si>
  <si>
    <t>Zárubňa oceľová CGH 110x197</t>
  </si>
  <si>
    <t>28.12.10</t>
  </si>
  <si>
    <t>EZ</t>
  </si>
  <si>
    <t xml:space="preserve">6 - ÚPRAVY POVRCHOV, PODLAHY, VÝPLNE  spolu: </t>
  </si>
  <si>
    <t>9 - OSTATNÉ KONŠTRUKCIE A PRÁCE</t>
  </si>
  <si>
    <t>013</t>
  </si>
  <si>
    <t>971033561</t>
  </si>
  <si>
    <t>Vybúr. otvorov do 1 m2 v murive tehl. MV, MVC hr. do 60 cm</t>
  </si>
  <si>
    <t>m3</t>
  </si>
  <si>
    <t>97103-3561</t>
  </si>
  <si>
    <t>45.11.11</t>
  </si>
  <si>
    <t>1,0*1,0*0,4 =   0,400</t>
  </si>
  <si>
    <t>0,59*0,59*0,4 =   0,139</t>
  </si>
  <si>
    <t>979011111</t>
  </si>
  <si>
    <t>Zvislá doprava sute a vybúr. hmôt za prvé podlažie</t>
  </si>
  <si>
    <t>t</t>
  </si>
  <si>
    <t>97901-1111</t>
  </si>
  <si>
    <t>979011121</t>
  </si>
  <si>
    <t>Zvislá doprava sute a vybúr. hmôt za každé ďalšie podlažie</t>
  </si>
  <si>
    <t>97901-1121</t>
  </si>
  <si>
    <t>979081111</t>
  </si>
  <si>
    <t>Odvoz sute a vybúraných hmôt na skládku do 1 km</t>
  </si>
  <si>
    <t>97908-1111</t>
  </si>
  <si>
    <t>979081121</t>
  </si>
  <si>
    <t>Odvoz sute a vybúraných hmôt na skládku každý ďalší 1 km</t>
  </si>
  <si>
    <t>97908-1121</t>
  </si>
  <si>
    <t>979082111</t>
  </si>
  <si>
    <t>Vnútrostavenisková doprava sute a vybúraných hmôt do 10 m</t>
  </si>
  <si>
    <t>97908-2111</t>
  </si>
  <si>
    <t>979082121</t>
  </si>
  <si>
    <t>Vnútrost. doprava sute a vybúraných hmôt každých ďalších 5 m</t>
  </si>
  <si>
    <t>97908-2121</t>
  </si>
  <si>
    <t>979131409</t>
  </si>
  <si>
    <t>Poplatok za ulož.a znešk.staveb.sute na vymedzených skládkach "O"-ostatný odpad</t>
  </si>
  <si>
    <t>97913-1409</t>
  </si>
  <si>
    <t>014</t>
  </si>
  <si>
    <t>998991111</t>
  </si>
  <si>
    <t>Presun hmôt pre opravy v objektoch výšky do 25 m</t>
  </si>
  <si>
    <t>99899-1111</t>
  </si>
  <si>
    <t xml:space="preserve">9 - OSTATNÉ KONŠTRUKCIE A PRÁCE  spolu: </t>
  </si>
  <si>
    <t xml:space="preserve">PRÁCE A DODÁVKY HSV  spolu: </t>
  </si>
  <si>
    <t>PRÁCE A DODÁVKY PSV</t>
  </si>
  <si>
    <t>766 - Konštrukcie stolárske</t>
  </si>
  <si>
    <t>766</t>
  </si>
  <si>
    <t>766111.1.3</t>
  </si>
  <si>
    <t>Konštr. stolár.-sádrokartonová  priečka hr.100mm,</t>
  </si>
  <si>
    <t>I</t>
  </si>
  <si>
    <t>45.42.13</t>
  </si>
  <si>
    <t>IK</t>
  </si>
  <si>
    <t>(3,59+3,3)*4,15 =   28,594</t>
  </si>
  <si>
    <t>6,4*4,15 =   26,560</t>
  </si>
  <si>
    <t>2,0*4,15 =   8,300</t>
  </si>
  <si>
    <t>-1,1*1,97 =   -2,167</t>
  </si>
  <si>
    <t>766661522</t>
  </si>
  <si>
    <t>Montáž dvier kom. otv. z tvr. dreva s polodr. 1-kr. nad 0,8m</t>
  </si>
  <si>
    <t>76666-1522</t>
  </si>
  <si>
    <t>611000007</t>
  </si>
  <si>
    <t>Kovanie-klučka-klučka,gula...</t>
  </si>
  <si>
    <t>20.30.12</t>
  </si>
  <si>
    <t>IZ</t>
  </si>
  <si>
    <t>611617261.3</t>
  </si>
  <si>
    <t>Dvere vnútorné plné110x197</t>
  </si>
  <si>
    <t>20.30.11</t>
  </si>
  <si>
    <t>998766201</t>
  </si>
  <si>
    <t>Presun hmôt pre konštr. stolárske v objektoch výšky do 6 m</t>
  </si>
  <si>
    <t>99876-6201</t>
  </si>
  <si>
    <t xml:space="preserve">766 - Konštrukcie stolárske  spolu: </t>
  </si>
  <si>
    <t>776 - Podlahy povlakové</t>
  </si>
  <si>
    <t>775</t>
  </si>
  <si>
    <t>776521227.0</t>
  </si>
  <si>
    <t>Položenie dielektrickeho koberca</t>
  </si>
  <si>
    <t>77652-1227.0</t>
  </si>
  <si>
    <t xml:space="preserve">  .  .  </t>
  </si>
  <si>
    <t>357921020.0</t>
  </si>
  <si>
    <t>Koberec dielektrický</t>
  </si>
  <si>
    <t xml:space="preserve">13400011            </t>
  </si>
  <si>
    <t>998776201</t>
  </si>
  <si>
    <t>Presun hmôt pre podlahy povlakové v objektoch výšky do 6 m</t>
  </si>
  <si>
    <t>99877-6201</t>
  </si>
  <si>
    <t>45.43.22</t>
  </si>
  <si>
    <t xml:space="preserve">776 - Podlahy povlakové  spolu: </t>
  </si>
  <si>
    <t>784 - Maľby</t>
  </si>
  <si>
    <t>784</t>
  </si>
  <si>
    <t>78498918</t>
  </si>
  <si>
    <t>Maľby-Primalex 3x</t>
  </si>
  <si>
    <t>45.44.21</t>
  </si>
  <si>
    <t xml:space="preserve">784 - Maľby  spolu: </t>
  </si>
  <si>
    <t xml:space="preserve">PRÁCE A DODÁVKY PSV  spolu: </t>
  </si>
  <si>
    <t>PRÁCE A DODÁVKY M</t>
  </si>
  <si>
    <t>999 - MCE ostatné</t>
  </si>
  <si>
    <t>921</t>
  </si>
  <si>
    <t>Elektroinštalácie</t>
  </si>
  <si>
    <t>kpl</t>
  </si>
  <si>
    <t>M</t>
  </si>
  <si>
    <t>45.00.00</t>
  </si>
  <si>
    <t>MK</t>
  </si>
  <si>
    <t xml:space="preserve">999 - MCE ostatné  spolu: </t>
  </si>
  <si>
    <t xml:space="preserve">PRÁCE A DODÁVKY M  spolu: </t>
  </si>
  <si>
    <t>Za rozpočet celkom</t>
  </si>
  <si>
    <t>Spracoval: Gabriela Nagyová</t>
  </si>
  <si>
    <t>Figura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</si>
</sst>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5" formatCode="#,##0.0"/>
    <numFmt numFmtId="166" formatCode="#,##0.0000"/>
    <numFmt numFmtId="167" formatCode="_-* #,##0\ &quot;Sk&quot;_-;\-* #,##0\ &quot;Sk&quot;_-;_-* &quot;-&quot;\ &quot;Sk&quot;_-;_-@_-"/>
    <numFmt numFmtId="168" formatCode="#,##0.000"/>
    <numFmt numFmtId="169" formatCode="#,##0&quot; Sk&quot;;[Red]&quot;-&quot;#,##0&quot; Sk&quot;"/>
    <numFmt numFmtId="171" formatCode="_ * #,##0_ ;_ * \-#,##0_ ;_ * &quot;-&quot;_ ;_ @_ "/>
    <numFmt numFmtId="174" formatCode="_(&quot;$&quot;* #,##0_);_(&quot;$&quot;* \(#,##0\);_(&quot;$&quot;* &quot;-&quot;_);_(@_)"/>
    <numFmt numFmtId="176" formatCode="#,##0.00000"/>
    <numFmt numFmtId="177" formatCode="_(&quot;$&quot;* #,##0.00_);_(&quot;$&quot;* \(#,##0.00\);_(&quot;$&quot;* &quot;-&quot;??_);_(@_)"/>
    <numFmt numFmtId="178" formatCode="_ * #,##0.00_ ;_ * \-#,##0.00_ ;_ * &quot;-&quot;??_ ;_ @_ "/>
    <numFmt numFmtId="183" formatCode="0.000"/>
  </numFmts>
  <fonts count="30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</fonts>
  <fills count="50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0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1" fontId="9" fillId="0" borderId="0" applyFont="0" applyFill="0" applyBorder="0" applyAlignment="0" applyProtection="0">
      <alignment vertical="center"/>
    </xf>
    <xf numFmtId="174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17" borderId="16" applyNumberFormat="0" applyBorder="0" applyAlignment="0" applyProtection="0"/>
    <xf numFmtId="0" fontId="19" fillId="18" borderId="17" applyNumberFormat="0" applyFill="0" applyAlignment="0" applyProtection="0">
      <alignment vertical="center"/>
    </xf>
    <xf numFmtId="167" fontId="13" fillId="0" borderId="0" applyFont="0" applyFill="0" applyBorder="0" applyAlignment="0" applyProtection="0"/>
    <xf numFmtId="0" fontId="12" fillId="19" borderId="18" applyNumberFormat="0" applyFill="0" applyAlignment="0" applyProtection="0">
      <alignment vertical="center"/>
    </xf>
    <xf numFmtId="0" fontId="9" fillId="20" borderId="19" applyNumberFormat="0" applyBorder="0" applyAlignment="0" applyProtection="0"/>
    <xf numFmtId="0" fontId="14" fillId="21" borderId="20" applyNumberFormat="0" applyBorder="0" applyAlignment="0" applyProtection="0">
      <alignment vertical="center"/>
    </xf>
    <xf numFmtId="0" fontId="20" fillId="22" borderId="21" applyNumberFormat="0" applyBorder="0" applyAlignment="0" applyProtection="0">
      <alignment vertical="center"/>
    </xf>
    <xf numFmtId="0" fontId="9" fillId="20" borderId="19" applyNumberFormat="0" applyBorder="0" applyAlignment="0" applyProtection="0"/>
    <xf numFmtId="0" fontId="15" fillId="23" borderId="22" applyNumberFormat="0" applyBorder="0" applyAlignment="0" applyProtection="0">
      <alignment vertical="center"/>
    </xf>
    <xf numFmtId="0" fontId="9" fillId="24" borderId="23" applyNumberFormat="0" applyBorder="0" applyAlignment="0" applyProtection="0">
      <alignment vertical="center"/>
    </xf>
    <xf numFmtId="0" fontId="15" fillId="25" borderId="24" applyNumberFormat="0" applyBorder="0" applyAlignment="0" applyProtection="0">
      <alignment vertical="center"/>
    </xf>
    <xf numFmtId="0" fontId="15" fillId="26" borderId="25" applyNumberFormat="0" applyBorder="0" applyAlignment="0" applyProtection="0">
      <alignment vertical="center"/>
    </xf>
    <xf numFmtId="0" fontId="9" fillId="27" borderId="26" applyNumberFormat="0" applyBorder="0" applyAlignment="0" applyProtection="0">
      <alignment vertical="center"/>
    </xf>
    <xf numFmtId="0" fontId="9" fillId="28" borderId="27" applyNumberFormat="0" applyBorder="0" applyAlignment="0" applyProtection="0">
      <alignment vertical="center"/>
    </xf>
    <xf numFmtId="0" fontId="15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0" fontId="9" fillId="31" borderId="30" applyNumberFormat="0" applyBorder="0" applyAlignment="0" applyProtection="0">
      <alignment vertical="center"/>
    </xf>
    <xf numFmtId="0" fontId="15" fillId="32" borderId="31" applyNumberFormat="0" applyBorder="0" applyAlignment="0" applyProtection="0">
      <alignment vertical="center"/>
    </xf>
    <xf numFmtId="169" fontId="25" fillId="10" borderId="9"/>
    <xf numFmtId="0" fontId="9" fillId="33" borderId="32" applyNumberFormat="0" applyBorder="0" applyAlignment="0" applyProtection="0">
      <alignment vertical="center"/>
    </xf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9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/>
    <xf numFmtId="0" fontId="15" fillId="38" borderId="37" applyNumberFormat="0" applyBorder="0" applyAlignment="0" applyProtection="0">
      <alignment vertical="center"/>
    </xf>
    <xf numFmtId="0" fontId="15" fillId="39" borderId="38" applyNumberFormat="0" applyBorder="0" applyAlignment="0" applyProtection="0">
      <alignment vertical="center"/>
    </xf>
    <xf numFmtId="0" fontId="9" fillId="40" borderId="39" applyNumberFormat="0" applyBorder="0" applyAlignment="0" applyProtection="0">
      <alignment vertical="center"/>
    </xf>
    <xf numFmtId="0" fontId="9" fillId="41" borderId="40" applyNumberFormat="0" applyBorder="0" applyAlignment="0" applyProtection="0"/>
    <xf numFmtId="0" fontId="25" fillId="10" borderId="9" applyFont="0" applyFill="0"/>
    <xf numFmtId="0" fontId="15" fillId="42" borderId="41" applyNumberFormat="0" applyBorder="0" applyAlignment="0" applyProtection="0">
      <alignment vertical="center"/>
    </xf>
    <xf numFmtId="0" fontId="25" fillId="10" borderId="9">
      <alignment vertical="center"/>
    </xf>
    <xf numFmtId="0" fontId="9" fillId="43" borderId="42" applyNumberFormat="0" applyBorder="0" applyAlignment="0" applyProtection="0"/>
    <xf numFmtId="0" fontId="9" fillId="20" borderId="19" applyNumberFormat="0" applyBorder="0" applyAlignment="0" applyProtection="0"/>
    <xf numFmtId="0" fontId="9" fillId="17" borderId="16" applyNumberFormat="0" applyBorder="0" applyAlignment="0" applyProtection="0"/>
    <xf numFmtId="0" fontId="9" fillId="41" borderId="40" applyNumberFormat="0" applyBorder="0" applyAlignment="0" applyProtection="0"/>
    <xf numFmtId="0" fontId="9" fillId="44" borderId="43" applyNumberFormat="0" applyBorder="0" applyAlignment="0" applyProtection="0"/>
    <xf numFmtId="0" fontId="9" fillId="45" borderId="44" applyNumberFormat="0" applyBorder="0" applyAlignment="0" applyProtection="0"/>
    <xf numFmtId="0" fontId="9" fillId="17" borderId="16" applyNumberFormat="0" applyBorder="0" applyAlignment="0" applyProtection="0"/>
    <xf numFmtId="0" fontId="15" fillId="20" borderId="19" applyNumberFormat="0" applyBorder="0" applyAlignment="0" applyProtection="0"/>
    <xf numFmtId="0" fontId="15" fillId="46" borderId="45" applyNumberFormat="0" applyBorder="0" applyAlignment="0" applyProtection="0"/>
    <xf numFmtId="0" fontId="15" fillId="47" borderId="46" applyNumberFormat="0" applyBorder="0" applyAlignment="0" applyProtection="0"/>
    <xf numFmtId="0" fontId="15" fillId="45" borderId="44" applyNumberFormat="0" applyBorder="0" applyAlignment="0" applyProtection="0"/>
    <xf numFmtId="0" fontId="15" fillId="20" borderId="19" applyNumberFormat="0" applyBorder="0" applyAlignment="0" applyProtection="0"/>
    <xf numFmtId="0" fontId="15" fillId="41" borderId="40" applyNumberFormat="0" applyBorder="0" applyAlignment="0" applyProtection="0"/>
    <xf numFmtId="0" fontId="12" fillId="48" borderId="47" applyNumberFormat="0" applyFill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13" fillId="0" borderId="0"/>
    <xf numFmtId="0" fontId="25" fillId="49" borderId="48" applyBorder="0">
      <alignment vertical="center"/>
    </xf>
    <xf numFmtId="0" fontId="11" fillId="0" borderId="0" applyNumberFormat="0" applyFill="0" applyBorder="0" applyAlignment="0" applyProtection="0"/>
    <xf numFmtId="0" fontId="25" fillId="49" borderId="48">
      <alignment vertical="center"/>
    </xf>
  </cellStyleXfs>
  <cellXfs count="75">
    <xf numFmtId="0" fontId="0" fillId="0" borderId="0" xfId="0"/>
    <xf numFmtId="49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176" fontId="1" fillId="0" borderId="0" xfId="0" applyNumberFormat="1" applyFont="1"/>
    <xf numFmtId="168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8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8" fontId="1" fillId="0" borderId="0" xfId="0" applyNumberFormat="1" applyFont="1" applyProtection="1">
      <protection locked="0"/>
    </xf>
    <xf numFmtId="0" fontId="1" fillId="0" borderId="49" xfId="0" applyFont="1" applyBorder="1" applyAlignment="1" applyProtection="1">
      <alignment horizontal="left"/>
      <protection locked="0"/>
    </xf>
    <xf numFmtId="0" fontId="1" fillId="0" borderId="51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left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8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6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83" fontId="1" fillId="0" borderId="0" xfId="0" applyNumberFormat="1" applyFont="1" applyAlignment="1">
      <alignment vertical="top"/>
    </xf>
    <xf numFmtId="49" fontId="1" fillId="0" borderId="0" xfId="0" applyNumberFormat="1" applyFont="1"/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Continuous"/>
    </xf>
    <xf numFmtId="0" fontId="1" fillId="0" borderId="54" xfId="0" applyFont="1" applyBorder="1" applyAlignment="1">
      <alignment horizontal="centerContinuous"/>
    </xf>
    <xf numFmtId="0" fontId="1" fillId="0" borderId="55" xfId="0" applyFont="1" applyBorder="1" applyAlignment="1">
      <alignment horizontal="centerContinuous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168" fontId="1" fillId="0" borderId="50" xfId="0" applyNumberFormat="1" applyFont="1" applyBorder="1"/>
    <xf numFmtId="0" fontId="1" fillId="0" borderId="50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8" fontId="7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right" wrapText="1"/>
    </xf>
    <xf numFmtId="49" fontId="1" fillId="0" borderId="49" xfId="0" applyNumberFormat="1" applyFont="1" applyBorder="1" applyAlignment="1">
      <alignment horizontal="left"/>
    </xf>
    <xf numFmtId="0" fontId="1" fillId="0" borderId="49" xfId="0" applyFont="1" applyBorder="1" applyAlignment="1">
      <alignment horizontal="right"/>
    </xf>
    <xf numFmtId="49" fontId="1" fillId="0" borderId="50" xfId="0" applyNumberFormat="1" applyFont="1" applyBorder="1" applyAlignment="1">
      <alignment horizontal="left"/>
    </xf>
    <xf numFmtId="0" fontId="1" fillId="0" borderId="50" xfId="0" applyFont="1" applyBorder="1" applyAlignment="1">
      <alignment horizontal="right"/>
    </xf>
    <xf numFmtId="49" fontId="3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vertical="top"/>
    </xf>
    <xf numFmtId="176" fontId="3" fillId="0" borderId="0" xfId="0" applyNumberFormat="1" applyFont="1" applyAlignment="1">
      <alignment vertical="top"/>
    </xf>
    <xf numFmtId="168" fontId="3" fillId="0" borderId="0" xfId="0" applyNumberFormat="1" applyFont="1" applyAlignment="1">
      <alignment vertical="top"/>
    </xf>
    <xf numFmtId="49" fontId="4" fillId="0" borderId="0" xfId="1" applyNumberFormat="1" applyFont="1"/>
    <xf numFmtId="49" fontId="6" fillId="0" borderId="0" xfId="0" applyNumberFormat="1" applyFont="1" applyAlignment="1">
      <alignment horizontal="left" vertical="top" wrapText="1"/>
    </xf>
    <xf numFmtId="168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176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83" fontId="6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left" vertical="top" wrapText="1"/>
    </xf>
  </cellXfs>
  <cellStyles count="80">
    <cellStyle name="1 000 Sk" xfId="59" xr:uid="{00000000-0005-0000-0000-000000000000}"/>
    <cellStyle name="1 000,-  Sk" xfId="22" xr:uid="{00000000-0005-0000-0000-000001000000}"/>
    <cellStyle name="1 000,- Kč" xfId="47" xr:uid="{00000000-0005-0000-0000-000002000000}"/>
    <cellStyle name="1 000,- Sk" xfId="57" xr:uid="{00000000-0005-0000-0000-000003000000}"/>
    <cellStyle name="1000 Sk_fakturuj99" xfId="31" xr:uid="{00000000-0005-0000-0000-000004000000}"/>
    <cellStyle name="20 % – Zvýraznění1" xfId="52" xr:uid="{00000000-0005-0000-0000-000005000000}"/>
    <cellStyle name="20 % – Zvýraznění2" xfId="56" xr:uid="{00000000-0005-0000-0000-000006000000}"/>
    <cellStyle name="20 % – Zvýraznění3" xfId="29" xr:uid="{00000000-0005-0000-0000-000007000000}"/>
    <cellStyle name="20 % – Zvýraznění4" xfId="60" xr:uid="{00000000-0005-0000-0000-000008000000}"/>
    <cellStyle name="20 % – Zvýraznění5" xfId="61" xr:uid="{00000000-0005-0000-0000-000009000000}"/>
    <cellStyle name="20 % – Zvýraznění6" xfId="62" xr:uid="{00000000-0005-0000-0000-00000A000000}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 xr:uid="{00000000-0005-0000-0000-000011000000}"/>
    <cellStyle name="40 % – Zvýraznění2" xfId="63" xr:uid="{00000000-0005-0000-0000-000012000000}"/>
    <cellStyle name="40 % – Zvýraznění3" xfId="64" xr:uid="{00000000-0005-0000-0000-000013000000}"/>
    <cellStyle name="40 % – Zvýraznění4" xfId="65" xr:uid="{00000000-0005-0000-0000-000014000000}"/>
    <cellStyle name="40 % – Zvýraznění5" xfId="36" xr:uid="{00000000-0005-0000-0000-000015000000}"/>
    <cellStyle name="40 % – Zvýraznění6" xfId="66" xr:uid="{00000000-0005-0000-0000-000016000000}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49" builtinId="43" customBuiltin="1"/>
    <cellStyle name="40 % - zvýraznenie5" xfId="51" builtinId="47" customBuiltin="1"/>
    <cellStyle name="40 % - zvýraznenie6" xfId="55" builtinId="51" customBuiltin="1"/>
    <cellStyle name="60 % – Zvýraznění1" xfId="67" xr:uid="{00000000-0005-0000-0000-00001D000000}"/>
    <cellStyle name="60 % – Zvýraznění2" xfId="68" xr:uid="{00000000-0005-0000-0000-00001E000000}"/>
    <cellStyle name="60 % – Zvýraznění3" xfId="69" xr:uid="{00000000-0005-0000-0000-00001F000000}"/>
    <cellStyle name="60 % – Zvýraznění4" xfId="70" xr:uid="{00000000-0005-0000-0000-000020000000}"/>
    <cellStyle name="60 % – Zvýraznění5" xfId="71" xr:uid="{00000000-0005-0000-0000-000021000000}"/>
    <cellStyle name="60 % – Zvýraznění6" xfId="72" xr:uid="{00000000-0005-0000-0000-000022000000}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3" builtinId="48" customBuiltin="1"/>
    <cellStyle name="60 % - zvýraznenie6" xfId="58" builtinId="52" customBuiltin="1"/>
    <cellStyle name="Celkem" xfId="73" xr:uid="{00000000-0005-0000-0000-000029000000}"/>
    <cellStyle name="Čiarka" xfId="3" builtinId="3" customBuiltin="1"/>
    <cellStyle name="Čiarka [0]" xfId="4" builtinId="6" customBuiltin="1"/>
    <cellStyle name="data" xfId="74" xr:uid="{00000000-0005-0000-0000-00002C000000}"/>
    <cellStyle name="Dobrá" xfId="25" builtinId="26" customBuiltin="1"/>
    <cellStyle name="Hypertextové prepojenie" xfId="11" builtinId="8" customBuiltin="1"/>
    <cellStyle name="Kontrolná bunka" xfId="8" builtinId="23" customBuiltin="1"/>
    <cellStyle name="Mena" xfId="6" builtinId="4" customBuiltin="1"/>
    <cellStyle name="Mena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5" xr:uid="{00000000-0005-0000-0000-000036000000}"/>
    <cellStyle name="Názov" xfId="17" builtinId="15" customBuiltin="1"/>
    <cellStyle name="Neutrálna" xfId="35" builtinId="28" customBuiltin="1"/>
    <cellStyle name="Normálna" xfId="0" builtinId="0" customBuiltin="1"/>
    <cellStyle name="normálne_fakturuj99" xfId="76" xr:uid="{00000000-0005-0000-0000-000039000000}"/>
    <cellStyle name="normálne_KLs" xfId="1" xr:uid="{00000000-0005-0000-0000-00003B000000}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7" xr:uid="{00000000-0005-0000-0000-000042000000}"/>
    <cellStyle name="Text upozornění" xfId="78" xr:uid="{00000000-0005-0000-0000-000043000000}"/>
    <cellStyle name="Text upozornenia" xfId="15" builtinId="11" customBuiltin="1"/>
    <cellStyle name="TEXT1" xfId="79" xr:uid="{00000000-0005-0000-0000-000045000000}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0" builtinId="45" customBuiltin="1"/>
    <cellStyle name="Zvýraznenie6" xfId="54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72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RowHeight="12.75"/>
  <cols>
    <col min="1" max="1" width="6.7109375" style="26" customWidth="1"/>
    <col min="2" max="2" width="3.7109375" style="27" customWidth="1"/>
    <col min="3" max="3" width="13" style="28" customWidth="1"/>
    <col min="4" max="4" width="35.7109375" style="29" customWidth="1"/>
    <col min="5" max="5" width="10.7109375" style="30" customWidth="1"/>
    <col min="6" max="6" width="5.28515625" style="31" customWidth="1"/>
    <col min="7" max="7" width="8.7109375" style="32" customWidth="1"/>
    <col min="8" max="9" width="9.7109375" style="32" hidden="1" customWidth="1"/>
    <col min="10" max="10" width="9.7109375" style="32" customWidth="1"/>
    <col min="11" max="11" width="7.42578125" style="33" hidden="1" customWidth="1"/>
    <col min="12" max="12" width="8.28515625" style="33" hidden="1" customWidth="1"/>
    <col min="13" max="13" width="9.140625" style="30" hidden="1"/>
    <col min="14" max="14" width="7" style="30" hidden="1" customWidth="1"/>
    <col min="15" max="15" width="3.5703125" style="31" customWidth="1"/>
    <col min="16" max="16" width="12.7109375" style="31" hidden="1" customWidth="1"/>
    <col min="17" max="19" width="13.28515625" style="30" hidden="1" customWidth="1"/>
    <col min="20" max="20" width="10.5703125" style="34" hidden="1" customWidth="1"/>
    <col min="21" max="21" width="10.28515625" style="34" hidden="1" customWidth="1"/>
    <col min="22" max="22" width="5.7109375" style="34" hidden="1" customWidth="1"/>
    <col min="23" max="23" width="9.140625" style="35" hidden="1"/>
    <col min="24" max="25" width="5.7109375" style="31" hidden="1" customWidth="1"/>
    <col min="26" max="26" width="7.5703125" style="31" hidden="1" customWidth="1"/>
    <col min="27" max="27" width="24.85546875" style="31" hidden="1" customWidth="1"/>
    <col min="28" max="28" width="4.28515625" style="31" hidden="1" customWidth="1"/>
    <col min="29" max="29" width="8.28515625" style="31" hidden="1" customWidth="1"/>
    <col min="30" max="30" width="8.7109375" style="31" hidden="1" customWidth="1"/>
    <col min="31" max="34" width="9.140625" style="31" hidden="1"/>
    <col min="35" max="35" width="9.140625" style="6"/>
    <col min="36" max="37" width="0" style="6" hidden="1" customWidth="1"/>
    <col min="38" max="16384" width="9.140625" style="6"/>
  </cols>
  <sheetData>
    <row r="1" spans="1:37" ht="24">
      <c r="A1" s="9" t="s">
        <v>70</v>
      </c>
      <c r="B1" s="6"/>
      <c r="C1" s="6"/>
      <c r="D1" s="6"/>
      <c r="E1" s="9" t="s">
        <v>71</v>
      </c>
      <c r="F1" s="6"/>
      <c r="G1" s="2"/>
      <c r="H1" s="6"/>
      <c r="I1" s="6"/>
      <c r="J1" s="2"/>
      <c r="K1" s="7"/>
      <c r="L1" s="6"/>
      <c r="M1" s="6"/>
      <c r="N1" s="6"/>
      <c r="O1" s="6"/>
      <c r="P1" s="6"/>
      <c r="Q1" s="8"/>
      <c r="R1" s="8"/>
      <c r="S1" s="8"/>
      <c r="T1" s="6"/>
      <c r="U1" s="6"/>
      <c r="V1" s="6"/>
      <c r="W1" s="6"/>
      <c r="X1" s="6"/>
      <c r="Y1" s="6"/>
      <c r="Z1" s="3" t="s">
        <v>2</v>
      </c>
      <c r="AA1" s="66" t="s">
        <v>3</v>
      </c>
      <c r="AB1" s="3" t="s">
        <v>4</v>
      </c>
      <c r="AC1" s="3" t="s">
        <v>5</v>
      </c>
      <c r="AD1" s="3" t="s">
        <v>6</v>
      </c>
      <c r="AE1" s="51" t="s">
        <v>7</v>
      </c>
      <c r="AF1" s="52" t="s">
        <v>8</v>
      </c>
      <c r="AG1" s="6"/>
      <c r="AH1" s="6"/>
    </row>
    <row r="2" spans="1:37">
      <c r="A2" s="9" t="s">
        <v>72</v>
      </c>
      <c r="B2" s="6"/>
      <c r="C2" s="6"/>
      <c r="D2" s="6"/>
      <c r="E2" s="9" t="s">
        <v>73</v>
      </c>
      <c r="F2" s="6"/>
      <c r="G2" s="2"/>
      <c r="H2" s="36"/>
      <c r="I2" s="6"/>
      <c r="J2" s="2"/>
      <c r="K2" s="7"/>
      <c r="L2" s="6"/>
      <c r="M2" s="6"/>
      <c r="N2" s="6"/>
      <c r="O2" s="6"/>
      <c r="P2" s="6"/>
      <c r="Q2" s="8"/>
      <c r="R2" s="8"/>
      <c r="S2" s="8"/>
      <c r="T2" s="6"/>
      <c r="U2" s="6"/>
      <c r="V2" s="6"/>
      <c r="W2" s="6"/>
      <c r="X2" s="6"/>
      <c r="Y2" s="6"/>
      <c r="Z2" s="3" t="s">
        <v>9</v>
      </c>
      <c r="AA2" s="4" t="s">
        <v>10</v>
      </c>
      <c r="AB2" s="4" t="s">
        <v>11</v>
      </c>
      <c r="AC2" s="4"/>
      <c r="AD2" s="5"/>
      <c r="AE2" s="51">
        <v>1</v>
      </c>
      <c r="AF2" s="53">
        <v>123.5</v>
      </c>
      <c r="AG2" s="6"/>
      <c r="AH2" s="6"/>
    </row>
    <row r="3" spans="1:37">
      <c r="A3" s="9" t="s">
        <v>12</v>
      </c>
      <c r="B3" s="6"/>
      <c r="C3" s="6"/>
      <c r="D3" s="6"/>
      <c r="E3" s="9" t="s">
        <v>74</v>
      </c>
      <c r="F3" s="6"/>
      <c r="G3" s="2"/>
      <c r="H3" s="6"/>
      <c r="I3" s="6"/>
      <c r="J3" s="2"/>
      <c r="K3" s="7"/>
      <c r="L3" s="6"/>
      <c r="M3" s="6"/>
      <c r="N3" s="6"/>
      <c r="O3" s="6"/>
      <c r="P3" s="6"/>
      <c r="Q3" s="8"/>
      <c r="R3" s="8"/>
      <c r="S3" s="8"/>
      <c r="T3" s="6"/>
      <c r="U3" s="6"/>
      <c r="V3" s="6"/>
      <c r="W3" s="6"/>
      <c r="X3" s="6"/>
      <c r="Y3" s="6"/>
      <c r="Z3" s="3" t="s">
        <v>13</v>
      </c>
      <c r="AA3" s="4" t="s">
        <v>14</v>
      </c>
      <c r="AB3" s="4" t="s">
        <v>11</v>
      </c>
      <c r="AC3" s="4" t="s">
        <v>15</v>
      </c>
      <c r="AD3" s="5" t="s">
        <v>16</v>
      </c>
      <c r="AE3" s="51">
        <v>2</v>
      </c>
      <c r="AF3" s="54">
        <v>123.46</v>
      </c>
      <c r="AG3" s="6"/>
      <c r="AH3" s="6"/>
    </row>
    <row r="4" spans="1:37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8"/>
      <c r="R4" s="8"/>
      <c r="S4" s="8"/>
      <c r="T4" s="6"/>
      <c r="U4" s="6"/>
      <c r="V4" s="6"/>
      <c r="W4" s="6"/>
      <c r="X4" s="6"/>
      <c r="Y4" s="6"/>
      <c r="Z4" s="3" t="s">
        <v>17</v>
      </c>
      <c r="AA4" s="4" t="s">
        <v>18</v>
      </c>
      <c r="AB4" s="4" t="s">
        <v>11</v>
      </c>
      <c r="AC4" s="4"/>
      <c r="AD4" s="5"/>
      <c r="AE4" s="51">
        <v>3</v>
      </c>
      <c r="AF4" s="55">
        <v>123.45699999999999</v>
      </c>
      <c r="AG4" s="6"/>
      <c r="AH4" s="6"/>
    </row>
    <row r="5" spans="1:37">
      <c r="A5" s="9" t="s">
        <v>75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8"/>
      <c r="R5" s="8"/>
      <c r="S5" s="8"/>
      <c r="T5" s="6"/>
      <c r="U5" s="6"/>
      <c r="V5" s="6"/>
      <c r="W5" s="6"/>
      <c r="X5" s="6"/>
      <c r="Y5" s="6"/>
      <c r="Z5" s="3" t="s">
        <v>19</v>
      </c>
      <c r="AA5" s="4" t="s">
        <v>14</v>
      </c>
      <c r="AB5" s="4" t="s">
        <v>11</v>
      </c>
      <c r="AC5" s="4" t="s">
        <v>15</v>
      </c>
      <c r="AD5" s="5" t="s">
        <v>16</v>
      </c>
      <c r="AE5" s="51">
        <v>4</v>
      </c>
      <c r="AF5" s="56">
        <v>123.4567</v>
      </c>
      <c r="AG5" s="6"/>
      <c r="AH5" s="6"/>
    </row>
    <row r="6" spans="1:37">
      <c r="A6" s="9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8"/>
      <c r="R6" s="8"/>
      <c r="S6" s="8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51" t="s">
        <v>20</v>
      </c>
      <c r="AF6" s="54">
        <v>123.46</v>
      </c>
      <c r="AG6" s="6"/>
      <c r="AH6" s="6"/>
    </row>
    <row r="7" spans="1:37">
      <c r="A7" s="9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8"/>
      <c r="R7" s="8"/>
      <c r="S7" s="8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7" ht="13.5">
      <c r="A8" s="6" t="s">
        <v>77</v>
      </c>
      <c r="B8" s="1"/>
      <c r="C8" s="36"/>
      <c r="D8" s="10" t="str">
        <f>CONCATENATE(AA2," ",AB2," ",AC2," ",AD2)</f>
        <v xml:space="preserve">Prehľad rozpočtových nákladov v EUR  </v>
      </c>
      <c r="E8" s="8"/>
      <c r="F8" s="6"/>
      <c r="G8" s="2"/>
      <c r="H8" s="2"/>
      <c r="I8" s="2"/>
      <c r="J8" s="2"/>
      <c r="K8" s="7"/>
      <c r="L8" s="7"/>
      <c r="M8" s="8"/>
      <c r="N8" s="8"/>
      <c r="O8" s="6"/>
      <c r="P8" s="6"/>
      <c r="Q8" s="8"/>
      <c r="R8" s="8"/>
      <c r="S8" s="8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7">
      <c r="A9" s="11" t="s">
        <v>21</v>
      </c>
      <c r="B9" s="11" t="s">
        <v>22</v>
      </c>
      <c r="C9" s="11" t="s">
        <v>23</v>
      </c>
      <c r="D9" s="11" t="s">
        <v>24</v>
      </c>
      <c r="E9" s="11" t="s">
        <v>25</v>
      </c>
      <c r="F9" s="11" t="s">
        <v>26</v>
      </c>
      <c r="G9" s="11" t="s">
        <v>27</v>
      </c>
      <c r="H9" s="11" t="s">
        <v>28</v>
      </c>
      <c r="I9" s="11" t="s">
        <v>29</v>
      </c>
      <c r="J9" s="11" t="s">
        <v>30</v>
      </c>
      <c r="K9" s="38" t="s">
        <v>31</v>
      </c>
      <c r="L9" s="39"/>
      <c r="M9" s="40" t="s">
        <v>32</v>
      </c>
      <c r="N9" s="39"/>
      <c r="O9" s="11" t="s">
        <v>1</v>
      </c>
      <c r="P9" s="41" t="s">
        <v>33</v>
      </c>
      <c r="Q9" s="11" t="s">
        <v>25</v>
      </c>
      <c r="R9" s="11" t="s">
        <v>25</v>
      </c>
      <c r="S9" s="41" t="s">
        <v>25</v>
      </c>
      <c r="T9" s="43" t="s">
        <v>34</v>
      </c>
      <c r="U9" s="44" t="s">
        <v>35</v>
      </c>
      <c r="V9" s="45" t="s">
        <v>36</v>
      </c>
      <c r="W9" s="11" t="s">
        <v>37</v>
      </c>
      <c r="X9" s="11" t="s">
        <v>38</v>
      </c>
      <c r="Y9" s="11" t="s">
        <v>39</v>
      </c>
      <c r="Z9" s="57" t="s">
        <v>40</v>
      </c>
      <c r="AA9" s="57" t="s">
        <v>41</v>
      </c>
      <c r="AB9" s="11" t="s">
        <v>36</v>
      </c>
      <c r="AC9" s="11" t="s">
        <v>42</v>
      </c>
      <c r="AD9" s="11" t="s">
        <v>43</v>
      </c>
      <c r="AE9" s="58" t="s">
        <v>44</v>
      </c>
      <c r="AF9" s="58" t="s">
        <v>45</v>
      </c>
      <c r="AG9" s="58" t="s">
        <v>25</v>
      </c>
      <c r="AH9" s="58" t="s">
        <v>46</v>
      </c>
      <c r="AJ9" s="6" t="s">
        <v>78</v>
      </c>
      <c r="AK9" s="6" t="s">
        <v>80</v>
      </c>
    </row>
    <row r="10" spans="1:37">
      <c r="A10" s="12" t="s">
        <v>47</v>
      </c>
      <c r="B10" s="12" t="s">
        <v>48</v>
      </c>
      <c r="C10" s="37"/>
      <c r="D10" s="12" t="s">
        <v>49</v>
      </c>
      <c r="E10" s="12" t="s">
        <v>50</v>
      </c>
      <c r="F10" s="12" t="s">
        <v>51</v>
      </c>
      <c r="G10" s="12" t="s">
        <v>52</v>
      </c>
      <c r="H10" s="12" t="s">
        <v>53</v>
      </c>
      <c r="I10" s="12" t="s">
        <v>54</v>
      </c>
      <c r="J10" s="12"/>
      <c r="K10" s="12" t="s">
        <v>27</v>
      </c>
      <c r="L10" s="12" t="s">
        <v>30</v>
      </c>
      <c r="M10" s="42" t="s">
        <v>27</v>
      </c>
      <c r="N10" s="12" t="s">
        <v>30</v>
      </c>
      <c r="O10" s="12" t="s">
        <v>55</v>
      </c>
      <c r="P10" s="42"/>
      <c r="Q10" s="12" t="s">
        <v>56</v>
      </c>
      <c r="R10" s="12" t="s">
        <v>57</v>
      </c>
      <c r="S10" s="42" t="s">
        <v>58</v>
      </c>
      <c r="T10" s="46" t="s">
        <v>59</v>
      </c>
      <c r="U10" s="47" t="s">
        <v>60</v>
      </c>
      <c r="V10" s="48" t="s">
        <v>61</v>
      </c>
      <c r="W10" s="49"/>
      <c r="X10" s="50"/>
      <c r="Y10" s="50"/>
      <c r="Z10" s="59" t="s">
        <v>62</v>
      </c>
      <c r="AA10" s="59" t="s">
        <v>47</v>
      </c>
      <c r="AB10" s="12" t="s">
        <v>63</v>
      </c>
      <c r="AC10" s="50"/>
      <c r="AD10" s="50"/>
      <c r="AE10" s="60"/>
      <c r="AF10" s="60"/>
      <c r="AG10" s="60"/>
      <c r="AH10" s="60"/>
      <c r="AJ10" s="6" t="s">
        <v>79</v>
      </c>
      <c r="AK10" s="6" t="s">
        <v>81</v>
      </c>
    </row>
    <row r="12" spans="1:37">
      <c r="B12" s="61" t="s">
        <v>82</v>
      </c>
    </row>
    <row r="13" spans="1:37">
      <c r="B13" s="28" t="s">
        <v>83</v>
      </c>
    </row>
    <row r="14" spans="1:37">
      <c r="A14" s="26">
        <v>1</v>
      </c>
      <c r="B14" s="27" t="s">
        <v>84</v>
      </c>
      <c r="C14" s="28" t="s">
        <v>85</v>
      </c>
      <c r="D14" s="29" t="s">
        <v>86</v>
      </c>
      <c r="E14" s="30">
        <v>3</v>
      </c>
      <c r="F14" s="31" t="s">
        <v>87</v>
      </c>
      <c r="H14" s="32">
        <f>ROUND(E14*G14,2)</f>
        <v>0</v>
      </c>
      <c r="J14" s="32">
        <f>ROUND(E14*G14,2)</f>
        <v>0</v>
      </c>
      <c r="K14" s="33">
        <v>1.7260000000000001E-2</v>
      </c>
      <c r="L14" s="33">
        <f>E14*K14</f>
        <v>5.1780000000000007E-2</v>
      </c>
      <c r="N14" s="30">
        <f>E14*M14</f>
        <v>0</v>
      </c>
      <c r="O14" s="31">
        <v>0</v>
      </c>
      <c r="P14" s="31" t="s">
        <v>88</v>
      </c>
      <c r="V14" s="34" t="s">
        <v>69</v>
      </c>
      <c r="X14" s="28" t="s">
        <v>89</v>
      </c>
      <c r="Y14" s="28" t="s">
        <v>85</v>
      </c>
      <c r="Z14" s="31" t="s">
        <v>90</v>
      </c>
      <c r="AJ14" s="6" t="s">
        <v>91</v>
      </c>
      <c r="AK14" s="6" t="s">
        <v>92</v>
      </c>
    </row>
    <row r="15" spans="1:37">
      <c r="A15" s="26">
        <v>2</v>
      </c>
      <c r="B15" s="27" t="s">
        <v>84</v>
      </c>
      <c r="C15" s="28" t="s">
        <v>93</v>
      </c>
      <c r="D15" s="29" t="s">
        <v>94</v>
      </c>
      <c r="E15" s="30">
        <v>3</v>
      </c>
      <c r="F15" s="31" t="s">
        <v>87</v>
      </c>
      <c r="H15" s="32">
        <f>ROUND(E15*G15,2)</f>
        <v>0</v>
      </c>
      <c r="J15" s="32">
        <f>ROUND(E15*G15,2)</f>
        <v>0</v>
      </c>
      <c r="K15" s="33">
        <v>2.4330000000000001E-2</v>
      </c>
      <c r="L15" s="33">
        <f>E15*K15</f>
        <v>7.2989999999999999E-2</v>
      </c>
      <c r="N15" s="30">
        <f>E15*M15</f>
        <v>0</v>
      </c>
      <c r="O15" s="31">
        <v>0</v>
      </c>
      <c r="P15" s="31" t="s">
        <v>88</v>
      </c>
      <c r="V15" s="34" t="s">
        <v>69</v>
      </c>
      <c r="X15" s="28" t="s">
        <v>95</v>
      </c>
      <c r="Y15" s="28" t="s">
        <v>93</v>
      </c>
      <c r="Z15" s="31" t="s">
        <v>90</v>
      </c>
      <c r="AJ15" s="6" t="s">
        <v>91</v>
      </c>
      <c r="AK15" s="6" t="s">
        <v>92</v>
      </c>
    </row>
    <row r="16" spans="1:37">
      <c r="D16" s="62" t="s">
        <v>96</v>
      </c>
      <c r="E16" s="63">
        <f>J16</f>
        <v>0</v>
      </c>
      <c r="H16" s="63">
        <f>SUM(H12:H15)</f>
        <v>0</v>
      </c>
      <c r="I16" s="63">
        <f>SUM(I12:I15)</f>
        <v>0</v>
      </c>
      <c r="J16" s="63">
        <f>SUM(J12:J15)</f>
        <v>0</v>
      </c>
      <c r="L16" s="64">
        <f>SUM(L12:L15)</f>
        <v>0.12477000000000001</v>
      </c>
      <c r="N16" s="65">
        <f>SUM(N12:N15)</f>
        <v>0</v>
      </c>
      <c r="W16" s="35">
        <f>SUM(W12:W15)</f>
        <v>0</v>
      </c>
    </row>
    <row r="18" spans="1:37">
      <c r="B18" s="28" t="s">
        <v>97</v>
      </c>
    </row>
    <row r="19" spans="1:37" ht="25.5">
      <c r="A19" s="26">
        <v>3</v>
      </c>
      <c r="B19" s="27" t="s">
        <v>84</v>
      </c>
      <c r="C19" s="28" t="s">
        <v>98</v>
      </c>
      <c r="D19" s="29" t="s">
        <v>99</v>
      </c>
      <c r="E19" s="30">
        <v>5</v>
      </c>
      <c r="F19" s="31" t="s">
        <v>100</v>
      </c>
      <c r="H19" s="32">
        <f>ROUND(E19*G19,2)</f>
        <v>0</v>
      </c>
      <c r="J19" s="32">
        <f>ROUND(E19*G19,2)</f>
        <v>0</v>
      </c>
      <c r="K19" s="33">
        <v>2.5999999999999999E-2</v>
      </c>
      <c r="L19" s="33">
        <f>E19*K19</f>
        <v>0.13</v>
      </c>
      <c r="N19" s="30">
        <f>E19*M19</f>
        <v>0</v>
      </c>
      <c r="O19" s="31">
        <v>0</v>
      </c>
      <c r="P19" s="31" t="s">
        <v>88</v>
      </c>
      <c r="V19" s="34" t="s">
        <v>69</v>
      </c>
      <c r="X19" s="28" t="s">
        <v>101</v>
      </c>
      <c r="Y19" s="28" t="s">
        <v>98</v>
      </c>
      <c r="Z19" s="31" t="s">
        <v>102</v>
      </c>
      <c r="AJ19" s="6" t="s">
        <v>91</v>
      </c>
      <c r="AK19" s="6" t="s">
        <v>92</v>
      </c>
    </row>
    <row r="20" spans="1:37" ht="25.5">
      <c r="A20" s="26">
        <v>4</v>
      </c>
      <c r="B20" s="27" t="s">
        <v>84</v>
      </c>
      <c r="C20" s="28" t="s">
        <v>103</v>
      </c>
      <c r="D20" s="29" t="s">
        <v>104</v>
      </c>
      <c r="E20" s="30">
        <v>1</v>
      </c>
      <c r="F20" s="31" t="s">
        <v>87</v>
      </c>
      <c r="H20" s="32">
        <f>ROUND(E20*G20,2)</f>
        <v>0</v>
      </c>
      <c r="J20" s="32">
        <f>ROUND(E20*G20,2)</f>
        <v>0</v>
      </c>
      <c r="K20" s="33">
        <v>1.8859999999999998E-2</v>
      </c>
      <c r="L20" s="33">
        <f>E20*K20</f>
        <v>1.8859999999999998E-2</v>
      </c>
      <c r="N20" s="30">
        <f>E20*M20</f>
        <v>0</v>
      </c>
      <c r="O20" s="31">
        <v>0</v>
      </c>
      <c r="P20" s="31" t="s">
        <v>88</v>
      </c>
      <c r="V20" s="34" t="s">
        <v>69</v>
      </c>
      <c r="X20" s="28" t="s">
        <v>105</v>
      </c>
      <c r="Y20" s="28" t="s">
        <v>103</v>
      </c>
      <c r="Z20" s="31" t="s">
        <v>106</v>
      </c>
      <c r="AJ20" s="6" t="s">
        <v>91</v>
      </c>
      <c r="AK20" s="6" t="s">
        <v>92</v>
      </c>
    </row>
    <row r="21" spans="1:37">
      <c r="A21" s="26">
        <v>5</v>
      </c>
      <c r="B21" s="27" t="s">
        <v>107</v>
      </c>
      <c r="C21" s="28" t="s">
        <v>108</v>
      </c>
      <c r="D21" s="29" t="s">
        <v>109</v>
      </c>
      <c r="E21" s="30">
        <v>1</v>
      </c>
      <c r="F21" s="31" t="s">
        <v>87</v>
      </c>
      <c r="I21" s="32">
        <f>ROUND(E21*G21,2)</f>
        <v>0</v>
      </c>
      <c r="J21" s="32">
        <f>ROUND(E21*G21,2)</f>
        <v>0</v>
      </c>
      <c r="K21" s="33">
        <v>1.55E-2</v>
      </c>
      <c r="L21" s="33">
        <f>E21*K21</f>
        <v>1.55E-2</v>
      </c>
      <c r="N21" s="30">
        <f>E21*M21</f>
        <v>0</v>
      </c>
      <c r="O21" s="31">
        <v>0</v>
      </c>
      <c r="P21" s="31" t="s">
        <v>88</v>
      </c>
      <c r="V21" s="34" t="s">
        <v>68</v>
      </c>
      <c r="X21" s="28" t="s">
        <v>108</v>
      </c>
      <c r="Y21" s="28" t="s">
        <v>108</v>
      </c>
      <c r="Z21" s="31" t="s">
        <v>110</v>
      </c>
      <c r="AA21" s="28" t="s">
        <v>88</v>
      </c>
      <c r="AJ21" s="6" t="s">
        <v>111</v>
      </c>
      <c r="AK21" s="6" t="s">
        <v>92</v>
      </c>
    </row>
    <row r="22" spans="1:37">
      <c r="D22" s="62" t="s">
        <v>112</v>
      </c>
      <c r="E22" s="63">
        <f>J22</f>
        <v>0</v>
      </c>
      <c r="H22" s="63">
        <f>SUM(H18:H21)</f>
        <v>0</v>
      </c>
      <c r="I22" s="63">
        <f>SUM(I18:I21)</f>
        <v>0</v>
      </c>
      <c r="J22" s="63">
        <f>SUM(J18:J21)</f>
        <v>0</v>
      </c>
      <c r="L22" s="64">
        <f>SUM(L18:L21)</f>
        <v>0.16436000000000001</v>
      </c>
      <c r="N22" s="65">
        <f>SUM(N18:N21)</f>
        <v>0</v>
      </c>
      <c r="W22" s="35">
        <f>SUM(W18:W21)</f>
        <v>0</v>
      </c>
    </row>
    <row r="24" spans="1:37">
      <c r="B24" s="28" t="s">
        <v>113</v>
      </c>
    </row>
    <row r="25" spans="1:37" ht="25.5">
      <c r="A25" s="26">
        <v>6</v>
      </c>
      <c r="B25" s="27" t="s">
        <v>114</v>
      </c>
      <c r="C25" s="28" t="s">
        <v>115</v>
      </c>
      <c r="D25" s="29" t="s">
        <v>116</v>
      </c>
      <c r="E25" s="30">
        <v>0.53900000000000003</v>
      </c>
      <c r="F25" s="31" t="s">
        <v>117</v>
      </c>
      <c r="H25" s="32">
        <f>ROUND(E25*G25,2)</f>
        <v>0</v>
      </c>
      <c r="J25" s="32">
        <f>ROUND(E25*G25,2)</f>
        <v>0</v>
      </c>
      <c r="K25" s="33">
        <v>1.8699999999999999E-3</v>
      </c>
      <c r="L25" s="33">
        <f>E25*K25</f>
        <v>1.00793E-3</v>
      </c>
      <c r="M25" s="30">
        <v>1.8</v>
      </c>
      <c r="N25" s="30">
        <f>E25*M25</f>
        <v>0.97020000000000006</v>
      </c>
      <c r="O25" s="31">
        <v>0</v>
      </c>
      <c r="P25" s="31" t="s">
        <v>88</v>
      </c>
      <c r="V25" s="34" t="s">
        <v>69</v>
      </c>
      <c r="X25" s="28" t="s">
        <v>118</v>
      </c>
      <c r="Y25" s="28" t="s">
        <v>115</v>
      </c>
      <c r="Z25" s="31" t="s">
        <v>119</v>
      </c>
      <c r="AJ25" s="6" t="s">
        <v>91</v>
      </c>
      <c r="AK25" s="6" t="s">
        <v>92</v>
      </c>
    </row>
    <row r="26" spans="1:37">
      <c r="D26" s="67" t="s">
        <v>120</v>
      </c>
      <c r="E26" s="68"/>
      <c r="F26" s="69"/>
      <c r="G26" s="70"/>
      <c r="H26" s="70"/>
      <c r="I26" s="70"/>
      <c r="J26" s="70"/>
      <c r="K26" s="71"/>
      <c r="L26" s="71"/>
      <c r="M26" s="68"/>
      <c r="N26" s="68"/>
      <c r="O26" s="69"/>
      <c r="P26" s="69"/>
      <c r="Q26" s="68"/>
      <c r="R26" s="68"/>
      <c r="S26" s="68"/>
      <c r="T26" s="72"/>
      <c r="U26" s="72"/>
      <c r="V26" s="72" t="s">
        <v>0</v>
      </c>
      <c r="W26" s="73"/>
      <c r="X26" s="69"/>
    </row>
    <row r="27" spans="1:37">
      <c r="D27" s="67" t="s">
        <v>121</v>
      </c>
      <c r="E27" s="68"/>
      <c r="F27" s="69"/>
      <c r="G27" s="70"/>
      <c r="H27" s="70"/>
      <c r="I27" s="70"/>
      <c r="J27" s="70"/>
      <c r="K27" s="71"/>
      <c r="L27" s="71"/>
      <c r="M27" s="68"/>
      <c r="N27" s="68"/>
      <c r="O27" s="69"/>
      <c r="P27" s="69"/>
      <c r="Q27" s="68"/>
      <c r="R27" s="68"/>
      <c r="S27" s="68"/>
      <c r="T27" s="72"/>
      <c r="U27" s="72"/>
      <c r="V27" s="72" t="s">
        <v>0</v>
      </c>
      <c r="W27" s="73"/>
      <c r="X27" s="69"/>
    </row>
    <row r="28" spans="1:37">
      <c r="A28" s="26">
        <v>7</v>
      </c>
      <c r="B28" s="27" t="s">
        <v>114</v>
      </c>
      <c r="C28" s="28" t="s">
        <v>122</v>
      </c>
      <c r="D28" s="29" t="s">
        <v>123</v>
      </c>
      <c r="E28" s="30">
        <v>0.97</v>
      </c>
      <c r="F28" s="31" t="s">
        <v>124</v>
      </c>
      <c r="H28" s="32">
        <f>ROUND(E28*G28,2)</f>
        <v>0</v>
      </c>
      <c r="J28" s="32">
        <f>ROUND(E28*G28,2)</f>
        <v>0</v>
      </c>
      <c r="L28" s="33">
        <f>E28*K28</f>
        <v>0</v>
      </c>
      <c r="N28" s="30">
        <f>E28*M28</f>
        <v>0</v>
      </c>
      <c r="O28" s="31">
        <v>0</v>
      </c>
      <c r="P28" s="31" t="s">
        <v>88</v>
      </c>
      <c r="V28" s="34" t="s">
        <v>69</v>
      </c>
      <c r="X28" s="28" t="s">
        <v>125</v>
      </c>
      <c r="Y28" s="28" t="s">
        <v>122</v>
      </c>
      <c r="Z28" s="31" t="s">
        <v>119</v>
      </c>
      <c r="AJ28" s="6" t="s">
        <v>91</v>
      </c>
      <c r="AK28" s="6" t="s">
        <v>92</v>
      </c>
    </row>
    <row r="29" spans="1:37" ht="25.5">
      <c r="A29" s="26">
        <v>8</v>
      </c>
      <c r="B29" s="27" t="s">
        <v>114</v>
      </c>
      <c r="C29" s="28" t="s">
        <v>126</v>
      </c>
      <c r="D29" s="29" t="s">
        <v>127</v>
      </c>
      <c r="E29" s="30">
        <v>0.97</v>
      </c>
      <c r="F29" s="31" t="s">
        <v>124</v>
      </c>
      <c r="H29" s="32">
        <f>ROUND(E29*G29,2)</f>
        <v>0</v>
      </c>
      <c r="J29" s="32">
        <f>ROUND(E29*G29,2)</f>
        <v>0</v>
      </c>
      <c r="L29" s="33">
        <f>E29*K29</f>
        <v>0</v>
      </c>
      <c r="N29" s="30">
        <f>E29*M29</f>
        <v>0</v>
      </c>
      <c r="O29" s="31">
        <v>0</v>
      </c>
      <c r="P29" s="31" t="s">
        <v>88</v>
      </c>
      <c r="V29" s="34" t="s">
        <v>69</v>
      </c>
      <c r="X29" s="28" t="s">
        <v>128</v>
      </c>
      <c r="Y29" s="28" t="s">
        <v>126</v>
      </c>
      <c r="Z29" s="31" t="s">
        <v>119</v>
      </c>
      <c r="AJ29" s="6" t="s">
        <v>91</v>
      </c>
      <c r="AK29" s="6" t="s">
        <v>92</v>
      </c>
    </row>
    <row r="30" spans="1:37">
      <c r="A30" s="26">
        <v>9</v>
      </c>
      <c r="B30" s="27" t="s">
        <v>114</v>
      </c>
      <c r="C30" s="28" t="s">
        <v>129</v>
      </c>
      <c r="D30" s="29" t="s">
        <v>130</v>
      </c>
      <c r="E30" s="30">
        <v>0.97</v>
      </c>
      <c r="F30" s="31" t="s">
        <v>124</v>
      </c>
      <c r="H30" s="32">
        <f>ROUND(E30*G30,2)</f>
        <v>0</v>
      </c>
      <c r="J30" s="32">
        <f>ROUND(E30*G30,2)</f>
        <v>0</v>
      </c>
      <c r="L30" s="33">
        <f>E30*K30</f>
        <v>0</v>
      </c>
      <c r="N30" s="30">
        <f>E30*M30</f>
        <v>0</v>
      </c>
      <c r="O30" s="31">
        <v>0</v>
      </c>
      <c r="P30" s="31" t="s">
        <v>88</v>
      </c>
      <c r="V30" s="34" t="s">
        <v>69</v>
      </c>
      <c r="X30" s="28" t="s">
        <v>131</v>
      </c>
      <c r="Y30" s="28" t="s">
        <v>129</v>
      </c>
      <c r="Z30" s="31" t="s">
        <v>119</v>
      </c>
      <c r="AJ30" s="6" t="s">
        <v>91</v>
      </c>
      <c r="AK30" s="6" t="s">
        <v>92</v>
      </c>
    </row>
    <row r="31" spans="1:37" ht="25.5">
      <c r="A31" s="26">
        <v>10</v>
      </c>
      <c r="B31" s="27" t="s">
        <v>114</v>
      </c>
      <c r="C31" s="28" t="s">
        <v>132</v>
      </c>
      <c r="D31" s="29" t="s">
        <v>133</v>
      </c>
      <c r="E31" s="30">
        <v>18.43</v>
      </c>
      <c r="F31" s="31" t="s">
        <v>124</v>
      </c>
      <c r="H31" s="32">
        <f>ROUND(E31*G31,2)</f>
        <v>0</v>
      </c>
      <c r="J31" s="32">
        <f>ROUND(E31*G31,2)</f>
        <v>0</v>
      </c>
      <c r="L31" s="33">
        <f>E31*K31</f>
        <v>0</v>
      </c>
      <c r="N31" s="30">
        <f>E31*M31</f>
        <v>0</v>
      </c>
      <c r="O31" s="31">
        <v>0</v>
      </c>
      <c r="P31" s="31" t="s">
        <v>88</v>
      </c>
      <c r="V31" s="34" t="s">
        <v>69</v>
      </c>
      <c r="X31" s="28" t="s">
        <v>134</v>
      </c>
      <c r="Y31" s="28" t="s">
        <v>132</v>
      </c>
      <c r="Z31" s="31" t="s">
        <v>119</v>
      </c>
      <c r="AJ31" s="6" t="s">
        <v>91</v>
      </c>
      <c r="AK31" s="6" t="s">
        <v>92</v>
      </c>
    </row>
    <row r="32" spans="1:37" ht="25.5">
      <c r="A32" s="26">
        <v>11</v>
      </c>
      <c r="B32" s="27" t="s">
        <v>114</v>
      </c>
      <c r="C32" s="28" t="s">
        <v>135</v>
      </c>
      <c r="D32" s="29" t="s">
        <v>136</v>
      </c>
      <c r="E32" s="30">
        <v>0.97</v>
      </c>
      <c r="F32" s="31" t="s">
        <v>124</v>
      </c>
      <c r="H32" s="32">
        <f>ROUND(E32*G32,2)</f>
        <v>0</v>
      </c>
      <c r="J32" s="32">
        <f>ROUND(E32*G32,2)</f>
        <v>0</v>
      </c>
      <c r="L32" s="33">
        <f>E32*K32</f>
        <v>0</v>
      </c>
      <c r="N32" s="30">
        <f>E32*M32</f>
        <v>0</v>
      </c>
      <c r="O32" s="31">
        <v>0</v>
      </c>
      <c r="P32" s="31" t="s">
        <v>88</v>
      </c>
      <c r="V32" s="34" t="s">
        <v>69</v>
      </c>
      <c r="X32" s="28" t="s">
        <v>137</v>
      </c>
      <c r="Y32" s="28" t="s">
        <v>135</v>
      </c>
      <c r="Z32" s="31" t="s">
        <v>119</v>
      </c>
      <c r="AJ32" s="6" t="s">
        <v>91</v>
      </c>
      <c r="AK32" s="6" t="s">
        <v>92</v>
      </c>
    </row>
    <row r="33" spans="1:37" ht="25.5">
      <c r="A33" s="26">
        <v>12</v>
      </c>
      <c r="B33" s="27" t="s">
        <v>114</v>
      </c>
      <c r="C33" s="28" t="s">
        <v>138</v>
      </c>
      <c r="D33" s="29" t="s">
        <v>139</v>
      </c>
      <c r="E33" s="30">
        <v>9.6999999999999993</v>
      </c>
      <c r="F33" s="31" t="s">
        <v>124</v>
      </c>
      <c r="H33" s="32">
        <f>ROUND(E33*G33,2)</f>
        <v>0</v>
      </c>
      <c r="J33" s="32">
        <f>ROUND(E33*G33,2)</f>
        <v>0</v>
      </c>
      <c r="L33" s="33">
        <f>E33*K33</f>
        <v>0</v>
      </c>
      <c r="N33" s="30">
        <f>E33*M33</f>
        <v>0</v>
      </c>
      <c r="O33" s="31">
        <v>0</v>
      </c>
      <c r="P33" s="31" t="s">
        <v>88</v>
      </c>
      <c r="V33" s="34" t="s">
        <v>69</v>
      </c>
      <c r="X33" s="28" t="s">
        <v>140</v>
      </c>
      <c r="Y33" s="28" t="s">
        <v>138</v>
      </c>
      <c r="Z33" s="31" t="s">
        <v>119</v>
      </c>
      <c r="AJ33" s="6" t="s">
        <v>91</v>
      </c>
      <c r="AK33" s="6" t="s">
        <v>92</v>
      </c>
    </row>
    <row r="34" spans="1:37" ht="25.5">
      <c r="A34" s="26">
        <v>13</v>
      </c>
      <c r="B34" s="27" t="s">
        <v>114</v>
      </c>
      <c r="C34" s="28" t="s">
        <v>141</v>
      </c>
      <c r="D34" s="29" t="s">
        <v>142</v>
      </c>
      <c r="E34" s="30">
        <v>0.97</v>
      </c>
      <c r="F34" s="31" t="s">
        <v>124</v>
      </c>
      <c r="H34" s="32">
        <f>ROUND(E34*G34,2)</f>
        <v>0</v>
      </c>
      <c r="J34" s="32">
        <f>ROUND(E34*G34,2)</f>
        <v>0</v>
      </c>
      <c r="L34" s="33">
        <f>E34*K34</f>
        <v>0</v>
      </c>
      <c r="N34" s="30">
        <f>E34*M34</f>
        <v>0</v>
      </c>
      <c r="O34" s="31">
        <v>0</v>
      </c>
      <c r="P34" s="31" t="s">
        <v>88</v>
      </c>
      <c r="V34" s="34" t="s">
        <v>69</v>
      </c>
      <c r="X34" s="28" t="s">
        <v>143</v>
      </c>
      <c r="Y34" s="28" t="s">
        <v>141</v>
      </c>
      <c r="Z34" s="31" t="s">
        <v>119</v>
      </c>
      <c r="AJ34" s="6" t="s">
        <v>91</v>
      </c>
      <c r="AK34" s="6" t="s">
        <v>92</v>
      </c>
    </row>
    <row r="35" spans="1:37">
      <c r="A35" s="26">
        <v>14</v>
      </c>
      <c r="B35" s="27" t="s">
        <v>144</v>
      </c>
      <c r="C35" s="28" t="s">
        <v>145</v>
      </c>
      <c r="D35" s="29" t="s">
        <v>146</v>
      </c>
      <c r="E35" s="30">
        <v>0.28999999999999998</v>
      </c>
      <c r="F35" s="31" t="s">
        <v>124</v>
      </c>
      <c r="H35" s="32">
        <f>ROUND(E35*G35,2)</f>
        <v>0</v>
      </c>
      <c r="J35" s="32">
        <f>ROUND(E35*G35,2)</f>
        <v>0</v>
      </c>
      <c r="L35" s="33">
        <f>E35*K35</f>
        <v>0</v>
      </c>
      <c r="N35" s="30">
        <f>E35*M35</f>
        <v>0</v>
      </c>
      <c r="O35" s="31">
        <v>0</v>
      </c>
      <c r="P35" s="31" t="s">
        <v>88</v>
      </c>
      <c r="V35" s="34" t="s">
        <v>69</v>
      </c>
      <c r="X35" s="28" t="s">
        <v>147</v>
      </c>
      <c r="Y35" s="28" t="s">
        <v>145</v>
      </c>
      <c r="Z35" s="31" t="s">
        <v>102</v>
      </c>
      <c r="AJ35" s="6" t="s">
        <v>91</v>
      </c>
      <c r="AK35" s="6" t="s">
        <v>92</v>
      </c>
    </row>
    <row r="36" spans="1:37">
      <c r="D36" s="62" t="s">
        <v>148</v>
      </c>
      <c r="E36" s="63">
        <f>J36</f>
        <v>0</v>
      </c>
      <c r="H36" s="63">
        <f>SUM(H24:H35)</f>
        <v>0</v>
      </c>
      <c r="I36" s="63">
        <f>SUM(I24:I35)</f>
        <v>0</v>
      </c>
      <c r="J36" s="63">
        <f>SUM(J24:J35)</f>
        <v>0</v>
      </c>
      <c r="L36" s="64">
        <f>SUM(L24:L35)</f>
        <v>1.00793E-3</v>
      </c>
      <c r="N36" s="65">
        <f>SUM(N24:N35)</f>
        <v>0.97020000000000006</v>
      </c>
      <c r="W36" s="35">
        <f>SUM(W24:W35)</f>
        <v>0</v>
      </c>
    </row>
    <row r="38" spans="1:37">
      <c r="D38" s="62" t="s">
        <v>149</v>
      </c>
      <c r="E38" s="65">
        <f>J38</f>
        <v>0</v>
      </c>
      <c r="H38" s="63">
        <f>+H16+H22+H36</f>
        <v>0</v>
      </c>
      <c r="I38" s="63">
        <f>+I16+I22+I36</f>
        <v>0</v>
      </c>
      <c r="J38" s="63">
        <f>+J16+J22+J36</f>
        <v>0</v>
      </c>
      <c r="L38" s="64">
        <f>+L16+L22+L36</f>
        <v>0.29013792999999999</v>
      </c>
      <c r="N38" s="65">
        <f>+N16+N22+N36</f>
        <v>0.97020000000000006</v>
      </c>
      <c r="W38" s="35">
        <f>+W16+W22+W36</f>
        <v>0</v>
      </c>
    </row>
    <row r="40" spans="1:37">
      <c r="B40" s="61" t="s">
        <v>150</v>
      </c>
    </row>
    <row r="41" spans="1:37">
      <c r="B41" s="28" t="s">
        <v>151</v>
      </c>
    </row>
    <row r="42" spans="1:37">
      <c r="A42" s="26">
        <v>15</v>
      </c>
      <c r="B42" s="27" t="s">
        <v>152</v>
      </c>
      <c r="C42" s="28" t="s">
        <v>153</v>
      </c>
      <c r="D42" s="29" t="s">
        <v>154</v>
      </c>
      <c r="E42" s="30">
        <v>61.286999999999999</v>
      </c>
      <c r="F42" s="31" t="s">
        <v>100</v>
      </c>
      <c r="H42" s="32">
        <f>ROUND(E42*G42,2)</f>
        <v>0</v>
      </c>
      <c r="J42" s="32">
        <f>ROUND(E42*G42,2)</f>
        <v>0</v>
      </c>
      <c r="K42" s="33">
        <v>5.0000000000000002E-5</v>
      </c>
      <c r="L42" s="33">
        <f>E42*K42</f>
        <v>3.06435E-3</v>
      </c>
      <c r="N42" s="30">
        <f>E42*M42</f>
        <v>0</v>
      </c>
      <c r="O42" s="31">
        <v>0</v>
      </c>
      <c r="P42" s="31" t="s">
        <v>88</v>
      </c>
      <c r="V42" s="34" t="s">
        <v>155</v>
      </c>
      <c r="X42" s="28" t="s">
        <v>153</v>
      </c>
      <c r="Y42" s="28" t="s">
        <v>153</v>
      </c>
      <c r="Z42" s="31" t="s">
        <v>156</v>
      </c>
      <c r="AJ42" s="6" t="s">
        <v>157</v>
      </c>
      <c r="AK42" s="6" t="s">
        <v>92</v>
      </c>
    </row>
    <row r="43" spans="1:37">
      <c r="D43" s="67" t="s">
        <v>158</v>
      </c>
      <c r="E43" s="68"/>
      <c r="F43" s="69"/>
      <c r="G43" s="70"/>
      <c r="H43" s="70"/>
      <c r="I43" s="70"/>
      <c r="J43" s="70"/>
      <c r="K43" s="71"/>
      <c r="L43" s="71"/>
      <c r="M43" s="68"/>
      <c r="N43" s="68"/>
      <c r="O43" s="69"/>
      <c r="P43" s="69"/>
      <c r="Q43" s="68"/>
      <c r="R43" s="68"/>
      <c r="S43" s="68"/>
      <c r="T43" s="72"/>
      <c r="U43" s="72"/>
      <c r="V43" s="72" t="s">
        <v>0</v>
      </c>
      <c r="W43" s="73"/>
      <c r="X43" s="69"/>
    </row>
    <row r="44" spans="1:37">
      <c r="D44" s="67" t="s">
        <v>159</v>
      </c>
      <c r="E44" s="68"/>
      <c r="F44" s="69"/>
      <c r="G44" s="70"/>
      <c r="H44" s="70"/>
      <c r="I44" s="70"/>
      <c r="J44" s="70"/>
      <c r="K44" s="71"/>
      <c r="L44" s="71"/>
      <c r="M44" s="68"/>
      <c r="N44" s="68"/>
      <c r="O44" s="69"/>
      <c r="P44" s="69"/>
      <c r="Q44" s="68"/>
      <c r="R44" s="68"/>
      <c r="S44" s="68"/>
      <c r="T44" s="72"/>
      <c r="U44" s="72"/>
      <c r="V44" s="72" t="s">
        <v>0</v>
      </c>
      <c r="W44" s="73"/>
      <c r="X44" s="69"/>
    </row>
    <row r="45" spans="1:37">
      <c r="D45" s="67" t="s">
        <v>160</v>
      </c>
      <c r="E45" s="68"/>
      <c r="F45" s="69"/>
      <c r="G45" s="70"/>
      <c r="H45" s="70"/>
      <c r="I45" s="70"/>
      <c r="J45" s="70"/>
      <c r="K45" s="71"/>
      <c r="L45" s="71"/>
      <c r="M45" s="68"/>
      <c r="N45" s="68"/>
      <c r="O45" s="69"/>
      <c r="P45" s="69"/>
      <c r="Q45" s="68"/>
      <c r="R45" s="68"/>
      <c r="S45" s="68"/>
      <c r="T45" s="72"/>
      <c r="U45" s="72"/>
      <c r="V45" s="72" t="s">
        <v>0</v>
      </c>
      <c r="W45" s="73"/>
      <c r="X45" s="69"/>
    </row>
    <row r="46" spans="1:37">
      <c r="D46" s="67" t="s">
        <v>161</v>
      </c>
      <c r="E46" s="68"/>
      <c r="F46" s="69"/>
      <c r="G46" s="70"/>
      <c r="H46" s="70"/>
      <c r="I46" s="70"/>
      <c r="J46" s="70"/>
      <c r="K46" s="71"/>
      <c r="L46" s="71"/>
      <c r="M46" s="68"/>
      <c r="N46" s="68"/>
      <c r="O46" s="69"/>
      <c r="P46" s="69"/>
      <c r="Q46" s="68"/>
      <c r="R46" s="68"/>
      <c r="S46" s="68"/>
      <c r="T46" s="72"/>
      <c r="U46" s="72"/>
      <c r="V46" s="72" t="s">
        <v>0</v>
      </c>
      <c r="W46" s="73"/>
      <c r="X46" s="69"/>
    </row>
    <row r="47" spans="1:37" ht="25.5">
      <c r="A47" s="26">
        <v>16</v>
      </c>
      <c r="B47" s="27" t="s">
        <v>152</v>
      </c>
      <c r="C47" s="28" t="s">
        <v>162</v>
      </c>
      <c r="D47" s="29" t="s">
        <v>163</v>
      </c>
      <c r="E47" s="30">
        <v>1</v>
      </c>
      <c r="F47" s="31" t="s">
        <v>87</v>
      </c>
      <c r="H47" s="32">
        <f>ROUND(E47*G47,2)</f>
        <v>0</v>
      </c>
      <c r="J47" s="32">
        <f>ROUND(E47*G47,2)</f>
        <v>0</v>
      </c>
      <c r="L47" s="33">
        <f>E47*K47</f>
        <v>0</v>
      </c>
      <c r="N47" s="30">
        <f>E47*M47</f>
        <v>0</v>
      </c>
      <c r="O47" s="31">
        <v>0</v>
      </c>
      <c r="P47" s="31" t="s">
        <v>88</v>
      </c>
      <c r="V47" s="34" t="s">
        <v>155</v>
      </c>
      <c r="X47" s="28" t="s">
        <v>164</v>
      </c>
      <c r="Y47" s="28" t="s">
        <v>162</v>
      </c>
      <c r="Z47" s="31" t="s">
        <v>106</v>
      </c>
      <c r="AJ47" s="6" t="s">
        <v>157</v>
      </c>
      <c r="AK47" s="6" t="s">
        <v>92</v>
      </c>
    </row>
    <row r="48" spans="1:37">
      <c r="A48" s="26">
        <v>17</v>
      </c>
      <c r="B48" s="27" t="s">
        <v>107</v>
      </c>
      <c r="C48" s="28" t="s">
        <v>165</v>
      </c>
      <c r="D48" s="29" t="s">
        <v>166</v>
      </c>
      <c r="E48" s="30">
        <v>1</v>
      </c>
      <c r="F48" s="31" t="s">
        <v>87</v>
      </c>
      <c r="I48" s="32">
        <f>ROUND(E48*G48,2)</f>
        <v>0</v>
      </c>
      <c r="J48" s="32">
        <f>ROUND(E48*G48,2)</f>
        <v>0</v>
      </c>
      <c r="K48" s="33">
        <v>1.2E-2</v>
      </c>
      <c r="L48" s="33">
        <f>E48*K48</f>
        <v>1.2E-2</v>
      </c>
      <c r="N48" s="30">
        <f>E48*M48</f>
        <v>0</v>
      </c>
      <c r="O48" s="31">
        <v>0</v>
      </c>
      <c r="P48" s="31" t="s">
        <v>88</v>
      </c>
      <c r="V48" s="34" t="s">
        <v>68</v>
      </c>
      <c r="X48" s="28" t="s">
        <v>165</v>
      </c>
      <c r="Y48" s="28" t="s">
        <v>165</v>
      </c>
      <c r="Z48" s="31" t="s">
        <v>167</v>
      </c>
      <c r="AA48" s="28" t="s">
        <v>88</v>
      </c>
      <c r="AJ48" s="6" t="s">
        <v>168</v>
      </c>
      <c r="AK48" s="6" t="s">
        <v>92</v>
      </c>
    </row>
    <row r="49" spans="1:37">
      <c r="A49" s="26">
        <v>18</v>
      </c>
      <c r="B49" s="27" t="s">
        <v>107</v>
      </c>
      <c r="C49" s="28" t="s">
        <v>169</v>
      </c>
      <c r="D49" s="29" t="s">
        <v>170</v>
      </c>
      <c r="E49" s="30">
        <v>1</v>
      </c>
      <c r="F49" s="31" t="s">
        <v>87</v>
      </c>
      <c r="I49" s="32">
        <f>ROUND(E49*G49,2)</f>
        <v>0</v>
      </c>
      <c r="J49" s="32">
        <f>ROUND(E49*G49,2)</f>
        <v>0</v>
      </c>
      <c r="K49" s="33">
        <v>2.1999999999999999E-2</v>
      </c>
      <c r="L49" s="33">
        <f>E49*K49</f>
        <v>2.1999999999999999E-2</v>
      </c>
      <c r="N49" s="30">
        <f>E49*M49</f>
        <v>0</v>
      </c>
      <c r="O49" s="31">
        <v>0</v>
      </c>
      <c r="P49" s="31" t="s">
        <v>88</v>
      </c>
      <c r="V49" s="34" t="s">
        <v>68</v>
      </c>
      <c r="X49" s="28" t="s">
        <v>169</v>
      </c>
      <c r="Y49" s="28" t="s">
        <v>169</v>
      </c>
      <c r="Z49" s="31" t="s">
        <v>171</v>
      </c>
      <c r="AA49" s="28" t="s">
        <v>88</v>
      </c>
      <c r="AJ49" s="6" t="s">
        <v>168</v>
      </c>
      <c r="AK49" s="6" t="s">
        <v>92</v>
      </c>
    </row>
    <row r="50" spans="1:37" ht="25.5">
      <c r="A50" s="26">
        <v>19</v>
      </c>
      <c r="B50" s="27" t="s">
        <v>152</v>
      </c>
      <c r="C50" s="28" t="s">
        <v>172</v>
      </c>
      <c r="D50" s="29" t="s">
        <v>173</v>
      </c>
      <c r="F50" s="31" t="s">
        <v>55</v>
      </c>
      <c r="H50" s="32">
        <f>ROUND(E50*G50,2)</f>
        <v>0</v>
      </c>
      <c r="J50" s="32">
        <f>ROUND(E50*G50,2)</f>
        <v>0</v>
      </c>
      <c r="L50" s="33">
        <f>E50*K50</f>
        <v>0</v>
      </c>
      <c r="N50" s="30">
        <f>E50*M50</f>
        <v>0</v>
      </c>
      <c r="O50" s="31">
        <v>0</v>
      </c>
      <c r="P50" s="31" t="s">
        <v>88</v>
      </c>
      <c r="V50" s="34" t="s">
        <v>155</v>
      </c>
      <c r="X50" s="28" t="s">
        <v>174</v>
      </c>
      <c r="Y50" s="28" t="s">
        <v>172</v>
      </c>
      <c r="Z50" s="31" t="s">
        <v>156</v>
      </c>
      <c r="AJ50" s="6" t="s">
        <v>157</v>
      </c>
      <c r="AK50" s="6" t="s">
        <v>92</v>
      </c>
    </row>
    <row r="51" spans="1:37">
      <c r="D51" s="62" t="s">
        <v>175</v>
      </c>
      <c r="E51" s="63">
        <f>J51</f>
        <v>0</v>
      </c>
      <c r="H51" s="63">
        <f>SUM(H40:H50)</f>
        <v>0</v>
      </c>
      <c r="I51" s="63">
        <f>SUM(I40:I50)</f>
        <v>0</v>
      </c>
      <c r="J51" s="63">
        <f>SUM(J40:J50)</f>
        <v>0</v>
      </c>
      <c r="L51" s="64">
        <f>SUM(L40:L50)</f>
        <v>3.7064349999999996E-2</v>
      </c>
      <c r="N51" s="65">
        <f>SUM(N40:N50)</f>
        <v>0</v>
      </c>
      <c r="W51" s="35">
        <f>SUM(W40:W50)</f>
        <v>0</v>
      </c>
    </row>
    <row r="53" spans="1:37">
      <c r="B53" s="28" t="s">
        <v>176</v>
      </c>
    </row>
    <row r="54" spans="1:37">
      <c r="A54" s="26">
        <v>20</v>
      </c>
      <c r="B54" s="27" t="s">
        <v>177</v>
      </c>
      <c r="C54" s="28" t="s">
        <v>178</v>
      </c>
      <c r="D54" s="29" t="s">
        <v>179</v>
      </c>
      <c r="E54" s="30">
        <v>23</v>
      </c>
      <c r="F54" s="31" t="s">
        <v>100</v>
      </c>
      <c r="H54" s="32">
        <f>ROUND(E54*G54,2)</f>
        <v>0</v>
      </c>
      <c r="J54" s="32">
        <f>ROUND(E54*G54,2)</f>
        <v>0</v>
      </c>
      <c r="K54" s="33">
        <v>5.2999999999999998E-4</v>
      </c>
      <c r="L54" s="33">
        <f>E54*K54</f>
        <v>1.2189999999999999E-2</v>
      </c>
      <c r="N54" s="30">
        <f>E54*M54</f>
        <v>0</v>
      </c>
      <c r="O54" s="31">
        <v>0</v>
      </c>
      <c r="P54" s="31" t="s">
        <v>88</v>
      </c>
      <c r="V54" s="34" t="s">
        <v>155</v>
      </c>
      <c r="X54" s="28" t="s">
        <v>180</v>
      </c>
      <c r="Y54" s="28" t="s">
        <v>178</v>
      </c>
      <c r="Z54" s="31" t="s">
        <v>181</v>
      </c>
      <c r="AJ54" s="6" t="s">
        <v>157</v>
      </c>
      <c r="AK54" s="6" t="s">
        <v>92</v>
      </c>
    </row>
    <row r="55" spans="1:37">
      <c r="A55" s="26">
        <v>21</v>
      </c>
      <c r="B55" s="27" t="s">
        <v>107</v>
      </c>
      <c r="C55" s="28" t="s">
        <v>182</v>
      </c>
      <c r="D55" s="29" t="s">
        <v>183</v>
      </c>
      <c r="E55" s="30">
        <v>23</v>
      </c>
      <c r="F55" s="31" t="s">
        <v>100</v>
      </c>
      <c r="I55" s="32">
        <f>ROUND(E55*G55,2)</f>
        <v>0</v>
      </c>
      <c r="J55" s="32">
        <f>ROUND(E55*G55,2)</f>
        <v>0</v>
      </c>
      <c r="L55" s="33">
        <f>E55*K55</f>
        <v>0</v>
      </c>
      <c r="N55" s="30">
        <f>E55*M55</f>
        <v>0</v>
      </c>
      <c r="O55" s="31">
        <v>0</v>
      </c>
      <c r="P55" s="31" t="s">
        <v>88</v>
      </c>
      <c r="V55" s="34" t="s">
        <v>68</v>
      </c>
      <c r="X55" s="28" t="s">
        <v>182</v>
      </c>
      <c r="Y55" s="28" t="s">
        <v>182</v>
      </c>
      <c r="Z55" s="31" t="s">
        <v>181</v>
      </c>
      <c r="AA55" s="28" t="s">
        <v>184</v>
      </c>
      <c r="AJ55" s="6" t="s">
        <v>168</v>
      </c>
      <c r="AK55" s="6" t="s">
        <v>92</v>
      </c>
    </row>
    <row r="56" spans="1:37" ht="25.5">
      <c r="A56" s="26">
        <v>22</v>
      </c>
      <c r="B56" s="27" t="s">
        <v>177</v>
      </c>
      <c r="C56" s="28" t="s">
        <v>185</v>
      </c>
      <c r="D56" s="29" t="s">
        <v>186</v>
      </c>
      <c r="F56" s="31" t="s">
        <v>55</v>
      </c>
      <c r="H56" s="32">
        <f>ROUND(E56*G56,2)</f>
        <v>0</v>
      </c>
      <c r="J56" s="32">
        <f>ROUND(E56*G56,2)</f>
        <v>0</v>
      </c>
      <c r="L56" s="33">
        <f>E56*K56</f>
        <v>0</v>
      </c>
      <c r="N56" s="30">
        <f>E56*M56</f>
        <v>0</v>
      </c>
      <c r="O56" s="31">
        <v>0</v>
      </c>
      <c r="P56" s="31" t="s">
        <v>88</v>
      </c>
      <c r="V56" s="34" t="s">
        <v>155</v>
      </c>
      <c r="X56" s="28" t="s">
        <v>187</v>
      </c>
      <c r="Y56" s="28" t="s">
        <v>185</v>
      </c>
      <c r="Z56" s="31" t="s">
        <v>188</v>
      </c>
      <c r="AJ56" s="6" t="s">
        <v>157</v>
      </c>
      <c r="AK56" s="6" t="s">
        <v>92</v>
      </c>
    </row>
    <row r="57" spans="1:37">
      <c r="D57" s="62" t="s">
        <v>189</v>
      </c>
      <c r="E57" s="63">
        <f>J57</f>
        <v>0</v>
      </c>
      <c r="H57" s="63">
        <f>SUM(H53:H56)</f>
        <v>0</v>
      </c>
      <c r="I57" s="63">
        <f>SUM(I53:I56)</f>
        <v>0</v>
      </c>
      <c r="J57" s="63">
        <f>SUM(J53:J56)</f>
        <v>0</v>
      </c>
      <c r="L57" s="64">
        <f>SUM(L53:L56)</f>
        <v>1.2189999999999999E-2</v>
      </c>
      <c r="N57" s="65">
        <f>SUM(N53:N56)</f>
        <v>0</v>
      </c>
      <c r="W57" s="35">
        <f>SUM(W53:W56)</f>
        <v>0</v>
      </c>
    </row>
    <row r="59" spans="1:37">
      <c r="B59" s="28" t="s">
        <v>190</v>
      </c>
    </row>
    <row r="60" spans="1:37">
      <c r="A60" s="26">
        <v>23</v>
      </c>
      <c r="B60" s="27" t="s">
        <v>191</v>
      </c>
      <c r="C60" s="28" t="s">
        <v>192</v>
      </c>
      <c r="D60" s="29" t="s">
        <v>193</v>
      </c>
      <c r="E60" s="30">
        <v>375</v>
      </c>
      <c r="F60" s="31" t="s">
        <v>100</v>
      </c>
      <c r="H60" s="32">
        <f>ROUND(E60*G60,2)</f>
        <v>0</v>
      </c>
      <c r="J60" s="32">
        <f>ROUND(E60*G60,2)</f>
        <v>0</v>
      </c>
      <c r="L60" s="33">
        <f>E60*K60</f>
        <v>0</v>
      </c>
      <c r="N60" s="30">
        <f>E60*M60</f>
        <v>0</v>
      </c>
      <c r="O60" s="31">
        <v>0</v>
      </c>
      <c r="P60" s="31" t="s">
        <v>88</v>
      </c>
      <c r="V60" s="34" t="s">
        <v>155</v>
      </c>
      <c r="X60" s="28" t="s">
        <v>192</v>
      </c>
      <c r="Y60" s="28" t="s">
        <v>192</v>
      </c>
      <c r="Z60" s="31" t="s">
        <v>194</v>
      </c>
      <c r="AJ60" s="6" t="s">
        <v>157</v>
      </c>
      <c r="AK60" s="6" t="s">
        <v>92</v>
      </c>
    </row>
    <row r="61" spans="1:37">
      <c r="D61" s="62" t="s">
        <v>195</v>
      </c>
      <c r="E61" s="63">
        <f>J61</f>
        <v>0</v>
      </c>
      <c r="H61" s="63">
        <f>SUM(H59:H60)</f>
        <v>0</v>
      </c>
      <c r="I61" s="63">
        <f>SUM(I59:I60)</f>
        <v>0</v>
      </c>
      <c r="J61" s="63">
        <f>SUM(J59:J60)</f>
        <v>0</v>
      </c>
      <c r="L61" s="64">
        <f>SUM(L59:L60)</f>
        <v>0</v>
      </c>
      <c r="N61" s="65">
        <f>SUM(N59:N60)</f>
        <v>0</v>
      </c>
      <c r="W61" s="35">
        <f>SUM(W59:W60)</f>
        <v>0</v>
      </c>
    </row>
    <row r="63" spans="1:37">
      <c r="D63" s="62" t="s">
        <v>196</v>
      </c>
      <c r="E63" s="65">
        <f>J63</f>
        <v>0</v>
      </c>
      <c r="H63" s="63">
        <f>+H51+H57+H61</f>
        <v>0</v>
      </c>
      <c r="I63" s="63">
        <f>+I51+I57+I61</f>
        <v>0</v>
      </c>
      <c r="J63" s="63">
        <f>+J51+J57+J61</f>
        <v>0</v>
      </c>
      <c r="L63" s="64">
        <f>+L51+L57+L61</f>
        <v>4.9254349999999995E-2</v>
      </c>
      <c r="N63" s="65">
        <f>+N51+N57+N61</f>
        <v>0</v>
      </c>
      <c r="W63" s="35">
        <f>+W51+W57+W61</f>
        <v>0</v>
      </c>
    </row>
    <row r="65" spans="1:37">
      <c r="B65" s="61" t="s">
        <v>197</v>
      </c>
    </row>
    <row r="66" spans="1:37">
      <c r="B66" s="28" t="s">
        <v>198</v>
      </c>
    </row>
    <row r="67" spans="1:37">
      <c r="A67" s="26">
        <v>24</v>
      </c>
      <c r="B67" s="27" t="s">
        <v>199</v>
      </c>
      <c r="C67" s="28" t="s">
        <v>199</v>
      </c>
      <c r="D67" s="29" t="s">
        <v>200</v>
      </c>
      <c r="E67" s="30">
        <v>1</v>
      </c>
      <c r="F67" s="31" t="s">
        <v>201</v>
      </c>
      <c r="H67" s="32">
        <f>ROUND(E67*G67,2)</f>
        <v>0</v>
      </c>
      <c r="J67" s="32">
        <f>ROUND(E67*G67,2)</f>
        <v>0</v>
      </c>
      <c r="L67" s="33">
        <f>E67*K67</f>
        <v>0</v>
      </c>
      <c r="N67" s="30">
        <f>E67*M67</f>
        <v>0</v>
      </c>
      <c r="O67" s="31">
        <v>0</v>
      </c>
      <c r="P67" s="31" t="s">
        <v>88</v>
      </c>
      <c r="V67" s="34" t="s">
        <v>202</v>
      </c>
      <c r="X67" s="28" t="s">
        <v>199</v>
      </c>
      <c r="Y67" s="28" t="s">
        <v>199</v>
      </c>
      <c r="Z67" s="31" t="s">
        <v>203</v>
      </c>
      <c r="AJ67" s="6" t="s">
        <v>204</v>
      </c>
      <c r="AK67" s="6" t="s">
        <v>92</v>
      </c>
    </row>
    <row r="68" spans="1:37">
      <c r="D68" s="62" t="s">
        <v>205</v>
      </c>
      <c r="E68" s="63">
        <f>J68</f>
        <v>0</v>
      </c>
      <c r="H68" s="63">
        <f>SUM(H65:H67)</f>
        <v>0</v>
      </c>
      <c r="I68" s="63">
        <f>SUM(I65:I67)</f>
        <v>0</v>
      </c>
      <c r="J68" s="63">
        <f>SUM(J65:J67)</f>
        <v>0</v>
      </c>
      <c r="L68" s="64">
        <f>SUM(L65:L67)</f>
        <v>0</v>
      </c>
      <c r="N68" s="65">
        <f>SUM(N65:N67)</f>
        <v>0</v>
      </c>
      <c r="W68" s="35">
        <f>SUM(W65:W67)</f>
        <v>0</v>
      </c>
    </row>
    <row r="70" spans="1:37">
      <c r="D70" s="62" t="s">
        <v>206</v>
      </c>
      <c r="E70" s="63">
        <f>J70</f>
        <v>0</v>
      </c>
      <c r="H70" s="63">
        <f>+H68</f>
        <v>0</v>
      </c>
      <c r="I70" s="63">
        <f>+I68</f>
        <v>0</v>
      </c>
      <c r="J70" s="63">
        <f>+J68</f>
        <v>0</v>
      </c>
      <c r="L70" s="64">
        <f>+L68</f>
        <v>0</v>
      </c>
      <c r="N70" s="65">
        <f>+N68</f>
        <v>0</v>
      </c>
      <c r="W70" s="35">
        <f>+W68</f>
        <v>0</v>
      </c>
    </row>
    <row r="72" spans="1:37">
      <c r="D72" s="74" t="s">
        <v>207</v>
      </c>
      <c r="E72" s="63">
        <f>J72</f>
        <v>0</v>
      </c>
      <c r="H72" s="63">
        <f>+H38+H63+H70</f>
        <v>0</v>
      </c>
      <c r="I72" s="63">
        <f>+I38+I63+I70</f>
        <v>0</v>
      </c>
      <c r="J72" s="63">
        <f>+J38+J63+J70</f>
        <v>0</v>
      </c>
      <c r="L72" s="64">
        <f>+L38+L63+L70</f>
        <v>0.33939227999999999</v>
      </c>
      <c r="N72" s="65">
        <f>+N38+N63+N70</f>
        <v>0.97020000000000006</v>
      </c>
      <c r="W72" s="35">
        <f>+W38+W63+W70</f>
        <v>0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portrait" r:id="rId1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showGridLines="0" workbookViewId="0">
      <pane ySplit="10" topLeftCell="A11" activePane="bottomLeft" state="frozen"/>
      <selection pane="bottomLeft"/>
    </sheetView>
  </sheetViews>
  <sheetFormatPr defaultRowHeight="12.75"/>
  <cols>
    <col min="1" max="1" width="15.7109375" style="13" customWidth="1"/>
    <col min="2" max="3" width="45.7109375" style="13" customWidth="1"/>
    <col min="4" max="4" width="11.28515625" style="14" customWidth="1"/>
    <col min="5" max="16384" width="9.140625" style="6"/>
  </cols>
  <sheetData>
    <row r="1" spans="1:6">
      <c r="A1" s="15" t="s">
        <v>70</v>
      </c>
      <c r="B1" s="16"/>
      <c r="C1" s="16"/>
      <c r="D1" s="17" t="s">
        <v>208</v>
      </c>
    </row>
    <row r="2" spans="1:6">
      <c r="A2" s="15" t="s">
        <v>72</v>
      </c>
      <c r="B2" s="16"/>
      <c r="C2" s="16"/>
      <c r="D2" s="17" t="s">
        <v>73</v>
      </c>
    </row>
    <row r="3" spans="1:6">
      <c r="A3" s="15" t="s">
        <v>12</v>
      </c>
      <c r="B3" s="16"/>
      <c r="C3" s="16"/>
      <c r="D3" s="17" t="s">
        <v>74</v>
      </c>
    </row>
    <row r="4" spans="1:6">
      <c r="A4" s="16"/>
      <c r="B4" s="16"/>
      <c r="C4" s="16"/>
      <c r="D4" s="16"/>
    </row>
    <row r="5" spans="1:6">
      <c r="A5" s="15" t="s">
        <v>75</v>
      </c>
      <c r="B5" s="16"/>
      <c r="C5" s="16"/>
      <c r="D5" s="16"/>
    </row>
    <row r="6" spans="1:6">
      <c r="A6" s="15" t="s">
        <v>76</v>
      </c>
      <c r="B6" s="16"/>
      <c r="C6" s="16"/>
      <c r="D6" s="16"/>
    </row>
    <row r="7" spans="1:6">
      <c r="A7" s="15"/>
      <c r="B7" s="16"/>
      <c r="C7" s="16"/>
      <c r="D7" s="16"/>
    </row>
    <row r="8" spans="1:6">
      <c r="A8" s="6" t="s">
        <v>77</v>
      </c>
      <c r="B8" s="18"/>
      <c r="C8" s="19"/>
      <c r="D8" s="20"/>
    </row>
    <row r="9" spans="1:6">
      <c r="A9" s="21" t="s">
        <v>64</v>
      </c>
      <c r="B9" s="21" t="s">
        <v>65</v>
      </c>
      <c r="C9" s="21" t="s">
        <v>66</v>
      </c>
      <c r="D9" s="22" t="s">
        <v>67</v>
      </c>
      <c r="F9" s="6" t="s">
        <v>209</v>
      </c>
    </row>
    <row r="10" spans="1:6">
      <c r="A10" s="23"/>
      <c r="B10" s="23"/>
      <c r="C10" s="24"/>
      <c r="D10" s="25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landscape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Figury!Názvy_tlače</vt:lpstr>
      <vt:lpstr>Zadanie!Názvy_tlače</vt:lpstr>
      <vt:lpstr>Figury!Oblasť_tlače</vt:lpstr>
      <vt:lpstr>Zadanie!Oblasť_tlače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JaroM</dc:creator>
  <cp:keywords/>
  <dc:description/>
  <cp:lastModifiedBy>pn</cp:lastModifiedBy>
  <cp:revision>0</cp:revision>
  <cp:lastPrinted>2016-04-18T11:45:00Z</cp:lastPrinted>
  <dcterms:created xsi:type="dcterms:W3CDTF">1999-04-06T07:39:00Z</dcterms:created>
  <dcterms:modified xsi:type="dcterms:W3CDTF">2022-09-29T08:44:20Z</dcterms:modified>
</cp:coreProperties>
</file>