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09 VO 2023-2026\Tabuľky kritérií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<sst xmlns="http://schemas.openxmlformats.org/spreadsheetml/2006/main" count="611" uniqueCount="266">
  <si>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</si>
  <si>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</si>
  <si>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</si>
  <si>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</si>
  <si>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</si>
  <si>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</si>
  <si>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</si>
  <si>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</si>
  <si>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</si>
  <si>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</si>
  <si>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</si>
  <si>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</si>
  <si>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</si>
  <si>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</si>
  <si>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</si>
  <si>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</si>
  <si>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</si>
  <si>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</si>
  <si>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</si>
  <si>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</si>
  <si>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</si>
  <si>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</si>
  <si>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</si>
  <si>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</si>
  <si>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</si>
  <si>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</si>
  <si>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</si>
  <si>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</si>
  <si>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</si>
  <si>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</si>
  <si>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</si>
  <si>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</si>
  <si>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</si>
  <si>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</si>
  <si>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</si>
  <si>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</si>
  <si>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</si>
  <si>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</si>
  <si>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</si>
  <si>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</si>
  <si>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</si>
  <si>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</si>
  <si>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</si>
  <si>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</si>
  <si>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</si>
  <si>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</si>
  <si>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</si>
  <si>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</si>
  <si>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</si>
  <si>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</si>
  <si>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</si>
  <si>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</si>
  <si>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</si>
  <si>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</si>
  <si>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</si>
  <si>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</si>
  <si>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</si>
  <si>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</si>
  <si>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</si>
  <si>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</si>
  <si>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</si>
  <si>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</si>
  <si>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</si>
  <si>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</si>
  <si>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</si>
  <si>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</si>
  <si>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</si>
  <si>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</si>
  <si>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</si>
  <si>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</si>
  <si>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</si>
  <si>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</si>
  <si>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</si>
  <si>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</si>
  <si>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</si>
  <si>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</si>
  <si>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</si>
  <si>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</si>
  <si>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</si>
  <si>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</si>
  <si>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</si>
  <si>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</si>
  <si>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</si>
  <si>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</si>
  <si>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</si>
  <si>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</si>
  <si>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</si>
  <si>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</si>
  <si>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</si>
  <si>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</si>
  <si>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</si>
  <si>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</si>
  <si>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</si>
  <si>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</si>
  <si>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</si>
  <si>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</si>
  <si>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</si>
  <si>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</si>
  <si>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</si>
  <si>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</si>
  <si>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</si>
  <si>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</si>
  <si>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</si>
  <si>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</si>
  <si>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</si>
  <si>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</si>
  <si>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</si>
  <si>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</si>
  <si>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</si>
  <si>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</si>
  <si>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</si>
  <si>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</si>
  <si>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</si>
  <si>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</si>
  <si>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</si>
  <si>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</si>
  <si>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</si>
  <si>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</si>
  <si>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</si>
  <si>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</si>
  <si>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</si>
  <si>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</si>
  <si>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</si>
  <si>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</si>
  <si>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</si>
  <si>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</si>
  <si>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</si>
  <si>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</si>
  <si>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</si>
  <si>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</si>
  <si>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</si>
  <si>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</si>
  <si>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</si>
  <si>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</si>
  <si>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</si>
  <si>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</si>
  <si>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</si>
  <si>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</si>
  <si>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</si>
  <si>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</si>
  <si>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</si>
  <si>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</si>
  <si>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</si>
  <si>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</si>
  <si>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</si>
  <si>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</si>
  <si>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</si>
  <si>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</si>
  <si>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</si>
  <si>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</si>
  <si>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</si>
  <si>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</si>
  <si>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</si>
  <si>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</si>
  <si>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</si>
  <si>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</si>
  <si>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</si>
  <si>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</si>
  <si>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</si>
  <si>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</si>
  <si>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</si>
  <si>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</si>
  <si>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</si>
  <si>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</si>
  <si>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</si>
  <si>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</si>
  <si>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</si>
  <si>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</si>
  <si>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</si>
  <si>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</si>
  <si>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</si>
  <si>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</si>
  <si>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</si>
  <si>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</si>
  <si>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</si>
  <si>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</si>
  <si>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</si>
  <si>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</si>
  <si>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</si>
  <si>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</si>
  <si>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</si>
  <si>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</si>
  <si>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</si>
  <si>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</si>
  <si>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</si>
  <si>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</si>
  <si>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</si>
  <si>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</si>
  <si>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</si>
  <si>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</si>
  <si>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</si>
  <si>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</si>
  <si>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</si>
  <si>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</si>
  <si>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</si>
  <si>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</si>
  <si>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</si>
  <si>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</si>
  <si>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</si>
  <si>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</si>
  <si>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</si>
  <si>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</si>
  <si>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</si>
  <si>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</si>
  <si>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</si>
  <si>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</si>
  <si>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</si>
  <si>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</si>
  <si>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</si>
  <si>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</si>
  <si>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</si>
  <si>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</si>
  <si>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</si>
  <si>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</si>
  <si>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</si>
  <si>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</si>
  <si>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</si>
  <si>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</si>
  <si>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</si>
  <si>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</si>
  <si>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</si>
  <si>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</si>
  <si>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</si>
  <si>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</si>
  <si>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</si>
  <si>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</si>
  <si>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</si>
  <si>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</si>
  <si>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</si>
  <si>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</si>
  <si>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</si>
  <si>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</si>
  <si>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</si>
  <si>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</si>
  <si>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</si>
  <si>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</si>
  <si>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</si>
  <si>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</si>
  <si>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</si>
  <si>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</si>
  <si>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</si>
  <si>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</si>
  <si>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</si>
  <si>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</si>
  <si>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</si>
  <si>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</si>
  <si>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</si>
  <si>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</si>
  <si>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</si>
  <si>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</si>
  <si>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</si>
  <si>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</si>
  <si>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</si>
  <si>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</si>
  <si>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</si>
  <si>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</si>
  <si>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</si>
  <si>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</si>
  <si>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</si>
  <si>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</si>
  <si>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</si>
  <si>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</si>
  <si>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</si>
  <si>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</si>
  <si>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</si>
  <si>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"7" - VC Klenovec na LS Klenovec, pozostávajúci z LO 01 Klenovec, 02 Tepličné, 03 Martalúzka, 04 Kaličné, 05 Vepor, 08 Studené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</si>
</sst>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B4" sqref="B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262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263</v>
      </c>
      <c r="B4" s="6"/>
      <c r="C4" s="6">
        <v>14</v>
      </c>
      <c r="D4" s="83" t="s">
        <v>264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3170</v>
      </c>
      <c r="F7" s="85">
        <v>55.68</v>
      </c>
      <c r="G7" s="82">
        <f t="shared" ref="G7:G38" si="0">F7*E7</f>
        <v>176505.60000000001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138</v>
      </c>
      <c r="F8" s="85">
        <v>62.639999999999993</v>
      </c>
      <c r="G8" s="82">
        <f t="shared" si="0"/>
        <v>8644.32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138</v>
      </c>
      <c r="F9" s="85">
        <v>25.491</v>
      </c>
      <c r="G9" s="82">
        <f t="shared" si="0"/>
        <v>3517.7579999999998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138</v>
      </c>
      <c r="F12" s="85">
        <v>18.182999999999996</v>
      </c>
      <c r="G12" s="82">
        <f t="shared" si="0"/>
        <v>2509.2539999999995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0</v>
      </c>
      <c r="F14" s="85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0</v>
      </c>
      <c r="F15" s="85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138</v>
      </c>
      <c r="F19" s="85">
        <v>47.849999999999994</v>
      </c>
      <c r="G19" s="82">
        <f t="shared" si="0"/>
        <v>6603.2999999999993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138</v>
      </c>
      <c r="F20" s="85">
        <v>44.978999999999999</v>
      </c>
      <c r="G20" s="82">
        <f t="shared" si="0"/>
        <v>6207.1019999999999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184</v>
      </c>
      <c r="F22" s="85">
        <v>8.6999999999999993</v>
      </c>
      <c r="G22" s="82">
        <f t="shared" si="0"/>
        <v>1600.8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115</v>
      </c>
      <c r="F23" s="85">
        <v>8.6999999999999993</v>
      </c>
      <c r="G23" s="82">
        <f t="shared" si="0"/>
        <v>1000.4999999999999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92</v>
      </c>
      <c r="F25" s="85">
        <v>50.721000000000004</v>
      </c>
      <c r="G25" s="82">
        <f t="shared" si="0"/>
        <v>4666.3320000000003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23</v>
      </c>
      <c r="F26" s="85">
        <v>115.836</v>
      </c>
      <c r="G26" s="82">
        <f t="shared" si="0"/>
        <v>2664.2280000000001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23000</v>
      </c>
      <c r="F28" s="85">
        <v>4.1399999999999997</v>
      </c>
      <c r="G28" s="82">
        <f t="shared" si="0"/>
        <v>95219.999999999985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920</v>
      </c>
      <c r="F29" s="85">
        <v>5.3819999999999997</v>
      </c>
      <c r="G29" s="82">
        <f t="shared" si="0"/>
        <v>4951.4399999999996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20000</v>
      </c>
      <c r="F30" s="85">
        <v>4.6919999999999993</v>
      </c>
      <c r="G30" s="82">
        <f t="shared" si="0"/>
        <v>93839.999999999985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460</v>
      </c>
      <c r="F31" s="85">
        <v>2.9580000000000002</v>
      </c>
      <c r="G31" s="82">
        <f t="shared" si="0"/>
        <v>1360.68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0</v>
      </c>
      <c r="F32" s="85">
        <v>0</v>
      </c>
      <c r="G32" s="82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8740</v>
      </c>
      <c r="F35" s="85">
        <v>8.4270000000000014</v>
      </c>
      <c r="G35" s="82">
        <f t="shared" si="0"/>
        <v>73651.98000000001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920</v>
      </c>
      <c r="F36" s="85">
        <v>4.3725000000000005</v>
      </c>
      <c r="G36" s="82">
        <f t="shared" si="0"/>
        <v>4022.7000000000003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5520</v>
      </c>
      <c r="F37" s="85">
        <v>6.7575000000000003</v>
      </c>
      <c r="G37" s="82">
        <f t="shared" si="0"/>
        <v>37301.4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230</v>
      </c>
      <c r="F38" s="85">
        <v>6.5190000000000001</v>
      </c>
      <c r="G38" s="82">
        <f t="shared" si="0"/>
        <v>1499.3700000000001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138</v>
      </c>
      <c r="F39" s="85">
        <v>0.4425</v>
      </c>
      <c r="G39" s="82">
        <f t="shared" ref="G39:G70" si="1">F39*E39</f>
        <v>61.064999999999998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46</v>
      </c>
      <c r="F40" s="85">
        <v>0.53099999999999992</v>
      </c>
      <c r="G40" s="82">
        <f t="shared" si="1"/>
        <v>24.425999999999995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0</v>
      </c>
      <c r="F41" s="85">
        <v>0</v>
      </c>
      <c r="G41" s="82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138</v>
      </c>
      <c r="F42" s="85">
        <v>6.8369999999999997</v>
      </c>
      <c r="G42" s="82">
        <f t="shared" si="1"/>
        <v>943.50599999999997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138</v>
      </c>
      <c r="F43" s="85">
        <v>3.9750000000000001</v>
      </c>
      <c r="G43" s="82">
        <f t="shared" si="1"/>
        <v>548.55000000000007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5060</v>
      </c>
      <c r="F44" s="85">
        <v>4.7699999999999996</v>
      </c>
      <c r="G44" s="82">
        <f t="shared" si="1"/>
        <v>24136.199999999997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32.200000000000003</v>
      </c>
      <c r="F45" s="85">
        <v>625.87799999999993</v>
      </c>
      <c r="G45" s="82">
        <f t="shared" si="1"/>
        <v>20153.2716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23</v>
      </c>
      <c r="F46" s="85">
        <v>614.72099999999989</v>
      </c>
      <c r="G46" s="82">
        <f t="shared" si="1"/>
        <v>14138.582999999997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9.2000000000000011</v>
      </c>
      <c r="F47" s="85">
        <v>354.09</v>
      </c>
      <c r="G47" s="82">
        <f t="shared" si="1"/>
        <v>3257.6280000000002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460</v>
      </c>
      <c r="F49" s="85">
        <v>8.6999999999999993</v>
      </c>
      <c r="G49" s="82">
        <f t="shared" si="1"/>
        <v>4001.9999999999995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920</v>
      </c>
      <c r="F50" s="85">
        <v>8.6999999999999993</v>
      </c>
      <c r="G50" s="82">
        <f t="shared" si="1"/>
        <v>8003.9999999999991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0</v>
      </c>
      <c r="F51" s="85">
        <v>0</v>
      </c>
      <c r="G51" s="82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0</v>
      </c>
      <c r="F52" s="85">
        <v>0</v>
      </c>
      <c r="G52" s="82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0</v>
      </c>
      <c r="F53" s="85">
        <v>0</v>
      </c>
      <c r="G53" s="82">
        <f t="shared" si="1"/>
        <v>0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0</v>
      </c>
      <c r="F54" s="85">
        <v>0</v>
      </c>
      <c r="G54" s="82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460</v>
      </c>
      <c r="F55" s="85">
        <v>4.7789999999999999</v>
      </c>
      <c r="G55" s="82">
        <f t="shared" si="1"/>
        <v>2198.34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2300</v>
      </c>
      <c r="F56" s="85">
        <v>5.742</v>
      </c>
      <c r="G56" s="82">
        <f t="shared" si="1"/>
        <v>13206.6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3680</v>
      </c>
      <c r="F57" s="85">
        <v>6.048</v>
      </c>
      <c r="G57" s="82">
        <f t="shared" si="1"/>
        <v>22256.639999999999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920</v>
      </c>
      <c r="F58" s="85">
        <v>7.5689999999999991</v>
      </c>
      <c r="G58" s="82">
        <f t="shared" si="1"/>
        <v>6963.48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2300</v>
      </c>
      <c r="F59" s="85">
        <v>5.76</v>
      </c>
      <c r="G59" s="82">
        <f t="shared" si="1"/>
        <v>13248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0</v>
      </c>
      <c r="F60" s="85">
        <v>0</v>
      </c>
      <c r="G60" s="82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138</v>
      </c>
      <c r="F61" s="85">
        <v>8.7840000000000007</v>
      </c>
      <c r="G61" s="82">
        <f t="shared" si="1"/>
        <v>1212.192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230</v>
      </c>
      <c r="F62" s="85">
        <v>4.6020000000000003</v>
      </c>
      <c r="G62" s="82">
        <f t="shared" si="1"/>
        <v>1058.46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0</v>
      </c>
      <c r="F65" s="85">
        <v>0</v>
      </c>
      <c r="G65" s="82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920</v>
      </c>
      <c r="F66" s="85">
        <v>6.048</v>
      </c>
      <c r="G66" s="82">
        <f t="shared" si="1"/>
        <v>5564.16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0</v>
      </c>
      <c r="F67" s="85">
        <v>0</v>
      </c>
      <c r="G67" s="82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1380</v>
      </c>
      <c r="F68" s="85">
        <v>7.5359999999999996</v>
      </c>
      <c r="G68" s="82">
        <f t="shared" si="1"/>
        <v>10399.68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6900</v>
      </c>
      <c r="F69" s="85">
        <v>8.5569999999999986</v>
      </c>
      <c r="G69" s="82">
        <f t="shared" si="1"/>
        <v>59043.299999999988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5520</v>
      </c>
      <c r="F70" s="85">
        <v>13.134</v>
      </c>
      <c r="G70" s="82">
        <f t="shared" si="1"/>
        <v>72499.680000000008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700</v>
      </c>
      <c r="F71" s="85">
        <v>23.680999999999997</v>
      </c>
      <c r="G71" s="82">
        <f t="shared" ref="G71:G102" si="2">F71*E71</f>
        <v>16576.699999999997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460</v>
      </c>
      <c r="F72" s="85">
        <v>9.5519999999999996</v>
      </c>
      <c r="G72" s="82">
        <f t="shared" si="2"/>
        <v>4393.92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368</v>
      </c>
      <c r="F73" s="85">
        <v>11.740999999999998</v>
      </c>
      <c r="G73" s="82">
        <f t="shared" si="2"/>
        <v>4320.6879999999992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230</v>
      </c>
      <c r="F74" s="85">
        <v>18.6065</v>
      </c>
      <c r="G74" s="82">
        <f t="shared" si="2"/>
        <v>4279.4949999999999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230</v>
      </c>
      <c r="F75" s="85">
        <v>8.5860000000000003</v>
      </c>
      <c r="G75" s="82">
        <f t="shared" si="2"/>
        <v>1974.78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460</v>
      </c>
      <c r="F76" s="85">
        <v>5.1840000000000002</v>
      </c>
      <c r="G76" s="82">
        <f t="shared" si="2"/>
        <v>2384.64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460</v>
      </c>
      <c r="F78" s="85">
        <v>0.53099999999999992</v>
      </c>
      <c r="G78" s="82">
        <f t="shared" si="2"/>
        <v>244.25999999999996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0</v>
      </c>
      <c r="F84" s="85">
        <v>0</v>
      </c>
      <c r="G84" s="82">
        <f t="shared" si="2"/>
        <v>0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0</v>
      </c>
      <c r="F85" s="85">
        <v>0</v>
      </c>
      <c r="G85" s="82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460</v>
      </c>
      <c r="F86" s="85">
        <v>4.0205000000000002</v>
      </c>
      <c r="G86" s="82">
        <f t="shared" si="2"/>
        <v>1849.43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92</v>
      </c>
      <c r="F88" s="85">
        <v>8.85</v>
      </c>
      <c r="G88" s="82">
        <f t="shared" si="2"/>
        <v>814.19999999999993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92</v>
      </c>
      <c r="F89" s="85">
        <v>8.85</v>
      </c>
      <c r="G89" s="82">
        <f t="shared" si="2"/>
        <v>814.19999999999993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0</v>
      </c>
      <c r="F90" s="85">
        <v>0</v>
      </c>
      <c r="G90" s="82">
        <f t="shared" si="2"/>
        <v>0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156.39999999999998</v>
      </c>
      <c r="F91" s="85">
        <v>7.1585999999999999</v>
      </c>
      <c r="G91" s="82">
        <f t="shared" si="2"/>
        <v>1119.6050399999999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460</v>
      </c>
      <c r="F92" s="85">
        <v>7.95</v>
      </c>
      <c r="G92" s="82">
        <f t="shared" si="2"/>
        <v>3657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920</v>
      </c>
      <c r="F93" s="85">
        <v>9.8000000000000007</v>
      </c>
      <c r="G93" s="82">
        <f t="shared" si="2"/>
        <v>9016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138</v>
      </c>
      <c r="F94" s="85">
        <v>19.7</v>
      </c>
      <c r="G94" s="82">
        <f t="shared" si="2"/>
        <v>2718.6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92</v>
      </c>
      <c r="F95" s="85">
        <v>7.95</v>
      </c>
      <c r="G95" s="82">
        <f t="shared" si="2"/>
        <v>731.4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92</v>
      </c>
      <c r="F96" s="85">
        <v>9.8000000000000007</v>
      </c>
      <c r="G96" s="82">
        <f t="shared" si="2"/>
        <v>901.6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0</v>
      </c>
      <c r="F97" s="85">
        <v>0</v>
      </c>
      <c r="G97" s="82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0</v>
      </c>
      <c r="F98" s="85">
        <v>0</v>
      </c>
      <c r="G98" s="82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0</v>
      </c>
      <c r="F101" s="85">
        <v>0</v>
      </c>
      <c r="G101" s="82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2760</v>
      </c>
      <c r="F102" s="85">
        <v>7.95</v>
      </c>
      <c r="G102" s="82">
        <f t="shared" si="2"/>
        <v>21942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1380</v>
      </c>
      <c r="F103" s="85">
        <v>9.8000000000000007</v>
      </c>
      <c r="G103" s="82">
        <f t="shared" ref="G103:G134" si="3">F103*E103</f>
        <v>13524.000000000002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0</v>
      </c>
      <c r="F104" s="85">
        <v>0</v>
      </c>
      <c r="G104" s="82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92</v>
      </c>
      <c r="F105" s="85">
        <v>7.95</v>
      </c>
      <c r="G105" s="82">
        <f t="shared" si="3"/>
        <v>731.4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460</v>
      </c>
      <c r="F106" s="85">
        <v>7.95</v>
      </c>
      <c r="G106" s="82">
        <f t="shared" si="3"/>
        <v>3657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46</v>
      </c>
      <c r="F107" s="85">
        <v>8.6999999999999993</v>
      </c>
      <c r="G107" s="82">
        <f t="shared" si="3"/>
        <v>400.2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138</v>
      </c>
      <c r="F108" s="85">
        <v>8.6999999999999993</v>
      </c>
      <c r="G108" s="82">
        <f t="shared" si="3"/>
        <v>1200.5999999999999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92</v>
      </c>
      <c r="F109" s="85">
        <v>6.0609999999999991</v>
      </c>
      <c r="G109" s="82">
        <f t="shared" si="3"/>
        <v>557.61199999999997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46</v>
      </c>
      <c r="F110" s="85">
        <v>7.95</v>
      </c>
      <c r="G110" s="82">
        <f t="shared" si="3"/>
        <v>365.7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0</v>
      </c>
      <c r="F111" s="85">
        <v>0</v>
      </c>
      <c r="G111" s="82">
        <f t="shared" si="3"/>
        <v>0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92</v>
      </c>
      <c r="F112" s="85">
        <v>2.8984999999999999</v>
      </c>
      <c r="G112" s="82">
        <f t="shared" si="3"/>
        <v>266.66199999999998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0</v>
      </c>
      <c r="F113" s="85">
        <v>0</v>
      </c>
      <c r="G113" s="82">
        <f t="shared" si="3"/>
        <v>0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0</v>
      </c>
      <c r="F114" s="85">
        <v>0</v>
      </c>
      <c r="G114" s="82">
        <f t="shared" si="3"/>
        <v>0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0</v>
      </c>
      <c r="F115" s="85">
        <v>0</v>
      </c>
      <c r="G115" s="82">
        <f t="shared" si="3"/>
        <v>0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0</v>
      </c>
      <c r="F116" s="85">
        <v>0</v>
      </c>
      <c r="G116" s="82">
        <f t="shared" si="3"/>
        <v>0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0</v>
      </c>
      <c r="F117" s="85">
        <v>0</v>
      </c>
      <c r="G117" s="82">
        <f t="shared" si="3"/>
        <v>0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0</v>
      </c>
      <c r="F118" s="85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230</v>
      </c>
      <c r="F119" s="85">
        <v>1.5044999999999999</v>
      </c>
      <c r="G119" s="82">
        <f t="shared" si="3"/>
        <v>346.03499999999997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0</v>
      </c>
      <c r="F120" s="85">
        <v>0</v>
      </c>
      <c r="G120" s="82">
        <f t="shared" si="3"/>
        <v>0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0</v>
      </c>
      <c r="F121" s="85">
        <v>0</v>
      </c>
      <c r="G121" s="82">
        <f t="shared" si="3"/>
        <v>0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0</v>
      </c>
      <c r="F122" s="85">
        <v>0</v>
      </c>
      <c r="G122" s="82">
        <f t="shared" si="3"/>
        <v>0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5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0</v>
      </c>
      <c r="F126" s="85">
        <v>0</v>
      </c>
      <c r="G126" s="82">
        <f t="shared" si="3"/>
        <v>0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1380</v>
      </c>
      <c r="F127" s="86">
        <v>1.3515000000000001</v>
      </c>
      <c r="G127" s="82">
        <f t="shared" si="3"/>
        <v>1865.0700000000002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0</v>
      </c>
      <c r="F128" s="85">
        <v>0</v>
      </c>
      <c r="G128" s="82">
        <f t="shared" si="3"/>
        <v>0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1380</v>
      </c>
      <c r="F129" s="86">
        <v>0.35399999999999998</v>
      </c>
      <c r="G129" s="82">
        <f t="shared" si="3"/>
        <v>488.52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92</v>
      </c>
      <c r="F130" s="86">
        <v>7.95</v>
      </c>
      <c r="G130" s="82">
        <f t="shared" si="3"/>
        <v>731.4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4.6000000000000005</v>
      </c>
      <c r="F131" s="86">
        <v>350.46</v>
      </c>
      <c r="G131" s="82">
        <f t="shared" si="3"/>
        <v>1612.116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0</v>
      </c>
      <c r="F132" s="85">
        <v>0</v>
      </c>
      <c r="G132" s="82">
        <f t="shared" si="3"/>
        <v>0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0</v>
      </c>
      <c r="F135" s="86">
        <v>857.01</v>
      </c>
      <c r="G135" s="82">
        <f t="shared" ref="G135" si="4">F135*E135</f>
        <v>0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40</v>
      </c>
      <c r="F136" s="86">
        <v>87.45</v>
      </c>
      <c r="G136" s="82">
        <f t="shared" ref="G136:G139" si="5">F136*E136</f>
        <v>3498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60</v>
      </c>
      <c r="F137" s="86">
        <v>124.8</v>
      </c>
      <c r="G137" s="82">
        <f t="shared" si="5"/>
        <v>7488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138</v>
      </c>
      <c r="F139" s="86">
        <v>7.95</v>
      </c>
      <c r="G139" s="82">
        <f t="shared" si="5"/>
        <v>1097.1000000000001</v>
      </c>
      <c r="H139" s="4" t="s">
        <v>255</v>
      </c>
    </row>
    <row r="140" spans="1:10" s="42" customFormat="1" ht="17.25" customHeight="1" x14ac:dyDescent="0.25">
      <c r="A140" s="99" t="s">
        <v>233</v>
      </c>
      <c r="B140" s="99"/>
      <c r="C140" s="43"/>
      <c r="D140" s="44"/>
      <c r="E140" s="45"/>
      <c r="F140" s="46"/>
      <c r="G140" s="74">
        <f>SUM(G7:G139)</f>
        <v>924254.45864000008</v>
      </c>
    </row>
    <row r="141" spans="1:10" ht="26.25" customHeight="1" x14ac:dyDescent="0.2">
      <c r="A141" s="102" t="s">
        <v>195</v>
      </c>
      <c r="B141" s="103"/>
      <c r="C141" s="103"/>
      <c r="D141" s="103"/>
      <c r="E141" s="103"/>
      <c r="F141" s="103"/>
      <c r="G141" s="103"/>
      <c r="H141" s="103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104"/>
      <c r="D143" s="104"/>
      <c r="E143" s="104"/>
      <c r="F143" s="105"/>
      <c r="H143" s="76"/>
      <c r="J143" s="22"/>
    </row>
    <row r="144" spans="1:10" ht="15.75" customHeight="1" x14ac:dyDescent="0.2">
      <c r="B144" s="50" t="s">
        <v>26</v>
      </c>
      <c r="C144" s="106" t="s">
        <v>234</v>
      </c>
      <c r="D144" s="106"/>
      <c r="E144" s="106"/>
      <c r="F144" s="107"/>
      <c r="H144" s="76"/>
      <c r="J144" s="22"/>
    </row>
    <row r="145" spans="2:6" ht="32.25" customHeight="1" x14ac:dyDescent="0.2">
      <c r="B145" s="109"/>
      <c r="C145" s="108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109"/>
      <c r="C146" s="108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00"/>
      <c r="D149" s="101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100"/>
      <c r="D151" s="101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100"/>
      <c r="D160" s="10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9" t="s">
        <v>232</v>
      </c>
      <c r="D165" s="9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7" t="s">
        <v>231</v>
      </c>
      <c r="D166" s="88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665804.11963999982</v>
      </c>
      <c r="F166" s="80"/>
      <c r="G166" s="81">
        <f>ROUND(F166/E166,3)</f>
        <v>0</v>
      </c>
    </row>
    <row r="167" spans="2:7" ht="26.25" customHeight="1" x14ac:dyDescent="0.25">
      <c r="B167"/>
      <c r="C167" s="97" t="s">
        <v>238</v>
      </c>
      <c r="D167" s="98"/>
      <c r="E167" s="78">
        <f>SUBTOTAL(9,G40,G53,G54,G57,G59,G61,G64,G66,G68,G69,G70,G71,G72,G73,G74,G76,G79,G84,G85,G90,G93,G96,G98,G100,G103,G109,G112,G113,G114,G124,G125,G126,G131,G132,G136,G137)</f>
        <v>253067.51100000003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95" t="s">
        <v>239</v>
      </c>
      <c r="D168" s="96"/>
      <c r="E168" s="78">
        <f>SUBTOTAL(9,G15,G16,G24,G26,G27,G33,G34,G77,G80,G87,G94,G101)</f>
        <v>5382.8279999999995</v>
      </c>
      <c r="F168" s="80"/>
      <c r="G168" s="81">
        <f t="shared" si="6"/>
        <v>0</v>
      </c>
    </row>
    <row r="169" spans="2:7" ht="15" customHeight="1" x14ac:dyDescent="0.25">
      <c r="B169"/>
      <c r="C169" s="93" t="s">
        <v>240</v>
      </c>
      <c r="D169" s="94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91" t="s">
        <v>233</v>
      </c>
      <c r="D170" s="92"/>
      <c r="E170" s="79">
        <f>SUM(E166:E169)</f>
        <v>924254.45863999985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alena.durkovicova</cp:lastModifiedBy>
  <cp:lastPrinted>2022-10-24T13:17:08Z</cp:lastPrinted>
  <dcterms:created xsi:type="dcterms:W3CDTF">2012-03-14T10:26:47Z</dcterms:created>
  <dcterms:modified xsi:type="dcterms:W3CDTF">2022-11-09T08:09:27Z</dcterms:modified>
</cp:coreProperties>
</file>