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60" yWindow="75" windowWidth="12630" windowHeight="1531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3" l="1"/>
  <c r="F170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<sst xmlns="http://schemas.openxmlformats.org/spreadsheetml/2006/main" count="611" uniqueCount="266">
  <si>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</si>
  <si>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</si>
  <si>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</si>
  <si>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</si>
  <si>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</si>
  <si>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</si>
  <si>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</si>
  <si>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</si>
  <si>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</si>
  <si>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</si>
  <si>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</si>
  <si>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</si>
  <si>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</si>
  <si>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</si>
  <si>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</si>
  <si>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</si>
  <si>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</si>
  <si>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</si>
  <si>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</si>
  <si>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</si>
  <si>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</si>
  <si>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</si>
  <si>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</si>
  <si>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</si>
  <si>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</si>
  <si>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</si>
  <si>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</si>
  <si>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</si>
  <si>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</si>
  <si>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</si>
  <si>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</si>
  <si>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</si>
  <si>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</si>
  <si>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</si>
  <si>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</si>
  <si>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</si>
  <si>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</si>
  <si>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</si>
  <si>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</si>
  <si>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</si>
  <si>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</si>
  <si>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</si>
  <si>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</si>
  <si>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</si>
  <si>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</si>
  <si>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</si>
  <si>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</si>
  <si>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</si>
  <si>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</si>
  <si>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</si>
  <si>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</si>
  <si>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</si>
  <si>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</si>
  <si>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</si>
  <si>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</si>
  <si>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</si>
  <si>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</si>
  <si>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</si>
  <si>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</si>
  <si>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</si>
  <si>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</si>
  <si>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</si>
  <si>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</si>
  <si>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</si>
  <si>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</si>
  <si>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</si>
  <si>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</si>
  <si>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</si>
  <si>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</si>
  <si>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</si>
  <si>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</si>
  <si>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</si>
  <si>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</si>
  <si>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</si>
  <si>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</si>
  <si>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</si>
  <si>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</si>
  <si>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</si>
  <si>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</si>
  <si>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</si>
  <si>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</si>
  <si>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</si>
  <si>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</si>
  <si>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</si>
  <si>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</si>
  <si>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</si>
  <si>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</si>
  <si>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</si>
  <si>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</si>
  <si>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</si>
  <si>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</si>
  <si>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</si>
  <si>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</si>
  <si>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</si>
  <si>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</si>
  <si>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</si>
  <si>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</si>
  <si>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</si>
  <si>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</si>
  <si>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</si>
  <si>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</si>
  <si>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</si>
  <si>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</si>
  <si>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</si>
  <si>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</si>
  <si>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</si>
  <si>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</si>
  <si>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</si>
  <si>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</si>
  <si>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</si>
  <si>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</si>
  <si>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</si>
  <si>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</si>
  <si>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</si>
  <si>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</si>
  <si>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</si>
  <si>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</si>
  <si>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</si>
  <si>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</si>
  <si>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</si>
  <si>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</si>
  <si>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</si>
  <si>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</si>
  <si>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</si>
  <si>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</si>
  <si>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</si>
  <si>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</si>
  <si>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</si>
  <si>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</si>
  <si>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</si>
  <si>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</si>
  <si>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</si>
  <si>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</si>
  <si>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</si>
  <si>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</si>
  <si>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</si>
  <si>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</si>
  <si>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</si>
  <si>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</si>
  <si>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</si>
  <si>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</si>
  <si>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</si>
  <si>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</si>
  <si>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</si>
  <si>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</si>
  <si>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</si>
  <si>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</si>
  <si>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</si>
  <si>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</si>
  <si>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</si>
  <si>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</si>
  <si>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</si>
  <si>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</si>
  <si>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</si>
  <si>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</si>
  <si>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</si>
  <si>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</si>
  <si>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</si>
  <si>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</si>
  <si>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</si>
  <si>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</si>
  <si>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</si>
  <si>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</si>
  <si>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</si>
  <si>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</si>
  <si>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</si>
  <si>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</si>
  <si>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</si>
  <si>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</si>
  <si>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</si>
  <si>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</si>
  <si>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</si>
  <si>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</si>
  <si>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</si>
  <si>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</si>
  <si>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</si>
  <si>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</si>
  <si>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</si>
  <si>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</si>
  <si>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</si>
  <si>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</si>
  <si>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</si>
  <si>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</si>
  <si>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</si>
  <si>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</si>
  <si>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</si>
  <si>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</si>
  <si>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</si>
  <si>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</si>
  <si>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</si>
  <si>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</si>
  <si>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</si>
  <si>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</si>
  <si>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</si>
  <si>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</si>
  <si>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</si>
  <si>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</si>
  <si>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</si>
  <si>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</si>
  <si>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</si>
  <si>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</si>
  <si>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</si>
  <si>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</si>
  <si>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</si>
  <si>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</si>
  <si>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</si>
  <si>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</si>
  <si>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</si>
  <si>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</si>
  <si>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</si>
  <si>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</si>
  <si>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</si>
  <si>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</si>
  <si>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</si>
  <si>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</si>
  <si>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</si>
  <si>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</si>
  <si>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</si>
  <si>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</si>
  <si>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</si>
  <si>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</si>
  <si>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</si>
  <si>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</si>
  <si>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</si>
  <si>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</si>
  <si>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</si>
  <si>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</si>
  <si>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</si>
  <si>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</si>
  <si>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</si>
  <si>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</si>
  <si>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</si>
  <si>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</si>
  <si>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</si>
  <si>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</si>
  <si>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</si>
  <si>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</si>
  <si>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</si>
  <si>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</si>
  <si>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</si>
  <si>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</si>
  <si>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</si>
  <si>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</si>
  <si>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</si>
  <si>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</si>
  <si>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</si>
  <si>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</si>
  <si>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</si>
  <si>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</si>
  <si>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</si>
  <si>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</si>
  <si>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</si>
  <si>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</si>
  <si>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</si>
  <si>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</si>
  <si>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</si>
  <si>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</si>
  <si>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</si>
  <si>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</si>
  <si>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</si>
  <si>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</si>
  <si>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</si>
  <si>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</si>
  <si>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31 - VC Čadca VII.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</si>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</sst>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0" fontId="19" fillId="11" borderId="0" xfId="1" applyFont="1" applyFill="1" applyAlignment="1">
      <alignment horizontal="left" vertical="center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4"/>
  <sheetViews>
    <sheetView tabSelected="1" view="pageBreakPreview" topLeftCell="A151" zoomScale="70" zoomScaleNormal="80" zoomScaleSheetLayoutView="70" workbookViewId="0">
      <selection activeCell="F168" sqref="F168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" style="84" customWidth="1"/>
    <col min="9" max="20" width="19" style="80" customWidth="1"/>
    <col min="21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0" s="1" customFormat="1" ht="15.75" x14ac:dyDescent="0.25">
      <c r="A1" s="1" t="s">
        <v>192</v>
      </c>
      <c r="D1" s="2"/>
      <c r="G1" s="63" t="s">
        <v>260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s="1" customFormat="1" ht="12" customHeight="1" x14ac:dyDescent="0.25">
      <c r="D2" s="2"/>
      <c r="H2" s="7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s="3" customFormat="1" ht="30.75" customHeight="1" x14ac:dyDescent="0.25">
      <c r="A3" s="88" t="s">
        <v>263</v>
      </c>
      <c r="B3" s="88"/>
      <c r="C3" s="88"/>
      <c r="D3" s="88"/>
      <c r="E3" s="88"/>
      <c r="F3" s="88"/>
      <c r="G3" s="88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s="1" customFormat="1" ht="18.75" customHeight="1" x14ac:dyDescent="0.25">
      <c r="A4" s="6" t="s">
        <v>261</v>
      </c>
      <c r="B4" s="6"/>
      <c r="C4" s="6">
        <v>34</v>
      </c>
      <c r="D4" s="70" t="s">
        <v>262</v>
      </c>
      <c r="E4" s="6"/>
      <c r="F4" s="6"/>
      <c r="G4" s="6"/>
      <c r="H4" s="7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9" t="s">
        <v>252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2200</v>
      </c>
      <c r="F7" s="67">
        <v>54.026999999999994</v>
      </c>
      <c r="G7" s="71">
        <f t="shared" ref="G7:G38" si="0">F7*E7</f>
        <v>118859.39999999998</v>
      </c>
      <c r="H7" s="80" t="s">
        <v>253</v>
      </c>
    </row>
    <row r="8" spans="1:20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311</v>
      </c>
      <c r="F8" s="67">
        <v>60.378</v>
      </c>
      <c r="G8" s="71">
        <f t="shared" si="0"/>
        <v>18777.558000000001</v>
      </c>
      <c r="H8" s="80" t="s">
        <v>253</v>
      </c>
    </row>
    <row r="9" spans="1:20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63</v>
      </c>
      <c r="F9" s="67">
        <v>30.971999999999998</v>
      </c>
      <c r="G9" s="71">
        <f t="shared" si="0"/>
        <v>1951.2359999999999</v>
      </c>
      <c r="H9" s="80" t="s">
        <v>253</v>
      </c>
    </row>
    <row r="10" spans="1:20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63</v>
      </c>
      <c r="F10" s="67">
        <v>40.454999999999998</v>
      </c>
      <c r="G10" s="71">
        <f t="shared" si="0"/>
        <v>2548.665</v>
      </c>
      <c r="H10" s="80" t="s">
        <v>253</v>
      </c>
    </row>
    <row r="11" spans="1:20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80" t="s">
        <v>253</v>
      </c>
    </row>
    <row r="12" spans="1:20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590</v>
      </c>
      <c r="F12" s="67">
        <v>35.582999999999998</v>
      </c>
      <c r="G12" s="71">
        <f t="shared" si="0"/>
        <v>20993.969999999998</v>
      </c>
      <c r="H12" s="80" t="s">
        <v>253</v>
      </c>
    </row>
    <row r="13" spans="1:20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200</v>
      </c>
      <c r="F13" s="67">
        <v>17.052</v>
      </c>
      <c r="G13" s="71">
        <f t="shared" si="0"/>
        <v>3410.4</v>
      </c>
      <c r="H13" s="80" t="s">
        <v>253</v>
      </c>
    </row>
    <row r="14" spans="1:20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80" t="s">
        <v>253</v>
      </c>
    </row>
    <row r="15" spans="1:20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80" t="s">
        <v>254</v>
      </c>
    </row>
    <row r="16" spans="1:20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80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80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80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100</v>
      </c>
      <c r="F19" s="67">
        <v>30.015000000000001</v>
      </c>
      <c r="G19" s="71">
        <f t="shared" si="0"/>
        <v>3001.5</v>
      </c>
      <c r="H19" s="80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80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100</v>
      </c>
      <c r="F21" s="67">
        <v>30.015000000000001</v>
      </c>
      <c r="G21" s="71">
        <f t="shared" si="0"/>
        <v>3001.5</v>
      </c>
      <c r="H21" s="80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380</v>
      </c>
      <c r="F22" s="67">
        <v>8.6999999999999993</v>
      </c>
      <c r="G22" s="71">
        <f t="shared" si="0"/>
        <v>3305.9999999999995</v>
      </c>
      <c r="H22" s="80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380</v>
      </c>
      <c r="F23" s="67">
        <v>8.6999999999999993</v>
      </c>
      <c r="G23" s="71">
        <f t="shared" si="0"/>
        <v>3305.9999999999995</v>
      </c>
      <c r="H23" s="80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80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800</v>
      </c>
      <c r="F25" s="67">
        <v>65.587500000000006</v>
      </c>
      <c r="G25" s="71">
        <f t="shared" si="0"/>
        <v>52470.000000000007</v>
      </c>
      <c r="H25" s="80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80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1</v>
      </c>
      <c r="F27" s="67">
        <v>246.053</v>
      </c>
      <c r="G27" s="71">
        <f t="shared" si="0"/>
        <v>246.053</v>
      </c>
      <c r="H27" s="80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10000</v>
      </c>
      <c r="F28" s="67">
        <v>4.4159999999999995</v>
      </c>
      <c r="G28" s="71">
        <f t="shared" si="0"/>
        <v>44159.999999999993</v>
      </c>
      <c r="H28" s="80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17000</v>
      </c>
      <c r="F29" s="67">
        <v>5.9799999999999995</v>
      </c>
      <c r="G29" s="71">
        <f t="shared" si="0"/>
        <v>101659.99999999999</v>
      </c>
      <c r="H29" s="80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3500</v>
      </c>
      <c r="F30" s="67">
        <v>4.4159999999999995</v>
      </c>
      <c r="G30" s="71">
        <f t="shared" si="0"/>
        <v>15455.999999999998</v>
      </c>
      <c r="H30" s="80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6000</v>
      </c>
      <c r="F31" s="67">
        <v>3.0449999999999995</v>
      </c>
      <c r="G31" s="71">
        <f t="shared" si="0"/>
        <v>18269.999999999996</v>
      </c>
      <c r="H31" s="80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192</v>
      </c>
      <c r="F32" s="67">
        <v>27.230999999999998</v>
      </c>
      <c r="G32" s="71">
        <f t="shared" si="0"/>
        <v>5228.3519999999999</v>
      </c>
      <c r="H32" s="80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80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80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7635</v>
      </c>
      <c r="F35" s="67">
        <v>7.95</v>
      </c>
      <c r="G35" s="71">
        <f t="shared" si="0"/>
        <v>60698.25</v>
      </c>
      <c r="H35" s="80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800</v>
      </c>
      <c r="F36" s="67">
        <v>4.8959999999999999</v>
      </c>
      <c r="G36" s="71">
        <f t="shared" si="0"/>
        <v>3916.7999999999997</v>
      </c>
      <c r="H36" s="80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800</v>
      </c>
      <c r="F37" s="67">
        <v>10.847999999999999</v>
      </c>
      <c r="G37" s="71">
        <f t="shared" si="0"/>
        <v>8678.4</v>
      </c>
      <c r="H37" s="80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1350</v>
      </c>
      <c r="F38" s="67">
        <v>6.4395000000000007</v>
      </c>
      <c r="G38" s="71">
        <f t="shared" si="0"/>
        <v>8693.3250000000007</v>
      </c>
      <c r="H38" s="80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80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180</v>
      </c>
      <c r="F40" s="67">
        <v>1.593</v>
      </c>
      <c r="G40" s="71">
        <f t="shared" si="1"/>
        <v>286.74</v>
      </c>
      <c r="H40" s="80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80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135</v>
      </c>
      <c r="F42" s="67">
        <v>7.6319999999999997</v>
      </c>
      <c r="G42" s="71">
        <f t="shared" si="1"/>
        <v>1030.32</v>
      </c>
      <c r="H42" s="80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90</v>
      </c>
      <c r="F43" s="67">
        <v>3.1005000000000003</v>
      </c>
      <c r="G43" s="71">
        <f t="shared" si="1"/>
        <v>279.04500000000002</v>
      </c>
      <c r="H43" s="80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8842</v>
      </c>
      <c r="F44" s="67">
        <v>4.6905000000000001</v>
      </c>
      <c r="G44" s="71">
        <f t="shared" si="1"/>
        <v>41473.400999999998</v>
      </c>
      <c r="H44" s="80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133</v>
      </c>
      <c r="F45" s="67">
        <v>453.18299999999999</v>
      </c>
      <c r="G45" s="71">
        <f t="shared" si="1"/>
        <v>60273.339</v>
      </c>
      <c r="H45" s="80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79.5</v>
      </c>
      <c r="F46" s="67">
        <v>529.56899999999996</v>
      </c>
      <c r="G46" s="71">
        <f t="shared" si="1"/>
        <v>42100.735499999995</v>
      </c>
      <c r="H46" s="80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80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80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1650</v>
      </c>
      <c r="F49" s="67">
        <v>8.6999999999999993</v>
      </c>
      <c r="G49" s="71">
        <f t="shared" si="1"/>
        <v>14354.999999999998</v>
      </c>
      <c r="H49" s="80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400</v>
      </c>
      <c r="F50" s="67">
        <v>8.6999999999999993</v>
      </c>
      <c r="G50" s="71">
        <f t="shared" si="1"/>
        <v>3479.9999999999995</v>
      </c>
      <c r="H50" s="80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300</v>
      </c>
      <c r="F51" s="67">
        <v>8.6999999999999993</v>
      </c>
      <c r="G51" s="71">
        <f t="shared" si="1"/>
        <v>2610</v>
      </c>
      <c r="H51" s="80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450</v>
      </c>
      <c r="F52" s="67">
        <v>10.526999999999999</v>
      </c>
      <c r="G52" s="71">
        <f t="shared" si="1"/>
        <v>4737.1499999999996</v>
      </c>
      <c r="H52" s="80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450</v>
      </c>
      <c r="F53" s="67">
        <v>9.6</v>
      </c>
      <c r="G53" s="71">
        <f t="shared" si="1"/>
        <v>4320</v>
      </c>
      <c r="H53" s="80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450</v>
      </c>
      <c r="F54" s="67">
        <v>9.6</v>
      </c>
      <c r="G54" s="71">
        <f t="shared" si="1"/>
        <v>4320</v>
      </c>
      <c r="H54" s="80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80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80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80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300</v>
      </c>
      <c r="F58" s="67">
        <v>5.22</v>
      </c>
      <c r="G58" s="71">
        <f t="shared" si="1"/>
        <v>1566</v>
      </c>
      <c r="H58" s="80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300</v>
      </c>
      <c r="F59" s="67">
        <v>5.76</v>
      </c>
      <c r="G59" s="71">
        <f t="shared" si="1"/>
        <v>1728</v>
      </c>
      <c r="H59" s="80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300</v>
      </c>
      <c r="F60" s="67">
        <v>12.005999999999998</v>
      </c>
      <c r="G60" s="71">
        <f t="shared" si="1"/>
        <v>3601.7999999999997</v>
      </c>
      <c r="H60" s="80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300</v>
      </c>
      <c r="F61" s="67">
        <v>9.6</v>
      </c>
      <c r="G61" s="71">
        <f t="shared" si="1"/>
        <v>2880</v>
      </c>
      <c r="H61" s="80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240</v>
      </c>
      <c r="F62" s="67">
        <v>6.3719999999999999</v>
      </c>
      <c r="G62" s="71">
        <f t="shared" si="1"/>
        <v>1529.28</v>
      </c>
      <c r="H62" s="80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80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80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180</v>
      </c>
      <c r="F65" s="67">
        <v>7.3079999999999989</v>
      </c>
      <c r="G65" s="71">
        <f t="shared" si="1"/>
        <v>1315.4399999999998</v>
      </c>
      <c r="H65" s="80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1240</v>
      </c>
      <c r="F66" s="67">
        <v>5.6639999999999997</v>
      </c>
      <c r="G66" s="71">
        <f t="shared" si="1"/>
        <v>7023.36</v>
      </c>
      <c r="H66" s="80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150</v>
      </c>
      <c r="F67" s="67">
        <v>8.6129999999999995</v>
      </c>
      <c r="G67" s="71">
        <f t="shared" si="1"/>
        <v>1291.9499999999998</v>
      </c>
      <c r="H67" s="80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2440</v>
      </c>
      <c r="F68" s="67">
        <v>6.6239999999999997</v>
      </c>
      <c r="G68" s="71">
        <f t="shared" si="1"/>
        <v>16162.56</v>
      </c>
      <c r="H68" s="80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10376</v>
      </c>
      <c r="F69" s="67">
        <v>6.766</v>
      </c>
      <c r="G69" s="71">
        <f t="shared" si="1"/>
        <v>70204.016000000003</v>
      </c>
      <c r="H69" s="80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6750</v>
      </c>
      <c r="F70" s="67">
        <v>10.746</v>
      </c>
      <c r="G70" s="71">
        <f t="shared" si="1"/>
        <v>72535.5</v>
      </c>
      <c r="H70" s="80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1164</v>
      </c>
      <c r="F71" s="67">
        <v>16.119</v>
      </c>
      <c r="G71" s="71">
        <f t="shared" ref="G71:G102" si="2">F71*E71</f>
        <v>18762.516</v>
      </c>
      <c r="H71" s="80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710</v>
      </c>
      <c r="F72" s="67">
        <v>10.148999999999999</v>
      </c>
      <c r="G72" s="71">
        <f t="shared" si="2"/>
        <v>7205.7899999999991</v>
      </c>
      <c r="H72" s="80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544</v>
      </c>
      <c r="F73" s="67">
        <v>10.845499999999999</v>
      </c>
      <c r="G73" s="71">
        <f t="shared" si="2"/>
        <v>5899.9519999999993</v>
      </c>
      <c r="H73" s="80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380</v>
      </c>
      <c r="F74" s="67">
        <v>11.144</v>
      </c>
      <c r="G74" s="71">
        <f t="shared" si="2"/>
        <v>4234.72</v>
      </c>
      <c r="H74" s="80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100</v>
      </c>
      <c r="F75" s="67">
        <v>8.1885000000000012</v>
      </c>
      <c r="G75" s="71">
        <f t="shared" si="2"/>
        <v>818.85000000000014</v>
      </c>
      <c r="H75" s="80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100</v>
      </c>
      <c r="F76" s="67">
        <v>3.2640000000000002</v>
      </c>
      <c r="G76" s="71">
        <f t="shared" si="2"/>
        <v>326.40000000000003</v>
      </c>
      <c r="H76" s="80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80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80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100</v>
      </c>
      <c r="F79" s="67">
        <v>0.53099999999999992</v>
      </c>
      <c r="G79" s="71">
        <f t="shared" si="2"/>
        <v>53.099999999999994</v>
      </c>
      <c r="H79" s="80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80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50</v>
      </c>
      <c r="F81" s="67">
        <v>7.95</v>
      </c>
      <c r="G81" s="71">
        <f t="shared" si="2"/>
        <v>397.5</v>
      </c>
      <c r="H81" s="80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80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80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80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80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80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80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80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80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1800</v>
      </c>
      <c r="F90" s="67">
        <v>1.8285</v>
      </c>
      <c r="G90" s="71">
        <f t="shared" si="2"/>
        <v>3291.3</v>
      </c>
      <c r="H90" s="80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230</v>
      </c>
      <c r="F91" s="67">
        <v>7.8704999999999998</v>
      </c>
      <c r="G91" s="71">
        <f t="shared" si="2"/>
        <v>1810.2149999999999</v>
      </c>
      <c r="H91" s="80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1366</v>
      </c>
      <c r="F92" s="67">
        <v>7.95</v>
      </c>
      <c r="G92" s="71">
        <f t="shared" si="2"/>
        <v>10859.7</v>
      </c>
      <c r="H92" s="80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800</v>
      </c>
      <c r="F93" s="67">
        <v>9.8000000000000007</v>
      </c>
      <c r="G93" s="71">
        <f t="shared" si="2"/>
        <v>7840.0000000000009</v>
      </c>
      <c r="H93" s="80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80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900</v>
      </c>
      <c r="F95" s="67">
        <v>0</v>
      </c>
      <c r="G95" s="71">
        <f t="shared" si="2"/>
        <v>0</v>
      </c>
      <c r="H95" s="80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80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80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80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80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80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80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710</v>
      </c>
      <c r="F102" s="67">
        <v>7.95</v>
      </c>
      <c r="G102" s="71">
        <f t="shared" si="2"/>
        <v>5644.5</v>
      </c>
      <c r="H102" s="80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840</v>
      </c>
      <c r="F103" s="67">
        <v>9.8000000000000007</v>
      </c>
      <c r="G103" s="71">
        <f t="shared" ref="G103:G134" si="3">F103*E103</f>
        <v>8232</v>
      </c>
      <c r="H103" s="80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80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80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80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148</v>
      </c>
      <c r="F107" s="67">
        <v>8.6999999999999993</v>
      </c>
      <c r="G107" s="71">
        <f t="shared" si="3"/>
        <v>1287.5999999999999</v>
      </c>
      <c r="H107" s="80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160</v>
      </c>
      <c r="F108" s="67">
        <v>8.6999999999999993</v>
      </c>
      <c r="G108" s="71">
        <f t="shared" si="3"/>
        <v>1392</v>
      </c>
      <c r="H108" s="80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15</v>
      </c>
      <c r="F109" s="67">
        <v>5.5385</v>
      </c>
      <c r="G109" s="71">
        <f t="shared" si="3"/>
        <v>83.077500000000001</v>
      </c>
      <c r="H109" s="80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15</v>
      </c>
      <c r="F110" s="67">
        <v>7.95</v>
      </c>
      <c r="G110" s="71">
        <f t="shared" si="3"/>
        <v>119.25</v>
      </c>
      <c r="H110" s="80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75</v>
      </c>
      <c r="F111" s="67">
        <v>8.6999999999999993</v>
      </c>
      <c r="G111" s="71">
        <f t="shared" si="3"/>
        <v>652.5</v>
      </c>
      <c r="H111" s="80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12</v>
      </c>
      <c r="F112" s="67">
        <v>3.54</v>
      </c>
      <c r="G112" s="71">
        <f t="shared" si="3"/>
        <v>42.480000000000004</v>
      </c>
      <c r="H112" s="80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3</v>
      </c>
      <c r="F113" s="67">
        <v>9.048</v>
      </c>
      <c r="G113" s="71">
        <f t="shared" si="3"/>
        <v>27.143999999999998</v>
      </c>
      <c r="H113" s="80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3470</v>
      </c>
      <c r="F114" s="67">
        <v>5.6119999999999992</v>
      </c>
      <c r="G114" s="71">
        <f t="shared" si="3"/>
        <v>19473.639999999996</v>
      </c>
      <c r="H114" s="80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1320</v>
      </c>
      <c r="F115" s="67">
        <v>3.339</v>
      </c>
      <c r="G115" s="71">
        <f t="shared" si="3"/>
        <v>4407.4799999999996</v>
      </c>
      <c r="H115" s="80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3200</v>
      </c>
      <c r="F116" s="67">
        <v>2.2124999999999999</v>
      </c>
      <c r="G116" s="71">
        <f t="shared" si="3"/>
        <v>7080</v>
      </c>
      <c r="H116" s="80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100</v>
      </c>
      <c r="F117" s="67">
        <v>8.9610000000000003</v>
      </c>
      <c r="G117" s="71">
        <f t="shared" si="3"/>
        <v>896.1</v>
      </c>
      <c r="H117" s="80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500</v>
      </c>
      <c r="F118" s="67">
        <v>11.1625</v>
      </c>
      <c r="G118" s="71">
        <f t="shared" si="3"/>
        <v>5581.25</v>
      </c>
      <c r="H118" s="80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3600</v>
      </c>
      <c r="F119" s="67">
        <v>2.3895</v>
      </c>
      <c r="G119" s="71">
        <f t="shared" si="3"/>
        <v>8602.2000000000007</v>
      </c>
      <c r="H119" s="80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200</v>
      </c>
      <c r="F120" s="67">
        <v>9.048</v>
      </c>
      <c r="G120" s="71">
        <f t="shared" si="3"/>
        <v>1809.6</v>
      </c>
      <c r="H120" s="80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8</v>
      </c>
      <c r="F121" s="67">
        <v>68.210999999999999</v>
      </c>
      <c r="G121" s="71">
        <f t="shared" si="3"/>
        <v>545.68799999999999</v>
      </c>
      <c r="H121" s="80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150</v>
      </c>
      <c r="F122" s="67">
        <v>7.95</v>
      </c>
      <c r="G122" s="71">
        <f t="shared" si="3"/>
        <v>1192.5</v>
      </c>
      <c r="H122" s="80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80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80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600</v>
      </c>
      <c r="F125" s="69">
        <v>8.85</v>
      </c>
      <c r="G125" s="71">
        <f t="shared" si="3"/>
        <v>5310</v>
      </c>
      <c r="H125" s="80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4000</v>
      </c>
      <c r="F126" s="69">
        <v>6.0179999999999998</v>
      </c>
      <c r="G126" s="71">
        <f t="shared" si="3"/>
        <v>24072</v>
      </c>
      <c r="H126" s="80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4900</v>
      </c>
      <c r="F127" s="69">
        <v>1.9875</v>
      </c>
      <c r="G127" s="71">
        <f t="shared" si="3"/>
        <v>9738.75</v>
      </c>
      <c r="H127" s="80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1500</v>
      </c>
      <c r="F128" s="69">
        <v>1.1924999999999999</v>
      </c>
      <c r="G128" s="71">
        <f t="shared" si="3"/>
        <v>1788.7499999999998</v>
      </c>
      <c r="H128" s="80" t="s">
        <v>253</v>
      </c>
    </row>
    <row r="129" spans="1:20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3600</v>
      </c>
      <c r="F129" s="69">
        <v>0.61950000000000005</v>
      </c>
      <c r="G129" s="71">
        <f t="shared" si="3"/>
        <v>2230.2000000000003</v>
      </c>
      <c r="H129" s="80" t="s">
        <v>253</v>
      </c>
    </row>
    <row r="130" spans="1:20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2000</v>
      </c>
      <c r="F130" s="69">
        <v>7.95</v>
      </c>
      <c r="G130" s="71">
        <f t="shared" si="3"/>
        <v>15900</v>
      </c>
      <c r="H130" s="80" t="s">
        <v>253</v>
      </c>
    </row>
    <row r="131" spans="1:20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80" t="s">
        <v>255</v>
      </c>
    </row>
    <row r="132" spans="1:20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80" t="s">
        <v>255</v>
      </c>
    </row>
    <row r="133" spans="1:20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80" t="s">
        <v>253</v>
      </c>
    </row>
    <row r="134" spans="1:20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80" t="s">
        <v>253</v>
      </c>
    </row>
    <row r="135" spans="1:20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4</v>
      </c>
      <c r="F135" s="69">
        <v>1462.8</v>
      </c>
      <c r="G135" s="71">
        <f t="shared" ref="G135" si="4">F135*E135</f>
        <v>5851.2</v>
      </c>
      <c r="H135" s="80" t="s">
        <v>253</v>
      </c>
    </row>
    <row r="136" spans="1:20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13</v>
      </c>
      <c r="F136" s="69">
        <v>519.85050000000001</v>
      </c>
      <c r="G136" s="71">
        <f t="shared" ref="G136:G139" si="5">F136*E136</f>
        <v>6758.0565000000006</v>
      </c>
      <c r="H136" s="80" t="s">
        <v>255</v>
      </c>
    </row>
    <row r="137" spans="1:20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80" t="s">
        <v>255</v>
      </c>
    </row>
    <row r="138" spans="1:20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2</v>
      </c>
      <c r="F138" s="69">
        <v>1806.4679999999998</v>
      </c>
      <c r="G138" s="71">
        <f t="shared" si="5"/>
        <v>3612.9359999999997</v>
      </c>
      <c r="H138" s="80" t="s">
        <v>253</v>
      </c>
    </row>
    <row r="139" spans="1:20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2020</v>
      </c>
      <c r="F139" s="69">
        <v>7.95</v>
      </c>
      <c r="G139" s="71">
        <f t="shared" si="5"/>
        <v>16059</v>
      </c>
      <c r="H139" s="80" t="s">
        <v>253</v>
      </c>
    </row>
    <row r="140" spans="1:20" s="3" customFormat="1" ht="17.25" customHeight="1" x14ac:dyDescent="0.25">
      <c r="A140" s="105" t="s">
        <v>232</v>
      </c>
      <c r="B140" s="105"/>
      <c r="C140" s="38"/>
      <c r="D140" s="39"/>
      <c r="E140" s="40"/>
      <c r="F140" s="41"/>
      <c r="G140" s="72">
        <f>SUM(G7:G139)</f>
        <v>1077626.9904999996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</row>
    <row r="141" spans="1:20" ht="26.25" customHeight="1" x14ac:dyDescent="0.2">
      <c r="A141" s="112" t="s">
        <v>194</v>
      </c>
      <c r="B141" s="112"/>
      <c r="C141" s="112"/>
      <c r="D141" s="112"/>
      <c r="E141" s="112"/>
      <c r="F141" s="112"/>
      <c r="G141" s="112"/>
      <c r="H141" s="81"/>
      <c r="I141" s="82"/>
    </row>
    <row r="142" spans="1:20" ht="13.5" thickBot="1" x14ac:dyDescent="0.25">
      <c r="A142" s="27"/>
      <c r="B142" s="28"/>
      <c r="C142" s="28"/>
      <c r="D142" s="28"/>
      <c r="E142" s="28"/>
      <c r="F142" s="28"/>
      <c r="G142" s="28"/>
      <c r="H142" s="83"/>
    </row>
    <row r="143" spans="1:20" ht="15.75" customHeight="1" thickTop="1" x14ac:dyDescent="0.2">
      <c r="B143" s="44" t="s">
        <v>2</v>
      </c>
      <c r="C143" s="106"/>
      <c r="D143" s="106"/>
      <c r="E143" s="106"/>
      <c r="F143" s="107"/>
    </row>
    <row r="144" spans="1:20" ht="15.75" customHeight="1" x14ac:dyDescent="0.2">
      <c r="B144" s="45" t="s">
        <v>25</v>
      </c>
      <c r="C144" s="108" t="s">
        <v>233</v>
      </c>
      <c r="D144" s="108"/>
      <c r="E144" s="108"/>
      <c r="F144" s="109"/>
    </row>
    <row r="145" spans="2:6" ht="32.25" customHeight="1" x14ac:dyDescent="0.2">
      <c r="B145" s="111"/>
      <c r="C145" s="11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9" t="s">
        <v>264</v>
      </c>
      <c r="C147" s="90"/>
      <c r="D147" s="87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1"/>
      <c r="D149" s="92"/>
      <c r="E149" s="33"/>
      <c r="F149" s="33"/>
    </row>
    <row r="150" spans="2:6" ht="15.75" x14ac:dyDescent="0.25">
      <c r="B150" s="13" t="s">
        <v>3</v>
      </c>
      <c r="C150" s="91"/>
      <c r="D150" s="92"/>
      <c r="E150" s="33"/>
      <c r="F150" s="33"/>
    </row>
    <row r="151" spans="2:6" ht="15.75" customHeight="1" x14ac:dyDescent="0.25">
      <c r="B151" s="32" t="s">
        <v>23</v>
      </c>
      <c r="C151" s="91"/>
      <c r="D151" s="92"/>
      <c r="E151" s="33"/>
      <c r="F151" s="33"/>
    </row>
    <row r="152" spans="2:6" ht="15.75" customHeight="1" x14ac:dyDescent="0.25">
      <c r="B152" s="17" t="s">
        <v>210</v>
      </c>
      <c r="C152" s="91"/>
      <c r="D152" s="92"/>
      <c r="E152" s="33"/>
      <c r="F152" s="33"/>
    </row>
    <row r="153" spans="2:6" ht="15.75" customHeight="1" x14ac:dyDescent="0.25">
      <c r="B153" s="17" t="s">
        <v>211</v>
      </c>
      <c r="C153" s="91"/>
      <c r="D153" s="92"/>
      <c r="E153" s="33"/>
      <c r="F153" s="33"/>
    </row>
    <row r="154" spans="2:6" ht="15.75" customHeight="1" x14ac:dyDescent="0.25">
      <c r="B154" s="17" t="s">
        <v>212</v>
      </c>
      <c r="C154" s="91"/>
      <c r="D154" s="92"/>
      <c r="E154" s="33"/>
      <c r="F154" s="33"/>
    </row>
    <row r="155" spans="2:6" ht="15.75" customHeight="1" x14ac:dyDescent="0.25">
      <c r="B155" s="17" t="s">
        <v>213</v>
      </c>
      <c r="C155" s="91"/>
      <c r="D155" s="92"/>
      <c r="E155" s="33"/>
      <c r="F155" s="33"/>
    </row>
    <row r="156" spans="2:6" ht="15.75" customHeight="1" x14ac:dyDescent="0.25">
      <c r="B156" s="17" t="s">
        <v>208</v>
      </c>
      <c r="C156" s="91"/>
      <c r="D156" s="92"/>
      <c r="E156" s="33"/>
      <c r="F156" s="33"/>
    </row>
    <row r="157" spans="2:6" ht="15.75" customHeight="1" x14ac:dyDescent="0.25">
      <c r="B157" s="17" t="s">
        <v>209</v>
      </c>
      <c r="C157" s="91"/>
      <c r="D157" s="92"/>
      <c r="E157" s="33"/>
      <c r="F157" s="33"/>
    </row>
    <row r="158" spans="2:6" ht="15.75" customHeight="1" x14ac:dyDescent="0.25">
      <c r="B158" s="17" t="s">
        <v>214</v>
      </c>
      <c r="C158" s="91"/>
      <c r="D158" s="92"/>
      <c r="E158" s="33"/>
      <c r="F158" s="33"/>
    </row>
    <row r="159" spans="2:6" ht="15.75" customHeight="1" x14ac:dyDescent="0.25">
      <c r="B159" s="32" t="s">
        <v>22</v>
      </c>
      <c r="C159" s="91"/>
      <c r="D159" s="92"/>
      <c r="E159" s="33"/>
      <c r="F159" s="33"/>
    </row>
    <row r="160" spans="2:6" ht="15.75" x14ac:dyDescent="0.25">
      <c r="B160" s="32" t="s">
        <v>24</v>
      </c>
      <c r="C160" s="91"/>
      <c r="D160" s="92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95" t="s">
        <v>231</v>
      </c>
      <c r="D165" s="96"/>
      <c r="E165" s="42" t="s">
        <v>234</v>
      </c>
      <c r="F165" s="86" t="s">
        <v>265</v>
      </c>
      <c r="G165" s="42" t="s">
        <v>235</v>
      </c>
    </row>
    <row r="166" spans="2:7" ht="28.5" customHeight="1" x14ac:dyDescent="0.25">
      <c r="B166"/>
      <c r="C166" s="93" t="s">
        <v>230</v>
      </c>
      <c r="D166" s="94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780727.33549999958</v>
      </c>
      <c r="F166" s="85">
        <v>0</v>
      </c>
      <c r="G166" s="65">
        <f>ROUND(F166/E166,3)</f>
        <v>0</v>
      </c>
    </row>
    <row r="167" spans="2:7" ht="28.5" customHeight="1" x14ac:dyDescent="0.25">
      <c r="B167"/>
      <c r="C167" s="103" t="s">
        <v>236</v>
      </c>
      <c r="D167" s="104"/>
      <c r="E167" s="73">
        <f>SUBTOTAL(9,G40,G53,G54,G57,G59,G61,G64,G66,G68,G69,G70,G71,G72,G73,G74,G76,G79,G84,G85,G90,G93,G96,G98,G100,G103,G109,G112,G113,G114,G124,G125,G126,G131,G132,G136,G137)</f>
        <v>291072.35200000001</v>
      </c>
      <c r="F167" s="85">
        <v>0</v>
      </c>
      <c r="G167" s="65">
        <f t="shared" ref="G167:G169" si="6">ROUND(F167/E167,3)</f>
        <v>0</v>
      </c>
    </row>
    <row r="168" spans="2:7" ht="28.5" customHeight="1" x14ac:dyDescent="0.25">
      <c r="B168"/>
      <c r="C168" s="101" t="s">
        <v>237</v>
      </c>
      <c r="D168" s="102"/>
      <c r="E168" s="73">
        <f>SUBTOTAL(9,G15,G16,G24,G26,G27,G33,G34,G77,G80,G87,G94,G101)</f>
        <v>246.053</v>
      </c>
      <c r="F168" s="85">
        <v>0</v>
      </c>
      <c r="G168" s="65">
        <f t="shared" si="6"/>
        <v>0</v>
      </c>
    </row>
    <row r="169" spans="2:7" ht="28.5" customHeight="1" x14ac:dyDescent="0.25">
      <c r="B169"/>
      <c r="C169" s="99" t="s">
        <v>238</v>
      </c>
      <c r="D169" s="100"/>
      <c r="E169" s="73">
        <f>SUBTOTAL(9,G118)</f>
        <v>5581.25</v>
      </c>
      <c r="F169" s="85">
        <v>0</v>
      </c>
      <c r="G169" s="65">
        <f t="shared" si="6"/>
        <v>0</v>
      </c>
    </row>
    <row r="170" spans="2:7" ht="28.5" customHeight="1" x14ac:dyDescent="0.25">
      <c r="B170"/>
      <c r="C170" s="97" t="s">
        <v>232</v>
      </c>
      <c r="D170" s="98"/>
      <c r="E170" s="74">
        <f>SUM(E166:E169)</f>
        <v>1077626.9904999996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E5DnJIXuyi4c4CqZJ4O68PpNvX4R0jFP+5+fOx3T3PXjywU3XEVjST+c0c7TT9THmbXaKNR7zdghmQ0+7LPt0A==" saltValue="MQlblgqUQl1RK7D6ZdOzhg==" spinCount="100000" sheet="1" objects="1" scenarios="1"/>
  <autoFilter ref="A6:J141"/>
  <mergeCells count="26">
    <mergeCell ref="C153:D153"/>
    <mergeCell ref="C154:D154"/>
    <mergeCell ref="C170:D170"/>
    <mergeCell ref="C169:D169"/>
    <mergeCell ref="C168:D168"/>
    <mergeCell ref="C167:D167"/>
    <mergeCell ref="C157:D157"/>
    <mergeCell ref="C158:D158"/>
    <mergeCell ref="C159:D159"/>
    <mergeCell ref="C160:D160"/>
    <mergeCell ref="A3:G3"/>
    <mergeCell ref="B147:C147"/>
    <mergeCell ref="C155:D155"/>
    <mergeCell ref="C156:D156"/>
    <mergeCell ref="C166:D166"/>
    <mergeCell ref="C165:D165"/>
    <mergeCell ref="A140:B14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2022-11-22T10:41:30Z</dcterms:modified>
</cp:coreProperties>
</file>