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360066FF-3A3B-4877-BD37-DF2E3A7D64A7}" xr6:coauthVersionLast="47" xr6:coauthVersionMax="47" xr10:uidLastSave="{00000000-0000-0000-0000-000000000000}"/>
  <bookViews>
    <workbookView xWindow="0" yWindow="15" windowWidth="15585" windowHeight="1563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<sst xmlns="http://schemas.openxmlformats.org/spreadsheetml/2006/main" count="611" uniqueCount="266">
  <si>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</si>
  <si>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</si>
  <si>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</si>
  <si>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</si>
  <si>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</si>
  <si>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</si>
  <si>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</si>
  <si>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</si>
  <si>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</si>
  <si>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</si>
  <si>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</si>
  <si>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</si>
  <si>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</si>
  <si>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</si>
  <si>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</si>
  <si>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</si>
  <si>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</si>
  <si>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</si>
  <si>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</si>
  <si>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</si>
  <si>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</si>
  <si>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</si>
  <si>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</si>
  <si>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</si>
  <si>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</si>
  <si>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</si>
  <si>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</si>
  <si>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</si>
  <si>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</si>
  <si>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</si>
  <si>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</si>
  <si>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</si>
  <si>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</si>
  <si>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</si>
  <si>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</si>
  <si>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</si>
  <si>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</si>
  <si>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</si>
  <si>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</si>
  <si>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</si>
  <si>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</si>
  <si>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</si>
  <si>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</si>
  <si>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</si>
  <si>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</si>
  <si>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</si>
  <si>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</si>
  <si>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</si>
  <si>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</si>
  <si>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</si>
  <si>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</si>
  <si>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</si>
  <si>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</si>
  <si>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</si>
  <si>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</si>
  <si>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</si>
  <si>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</si>
  <si>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</si>
  <si>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</si>
  <si>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</si>
  <si>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</si>
  <si>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</si>
  <si>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</si>
  <si>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</si>
  <si>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</si>
  <si>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</si>
  <si>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</si>
  <si>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</si>
  <si>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</si>
  <si>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</si>
  <si>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</si>
  <si>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</si>
  <si>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</si>
  <si>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</si>
  <si>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</si>
  <si>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</si>
  <si>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</si>
  <si>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</si>
  <si>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</si>
  <si>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</si>
  <si>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</si>
  <si>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</si>
  <si>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</si>
  <si>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</si>
  <si>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</si>
  <si>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</si>
  <si>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</si>
  <si>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</si>
  <si>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</si>
  <si>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</si>
  <si>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</si>
  <si>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</si>
  <si>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</si>
  <si>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</si>
  <si>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</si>
  <si>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</si>
  <si>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</si>
  <si>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</si>
  <si>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</si>
  <si>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</si>
  <si>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</si>
  <si>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</si>
  <si>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</si>
  <si>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</si>
  <si>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</si>
  <si>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</si>
  <si>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</si>
  <si>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</si>
  <si>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</si>
  <si>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</si>
  <si>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</si>
  <si>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</si>
  <si>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</si>
  <si>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</si>
  <si>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</si>
  <si>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</si>
  <si>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</si>
  <si>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</si>
  <si>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</si>
  <si>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</si>
  <si>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</si>
  <si>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</si>
  <si>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</si>
  <si>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</si>
  <si>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</si>
  <si>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</si>
  <si>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</si>
  <si>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</si>
  <si>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</si>
  <si>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</si>
  <si>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</si>
  <si>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</si>
  <si>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</si>
  <si>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</si>
  <si>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</si>
  <si>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</si>
  <si>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</si>
  <si>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</si>
  <si>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</si>
  <si>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</si>
  <si>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</si>
  <si>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</si>
  <si>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</si>
  <si>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</si>
  <si>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</si>
  <si>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</si>
  <si>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</si>
  <si>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</si>
  <si>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</si>
  <si>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</si>
  <si>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</si>
  <si>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</si>
  <si>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</si>
  <si>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</si>
  <si>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</si>
  <si>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</si>
  <si>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</si>
  <si>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</si>
  <si>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</si>
  <si>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</si>
  <si>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</si>
  <si>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</si>
  <si>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</si>
  <si>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</si>
  <si>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</si>
  <si>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</si>
  <si>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</si>
  <si>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</si>
  <si>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</si>
  <si>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</si>
  <si>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</si>
  <si>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</si>
  <si>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</si>
  <si>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</si>
  <si>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</si>
  <si>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</si>
  <si>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</si>
  <si>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</si>
  <si>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</si>
  <si>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</si>
  <si>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</si>
  <si>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</si>
  <si>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</si>
  <si>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</si>
  <si>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</si>
  <si>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</si>
  <si>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</si>
  <si>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</si>
  <si>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</si>
  <si>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</si>
  <si>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</si>
  <si>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</si>
  <si>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</si>
  <si>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</si>
  <si>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</si>
  <si>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</si>
  <si>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</si>
  <si>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</si>
  <si>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</si>
  <si>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</si>
  <si>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</si>
  <si>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</si>
  <si>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</si>
  <si>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</si>
  <si>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</si>
  <si>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</si>
  <si>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</si>
  <si>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</si>
  <si>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</si>
  <si>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</si>
  <si>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</si>
  <si>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</si>
  <si>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</si>
  <si>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</si>
  <si>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</si>
  <si>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</si>
  <si>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</si>
  <si>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</si>
  <si>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</si>
  <si>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</si>
  <si>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</si>
  <si>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</si>
  <si>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</si>
  <si>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</si>
  <si>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</si>
  <si>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</si>
  <si>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</si>
  <si>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</si>
  <si>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</si>
  <si>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</si>
  <si>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</si>
  <si>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</si>
  <si>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</si>
  <si>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</si>
  <si>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</si>
  <si>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</si>
  <si>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</si>
  <si>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</si>
  <si>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</si>
  <si>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</si>
  <si>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</si>
  <si>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</si>
  <si>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</si>
  <si>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</si>
  <si>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</si>
  <si>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</si>
  <si>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</si>
  <si>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</si>
  <si>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</si>
  <si>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</si>
  <si>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</si>
  <si>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</si>
  <si>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</si>
  <si>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</si>
  <si>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</si>
  <si>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</si>
  <si>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</si>
  <si>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</si>
  <si>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</si>
  <si>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</si>
  <si>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</si>
  <si>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</si>
  <si>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</si>
  <si>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19 - VC Turčianské Teplice 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</si>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</sst>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74"/>
  <sheetViews>
    <sheetView tabSelected="1" view="pageBreakPreview" zoomScale="70" zoomScaleNormal="80" zoomScaleSheetLayoutView="70" workbookViewId="0">
      <selection activeCell="E155" sqref="E15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.28515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20.42578125" style="106" customWidth="1"/>
    <col min="9" max="24" width="20.42578125" style="102" customWidth="1"/>
    <col min="25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4" s="1" customFormat="1" ht="15.75" x14ac:dyDescent="0.25">
      <c r="A1" s="1" t="s">
        <v>192</v>
      </c>
      <c r="D1" s="2"/>
      <c r="G1" s="63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s="3" customFormat="1" ht="30.75" customHeight="1" x14ac:dyDescent="0.25">
      <c r="A3" s="94" t="s">
        <v>263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</row>
    <row r="4" spans="1:24" s="1" customFormat="1" ht="18.75" customHeight="1" x14ac:dyDescent="0.25">
      <c r="A4" s="6" t="s">
        <v>261</v>
      </c>
      <c r="B4" s="6"/>
      <c r="C4" s="6">
        <v>34</v>
      </c>
      <c r="D4" s="70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</row>
    <row r="5" spans="1:24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1:24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</row>
    <row r="7" spans="1:24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2553</v>
      </c>
      <c r="F7" s="67">
        <v>53.591999999999999</v>
      </c>
      <c r="G7" s="71">
        <f t="shared" ref="G7:G38" si="0">F7*E7</f>
        <v>136820.37599999999</v>
      </c>
      <c r="H7" s="102" t="s">
        <v>253</v>
      </c>
    </row>
    <row r="8" spans="1:24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1840</v>
      </c>
      <c r="F8" s="67">
        <v>60.378</v>
      </c>
      <c r="G8" s="71">
        <f t="shared" si="0"/>
        <v>111095.52</v>
      </c>
      <c r="H8" s="102" t="s">
        <v>253</v>
      </c>
    </row>
    <row r="9" spans="1:24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253</v>
      </c>
    </row>
    <row r="10" spans="1:24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1380</v>
      </c>
      <c r="F10" s="67">
        <v>46.544999999999995</v>
      </c>
      <c r="G10" s="71">
        <f t="shared" si="0"/>
        <v>64232.099999999991</v>
      </c>
      <c r="H10" s="102" t="s">
        <v>253</v>
      </c>
    </row>
    <row r="11" spans="1:24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253</v>
      </c>
    </row>
    <row r="12" spans="1:24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5980</v>
      </c>
      <c r="F12" s="67">
        <v>19.14</v>
      </c>
      <c r="G12" s="71">
        <f t="shared" si="0"/>
        <v>114457.2</v>
      </c>
      <c r="H12" s="102" t="s">
        <v>253</v>
      </c>
    </row>
    <row r="13" spans="1:24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253</v>
      </c>
    </row>
    <row r="14" spans="1:24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253</v>
      </c>
    </row>
    <row r="15" spans="1:24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254</v>
      </c>
    </row>
    <row r="16" spans="1:24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230</v>
      </c>
      <c r="F19" s="67">
        <v>47.849999999999994</v>
      </c>
      <c r="G19" s="71">
        <f t="shared" si="0"/>
        <v>11005.499999999998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230</v>
      </c>
      <c r="F20" s="67">
        <v>52.199999999999996</v>
      </c>
      <c r="G20" s="71">
        <f t="shared" si="0"/>
        <v>12005.999999999998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8.6999999999999993</v>
      </c>
      <c r="G22" s="71">
        <f t="shared" si="0"/>
        <v>1600.8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138</v>
      </c>
      <c r="F23" s="67">
        <v>8.6999999999999993</v>
      </c>
      <c r="G23" s="71">
        <f t="shared" si="0"/>
        <v>1200.5999999999999</v>
      </c>
      <c r="H23" s="102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230</v>
      </c>
      <c r="F25" s="67">
        <v>44.917500000000004</v>
      </c>
      <c r="G25" s="71">
        <f t="shared" si="0"/>
        <v>10331.025000000001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9.2000000000000011</v>
      </c>
      <c r="F26" s="67">
        <v>121.54899999999999</v>
      </c>
      <c r="G26" s="71">
        <f t="shared" si="0"/>
        <v>1118.2508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13800</v>
      </c>
      <c r="F28" s="67">
        <v>4.3239999999999998</v>
      </c>
      <c r="G28" s="71">
        <f t="shared" si="0"/>
        <v>59671.199999999997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0</v>
      </c>
      <c r="F29" s="67">
        <v>0</v>
      </c>
      <c r="G29" s="71">
        <f t="shared" si="0"/>
        <v>0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27646</v>
      </c>
      <c r="F35" s="67">
        <v>7.95</v>
      </c>
      <c r="G35" s="71">
        <f t="shared" si="0"/>
        <v>219785.7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4600</v>
      </c>
      <c r="F36" s="67">
        <v>4.0545</v>
      </c>
      <c r="G36" s="71">
        <f t="shared" si="0"/>
        <v>18650.7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1840</v>
      </c>
      <c r="F37" s="67">
        <v>4.1280000000000001</v>
      </c>
      <c r="G37" s="71">
        <f t="shared" si="0"/>
        <v>7595.52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5750</v>
      </c>
      <c r="F38" s="67">
        <v>6.4395000000000007</v>
      </c>
      <c r="G38" s="71">
        <f t="shared" si="0"/>
        <v>37027.125000000007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2300</v>
      </c>
      <c r="F39" s="67">
        <v>0.79649999999999999</v>
      </c>
      <c r="G39" s="71">
        <f t="shared" ref="G39:G70" si="1">F39*E39</f>
        <v>1831.95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50600</v>
      </c>
      <c r="F44" s="67">
        <v>4.2135000000000007</v>
      </c>
      <c r="G44" s="71">
        <f t="shared" si="1"/>
        <v>213203.10000000003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128.80000000000001</v>
      </c>
      <c r="F46" s="67">
        <v>529.56899999999996</v>
      </c>
      <c r="G46" s="71">
        <f t="shared" si="1"/>
        <v>68208.487200000003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460</v>
      </c>
      <c r="F49" s="67">
        <v>8.6999999999999993</v>
      </c>
      <c r="G49" s="71">
        <f t="shared" si="1"/>
        <v>4001.9999999999995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230</v>
      </c>
      <c r="F50" s="67">
        <v>8.6999999999999993</v>
      </c>
      <c r="G50" s="71">
        <f t="shared" si="1"/>
        <v>2000.9999999999998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2300</v>
      </c>
      <c r="F53" s="67">
        <v>6.370000000000001</v>
      </c>
      <c r="G53" s="71">
        <f t="shared" si="1"/>
        <v>14651.000000000002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1840</v>
      </c>
      <c r="F54" s="67">
        <v>7.3500000000000005</v>
      </c>
      <c r="G54" s="71">
        <f t="shared" si="1"/>
        <v>13524.000000000002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2300</v>
      </c>
      <c r="F63" s="67">
        <v>13.728</v>
      </c>
      <c r="G63" s="71">
        <f t="shared" si="1"/>
        <v>31574.399999999998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4600</v>
      </c>
      <c r="F66" s="67">
        <v>6.72</v>
      </c>
      <c r="G66" s="71">
        <f t="shared" si="1"/>
        <v>30912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2300</v>
      </c>
      <c r="F68" s="67">
        <v>8.9280000000000008</v>
      </c>
      <c r="G68" s="71">
        <f t="shared" si="1"/>
        <v>20534.400000000001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1840</v>
      </c>
      <c r="F69" s="67">
        <v>6.5670000000000002</v>
      </c>
      <c r="G69" s="71">
        <f t="shared" si="1"/>
        <v>12083.28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1380</v>
      </c>
      <c r="F70" s="67">
        <v>10.746</v>
      </c>
      <c r="G70" s="71">
        <f t="shared" si="1"/>
        <v>14829.480000000001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920</v>
      </c>
      <c r="F71" s="67">
        <v>16.119</v>
      </c>
      <c r="G71" s="71">
        <f t="shared" ref="G71:G102" si="2">F71*E71</f>
        <v>14829.48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1840</v>
      </c>
      <c r="F72" s="67">
        <v>7.96</v>
      </c>
      <c r="G72" s="71">
        <f t="shared" si="2"/>
        <v>14646.4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230</v>
      </c>
      <c r="F76" s="67">
        <v>5.1840000000000002</v>
      </c>
      <c r="G76" s="71">
        <f t="shared" si="2"/>
        <v>1192.32</v>
      </c>
      <c r="H76" s="102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230</v>
      </c>
      <c r="F78" s="67">
        <v>1.8584999999999998</v>
      </c>
      <c r="G78" s="71">
        <f t="shared" si="2"/>
        <v>427.45499999999998</v>
      </c>
      <c r="H78" s="102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13800</v>
      </c>
      <c r="F90" s="67">
        <v>0.71550000000000002</v>
      </c>
      <c r="G90" s="71">
        <f t="shared" si="2"/>
        <v>9873.9</v>
      </c>
      <c r="H90" s="102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920</v>
      </c>
      <c r="F92" s="67">
        <v>7.95</v>
      </c>
      <c r="G92" s="71">
        <f t="shared" si="2"/>
        <v>7314</v>
      </c>
      <c r="H92" s="102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920</v>
      </c>
      <c r="F93" s="67">
        <v>19.7</v>
      </c>
      <c r="G93" s="71">
        <f t="shared" si="2"/>
        <v>18124</v>
      </c>
      <c r="H93" s="102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2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690</v>
      </c>
      <c r="F103" s="67">
        <v>7.95</v>
      </c>
      <c r="G103" s="71">
        <f t="shared" ref="G103:G134" si="3">F103*E103</f>
        <v>5485.5</v>
      </c>
      <c r="H103" s="102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0</v>
      </c>
      <c r="F107" s="67">
        <v>0</v>
      </c>
      <c r="G107" s="71">
        <f t="shared" si="3"/>
        <v>0</v>
      </c>
      <c r="H107" s="102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2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0</v>
      </c>
      <c r="F109" s="67">
        <v>0</v>
      </c>
      <c r="G109" s="71">
        <f t="shared" si="3"/>
        <v>0</v>
      </c>
      <c r="H109" s="102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0</v>
      </c>
      <c r="F110" s="67">
        <v>0</v>
      </c>
      <c r="G110" s="71">
        <f t="shared" si="3"/>
        <v>0</v>
      </c>
      <c r="H110" s="102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2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102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0</v>
      </c>
      <c r="F114" s="67">
        <v>0</v>
      </c>
      <c r="G114" s="71">
        <f t="shared" si="3"/>
        <v>0</v>
      </c>
      <c r="H114" s="102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2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2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2300</v>
      </c>
      <c r="F119" s="67">
        <v>1.1505000000000001</v>
      </c>
      <c r="G119" s="71">
        <f t="shared" si="3"/>
        <v>2646.15</v>
      </c>
      <c r="H119" s="102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460</v>
      </c>
      <c r="F120" s="67">
        <v>7.9169999999999998</v>
      </c>
      <c r="G120" s="71">
        <f t="shared" si="3"/>
        <v>3641.8199999999997</v>
      </c>
      <c r="H120" s="102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92</v>
      </c>
      <c r="F121" s="67">
        <v>38.001000000000005</v>
      </c>
      <c r="G121" s="71">
        <f t="shared" si="3"/>
        <v>3496.0920000000006</v>
      </c>
      <c r="H121" s="102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230</v>
      </c>
      <c r="F122" s="67">
        <v>7.95</v>
      </c>
      <c r="G122" s="71">
        <f t="shared" si="3"/>
        <v>1828.5</v>
      </c>
      <c r="H122" s="102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2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230</v>
      </c>
      <c r="F125" s="69">
        <v>8.85</v>
      </c>
      <c r="G125" s="71">
        <f t="shared" si="3"/>
        <v>2035.5</v>
      </c>
      <c r="H125" s="102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92</v>
      </c>
      <c r="F126" s="69">
        <v>5.9295</v>
      </c>
      <c r="G126" s="71">
        <f t="shared" si="3"/>
        <v>545.51400000000001</v>
      </c>
      <c r="H126" s="102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2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13800</v>
      </c>
      <c r="F128" s="69">
        <v>0.63600000000000001</v>
      </c>
      <c r="G128" s="71">
        <f t="shared" si="3"/>
        <v>8776.7999999999993</v>
      </c>
      <c r="H128" s="102" t="s">
        <v>253</v>
      </c>
    </row>
    <row r="129" spans="1:24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4600</v>
      </c>
      <c r="F129" s="69">
        <v>0.97349999999999992</v>
      </c>
      <c r="G129" s="71">
        <f t="shared" si="3"/>
        <v>4478.0999999999995</v>
      </c>
      <c r="H129" s="102" t="s">
        <v>253</v>
      </c>
    </row>
    <row r="130" spans="1:24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253</v>
      </c>
    </row>
    <row r="131" spans="1:24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23</v>
      </c>
      <c r="F131" s="69">
        <v>16.0185</v>
      </c>
      <c r="G131" s="71">
        <f t="shared" si="3"/>
        <v>368.4255</v>
      </c>
      <c r="H131" s="102" t="s">
        <v>255</v>
      </c>
    </row>
    <row r="132" spans="1:24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2300</v>
      </c>
      <c r="F132" s="69">
        <v>5.7525000000000004</v>
      </c>
      <c r="G132" s="71">
        <f t="shared" si="3"/>
        <v>13230.75</v>
      </c>
      <c r="H132" s="102" t="s">
        <v>255</v>
      </c>
    </row>
    <row r="133" spans="1:24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253</v>
      </c>
    </row>
    <row r="134" spans="1:24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253</v>
      </c>
    </row>
    <row r="135" spans="1:24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253</v>
      </c>
    </row>
    <row r="136" spans="1:24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2" t="s">
        <v>255</v>
      </c>
    </row>
    <row r="137" spans="1:24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255</v>
      </c>
    </row>
    <row r="138" spans="1:24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253</v>
      </c>
    </row>
    <row r="139" spans="1:24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0</v>
      </c>
      <c r="F139" s="69">
        <v>0</v>
      </c>
      <c r="G139" s="71">
        <f t="shared" si="5"/>
        <v>0</v>
      </c>
      <c r="H139" s="102" t="s">
        <v>253</v>
      </c>
    </row>
    <row r="140" spans="1:24" s="3" customFormat="1" ht="17.25" customHeight="1" x14ac:dyDescent="0.25">
      <c r="A140" s="87" t="s">
        <v>232</v>
      </c>
      <c r="B140" s="87"/>
      <c r="C140" s="38"/>
      <c r="D140" s="39"/>
      <c r="E140" s="40"/>
      <c r="F140" s="41"/>
      <c r="G140" s="72">
        <f>SUM(G7:G139)</f>
        <v>1369740.8384999996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</row>
    <row r="141" spans="1:24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24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4" ht="15.75" customHeight="1" thickTop="1" x14ac:dyDescent="0.2">
      <c r="B143" s="44" t="s">
        <v>2</v>
      </c>
      <c r="C143" s="88"/>
      <c r="D143" s="88"/>
      <c r="E143" s="88"/>
      <c r="F143" s="89"/>
    </row>
    <row r="144" spans="1:24" ht="15.75" customHeight="1" x14ac:dyDescent="0.2">
      <c r="B144" s="45" t="s">
        <v>25</v>
      </c>
      <c r="C144" s="90" t="s">
        <v>233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0" t="s">
        <v>264</v>
      </c>
      <c r="C147" s="111"/>
      <c r="D147" s="112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0" customHeight="1" x14ac:dyDescent="0.25">
      <c r="B165"/>
      <c r="C165" s="77" t="s">
        <v>231</v>
      </c>
      <c r="D165" s="78"/>
      <c r="E165" s="42" t="s">
        <v>234</v>
      </c>
      <c r="F165" s="113" t="s">
        <v>265</v>
      </c>
      <c r="G165" s="42" t="s">
        <v>235</v>
      </c>
    </row>
    <row r="166" spans="2:7" ht="30" customHeight="1" x14ac:dyDescent="0.25">
      <c r="B166"/>
      <c r="C166" s="75" t="s">
        <v>230</v>
      </c>
      <c r="D166" s="76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1181756.6381999999</v>
      </c>
      <c r="F166" s="109">
        <v>0</v>
      </c>
      <c r="G166" s="65">
        <f>ROUND(F166/E166,3)</f>
        <v>0</v>
      </c>
    </row>
    <row r="167" spans="2:7" ht="30" customHeight="1" x14ac:dyDescent="0.25">
      <c r="B167"/>
      <c r="C167" s="85" t="s">
        <v>236</v>
      </c>
      <c r="D167" s="86"/>
      <c r="E167" s="73">
        <f>SUBTOTAL(9,G40,G53,G54,G57,G59,G61,G64,G66,G68,G69,G70,G71,G72,G73,G74,G76,G79,G84,G85,G90,G93,G96,G98,G100,G103,G109,G112,G113,G114,G124,G125,G126,G131,G132,G136,G137)</f>
        <v>186865.94949999999</v>
      </c>
      <c r="F167" s="109">
        <v>0</v>
      </c>
      <c r="G167" s="65">
        <f t="shared" ref="G167:G169" si="6">ROUND(F167/E167,3)</f>
        <v>0</v>
      </c>
    </row>
    <row r="168" spans="2:7" ht="30" customHeight="1" x14ac:dyDescent="0.25">
      <c r="B168"/>
      <c r="C168" s="83" t="s">
        <v>237</v>
      </c>
      <c r="D168" s="84"/>
      <c r="E168" s="73">
        <f>SUBTOTAL(9,G15,G16,G24,G26,G27,G33,G34,G77,G80,G87,G94,G101)</f>
        <v>1118.2508</v>
      </c>
      <c r="F168" s="109">
        <v>0</v>
      </c>
      <c r="G168" s="65">
        <f t="shared" si="6"/>
        <v>0</v>
      </c>
    </row>
    <row r="169" spans="2:7" ht="30" customHeight="1" x14ac:dyDescent="0.25">
      <c r="B169"/>
      <c r="C169" s="81" t="s">
        <v>238</v>
      </c>
      <c r="D169" s="82"/>
      <c r="E169" s="73">
        <f>SUBTOTAL(9,G118)</f>
        <v>0</v>
      </c>
      <c r="F169" s="109">
        <v>0</v>
      </c>
      <c r="G169" s="65" t="e">
        <f t="shared" si="6"/>
        <v>#DIV/0!</v>
      </c>
    </row>
    <row r="170" spans="2:7" ht="30" customHeight="1" x14ac:dyDescent="0.25">
      <c r="B170"/>
      <c r="C170" s="79" t="s">
        <v>232</v>
      </c>
      <c r="D170" s="80"/>
      <c r="E170" s="74">
        <f>SUM(E166:E169)</f>
        <v>1369740.8385000001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M1oEcwCPhu+KH6r1kWiXwZbGhcgthdJ5GdWE0SndWcj314fRKlKq0N5FT1EHq9bUQqJRrx5QaLowetZcArgteA==" saltValue="H1N1V8vvSY/B9o6SRvGPWA==" spinCount="100000" sheet="1" objects="1" scenarios="1"/>
  <autoFilter ref="A6:J141" xr:uid="{00000000-0009-0000-0000-000000000000}"/>
  <mergeCells count="25">
    <mergeCell ref="A3:G3"/>
    <mergeCell ref="B147:C14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2022-11-17T09:23:56Z</dcterms:modified>
</cp:coreProperties>
</file>