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4601969D-AEB3-41E3-BACD-585FE5199B68}" xr6:coauthVersionLast="47" xr6:coauthVersionMax="47" xr10:uidLastSave="{00000000-0000-0000-0000-000000000000}"/>
  <bookViews>
    <workbookView xWindow="150" yWindow="105" windowWidth="15300" windowHeight="1549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0" i="3" l="1"/>
  <c r="F170" i="3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<sst xmlns="http://schemas.openxmlformats.org/spreadsheetml/2006/main" count="611" uniqueCount="266">
  <si>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</si>
  <si>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</si>
  <si>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</si>
  <si>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</si>
  <si>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</si>
  <si>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</si>
  <si>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</si>
  <si>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</si>
  <si>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</si>
  <si>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</si>
  <si>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</si>
  <si>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</si>
  <si>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</si>
  <si>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</si>
  <si>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</si>
  <si>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</si>
  <si>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</si>
  <si>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</si>
  <si>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</si>
  <si>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</si>
  <si>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</si>
  <si>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</si>
  <si>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</si>
  <si>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</si>
  <si>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</si>
  <si>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</si>
  <si>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</si>
  <si>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</si>
  <si>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</si>
  <si>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</si>
  <si>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</si>
  <si>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</si>
  <si>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</si>
  <si>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</si>
  <si>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</si>
  <si>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</si>
  <si>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</si>
  <si>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</si>
  <si>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</si>
  <si>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</si>
  <si>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</si>
  <si>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</si>
  <si>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</si>
  <si>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</si>
  <si>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</si>
  <si>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</si>
  <si>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</si>
  <si>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</si>
  <si>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</si>
  <si>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</si>
  <si>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</si>
  <si>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</si>
  <si>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</si>
  <si>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</si>
  <si>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</si>
  <si>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</si>
  <si>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</si>
  <si>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</si>
  <si>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</si>
  <si>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</si>
  <si>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</si>
  <si>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</si>
  <si>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</si>
  <si>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</si>
  <si>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</si>
  <si>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</si>
  <si>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</si>
  <si>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</si>
  <si>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</si>
  <si>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</si>
  <si>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</si>
  <si>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</si>
  <si>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</si>
  <si>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</si>
  <si>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</si>
  <si>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</si>
  <si>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</si>
  <si>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</si>
  <si>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</si>
  <si>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</si>
  <si>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</si>
  <si>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</si>
  <si>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</si>
  <si>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</si>
  <si>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</si>
  <si>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</si>
  <si>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</si>
  <si>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</si>
  <si>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</si>
  <si>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</si>
  <si>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</si>
  <si>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</si>
  <si>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</si>
  <si>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</si>
  <si>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</si>
  <si>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</si>
  <si>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</si>
  <si>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</si>
  <si>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</si>
  <si>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</si>
  <si>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</si>
  <si>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</si>
  <si>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</si>
  <si>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</si>
  <si>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</si>
  <si>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</si>
  <si>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</si>
  <si>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</si>
  <si>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</si>
  <si>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</si>
  <si>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</si>
  <si>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</si>
  <si>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</si>
  <si>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</si>
  <si>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</si>
  <si>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</si>
  <si>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</si>
  <si>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</si>
  <si>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</si>
  <si>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</si>
  <si>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</si>
  <si>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</si>
  <si>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</si>
  <si>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</si>
  <si>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</si>
  <si>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</si>
  <si>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</si>
  <si>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</si>
  <si>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</si>
  <si>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</si>
  <si>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</si>
  <si>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</si>
  <si>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</si>
  <si>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</si>
  <si>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</si>
  <si>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</si>
  <si>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</si>
  <si>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</si>
  <si>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</si>
  <si>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</si>
  <si>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</si>
  <si>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</si>
  <si>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</si>
  <si>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</si>
  <si>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</si>
  <si>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</si>
  <si>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</si>
  <si>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</si>
  <si>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</si>
  <si>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</si>
  <si>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</si>
  <si>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</si>
  <si>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</si>
  <si>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</si>
  <si>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</si>
  <si>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</si>
  <si>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</si>
  <si>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</si>
  <si>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</si>
  <si>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</si>
  <si>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</si>
  <si>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</si>
  <si>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</si>
  <si>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</si>
  <si>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</si>
  <si>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</si>
  <si>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</si>
  <si>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</si>
  <si>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</si>
  <si>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</si>
  <si>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</si>
  <si>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</si>
  <si>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</si>
  <si>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</si>
  <si>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</si>
  <si>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</si>
  <si>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</si>
  <si>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</si>
  <si>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</si>
  <si>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</si>
  <si>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</si>
  <si>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</si>
  <si>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</si>
  <si>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</si>
  <si>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</si>
  <si>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</si>
  <si>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</si>
  <si>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</si>
  <si>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</si>
  <si>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</si>
  <si>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</si>
  <si>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</si>
  <si>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</si>
  <si>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</si>
  <si>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</si>
  <si>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</si>
  <si>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</si>
  <si>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</si>
  <si>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</si>
  <si>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</si>
  <si>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</si>
  <si>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</si>
  <si>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</si>
  <si>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</si>
  <si>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</si>
  <si>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</si>
  <si>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</si>
  <si>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</si>
  <si>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</si>
  <si>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</si>
  <si>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</si>
  <si>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</si>
  <si>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</si>
  <si>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</si>
  <si>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</si>
  <si>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</si>
  <si>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</si>
  <si>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</si>
  <si>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</si>
  <si>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</si>
  <si>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</si>
  <si>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</si>
  <si>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</si>
  <si>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</si>
  <si>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</si>
  <si>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</si>
  <si>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</si>
  <si>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</si>
  <si>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</si>
  <si>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</si>
  <si>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</si>
  <si>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</si>
  <si>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</si>
  <si>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</si>
  <si>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</si>
  <si>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</si>
  <si>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</si>
  <si>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</si>
  <si>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</si>
  <si>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</si>
  <si>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</si>
  <si>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</si>
  <si>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</si>
  <si>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</si>
  <si>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</si>
  <si>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</si>
  <si>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</si>
  <si>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</si>
  <si>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</si>
  <si>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</si>
  <si>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</si>
  <si>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</si>
  <si>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</si>
  <si>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</si>
  <si>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</si>
  <si>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</si>
  <si>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</si>
  <si>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</si>
  <si>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</si>
  <si>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</si>
  <si>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</si>
  <si>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</si>
  <si>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</si>
  <si>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15 - VC Martin 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</si>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</sst>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topLeftCell="A124" zoomScale="70" zoomScaleNormal="80" zoomScaleSheetLayoutView="70" workbookViewId="0">
      <selection activeCell="F166" sqref="F166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28515625" style="106" customWidth="1"/>
    <col min="9" max="21" width="19.28515625" style="102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s="3" customFormat="1" ht="28.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</row>
    <row r="4" spans="1:21" s="1" customFormat="1" ht="18.75" customHeight="1" x14ac:dyDescent="0.25">
      <c r="A4" s="6" t="s">
        <v>261</v>
      </c>
      <c r="B4" s="6"/>
      <c r="C4" s="6">
        <v>24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1220.3800000000001</v>
      </c>
      <c r="F7" s="67">
        <v>53.591999999999999</v>
      </c>
      <c r="G7" s="71">
        <f t="shared" ref="G7:G38" si="0">F7*E7</f>
        <v>65402.604960000004</v>
      </c>
      <c r="H7" s="102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1129.2999999999997</v>
      </c>
      <c r="F8" s="67">
        <v>56.72399999999999</v>
      </c>
      <c r="G8" s="71">
        <f t="shared" si="0"/>
        <v>64058.413199999974</v>
      </c>
      <c r="H8" s="102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460</v>
      </c>
      <c r="F10" s="67">
        <v>46.544999999999995</v>
      </c>
      <c r="G10" s="71">
        <f t="shared" si="0"/>
        <v>21410.699999999997</v>
      </c>
      <c r="H10" s="102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460</v>
      </c>
      <c r="F12" s="67">
        <v>40.454999999999998</v>
      </c>
      <c r="G12" s="71">
        <f t="shared" si="0"/>
        <v>18609.3</v>
      </c>
      <c r="H12" s="102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8.786999999999999</v>
      </c>
      <c r="G22" s="71">
        <f t="shared" si="0"/>
        <v>1616.8079999999998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184</v>
      </c>
      <c r="F23" s="67">
        <v>8.6999999999999993</v>
      </c>
      <c r="G23" s="71">
        <f t="shared" si="0"/>
        <v>1600.8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77427.199999999983</v>
      </c>
      <c r="F28" s="67">
        <v>4.4159999999999995</v>
      </c>
      <c r="G28" s="71">
        <f t="shared" si="0"/>
        <v>341918.51519999991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2300</v>
      </c>
      <c r="F29" s="67">
        <v>5.52</v>
      </c>
      <c r="G29" s="71">
        <f t="shared" si="0"/>
        <v>12695.999999999998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4600</v>
      </c>
      <c r="F35" s="67">
        <v>7.95</v>
      </c>
      <c r="G35" s="71">
        <f t="shared" si="0"/>
        <v>36570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230</v>
      </c>
      <c r="F38" s="67">
        <v>6.4395000000000007</v>
      </c>
      <c r="G38" s="71">
        <f t="shared" si="0"/>
        <v>1481.0850000000003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4600</v>
      </c>
      <c r="F44" s="67">
        <v>4.4520000000000008</v>
      </c>
      <c r="G44" s="71">
        <f t="shared" si="1"/>
        <v>20479.200000000004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460</v>
      </c>
      <c r="F45" s="67">
        <v>453.18299999999999</v>
      </c>
      <c r="G45" s="71">
        <f t="shared" si="1"/>
        <v>208464.18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230</v>
      </c>
      <c r="F51" s="67">
        <v>8.6999999999999993</v>
      </c>
      <c r="G51" s="71">
        <f t="shared" si="1"/>
        <v>2000.9999999999998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6.370000000000001</v>
      </c>
      <c r="G53" s="71">
        <f t="shared" si="1"/>
        <v>2930.2000000000003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460</v>
      </c>
      <c r="F54" s="67">
        <v>7.3500000000000005</v>
      </c>
      <c r="G54" s="71">
        <f t="shared" si="1"/>
        <v>3381.0000000000005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1380</v>
      </c>
      <c r="F65" s="67">
        <v>12.440999999999999</v>
      </c>
      <c r="G65" s="71">
        <f t="shared" si="1"/>
        <v>17168.579999999998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0</v>
      </c>
      <c r="F66" s="67">
        <v>0</v>
      </c>
      <c r="G66" s="71">
        <f t="shared" si="1"/>
        <v>0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1380</v>
      </c>
      <c r="F67" s="67">
        <v>12.440999999999999</v>
      </c>
      <c r="G67" s="71">
        <f t="shared" si="1"/>
        <v>17168.579999999998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3680</v>
      </c>
      <c r="F69" s="67">
        <v>7.3629999999999995</v>
      </c>
      <c r="G69" s="71">
        <f t="shared" si="1"/>
        <v>27095.839999999997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1725</v>
      </c>
      <c r="F70" s="67">
        <v>12.735999999999999</v>
      </c>
      <c r="G70" s="71">
        <f t="shared" si="1"/>
        <v>21969.599999999999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276</v>
      </c>
      <c r="F71" s="67">
        <v>19.004499999999997</v>
      </c>
      <c r="G71" s="71">
        <f t="shared" ref="G71:G102" si="2">F71*E71</f>
        <v>5245.2419999999993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2300</v>
      </c>
      <c r="F76" s="67">
        <v>5.1840000000000002</v>
      </c>
      <c r="G76" s="71">
        <f t="shared" si="2"/>
        <v>11923.2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460</v>
      </c>
      <c r="F92" s="67">
        <v>7.95</v>
      </c>
      <c r="G92" s="71">
        <f t="shared" si="2"/>
        <v>3657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46</v>
      </c>
      <c r="F102" s="67">
        <v>7.95</v>
      </c>
      <c r="G102" s="71">
        <f t="shared" si="2"/>
        <v>365.7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7.95</v>
      </c>
      <c r="G103" s="71">
        <f t="shared" ref="G103:G134" si="3">F103*E103</f>
        <v>1828.5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5.5385</v>
      </c>
      <c r="G109" s="71">
        <f t="shared" si="3"/>
        <v>1273.855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460</v>
      </c>
      <c r="F110" s="67">
        <v>7.95</v>
      </c>
      <c r="G110" s="71">
        <f t="shared" si="3"/>
        <v>3657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230</v>
      </c>
      <c r="F113" s="67">
        <v>6.3509999999999991</v>
      </c>
      <c r="G113" s="71">
        <f t="shared" si="3"/>
        <v>1460.7299999999998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460</v>
      </c>
      <c r="F114" s="67">
        <v>7.8199999999999994</v>
      </c>
      <c r="G114" s="71">
        <f t="shared" si="3"/>
        <v>3597.2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4600</v>
      </c>
      <c r="F119" s="67">
        <v>1.5044999999999999</v>
      </c>
      <c r="G119" s="71">
        <f t="shared" si="3"/>
        <v>6920.7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2300</v>
      </c>
      <c r="F126" s="69">
        <v>5.9295</v>
      </c>
      <c r="G126" s="71">
        <f t="shared" si="3"/>
        <v>13637.85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13800</v>
      </c>
      <c r="F127" s="69">
        <v>0.63600000000000001</v>
      </c>
      <c r="G127" s="71">
        <f t="shared" si="3"/>
        <v>8776.7999999999993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13800</v>
      </c>
      <c r="F128" s="69">
        <v>1.8285</v>
      </c>
      <c r="G128" s="71">
        <f t="shared" si="3"/>
        <v>25233.3</v>
      </c>
      <c r="H128" s="102" t="s">
        <v>253</v>
      </c>
    </row>
    <row r="129" spans="1:21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2" t="s">
        <v>253</v>
      </c>
    </row>
    <row r="130" spans="1:21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21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255</v>
      </c>
    </row>
    <row r="132" spans="1:21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255</v>
      </c>
    </row>
    <row r="133" spans="1:21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1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1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1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21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21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1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460</v>
      </c>
      <c r="F139" s="69">
        <v>8.109</v>
      </c>
      <c r="G139" s="71">
        <f t="shared" si="5"/>
        <v>3730.14</v>
      </c>
      <c r="H139" s="102" t="s">
        <v>253</v>
      </c>
    </row>
    <row r="140" spans="1:21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1006492.1973599995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</row>
    <row r="141" spans="1:21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1" ht="15.75" customHeight="1" thickTop="1" x14ac:dyDescent="0.2">
      <c r="B143" s="44" t="s">
        <v>2</v>
      </c>
      <c r="C143" s="76"/>
      <c r="D143" s="76"/>
      <c r="E143" s="76"/>
      <c r="F143" s="77"/>
    </row>
    <row r="144" spans="1:21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264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.75" customHeight="1" x14ac:dyDescent="0.25">
      <c r="B165"/>
      <c r="C165" s="84" t="s">
        <v>231</v>
      </c>
      <c r="D165" s="85"/>
      <c r="E165" s="42" t="s">
        <v>234</v>
      </c>
      <c r="F165" s="113" t="s">
        <v>265</v>
      </c>
      <c r="G165" s="42" t="s">
        <v>235</v>
      </c>
    </row>
    <row r="166" spans="2:7" ht="30.7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912148.98035999981</v>
      </c>
      <c r="F166" s="112">
        <v>0</v>
      </c>
      <c r="G166" s="65">
        <f>ROUND(F166/E166,3)</f>
        <v>0</v>
      </c>
    </row>
    <row r="167" spans="2:7" ht="30.75" customHeight="1" x14ac:dyDescent="0.25">
      <c r="B167"/>
      <c r="C167" s="92" t="s">
        <v>236</v>
      </c>
      <c r="D167" s="93"/>
      <c r="E167" s="73">
        <f>SUBTOTAL(9,G40,G53,G54,G57,G59,G61,G64,G66,G68,G69,G70,G71,G72,G73,G74,G76,G79,G84,G85,G90,G93,G96,G98,G100,G103,G109,G112,G113,G114,G124,G125,G126,G131,G132,G136,G137)</f>
        <v>94343.21699999999</v>
      </c>
      <c r="F167" s="112">
        <v>0</v>
      </c>
      <c r="G167" s="65">
        <f t="shared" ref="G167:G169" si="6">ROUND(F167/E167,3)</f>
        <v>0</v>
      </c>
    </row>
    <row r="168" spans="2:7" ht="30.75" customHeight="1" x14ac:dyDescent="0.25">
      <c r="B168"/>
      <c r="C168" s="90" t="s">
        <v>237</v>
      </c>
      <c r="D168" s="91"/>
      <c r="E168" s="73">
        <f>SUBTOTAL(9,G15,G16,G24,G26,G27,G33,G34,G77,G80,G87,G94,G101)</f>
        <v>0</v>
      </c>
      <c r="F168" s="112">
        <v>0</v>
      </c>
      <c r="G168" s="65" t="e">
        <f t="shared" si="6"/>
        <v>#DIV/0!</v>
      </c>
    </row>
    <row r="169" spans="2:7" ht="30.75" customHeight="1" x14ac:dyDescent="0.25">
      <c r="B169"/>
      <c r="C169" s="88" t="s">
        <v>238</v>
      </c>
      <c r="D169" s="89"/>
      <c r="E169" s="73">
        <f>SUBTOTAL(9,G118)</f>
        <v>0</v>
      </c>
      <c r="F169" s="112">
        <v>0</v>
      </c>
      <c r="G169" s="65" t="e">
        <f t="shared" si="6"/>
        <v>#DIV/0!</v>
      </c>
    </row>
    <row r="170" spans="2:7" ht="30.75" customHeight="1" x14ac:dyDescent="0.25">
      <c r="B170"/>
      <c r="C170" s="86" t="s">
        <v>232</v>
      </c>
      <c r="D170" s="87"/>
      <c r="E170" s="74">
        <f>SUM(E166:E169)</f>
        <v>1006492.1973599998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cnwtVvaA11BEBEtwXR+a9/JJUTHzN9BnP7pHXlvEHJ4S6MCfDgu2dpTAyLf/oAy87ghewfeUHnzPZWBnRWStOw==" saltValue="JMDggieO3c5dkEkzdRAWag==" spinCount="100000" sheet="1" objects="1" scenarios="1"/>
  <autoFilter ref="A6:J141" xr:uid="{00000000-0009-0000-0000-000000000000}"/>
  <mergeCells count="25">
    <mergeCell ref="A3:G3"/>
    <mergeCell ref="B147:C147"/>
    <mergeCell ref="C156:D156"/>
    <mergeCell ref="C157:D157"/>
    <mergeCell ref="C166:D166"/>
    <mergeCell ref="C165:D165"/>
    <mergeCell ref="C170:D170"/>
    <mergeCell ref="C169:D169"/>
    <mergeCell ref="C168:D168"/>
    <mergeCell ref="C167:D167"/>
    <mergeCell ref="C158:D158"/>
    <mergeCell ref="C159:D159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2022-11-17T09:11:27Z</dcterms:modified>
</cp:coreProperties>
</file>