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zisksk.sharepoint.com/sites/RozvojovprojektyNCZI/Zdielane dokumenty/Onkoassist/VO/Súťažné podklady/"/>
    </mc:Choice>
  </mc:AlternateContent>
  <xr:revisionPtr revIDLastSave="37" documentId="13_ncr:1_{35FC0F32-A9C5-2B4E-A011-9E33703738A5}" xr6:coauthVersionLast="47" xr6:coauthVersionMax="47" xr10:uidLastSave="{12DF0167-2F06-2146-841B-BEAF953D1744}"/>
  <bookViews>
    <workbookView xWindow="0" yWindow="760" windowWidth="34560" windowHeight="21580" activeTab="4" xr2:uid="{00000000-000D-0000-FFFF-FFFF00000000}"/>
  </bookViews>
  <sheets>
    <sheet name="Sumarizácia" sheetId="2" r:id="rId1"/>
    <sheet name="Dielo OnkoAsist" sheetId="4" r:id="rId2"/>
    <sheet name="SLA - paušálne služby" sheetId="10" r:id="rId3"/>
    <sheet name="SLA - objednávkové služby" sheetId="8" r:id="rId4"/>
    <sheet name="fakturačné míľniky" sheetId="11" r:id="rId5"/>
  </sheets>
  <externalReferences>
    <externalReference r:id="rId6"/>
  </externalReferences>
  <definedNames>
    <definedName name="Dielo_licencie_spolu_bez_DPH" localSheetId="4">'[1]Dielo OnkoAsist'!$G$32</definedName>
    <definedName name="Dielo_licencie_spolu_bez_DPH">'Dielo OnkoAsist'!$G$32</definedName>
    <definedName name="Dielo_licencie_spolu_DPH" localSheetId="4">'[1]Dielo OnkoAsist'!$H$32</definedName>
    <definedName name="Dielo_licencie_spolu_DPH">'Dielo OnkoAsist'!$H$32</definedName>
    <definedName name="Dielo_licencie_spolu_s_DPH" localSheetId="4">'[1]Dielo OnkoAsist'!$I$32</definedName>
    <definedName name="Dielo_licencie_spolu_s_DPH">'Dielo OnkoAsist'!$I$32</definedName>
    <definedName name="LicPopl_celkom_bezDPH" localSheetId="4">'[1]SLA - paušálne služby'!$G$22</definedName>
    <definedName name="LicPopl_celkom_bezDPH">'SLA - paušálne služby'!$G$22</definedName>
    <definedName name="LicPopl_celkom_DPH" localSheetId="4">'[1]SLA - paušálne služby'!$H$22</definedName>
    <definedName name="LicPopl_celkom_DPH">'SLA - paušálne služby'!$H$22</definedName>
    <definedName name="LicPopl_celkom_sDPH" localSheetId="4">'[1]SLA - paušálne služby'!$I$22</definedName>
    <definedName name="LicPopl_celkom_sDPH">'SLA - paušálne služby'!$I$22</definedName>
    <definedName name="LicPopl_JC_bezDPH" localSheetId="4">'[1]SLA - paušálne služby'!$C$22</definedName>
    <definedName name="LicPopl_JC_bezDPH">'SLA - paušálne služby'!$C$22</definedName>
    <definedName name="LicPopl_JC_DPH" localSheetId="4">'[1]SLA - paušálne služby'!$D$22</definedName>
    <definedName name="LicPopl_JC_DPH">'SLA - paušálne služby'!$D$22</definedName>
    <definedName name="LicPopl_JC_sDPH" localSheetId="4">'[1]SLA - paušálne služby'!$E$22</definedName>
    <definedName name="LicPopl_JC_sDPH">'SLA - paušálne služby'!$E$22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E30" i="4" s="1"/>
  <c r="G30" i="4"/>
  <c r="H30" i="4" s="1"/>
  <c r="I30" i="4" s="1"/>
  <c r="D12" i="4"/>
  <c r="D11" i="8"/>
  <c r="F14" i="2" l="1"/>
  <c r="C14" i="2"/>
  <c r="F13" i="2"/>
  <c r="D7" i="8"/>
  <c r="D6" i="8"/>
  <c r="D5" i="8"/>
  <c r="D4" i="8"/>
  <c r="D3" i="8"/>
  <c r="D7" i="10"/>
  <c r="D6" i="10"/>
  <c r="D5" i="10"/>
  <c r="D4" i="10"/>
  <c r="D3" i="10"/>
  <c r="D7" i="4"/>
  <c r="D6" i="4"/>
  <c r="D5" i="4"/>
  <c r="D4" i="4"/>
  <c r="D3" i="4"/>
  <c r="F13" i="10"/>
  <c r="C22" i="10"/>
  <c r="C13" i="10" s="1"/>
  <c r="F22" i="10"/>
  <c r="F21" i="10"/>
  <c r="G21" i="10" s="1"/>
  <c r="F20" i="10"/>
  <c r="G20" i="10" s="1"/>
  <c r="D21" i="10"/>
  <c r="E21" i="10" s="1"/>
  <c r="D20" i="10"/>
  <c r="E20" i="10" s="1"/>
  <c r="G19" i="10"/>
  <c r="D19" i="10"/>
  <c r="E19" i="10" s="1"/>
  <c r="G12" i="10"/>
  <c r="D12" i="10"/>
  <c r="E12" i="10" s="1"/>
  <c r="G11" i="8"/>
  <c r="G14" i="2" s="1"/>
  <c r="E11" i="8"/>
  <c r="E14" i="2" s="1"/>
  <c r="G31" i="4"/>
  <c r="D31" i="4"/>
  <c r="E31" i="4" s="1"/>
  <c r="G29" i="4"/>
  <c r="D29" i="4"/>
  <c r="E29" i="4" s="1"/>
  <c r="G21" i="4"/>
  <c r="H21" i="4" s="1"/>
  <c r="I21" i="4" s="1"/>
  <c r="D21" i="4"/>
  <c r="E21" i="4" s="1"/>
  <c r="G20" i="4"/>
  <c r="D20" i="4"/>
  <c r="E20" i="4" s="1"/>
  <c r="G19" i="4"/>
  <c r="D19" i="4"/>
  <c r="E19" i="4" s="1"/>
  <c r="G18" i="4"/>
  <c r="H18" i="4" s="1"/>
  <c r="D18" i="4"/>
  <c r="E18" i="4" s="1"/>
  <c r="G17" i="4"/>
  <c r="D17" i="4"/>
  <c r="E17" i="4" s="1"/>
  <c r="G16" i="4"/>
  <c r="H16" i="4" s="1"/>
  <c r="D16" i="4"/>
  <c r="E16" i="4" s="1"/>
  <c r="G15" i="4"/>
  <c r="D15" i="4"/>
  <c r="E15" i="4" s="1"/>
  <c r="G14" i="4"/>
  <c r="D14" i="4"/>
  <c r="E14" i="4" s="1"/>
  <c r="G13" i="4"/>
  <c r="D13" i="4"/>
  <c r="E13" i="4" s="1"/>
  <c r="G12" i="4"/>
  <c r="E12" i="4"/>
  <c r="E22" i="10" l="1"/>
  <c r="G32" i="4"/>
  <c r="G22" i="4" s="1"/>
  <c r="G23" i="4" s="1"/>
  <c r="G12" i="2" s="1"/>
  <c r="C14" i="10"/>
  <c r="D22" i="10"/>
  <c r="D13" i="10" s="1"/>
  <c r="D14" i="2"/>
  <c r="G22" i="10"/>
  <c r="G13" i="10" s="1"/>
  <c r="H21" i="10"/>
  <c r="I21" i="10" s="1"/>
  <c r="H20" i="10"/>
  <c r="I20" i="10" s="1"/>
  <c r="H19" i="10"/>
  <c r="H12" i="10"/>
  <c r="H11" i="8"/>
  <c r="H31" i="4"/>
  <c r="I31" i="4" s="1"/>
  <c r="H29" i="4"/>
  <c r="I18" i="4"/>
  <c r="H19" i="4"/>
  <c r="I19" i="4" s="1"/>
  <c r="H13" i="4"/>
  <c r="I13" i="4" s="1"/>
  <c r="I16" i="4"/>
  <c r="H15" i="4"/>
  <c r="I15" i="4" s="1"/>
  <c r="H12" i="4"/>
  <c r="I12" i="4" s="1"/>
  <c r="H20" i="4"/>
  <c r="I20" i="4" s="1"/>
  <c r="H17" i="4"/>
  <c r="I17" i="4" s="1"/>
  <c r="H14" i="4"/>
  <c r="I14" i="4" s="1"/>
  <c r="E13" i="10" l="1"/>
  <c r="E14" i="10" s="1"/>
  <c r="E13" i="2" s="1"/>
  <c r="G14" i="10"/>
  <c r="C13" i="2"/>
  <c r="D14" i="10"/>
  <c r="D13" i="2" s="1"/>
  <c r="H22" i="10"/>
  <c r="H13" i="10" s="1"/>
  <c r="I11" i="8"/>
  <c r="I14" i="2" s="1"/>
  <c r="H14" i="2"/>
  <c r="I19" i="10"/>
  <c r="I12" i="10"/>
  <c r="I29" i="4"/>
  <c r="I32" i="4" s="1"/>
  <c r="I22" i="4" s="1"/>
  <c r="I23" i="4" s="1"/>
  <c r="I12" i="2" s="1"/>
  <c r="H32" i="4"/>
  <c r="H22" i="4" s="1"/>
  <c r="H23" i="4" s="1"/>
  <c r="H12" i="2" s="1"/>
  <c r="I22" i="10" l="1"/>
  <c r="I13" i="10" s="1"/>
  <c r="G13" i="2"/>
  <c r="G15" i="2" s="1"/>
  <c r="H14" i="10"/>
  <c r="I14" i="10" l="1"/>
  <c r="I13" i="2" s="1"/>
  <c r="I15" i="2" s="1"/>
  <c r="H13" i="2"/>
  <c r="H15" i="2" s="1"/>
</calcChain>
</file>

<file path=xl/sharedStrings.xml><?xml version="1.0" encoding="utf-8"?>
<sst xmlns="http://schemas.openxmlformats.org/spreadsheetml/2006/main" count="333" uniqueCount="101">
  <si>
    <t>Názov spoločnosti:</t>
  </si>
  <si>
    <t xml:space="preserve"> </t>
  </si>
  <si>
    <t>Sídlo spoločnosti:</t>
  </si>
  <si>
    <t>IČO spoločnosti:</t>
  </si>
  <si>
    <t>Platca DPH? ÁNO/NIE</t>
  </si>
  <si>
    <t>Kontaktná osoba (meno, email, telefonický kontakt)</t>
  </si>
  <si>
    <t>ŠTRUKTÚROVANÝ ROZPOČET ZA VEREJNÉ OBSTARÁVANIE AKO CELOK - ZHRNUTIE</t>
  </si>
  <si>
    <t>Položka rozpočtu</t>
  </si>
  <si>
    <t>Jednotková cena 
v EUR bez DPH</t>
  </si>
  <si>
    <t>DPH v EUR</t>
  </si>
  <si>
    <t>Jednotková cena 
v EUR s DPH</t>
  </si>
  <si>
    <t>Počet jednotiek</t>
  </si>
  <si>
    <t>Cena spolu v EUR bez DPH</t>
  </si>
  <si>
    <t>Spolu DPH v EUR</t>
  </si>
  <si>
    <t>Cena spolu v EUR s DPH</t>
  </si>
  <si>
    <t>Dielo OnkoAsist</t>
  </si>
  <si>
    <t>Služby podpory prevádzky a údržby (paušálne služby)</t>
  </si>
  <si>
    <t>Objednávkové služby - rozvoj systému</t>
  </si>
  <si>
    <t>Celková cena za</t>
  </si>
  <si>
    <t>Hospodársky subjekt vyplní takto zvýraznené bunky - v tejto záložke len identifikačné údaje, ktoré sa prenesú do ostatných záložiek</t>
  </si>
  <si>
    <t>Kontaktná osoba</t>
  </si>
  <si>
    <t>ŠTRUKTÚROVANÝ ROZPOČET ZA DIELO</t>
  </si>
  <si>
    <t>Rola/Produkt:</t>
  </si>
  <si>
    <t>Sadzba/1 MD, resp. ks v EUR bez DPH</t>
  </si>
  <si>
    <t>Sadzba/1MD, resp. ks v EUR s DPH</t>
  </si>
  <si>
    <t>Počet MD*,
resp. ks</t>
  </si>
  <si>
    <t xml:space="preserve">Projektový manažér </t>
  </si>
  <si>
    <t>IT analytik</t>
  </si>
  <si>
    <t>IT architekt</t>
  </si>
  <si>
    <t>IT programátor/vývojár</t>
  </si>
  <si>
    <t>IT tester</t>
  </si>
  <si>
    <t>Odborník pre IT dohľad/Quality Assurance</t>
  </si>
  <si>
    <t>Špecialista pre databázy</t>
  </si>
  <si>
    <t>Špecialista pre bezpečnosť IT</t>
  </si>
  <si>
    <t>Špecialista pre infraštruktúry/HW špecialista</t>
  </si>
  <si>
    <t>Iné (pozícia, ktorú nie je možné zaradiť do vyššie uvedených</t>
  </si>
  <si>
    <t>Preexistentný SW**</t>
  </si>
  <si>
    <t xml:space="preserve">Prenesie sa automaticky sumárna cena vyplnením nasledujúcej tabuľky =&gt; </t>
  </si>
  <si>
    <t>Celková cena za dielo</t>
  </si>
  <si>
    <t>** Ak návrh riešenia počíta aj s využitím preexistentného SW, hospodársky subjekt Vyplní aj nasledujúcu tabuľku a skontroluje, či sa súčtový riadok nižšie uvedenej tabuľky preniesol správne do tohto riadku, súčasťou ceny je vyplatenie alikvotnej čiastky licenčného pokrytia z NFP v rozsahu  od dodania licencie v súlade s harmonogramom diela do ukončenia realizácie hlavných aktivít diela</t>
  </si>
  <si>
    <t>ŠTRUKTÚROVANÝ ROZPOČET ZA DIELO - SW tretích strán - dekompozícia</t>
  </si>
  <si>
    <t>Produkt:</t>
  </si>
  <si>
    <t>Jednotková cena
 v EUR s DPH</t>
  </si>
  <si>
    <t>Počet 
jednotiek</t>
  </si>
  <si>
    <t>Cena spolu 
v EUR bez DPH</t>
  </si>
  <si>
    <t>Celková cena za Preexistentný SW</t>
  </si>
  <si>
    <t>*** Ak návrh riešenia počíta aj s využitím preexistentného SW, hospodársky subjekt rozšíri tabuľku o potrebný počet riadkov a identifikuje názov produktu t.j. do stĺpca Produkt doplní názov produktu miesto textu „Preexistentný SW“, súčasťou ceny je vyplatenie alikvotnej čiastky licenčného pokrytia z NFP v rozsahu  od dodania licencie v súlade s harmonogramom diela do ukončenia realizácie hlavných aktivít diela</t>
  </si>
  <si>
    <t>Služby podpory prevádzky a údržby (paušálne služby) - OnkoAsist</t>
  </si>
  <si>
    <t>Výdavok / Položka</t>
  </si>
  <si>
    <t>Výška mesačného paušálu v EUR bez DPH</t>
  </si>
  <si>
    <t>Výška mesačného paušálu v EUR s DPH</t>
  </si>
  <si>
    <t>Max. doba poskytovania služby</t>
  </si>
  <si>
    <t>Paušálne služby  podľa prílohy č. 1</t>
  </si>
  <si>
    <r>
      <t xml:space="preserve">Licenčné poplatky </t>
    </r>
    <r>
      <rPr>
        <i/>
        <sz val="10"/>
        <color rgb="FF000000"/>
        <rFont val="Calibri"/>
        <family val="2"/>
        <scheme val="minor"/>
      </rPr>
      <t>(ak aplikovateľné)</t>
    </r>
    <r>
      <rPr>
        <sz val="12"/>
        <color rgb="FF000000"/>
        <rFont val="Calibri"/>
        <family val="2"/>
        <scheme val="minor"/>
      </rPr>
      <t xml:space="preserve">
</t>
    </r>
    <r>
      <rPr>
        <i/>
        <sz val="10"/>
        <color rgb="FF000000"/>
        <rFont val="Calibri"/>
        <family val="2"/>
        <scheme val="minor"/>
      </rPr>
      <t>Prenesú sa z tabuľky - Licenčné poplatky - dekompozíca</t>
    </r>
  </si>
  <si>
    <t>Cena celkom</t>
  </si>
  <si>
    <t>Licenčné poplatky OnkoAsist - dekompozícia</t>
  </si>
  <si>
    <t>Licenčný poplatok</t>
  </si>
  <si>
    <t>ŠTRUKTÚROVANÝ ROZPOČET ZA OBJEDNÁVKOVÉ SLUŽBY - ROZVOJ SYSTÉMU</t>
  </si>
  <si>
    <t>Cena za človekodeň za vyriešenie objednávky bez DPH (v EUR)</t>
  </si>
  <si>
    <t>Cena za človekodeň za vyriešenie objednávky s DPH (v EUR)</t>
  </si>
  <si>
    <t>Počet človekodní za dobu poskytovania služby*</t>
  </si>
  <si>
    <t>Cena spolu 
bez DPH</t>
  </si>
  <si>
    <t>Spolu DPH 
v EUR</t>
  </si>
  <si>
    <t>Cena spolu 
v EUR s DPH</t>
  </si>
  <si>
    <t>*Pozn.: počet človekodní za dobu poskytovania objednávkových služieb predstavuje 600 človekodní ročne, t. j. 3000 človekdní za obdobie 5 rokov</t>
  </si>
  <si>
    <t>Hospodársky subjekt vyplní takto zvýraznené bunky</t>
  </si>
  <si>
    <r>
      <t xml:space="preserve">Preexistentný SW č. 1
</t>
    </r>
    <r>
      <rPr>
        <i/>
        <sz val="12"/>
        <color theme="1"/>
        <rFont val="Calibri"/>
        <family val="2"/>
        <scheme val="minor"/>
      </rPr>
      <t>(hospodársky subjekt doplní za každý preexistentný SW)</t>
    </r>
  </si>
  <si>
    <r>
      <t xml:space="preserve">Preexistentný SW***
</t>
    </r>
    <r>
      <rPr>
        <i/>
        <sz val="12"/>
        <color theme="1"/>
        <rFont val="Calibri"/>
        <family val="2"/>
        <scheme val="minor"/>
      </rPr>
      <t>(hospodársky subjekt doplní za každý preexistentný SW samostatný riadok)</t>
    </r>
  </si>
  <si>
    <t> </t>
  </si>
  <si>
    <t>polia označené slabo žltou farbou vypĺňa dodávateľ; role, ktoré v daných etapách neobsadí (nevyužije), napíše do príslušnej bunky číslicu "0"</t>
  </si>
  <si>
    <t>*MD - človekodeň (man-day)</t>
  </si>
  <si>
    <t>**jednotlivé časti diela musia byť dodávané a fakturované v termíne rozmedzia, ktorý je jednotne definovaný  v časovom harmonograme a fakturačných míľnikoch; písmeno "T" je dátum účinnosti ZoD.</t>
  </si>
  <si>
    <t>-</t>
  </si>
  <si>
    <t>Celkový max. počet MD na projekt</t>
  </si>
  <si>
    <t>max. 15 % z ceny za Dielo</t>
  </si>
  <si>
    <t>role (v MD):</t>
  </si>
  <si>
    <t>4. fakturačný míľnik, z toho:</t>
  </si>
  <si>
    <t>max. 77 % z ceny za Dielo</t>
  </si>
  <si>
    <t>3. fakturačný míľnik, z toho:</t>
  </si>
  <si>
    <t>max. 27% z ceny za Dielo</t>
  </si>
  <si>
    <t>2. fakturačný míľnik, z toho:</t>
  </si>
  <si>
    <t>Nákup preexistentného SW</t>
  </si>
  <si>
    <t>nákup (v ks):</t>
  </si>
  <si>
    <t>T+8</t>
  </si>
  <si>
    <t>Analýza a dizajn</t>
  </si>
  <si>
    <t>1. fakturačný míľnik</t>
  </si>
  <si>
    <t>Fakturačný míľnik (rozmedzie v mesiacoch)**</t>
  </si>
  <si>
    <t xml:space="preserve">Cena spolu v EUR s DPH za etapu </t>
  </si>
  <si>
    <t>Suma DPH</t>
  </si>
  <si>
    <t>Cena spolu v EUR bez DPH za etapu</t>
  </si>
  <si>
    <t>Počet ks; MD*</t>
  </si>
  <si>
    <t>% podiel z celkovej ceny za Dielo</t>
  </si>
  <si>
    <t>Obsah etapy</t>
  </si>
  <si>
    <t>Etapa</t>
  </si>
  <si>
    <t>T+11</t>
  </si>
  <si>
    <t xml:space="preserve">Ukončenie: Analýza a dizajn  </t>
  </si>
  <si>
    <t>T+12</t>
  </si>
  <si>
    <t>Ukončenie: Implementácia a Testovanie + nasadenie DEVD/DEVO/INT/PREPROD prostredie + príprava PROD prostredia pre migrácie údajov</t>
  </si>
  <si>
    <t>Ukončenie: PILOT (+Testovanie (UAT) + postimplementačná podpora (požiadavka DEV2) + ROLLOUT + Nasadenie PROD Nasadenie DEVO/INT/PREPROD/PROD + Migrácia údajov + PILOT, ROLLOUT a postimplementačná podpora </t>
  </si>
  <si>
    <t>T+16</t>
  </si>
  <si>
    <r>
      <rPr>
        <i/>
        <sz val="12"/>
        <color rgb="FF000000"/>
        <rFont val="Calibri"/>
        <family val="2"/>
      </rPr>
      <t>* Pozn.: Verejný obstarávateľ v predloženej žiadosti o nenávratný finančný príspevok počíta s objemom</t>
    </r>
    <r>
      <rPr>
        <i/>
        <sz val="12"/>
        <color rgb="FF002060"/>
        <rFont val="Calibri"/>
        <family val="2"/>
      </rPr>
      <t xml:space="preserve"> 6755 človekodní (MD)</t>
    </r>
    <r>
      <rPr>
        <i/>
        <sz val="12"/>
        <color rgb="FF000000"/>
        <rFont val="Calibri"/>
        <family val="2"/>
      </rPr>
      <t xml:space="preserve"> za časť predmetu zákazky týkajúcu sa dodania diela (riadky 12 - 22 vyššie)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</si>
</sst>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* #,##0.00_);_(&quot;€&quot;* \(#,##0.00\);_(&quot;€&quot;* &quot;-&quot;??_);_(@_)"/>
    <numFmt numFmtId="164" formatCode="_-* #,##0.00\ [$€-1]_-;\-* #,##0.00\ [$€-1]_-;_-* &quot;-&quot;??\ [$€-1]_-;_-@_-"/>
    <numFmt numFmtId="165" formatCode="_ * #,##0.00_)\ [$€-1]_ ;_ * \(#,##0.00\)\ [$€-1]_ ;_ * &quot;-&quot;??_)\ [$€-1]_ ;_ @_ "/>
  </numFmts>
  <fonts count="2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rgb="FF000000"/>
      <name val="Calibri"/>
      <family val="2"/>
    </font>
    <font>
      <i/>
      <sz val="12"/>
      <color rgb="FF002060"/>
      <name val="Calibri"/>
      <family val="2"/>
    </font>
    <font>
      <i/>
      <sz val="12"/>
      <color theme="1"/>
      <name val="Calibri"/>
      <family val="2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name val="Arial"/>
      <family val="2"/>
      <charset val="238"/>
    </font>
    <font>
      <sz val="10"/>
      <color rgb="FF49820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0" fillId="0" borderId="11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4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32" xfId="0" applyBorder="1" applyAlignment="1">
      <alignment wrapText="1"/>
    </xf>
    <xf numFmtId="164" fontId="0" fillId="0" borderId="11" xfId="0" applyNumberForma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165" fontId="1" fillId="2" borderId="9" xfId="0" applyNumberFormat="1" applyFont="1" applyFill="1" applyBorder="1"/>
    <xf numFmtId="164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44" fontId="1" fillId="2" borderId="9" xfId="4" applyFont="1" applyFill="1" applyBorder="1"/>
    <xf numFmtId="44" fontId="1" fillId="2" borderId="10" xfId="4" applyFont="1" applyFill="1" applyBorder="1"/>
    <xf numFmtId="0" fontId="1" fillId="2" borderId="9" xfId="0" applyFont="1" applyFill="1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4" fillId="2" borderId="13" xfId="0" applyNumberFormat="1" applyFont="1" applyFill="1" applyBorder="1" applyAlignment="1">
      <alignment wrapText="1"/>
    </xf>
    <xf numFmtId="164" fontId="4" fillId="2" borderId="14" xfId="0" applyNumberFormat="1" applyFont="1" applyFill="1" applyBorder="1" applyAlignment="1">
      <alignment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vertical="center" wrapText="1"/>
    </xf>
    <xf numFmtId="1" fontId="0" fillId="0" borderId="28" xfId="0" applyNumberFormat="1" applyBorder="1" applyAlignment="1">
      <alignment horizontal="center" vertical="center" wrapText="1"/>
    </xf>
    <xf numFmtId="164" fontId="0" fillId="0" borderId="35" xfId="0" applyNumberForma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1" fillId="0" borderId="6" xfId="0" applyFont="1" applyBorder="1" applyAlignment="1">
      <alignment wrapText="1"/>
    </xf>
    <xf numFmtId="0" fontId="0" fillId="0" borderId="8" xfId="0" applyBorder="1" applyAlignment="1">
      <alignment vertical="center" wrapText="1"/>
    </xf>
    <xf numFmtId="164" fontId="0" fillId="3" borderId="9" xfId="0" applyNumberFormat="1" applyFill="1" applyBorder="1" applyAlignment="1" applyProtection="1">
      <alignment vertical="center" wrapText="1"/>
      <protection locked="0"/>
    </xf>
    <xf numFmtId="164" fontId="0" fillId="0" borderId="9" xfId="0" applyNumberFormat="1" applyBorder="1" applyAlignment="1" applyProtection="1">
      <alignment vertical="center" wrapText="1"/>
      <protection locked="0"/>
    </xf>
    <xf numFmtId="164" fontId="0" fillId="3" borderId="16" xfId="0" applyNumberFormat="1" applyFill="1" applyBorder="1" applyAlignment="1" applyProtection="1">
      <alignment wrapText="1"/>
      <protection locked="0"/>
    </xf>
    <xf numFmtId="164" fontId="0" fillId="3" borderId="17" xfId="0" applyNumberFormat="1" applyFill="1" applyBorder="1" applyAlignment="1" applyProtection="1">
      <alignment wrapText="1"/>
      <protection locked="0"/>
    </xf>
    <xf numFmtId="164" fontId="0" fillId="0" borderId="11" xfId="0" applyNumberForma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2" fontId="0" fillId="3" borderId="1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1" xfId="0" applyNumberForma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164" fontId="0" fillId="3" borderId="11" xfId="0" applyNumberFormat="1" applyFill="1" applyBorder="1" applyAlignment="1" applyProtection="1">
      <alignment wrapText="1"/>
      <protection locked="0"/>
    </xf>
    <xf numFmtId="0" fontId="1" fillId="3" borderId="26" xfId="0" applyFont="1" applyFill="1" applyBorder="1" applyAlignment="1" applyProtection="1">
      <alignment wrapText="1"/>
      <protection locked="0"/>
    </xf>
    <xf numFmtId="164" fontId="0" fillId="0" borderId="12" xfId="0" applyNumberFormat="1" applyBorder="1" applyAlignment="1" applyProtection="1">
      <alignment wrapText="1"/>
      <protection locked="0"/>
    </xf>
    <xf numFmtId="1" fontId="1" fillId="0" borderId="1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 applyProtection="1">
      <alignment wrapText="1"/>
      <protection locked="0"/>
    </xf>
    <xf numFmtId="1" fontId="1" fillId="5" borderId="9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7" borderId="38" xfId="0" applyFont="1" applyFill="1" applyBorder="1" applyAlignment="1">
      <alignment wrapText="1"/>
    </xf>
    <xf numFmtId="0" fontId="19" fillId="7" borderId="41" xfId="0" applyFont="1" applyFill="1" applyBorder="1" applyAlignment="1">
      <alignment wrapText="1"/>
    </xf>
    <xf numFmtId="0" fontId="19" fillId="6" borderId="45" xfId="0" quotePrefix="1" applyFont="1" applyFill="1" applyBorder="1" applyAlignment="1">
      <alignment wrapText="1"/>
    </xf>
    <xf numFmtId="0" fontId="20" fillId="8" borderId="22" xfId="0" applyFont="1" applyFill="1" applyBorder="1" applyAlignment="1">
      <alignment wrapText="1"/>
    </xf>
    <xf numFmtId="0" fontId="20" fillId="8" borderId="45" xfId="0" applyFont="1" applyFill="1" applyBorder="1" applyAlignment="1">
      <alignment wrapText="1"/>
    </xf>
    <xf numFmtId="3" fontId="20" fillId="6" borderId="2" xfId="0" applyNumberFormat="1" applyFont="1" applyFill="1" applyBorder="1" applyAlignment="1">
      <alignment wrapText="1"/>
    </xf>
    <xf numFmtId="0" fontId="19" fillId="7" borderId="46" xfId="0" applyFont="1" applyFill="1" applyBorder="1" applyAlignment="1">
      <alignment wrapText="1"/>
    </xf>
    <xf numFmtId="0" fontId="19" fillId="7" borderId="45" xfId="0" applyFont="1" applyFill="1" applyBorder="1" applyAlignment="1">
      <alignment wrapText="1"/>
    </xf>
    <xf numFmtId="0" fontId="19" fillId="7" borderId="47" xfId="0" applyFont="1" applyFill="1" applyBorder="1" applyAlignment="1">
      <alignment wrapText="1"/>
    </xf>
    <xf numFmtId="0" fontId="19" fillId="6" borderId="49" xfId="0" applyFont="1" applyFill="1" applyBorder="1" applyAlignment="1">
      <alignment wrapText="1"/>
    </xf>
    <xf numFmtId="0" fontId="19" fillId="6" borderId="46" xfId="0" quotePrefix="1" applyFont="1" applyFill="1" applyBorder="1" applyAlignment="1">
      <alignment wrapText="1"/>
    </xf>
    <xf numFmtId="0" fontId="19" fillId="7" borderId="51" xfId="0" applyFont="1" applyFill="1" applyBorder="1" applyAlignment="1">
      <alignment wrapText="1"/>
    </xf>
    <xf numFmtId="0" fontId="19" fillId="6" borderId="18" xfId="0" applyFont="1" applyFill="1" applyBorder="1" applyAlignment="1">
      <alignment wrapText="1"/>
    </xf>
    <xf numFmtId="0" fontId="22" fillId="6" borderId="18" xfId="0" applyFont="1" applyFill="1" applyBorder="1" applyAlignment="1">
      <alignment wrapText="1"/>
    </xf>
    <xf numFmtId="0" fontId="20" fillId="9" borderId="53" xfId="0" applyFont="1" applyFill="1" applyBorder="1" applyAlignment="1">
      <alignment wrapText="1"/>
    </xf>
    <xf numFmtId="0" fontId="20" fillId="8" borderId="54" xfId="0" applyFont="1" applyFill="1" applyBorder="1" applyAlignment="1">
      <alignment wrapText="1"/>
    </xf>
    <xf numFmtId="0" fontId="20" fillId="8" borderId="55" xfId="0" applyFont="1" applyFill="1" applyBorder="1" applyAlignment="1">
      <alignment wrapText="1"/>
    </xf>
    <xf numFmtId="0" fontId="20" fillId="8" borderId="56" xfId="0" applyFont="1" applyFill="1" applyBorder="1" applyAlignment="1">
      <alignment wrapText="1"/>
    </xf>
    <xf numFmtId="0" fontId="20" fillId="9" borderId="57" xfId="0" applyFont="1" applyFill="1" applyBorder="1" applyAlignment="1">
      <alignment wrapText="1"/>
    </xf>
    <xf numFmtId="0" fontId="20" fillId="9" borderId="54" xfId="0" applyFont="1" applyFill="1" applyBorder="1" applyAlignment="1">
      <alignment wrapText="1"/>
    </xf>
    <xf numFmtId="0" fontId="20" fillId="9" borderId="58" xfId="0" applyFont="1" applyFill="1" applyBorder="1" applyAlignment="1">
      <alignment wrapText="1"/>
    </xf>
    <xf numFmtId="0" fontId="19" fillId="6" borderId="51" xfId="0" quotePrefix="1" applyFont="1" applyFill="1" applyBorder="1" applyAlignment="1">
      <alignment wrapText="1"/>
    </xf>
    <xf numFmtId="0" fontId="19" fillId="7" borderId="52" xfId="0" applyFont="1" applyFill="1" applyBorder="1" applyAlignment="1">
      <alignment wrapText="1"/>
    </xf>
    <xf numFmtId="0" fontId="19" fillId="7" borderId="43" xfId="0" applyFont="1" applyFill="1" applyBorder="1" applyAlignment="1">
      <alignment wrapText="1"/>
    </xf>
    <xf numFmtId="0" fontId="19" fillId="7" borderId="0" xfId="0" applyFont="1" applyFill="1" applyAlignment="1">
      <alignment wrapText="1"/>
    </xf>
    <xf numFmtId="0" fontId="22" fillId="6" borderId="52" xfId="0" applyFont="1" applyFill="1" applyBorder="1" applyAlignment="1">
      <alignment wrapText="1"/>
    </xf>
    <xf numFmtId="0" fontId="19" fillId="7" borderId="18" xfId="0" applyFont="1" applyFill="1" applyBorder="1" applyAlignment="1">
      <alignment wrapText="1"/>
    </xf>
    <xf numFmtId="0" fontId="19" fillId="7" borderId="59" xfId="0" applyFont="1" applyFill="1" applyBorder="1" applyAlignment="1">
      <alignment wrapText="1"/>
    </xf>
    <xf numFmtId="0" fontId="19" fillId="7" borderId="60" xfId="0" applyFont="1" applyFill="1" applyBorder="1" applyAlignment="1">
      <alignment wrapText="1"/>
    </xf>
    <xf numFmtId="0" fontId="20" fillId="8" borderId="61" xfId="0" applyFont="1" applyFill="1" applyBorder="1" applyAlignment="1">
      <alignment wrapText="1"/>
    </xf>
    <xf numFmtId="0" fontId="20" fillId="8" borderId="58" xfId="0" applyFont="1" applyFill="1" applyBorder="1" applyAlignment="1">
      <alignment wrapText="1"/>
    </xf>
    <xf numFmtId="0" fontId="20" fillId="9" borderId="56" xfId="0" applyFont="1" applyFill="1" applyBorder="1" applyAlignment="1">
      <alignment wrapText="1"/>
    </xf>
    <xf numFmtId="0" fontId="22" fillId="7" borderId="62" xfId="0" applyFont="1" applyFill="1" applyBorder="1" applyAlignment="1">
      <alignment wrapText="1"/>
    </xf>
    <xf numFmtId="0" fontId="19" fillId="7" borderId="63" xfId="0" applyFont="1" applyFill="1" applyBorder="1" applyAlignment="1">
      <alignment wrapText="1"/>
    </xf>
    <xf numFmtId="0" fontId="22" fillId="7" borderId="64" xfId="0" applyFont="1" applyFill="1" applyBorder="1" applyAlignment="1">
      <alignment wrapText="1"/>
    </xf>
    <xf numFmtId="0" fontId="19" fillId="7" borderId="65" xfId="0" applyFont="1" applyFill="1" applyBorder="1" applyAlignment="1">
      <alignment wrapText="1"/>
    </xf>
    <xf numFmtId="0" fontId="19" fillId="6" borderId="66" xfId="0" quotePrefix="1" applyFont="1" applyFill="1" applyBorder="1" applyAlignment="1">
      <alignment wrapText="1"/>
    </xf>
    <xf numFmtId="0" fontId="22" fillId="7" borderId="67" xfId="0" applyFont="1" applyFill="1" applyBorder="1" applyAlignment="1">
      <alignment wrapText="1"/>
    </xf>
    <xf numFmtId="0" fontId="19" fillId="7" borderId="68" xfId="0" applyFont="1" applyFill="1" applyBorder="1" applyAlignment="1">
      <alignment wrapText="1"/>
    </xf>
    <xf numFmtId="0" fontId="19" fillId="7" borderId="69" xfId="0" applyFont="1" applyFill="1" applyBorder="1" applyAlignment="1">
      <alignment wrapText="1"/>
    </xf>
    <xf numFmtId="0" fontId="20" fillId="9" borderId="36" xfId="0" applyFont="1" applyFill="1" applyBorder="1" applyAlignment="1">
      <alignment wrapText="1"/>
    </xf>
    <xf numFmtId="0" fontId="20" fillId="8" borderId="38" xfId="0" applyFont="1" applyFill="1" applyBorder="1" applyAlignment="1">
      <alignment wrapText="1"/>
    </xf>
    <xf numFmtId="0" fontId="20" fillId="8" borderId="71" xfId="0" applyFont="1" applyFill="1" applyBorder="1" applyAlignment="1">
      <alignment wrapText="1"/>
    </xf>
    <xf numFmtId="0" fontId="20" fillId="9" borderId="37" xfId="0" applyFont="1" applyFill="1" applyBorder="1" applyAlignment="1">
      <alignment wrapText="1"/>
    </xf>
    <xf numFmtId="0" fontId="20" fillId="9" borderId="72" xfId="0" applyFont="1" applyFill="1" applyBorder="1" applyAlignment="1">
      <alignment wrapText="1"/>
    </xf>
    <xf numFmtId="0" fontId="20" fillId="9" borderId="48" xfId="0" applyFont="1" applyFill="1" applyBorder="1" applyAlignment="1">
      <alignment wrapText="1"/>
    </xf>
    <xf numFmtId="0" fontId="20" fillId="9" borderId="71" xfId="0" applyFont="1" applyFill="1" applyBorder="1" applyAlignment="1">
      <alignment wrapText="1"/>
    </xf>
    <xf numFmtId="0" fontId="18" fillId="7" borderId="61" xfId="0" applyFont="1" applyFill="1" applyBorder="1"/>
    <xf numFmtId="0" fontId="18" fillId="7" borderId="58" xfId="0" applyFont="1" applyFill="1" applyBorder="1"/>
    <xf numFmtId="0" fontId="20" fillId="7" borderId="56" xfId="0" applyFont="1" applyFill="1" applyBorder="1" applyAlignment="1">
      <alignment wrapText="1"/>
    </xf>
    <xf numFmtId="0" fontId="20" fillId="6" borderId="57" xfId="0" applyFont="1" applyFill="1" applyBorder="1" applyAlignment="1">
      <alignment wrapText="1"/>
    </xf>
    <xf numFmtId="0" fontId="19" fillId="6" borderId="54" xfId="0" applyFont="1" applyFill="1" applyBorder="1" applyAlignment="1">
      <alignment wrapText="1"/>
    </xf>
    <xf numFmtId="0" fontId="22" fillId="6" borderId="58" xfId="0" applyFont="1" applyFill="1" applyBorder="1" applyAlignment="1">
      <alignment wrapText="1"/>
    </xf>
    <xf numFmtId="0" fontId="20" fillId="9" borderId="39" xfId="0" applyFont="1" applyFill="1" applyBorder="1" applyAlignment="1">
      <alignment wrapText="1"/>
    </xf>
    <xf numFmtId="0" fontId="27" fillId="8" borderId="41" xfId="0" applyFont="1" applyFill="1" applyBorder="1"/>
    <xf numFmtId="0" fontId="27" fillId="8" borderId="73" xfId="0" applyFont="1" applyFill="1" applyBorder="1"/>
    <xf numFmtId="0" fontId="20" fillId="9" borderId="40" xfId="0" applyFont="1" applyFill="1" applyBorder="1" applyAlignment="1">
      <alignment wrapText="1"/>
    </xf>
    <xf numFmtId="0" fontId="20" fillId="9" borderId="74" xfId="0" applyFont="1" applyFill="1" applyBorder="1" applyAlignment="1">
      <alignment wrapText="1"/>
    </xf>
    <xf numFmtId="0" fontId="20" fillId="9" borderId="75" xfId="0" applyFont="1" applyFill="1" applyBorder="1" applyAlignment="1">
      <alignment wrapText="1"/>
    </xf>
    <xf numFmtId="0" fontId="20" fillId="9" borderId="73" xfId="0" applyFont="1" applyFill="1" applyBorder="1" applyAlignment="1">
      <alignment wrapText="1"/>
    </xf>
    <xf numFmtId="0" fontId="20" fillId="10" borderId="25" xfId="0" applyFont="1" applyFill="1" applyBorder="1" applyAlignment="1">
      <alignment wrapText="1"/>
    </xf>
    <xf numFmtId="0" fontId="20" fillId="10" borderId="41" xfId="0" applyFont="1" applyFill="1" applyBorder="1" applyAlignment="1">
      <alignment wrapText="1"/>
    </xf>
    <xf numFmtId="0" fontId="20" fillId="10" borderId="73" xfId="0" applyFont="1" applyFill="1" applyBorder="1" applyAlignment="1">
      <alignment wrapText="1"/>
    </xf>
    <xf numFmtId="0" fontId="20" fillId="10" borderId="24" xfId="0" applyFont="1" applyFill="1" applyBorder="1" applyAlignment="1">
      <alignment wrapText="1"/>
    </xf>
    <xf numFmtId="0" fontId="20" fillId="10" borderId="76" xfId="0" applyFont="1" applyFill="1" applyBorder="1" applyAlignment="1">
      <alignment wrapText="1"/>
    </xf>
    <xf numFmtId="0" fontId="20" fillId="10" borderId="23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Alignment="1">
      <alignment wrapText="1"/>
    </xf>
    <xf numFmtId="164" fontId="0" fillId="4" borderId="11" xfId="0" applyNumberForma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2" borderId="20" xfId="0" applyFont="1" applyFill="1" applyBorder="1" applyAlignment="1">
      <alignment horizontal="left" wrapText="1"/>
    </xf>
    <xf numFmtId="0" fontId="4" fillId="2" borderId="21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49" fontId="6" fillId="3" borderId="4" xfId="0" applyNumberFormat="1" applyFont="1" applyFill="1" applyBorder="1" applyAlignment="1" applyProtection="1">
      <alignment horizontal="left" wrapText="1"/>
      <protection locked="0"/>
    </xf>
    <xf numFmtId="49" fontId="6" fillId="3" borderId="5" xfId="0" applyNumberFormat="1" applyFont="1" applyFill="1" applyBorder="1" applyAlignment="1" applyProtection="1">
      <alignment horizontal="left" wrapText="1"/>
      <protection locked="0"/>
    </xf>
    <xf numFmtId="49" fontId="6" fillId="3" borderId="1" xfId="0" applyNumberFormat="1" applyFont="1" applyFill="1" applyBorder="1" applyAlignment="1" applyProtection="1">
      <alignment horizontal="left" wrapText="1"/>
      <protection locked="0"/>
    </xf>
    <xf numFmtId="49" fontId="6" fillId="3" borderId="7" xfId="0" applyNumberFormat="1" applyFont="1" applyFill="1" applyBorder="1" applyAlignment="1" applyProtection="1">
      <alignment horizontal="left" wrapText="1"/>
      <protection locked="0"/>
    </xf>
    <xf numFmtId="49" fontId="6" fillId="3" borderId="9" xfId="0" applyNumberFormat="1" applyFont="1" applyFill="1" applyBorder="1" applyAlignment="1" applyProtection="1">
      <alignment horizontal="left" wrapText="1"/>
      <protection locked="0"/>
    </xf>
    <xf numFmtId="49" fontId="6" fillId="3" borderId="10" xfId="0" applyNumberFormat="1" applyFont="1" applyFill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164" fontId="10" fillId="4" borderId="29" xfId="0" applyNumberFormat="1" applyFont="1" applyFill="1" applyBorder="1" applyAlignment="1">
      <alignment horizontal="right" wrapText="1"/>
    </xf>
    <xf numFmtId="164" fontId="10" fillId="4" borderId="30" xfId="0" applyNumberFormat="1" applyFont="1" applyFill="1" applyBorder="1" applyAlignment="1">
      <alignment horizontal="right" wrapText="1"/>
    </xf>
    <xf numFmtId="164" fontId="10" fillId="4" borderId="31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7" fillId="0" borderId="24" xfId="0" applyFont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wrapText="1"/>
    </xf>
    <xf numFmtId="49" fontId="6" fillId="4" borderId="7" xfId="0" applyNumberFormat="1" applyFont="1" applyFill="1" applyBorder="1" applyAlignment="1">
      <alignment horizontal="left" wrapText="1"/>
    </xf>
    <xf numFmtId="49" fontId="6" fillId="4" borderId="9" xfId="0" applyNumberFormat="1" applyFont="1" applyFill="1" applyBorder="1" applyAlignment="1">
      <alignment horizontal="left" wrapText="1"/>
    </xf>
    <xf numFmtId="49" fontId="6" fillId="4" borderId="10" xfId="0" applyNumberFormat="1" applyFont="1" applyFill="1" applyBorder="1" applyAlignment="1">
      <alignment horizontal="left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1" fillId="6" borderId="52" xfId="0" applyFont="1" applyFill="1" applyBorder="1" applyAlignment="1">
      <alignment wrapText="1"/>
    </xf>
    <xf numFmtId="0" fontId="21" fillId="6" borderId="48" xfId="0" applyFont="1" applyFill="1" applyBorder="1" applyAlignment="1">
      <alignment wrapText="1"/>
    </xf>
    <xf numFmtId="0" fontId="20" fillId="6" borderId="20" xfId="0" applyFont="1" applyFill="1" applyBorder="1" applyAlignment="1">
      <alignment wrapText="1"/>
    </xf>
    <xf numFmtId="0" fontId="20" fillId="6" borderId="21" xfId="0" applyFont="1" applyFill="1" applyBorder="1" applyAlignment="1">
      <alignment wrapText="1"/>
    </xf>
    <xf numFmtId="0" fontId="19" fillId="6" borderId="20" xfId="0" applyFont="1" applyFill="1" applyBorder="1" applyAlignment="1">
      <alignment wrapText="1"/>
    </xf>
    <xf numFmtId="0" fontId="19" fillId="6" borderId="21" xfId="0" applyFont="1" applyFill="1" applyBorder="1" applyAlignment="1">
      <alignment wrapText="1"/>
    </xf>
    <xf numFmtId="0" fontId="19" fillId="6" borderId="44" xfId="0" applyFont="1" applyFill="1" applyBorder="1" applyAlignment="1">
      <alignment wrapText="1"/>
    </xf>
    <xf numFmtId="0" fontId="19" fillId="6" borderId="43" xfId="0" applyFont="1" applyFill="1" applyBorder="1" applyAlignment="1">
      <alignment wrapText="1"/>
    </xf>
    <xf numFmtId="0" fontId="19" fillId="6" borderId="0" xfId="0" applyFont="1" applyFill="1" applyAlignment="1">
      <alignment wrapText="1"/>
    </xf>
    <xf numFmtId="0" fontId="19" fillId="6" borderId="42" xfId="0" applyFont="1" applyFill="1" applyBorder="1" applyAlignment="1">
      <alignment wrapText="1"/>
    </xf>
    <xf numFmtId="0" fontId="18" fillId="6" borderId="40" xfId="0" applyFont="1" applyFill="1" applyBorder="1" applyAlignment="1">
      <alignment wrapText="1"/>
    </xf>
    <xf numFmtId="0" fontId="18" fillId="6" borderId="39" xfId="0" applyFont="1" applyFill="1" applyBorder="1" applyAlignment="1">
      <alignment wrapText="1"/>
    </xf>
    <xf numFmtId="0" fontId="18" fillId="6" borderId="37" xfId="0" applyFont="1" applyFill="1" applyBorder="1" applyAlignment="1">
      <alignment wrapText="1"/>
    </xf>
    <xf numFmtId="0" fontId="18" fillId="6" borderId="36" xfId="0" applyFont="1" applyFill="1" applyBorder="1" applyAlignment="1">
      <alignment wrapText="1"/>
    </xf>
    <xf numFmtId="0" fontId="22" fillId="6" borderId="70" xfId="0" applyFont="1" applyFill="1" applyBorder="1" applyAlignment="1">
      <alignment wrapText="1"/>
    </xf>
    <xf numFmtId="0" fontId="22" fillId="6" borderId="43" xfId="0" applyFont="1" applyFill="1" applyBorder="1" applyAlignment="1">
      <alignment wrapText="1"/>
    </xf>
    <xf numFmtId="0" fontId="25" fillId="6" borderId="52" xfId="0" applyFont="1" applyFill="1" applyBorder="1" applyAlignment="1">
      <alignment wrapText="1"/>
    </xf>
    <xf numFmtId="0" fontId="19" fillId="6" borderId="50" xfId="0" applyFont="1" applyFill="1" applyBorder="1" applyAlignment="1">
      <alignment wrapText="1"/>
    </xf>
  </cellXfs>
  <cellStyles count="5">
    <cellStyle name="Mena" xfId="4" builtinId="4"/>
    <cellStyle name="Normálna" xfId="0" builtinId="0"/>
    <cellStyle name="Normálna 2" xfId="3" xr:uid="{00000000-0005-0000-0000-000001000000}"/>
    <cellStyle name="Normálna 3" xfId="2" xr:uid="{00000000-0005-0000-0000-000002000000}"/>
    <cellStyle name="Normálne 2" xfId="1" xr:uid="{00000000-0005-0000-0000-000003000000}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RozvojovprojektyNCZI/Zdielane%20dokumenty/Onkoassist/VO/Cennik/NCZI_onkoAsist_Strukturovany_rozpocet_v_0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ácia"/>
      <sheetName val="Dielo OnkoAsist"/>
      <sheetName val="SLA - paušálne služby"/>
      <sheetName val="SLA - objednávkové služby"/>
    </sheetNames>
    <sheetDataSet>
      <sheetData sheetId="0" refreshError="1"/>
      <sheetData sheetId="1">
        <row r="32">
          <cell r="G32">
            <v>0</v>
          </cell>
          <cell r="H32">
            <v>0</v>
          </cell>
          <cell r="I32">
            <v>0</v>
          </cell>
        </row>
      </sheetData>
      <sheetData sheetId="2"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I17"/>
  <sheetViews>
    <sheetView showGridLines="0" zoomScale="120" zoomScaleNormal="120" workbookViewId="0">
      <selection activeCell="B35" sqref="B35"/>
    </sheetView>
  </sheetViews>
  <sheetFormatPr baseColWidth="10" defaultColWidth="10.83203125" defaultRowHeight="16" x14ac:dyDescent="0.2"/>
  <cols>
    <col min="1" max="1" width="6.83203125" style="1" customWidth="1"/>
    <col min="2" max="2" width="67.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16"/>
    </row>
    <row r="3" spans="2:9" customFormat="1" x14ac:dyDescent="0.2">
      <c r="B3" s="160" t="s">
        <v>0</v>
      </c>
      <c r="C3" s="161"/>
      <c r="D3" s="154" t="s">
        <v>1</v>
      </c>
      <c r="E3" s="154"/>
      <c r="F3" s="154"/>
      <c r="G3" s="154"/>
      <c r="H3" s="154"/>
      <c r="I3" s="155"/>
    </row>
    <row r="4" spans="2:9" customFormat="1" x14ac:dyDescent="0.2">
      <c r="B4" s="150" t="s">
        <v>2</v>
      </c>
      <c r="C4" s="151"/>
      <c r="D4" s="156" t="s">
        <v>1</v>
      </c>
      <c r="E4" s="156"/>
      <c r="F4" s="156"/>
      <c r="G4" s="156"/>
      <c r="H4" s="156"/>
      <c r="I4" s="157"/>
    </row>
    <row r="5" spans="2:9" customFormat="1" x14ac:dyDescent="0.2">
      <c r="B5" s="150" t="s">
        <v>3</v>
      </c>
      <c r="C5" s="151"/>
      <c r="D5" s="156" t="s">
        <v>1</v>
      </c>
      <c r="E5" s="156"/>
      <c r="F5" s="156"/>
      <c r="G5" s="156"/>
      <c r="H5" s="156"/>
      <c r="I5" s="157"/>
    </row>
    <row r="6" spans="2:9" customFormat="1" x14ac:dyDescent="0.2">
      <c r="B6" s="150" t="s">
        <v>4</v>
      </c>
      <c r="C6" s="151"/>
      <c r="D6" s="156" t="s">
        <v>1</v>
      </c>
      <c r="E6" s="156"/>
      <c r="F6" s="156"/>
      <c r="G6" s="156"/>
      <c r="H6" s="156"/>
      <c r="I6" s="157"/>
    </row>
    <row r="7" spans="2:9" customFormat="1" ht="17" thickBot="1" x14ac:dyDescent="0.25">
      <c r="B7" s="152" t="s">
        <v>5</v>
      </c>
      <c r="C7" s="153"/>
      <c r="D7" s="158" t="s">
        <v>1</v>
      </c>
      <c r="E7" s="158"/>
      <c r="F7" s="158"/>
      <c r="G7" s="158"/>
      <c r="H7" s="158"/>
      <c r="I7" s="159"/>
    </row>
    <row r="9" spans="2:9" ht="17" thickBot="1" x14ac:dyDescent="0.25"/>
    <row r="10" spans="2:9" ht="37" customHeight="1" thickBot="1" x14ac:dyDescent="0.25">
      <c r="B10" s="141" t="s">
        <v>6</v>
      </c>
      <c r="C10" s="142"/>
      <c r="D10" s="142"/>
      <c r="E10" s="142"/>
      <c r="F10" s="142"/>
      <c r="G10" s="142"/>
      <c r="H10" s="142"/>
      <c r="I10" s="143"/>
    </row>
    <row r="11" spans="2:9" s="2" customFormat="1" ht="35" thickBot="1" x14ac:dyDescent="0.25">
      <c r="B11" s="44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7" t="s">
        <v>12</v>
      </c>
      <c r="H11" s="7" t="s">
        <v>13</v>
      </c>
      <c r="I11" s="8" t="s">
        <v>14</v>
      </c>
    </row>
    <row r="12" spans="2:9" ht="27" customHeight="1" x14ac:dyDescent="0.2">
      <c r="B12" s="45" t="s">
        <v>15</v>
      </c>
      <c r="C12" s="140"/>
      <c r="D12" s="140"/>
      <c r="E12" s="140"/>
      <c r="F12" s="140"/>
      <c r="G12" s="36">
        <f>'Dielo OnkoAsist'!G23</f>
        <v>0</v>
      </c>
      <c r="H12" s="36">
        <f>'Dielo OnkoAsist'!H23</f>
        <v>0</v>
      </c>
      <c r="I12" s="37">
        <f>'Dielo OnkoAsist'!I23</f>
        <v>0</v>
      </c>
    </row>
    <row r="13" spans="2:9" ht="17" x14ac:dyDescent="0.2">
      <c r="B13" s="46" t="s">
        <v>16</v>
      </c>
      <c r="C13" s="22">
        <f>'SLA - paušálne služby'!C14</f>
        <v>0</v>
      </c>
      <c r="D13" s="22">
        <f>'SLA - paušálne služby'!D14</f>
        <v>0</v>
      </c>
      <c r="E13" s="22">
        <f>'SLA - paušálne služby'!E14</f>
        <v>0</v>
      </c>
      <c r="F13" s="40">
        <f>'SLA - paušálne služby'!F14</f>
        <v>60</v>
      </c>
      <c r="G13" s="22">
        <f>'SLA - paušálne služby'!G14</f>
        <v>0</v>
      </c>
      <c r="H13" s="22">
        <f>'SLA - paušálne služby'!H14</f>
        <v>0</v>
      </c>
      <c r="I13" s="28">
        <f>'SLA - paušálne služby'!I14</f>
        <v>0</v>
      </c>
    </row>
    <row r="14" spans="2:9" ht="18" thickBot="1" x14ac:dyDescent="0.25">
      <c r="B14" s="47" t="s">
        <v>17</v>
      </c>
      <c r="C14" s="41">
        <f>'SLA - objednávkové služby'!C11</f>
        <v>0</v>
      </c>
      <c r="D14" s="41">
        <f>'SLA - objednávkové služby'!D11</f>
        <v>0</v>
      </c>
      <c r="E14" s="41">
        <f>'SLA - objednávkové služby'!E11</f>
        <v>0</v>
      </c>
      <c r="F14" s="42">
        <f>'SLA - objednávkové služby'!F11</f>
        <v>3000</v>
      </c>
      <c r="G14" s="41">
        <f>'SLA - objednávkové služby'!G11</f>
        <v>0</v>
      </c>
      <c r="H14" s="41">
        <f>'SLA - objednávkové služby'!H11</f>
        <v>0</v>
      </c>
      <c r="I14" s="43">
        <f>'SLA - objednávkové služby'!I11</f>
        <v>0</v>
      </c>
    </row>
    <row r="15" spans="2:9" s="2" customFormat="1" ht="22" thickBot="1" x14ac:dyDescent="0.3">
      <c r="B15" s="147" t="s">
        <v>18</v>
      </c>
      <c r="C15" s="148"/>
      <c r="D15" s="148"/>
      <c r="E15" s="148"/>
      <c r="F15" s="149"/>
      <c r="G15" s="38">
        <f>SUM(G12:G14)</f>
        <v>0</v>
      </c>
      <c r="H15" s="38">
        <f>SUM(H12:H14)</f>
        <v>0</v>
      </c>
      <c r="I15" s="39">
        <f>SUM(I12:I14)</f>
        <v>0</v>
      </c>
    </row>
    <row r="16" spans="2:9" x14ac:dyDescent="0.2">
      <c r="B16" s="144"/>
      <c r="C16" s="145"/>
      <c r="D16" s="145"/>
      <c r="E16" s="145"/>
      <c r="F16" s="145"/>
      <c r="G16" s="145"/>
      <c r="H16" s="145"/>
      <c r="I16" s="145"/>
    </row>
    <row r="17" spans="2:9" x14ac:dyDescent="0.2">
      <c r="B17" s="146" t="s">
        <v>19</v>
      </c>
      <c r="C17" s="146"/>
      <c r="D17" s="146"/>
      <c r="E17" s="146"/>
      <c r="F17" s="146"/>
      <c r="G17" s="146"/>
      <c r="H17" s="146"/>
      <c r="I17" s="146"/>
    </row>
  </sheetData>
  <sheetProtection formatCells="0" formatColumns="0" formatRows="0"/>
  <mergeCells count="15">
    <mergeCell ref="B6:C6"/>
    <mergeCell ref="B7:C7"/>
    <mergeCell ref="D3:I3"/>
    <mergeCell ref="D4:I4"/>
    <mergeCell ref="D5:I5"/>
    <mergeCell ref="D6:I6"/>
    <mergeCell ref="D7:I7"/>
    <mergeCell ref="B3:C3"/>
    <mergeCell ref="B4:C4"/>
    <mergeCell ref="B5:C5"/>
    <mergeCell ref="C12:F12"/>
    <mergeCell ref="B10:I10"/>
    <mergeCell ref="B16:I16"/>
    <mergeCell ref="B17:I17"/>
    <mergeCell ref="B15:F15"/>
  </mergeCells>
  <pageMargins left="0.7" right="0.7" top="0.75" bottom="0.75" header="0.3" footer="0.3"/>
  <pageSetup paperSize="9" scale="67" fitToHeight="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47A4-A931-2D4E-B631-4FE254E42661}">
  <sheetPr>
    <tabColor rgb="FF92D050"/>
    <pageSetUpPr fitToPage="1"/>
  </sheetPr>
  <dimension ref="B2:K36"/>
  <sheetViews>
    <sheetView showGridLines="0" topLeftCell="A7" zoomScale="125" workbookViewId="0">
      <selection activeCell="B21" sqref="B21"/>
    </sheetView>
  </sheetViews>
  <sheetFormatPr baseColWidth="10" defaultColWidth="10.83203125" defaultRowHeight="16" x14ac:dyDescent="0.2"/>
  <cols>
    <col min="1" max="1" width="6.83203125" style="1" customWidth="1"/>
    <col min="2" max="2" width="39.8320312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16"/>
    </row>
    <row r="3" spans="2:9" customFormat="1" x14ac:dyDescent="0.2">
      <c r="B3" s="160" t="s">
        <v>0</v>
      </c>
      <c r="C3" s="161"/>
      <c r="D3" s="176" t="str">
        <f>Sumarizácia!D3</f>
        <v xml:space="preserve"> </v>
      </c>
      <c r="E3" s="176"/>
      <c r="F3" s="176"/>
      <c r="G3" s="176"/>
      <c r="H3" s="176"/>
      <c r="I3" s="177"/>
    </row>
    <row r="4" spans="2:9" customFormat="1" x14ac:dyDescent="0.2">
      <c r="B4" s="150" t="s">
        <v>2</v>
      </c>
      <c r="C4" s="151"/>
      <c r="D4" s="172" t="str">
        <f>Sumarizácia!D4</f>
        <v xml:space="preserve"> </v>
      </c>
      <c r="E4" s="172"/>
      <c r="F4" s="172"/>
      <c r="G4" s="172"/>
      <c r="H4" s="172"/>
      <c r="I4" s="173"/>
    </row>
    <row r="5" spans="2:9" customFormat="1" x14ac:dyDescent="0.2">
      <c r="B5" s="150" t="s">
        <v>3</v>
      </c>
      <c r="C5" s="151"/>
      <c r="D5" s="172" t="str">
        <f>Sumarizácia!D5</f>
        <v xml:space="preserve"> </v>
      </c>
      <c r="E5" s="172"/>
      <c r="F5" s="172"/>
      <c r="G5" s="172"/>
      <c r="H5" s="172"/>
      <c r="I5" s="173"/>
    </row>
    <row r="6" spans="2:9" customFormat="1" x14ac:dyDescent="0.2">
      <c r="B6" s="150" t="s">
        <v>4</v>
      </c>
      <c r="C6" s="151"/>
      <c r="D6" s="172" t="str">
        <f>Sumarizácia!D6</f>
        <v xml:space="preserve"> </v>
      </c>
      <c r="E6" s="172"/>
      <c r="F6" s="172"/>
      <c r="G6" s="172"/>
      <c r="H6" s="172"/>
      <c r="I6" s="173"/>
    </row>
    <row r="7" spans="2:9" customFormat="1" ht="17" thickBot="1" x14ac:dyDescent="0.25">
      <c r="B7" s="152" t="s">
        <v>20</v>
      </c>
      <c r="C7" s="153"/>
      <c r="D7" s="174" t="str">
        <f>Sumarizácia!D7</f>
        <v xml:space="preserve"> </v>
      </c>
      <c r="E7" s="174"/>
      <c r="F7" s="174"/>
      <c r="G7" s="174"/>
      <c r="H7" s="174"/>
      <c r="I7" s="175"/>
    </row>
    <row r="9" spans="2:9" ht="17" thickBot="1" x14ac:dyDescent="0.25"/>
    <row r="10" spans="2:9" ht="22" thickBot="1" x14ac:dyDescent="0.25">
      <c r="B10" s="141" t="s">
        <v>21</v>
      </c>
      <c r="C10" s="142"/>
      <c r="D10" s="142"/>
      <c r="E10" s="142"/>
      <c r="F10" s="142"/>
      <c r="G10" s="142"/>
      <c r="H10" s="142"/>
      <c r="I10" s="143"/>
    </row>
    <row r="11" spans="2:9" s="2" customFormat="1" ht="35" thickBot="1" x14ac:dyDescent="0.25">
      <c r="B11" s="5" t="s">
        <v>22</v>
      </c>
      <c r="C11" s="6" t="s">
        <v>23</v>
      </c>
      <c r="D11" s="7" t="s">
        <v>9</v>
      </c>
      <c r="E11" s="7" t="s">
        <v>24</v>
      </c>
      <c r="F11" s="7" t="s">
        <v>25</v>
      </c>
      <c r="G11" s="7" t="s">
        <v>12</v>
      </c>
      <c r="H11" s="7" t="s">
        <v>13</v>
      </c>
      <c r="I11" s="8" t="s">
        <v>14</v>
      </c>
    </row>
    <row r="12" spans="2:9" ht="17" x14ac:dyDescent="0.2">
      <c r="B12" s="9" t="s">
        <v>26</v>
      </c>
      <c r="C12" s="52"/>
      <c r="D12" s="54">
        <f>C12*20%</f>
        <v>0</v>
      </c>
      <c r="E12" s="11">
        <f>C12+D12</f>
        <v>0</v>
      </c>
      <c r="F12" s="56"/>
      <c r="G12" s="11">
        <f>C12*F12</f>
        <v>0</v>
      </c>
      <c r="H12" s="11">
        <f>G12*20%</f>
        <v>0</v>
      </c>
      <c r="I12" s="12">
        <f>G12+H12</f>
        <v>0</v>
      </c>
    </row>
    <row r="13" spans="2:9" ht="17" x14ac:dyDescent="0.2">
      <c r="B13" s="4" t="s">
        <v>27</v>
      </c>
      <c r="C13" s="52"/>
      <c r="D13" s="54">
        <f t="shared" ref="D13:D21" si="0">C13*20%</f>
        <v>0</v>
      </c>
      <c r="E13" s="11">
        <f t="shared" ref="E13:E21" si="1">C13+D13</f>
        <v>0</v>
      </c>
      <c r="F13" s="56"/>
      <c r="G13" s="11">
        <f t="shared" ref="G13:G21" si="2">C13*F13</f>
        <v>0</v>
      </c>
      <c r="H13" s="11">
        <f t="shared" ref="H13:H21" si="3">G13*20%</f>
        <v>0</v>
      </c>
      <c r="I13" s="12">
        <f t="shared" ref="I13:I21" si="4">G13+H13</f>
        <v>0</v>
      </c>
    </row>
    <row r="14" spans="2:9" ht="17" x14ac:dyDescent="0.2">
      <c r="B14" s="3" t="s">
        <v>28</v>
      </c>
      <c r="C14" s="52"/>
      <c r="D14" s="54">
        <f t="shared" si="0"/>
        <v>0</v>
      </c>
      <c r="E14" s="11">
        <f t="shared" si="1"/>
        <v>0</v>
      </c>
      <c r="F14" s="56"/>
      <c r="G14" s="11">
        <f t="shared" si="2"/>
        <v>0</v>
      </c>
      <c r="H14" s="11">
        <f t="shared" si="3"/>
        <v>0</v>
      </c>
      <c r="I14" s="12">
        <f t="shared" si="4"/>
        <v>0</v>
      </c>
    </row>
    <row r="15" spans="2:9" ht="17" x14ac:dyDescent="0.2">
      <c r="B15" s="4" t="s">
        <v>29</v>
      </c>
      <c r="C15" s="53"/>
      <c r="D15" s="54">
        <f t="shared" si="0"/>
        <v>0</v>
      </c>
      <c r="E15" s="11">
        <f t="shared" si="1"/>
        <v>0</v>
      </c>
      <c r="F15" s="57"/>
      <c r="G15" s="11">
        <f t="shared" si="2"/>
        <v>0</v>
      </c>
      <c r="H15" s="11">
        <f t="shared" si="3"/>
        <v>0</v>
      </c>
      <c r="I15" s="12">
        <f t="shared" si="4"/>
        <v>0</v>
      </c>
    </row>
    <row r="16" spans="2:9" ht="17" x14ac:dyDescent="0.2">
      <c r="B16" s="4" t="s">
        <v>30</v>
      </c>
      <c r="C16" s="53"/>
      <c r="D16" s="54">
        <f t="shared" si="0"/>
        <v>0</v>
      </c>
      <c r="E16" s="11">
        <f t="shared" si="1"/>
        <v>0</v>
      </c>
      <c r="F16" s="57"/>
      <c r="G16" s="11">
        <f t="shared" si="2"/>
        <v>0</v>
      </c>
      <c r="H16" s="11">
        <f t="shared" si="3"/>
        <v>0</v>
      </c>
      <c r="I16" s="12">
        <f t="shared" si="4"/>
        <v>0</v>
      </c>
    </row>
    <row r="17" spans="2:11" ht="17" x14ac:dyDescent="0.2">
      <c r="B17" s="3" t="s">
        <v>31</v>
      </c>
      <c r="C17" s="53"/>
      <c r="D17" s="54">
        <f t="shared" si="0"/>
        <v>0</v>
      </c>
      <c r="E17" s="11">
        <f t="shared" si="1"/>
        <v>0</v>
      </c>
      <c r="F17" s="57"/>
      <c r="G17" s="11">
        <f t="shared" si="2"/>
        <v>0</v>
      </c>
      <c r="H17" s="11">
        <f t="shared" si="3"/>
        <v>0</v>
      </c>
      <c r="I17" s="12">
        <f t="shared" si="4"/>
        <v>0</v>
      </c>
    </row>
    <row r="18" spans="2:11" ht="17" x14ac:dyDescent="0.2">
      <c r="B18" s="4" t="s">
        <v>32</v>
      </c>
      <c r="C18" s="53"/>
      <c r="D18" s="54">
        <f t="shared" si="0"/>
        <v>0</v>
      </c>
      <c r="E18" s="11">
        <f t="shared" si="1"/>
        <v>0</v>
      </c>
      <c r="F18" s="57"/>
      <c r="G18" s="11">
        <f t="shared" si="2"/>
        <v>0</v>
      </c>
      <c r="H18" s="11">
        <f t="shared" si="3"/>
        <v>0</v>
      </c>
      <c r="I18" s="12">
        <f t="shared" si="4"/>
        <v>0</v>
      </c>
    </row>
    <row r="19" spans="2:11" ht="17" x14ac:dyDescent="0.2">
      <c r="B19" s="4" t="s">
        <v>33</v>
      </c>
      <c r="C19" s="53"/>
      <c r="D19" s="54">
        <f t="shared" si="0"/>
        <v>0</v>
      </c>
      <c r="E19" s="11">
        <f t="shared" si="1"/>
        <v>0</v>
      </c>
      <c r="F19" s="57"/>
      <c r="G19" s="11">
        <f t="shared" si="2"/>
        <v>0</v>
      </c>
      <c r="H19" s="11">
        <f t="shared" si="3"/>
        <v>0</v>
      </c>
      <c r="I19" s="12">
        <f t="shared" si="4"/>
        <v>0</v>
      </c>
    </row>
    <row r="20" spans="2:11" ht="17" x14ac:dyDescent="0.2">
      <c r="B20" s="4" t="s">
        <v>34</v>
      </c>
      <c r="C20" s="53"/>
      <c r="D20" s="54">
        <f t="shared" si="0"/>
        <v>0</v>
      </c>
      <c r="E20" s="11">
        <f t="shared" si="1"/>
        <v>0</v>
      </c>
      <c r="F20" s="57"/>
      <c r="G20" s="11">
        <f t="shared" si="2"/>
        <v>0</v>
      </c>
      <c r="H20" s="11">
        <f t="shared" si="3"/>
        <v>0</v>
      </c>
      <c r="I20" s="12">
        <f t="shared" si="4"/>
        <v>0</v>
      </c>
    </row>
    <row r="21" spans="2:11" ht="34" x14ac:dyDescent="0.2">
      <c r="B21" s="4" t="s">
        <v>35</v>
      </c>
      <c r="C21" s="53"/>
      <c r="D21" s="55">
        <f t="shared" si="0"/>
        <v>0</v>
      </c>
      <c r="E21" s="13">
        <f t="shared" si="1"/>
        <v>0</v>
      </c>
      <c r="F21" s="57"/>
      <c r="G21" s="13">
        <f t="shared" si="2"/>
        <v>0</v>
      </c>
      <c r="H21" s="11">
        <f t="shared" si="3"/>
        <v>0</v>
      </c>
      <c r="I21" s="12">
        <f t="shared" si="4"/>
        <v>0</v>
      </c>
    </row>
    <row r="22" spans="2:11" ht="17" x14ac:dyDescent="0.2">
      <c r="B22" s="10" t="s">
        <v>36</v>
      </c>
      <c r="C22" s="162" t="s">
        <v>37</v>
      </c>
      <c r="D22" s="163"/>
      <c r="E22" s="163"/>
      <c r="F22" s="164"/>
      <c r="G22" s="13">
        <f>Dielo_licencie_spolu_bez_DPH</f>
        <v>0</v>
      </c>
      <c r="H22" s="11">
        <f>Dielo_licencie_spolu_DPH</f>
        <v>0</v>
      </c>
      <c r="I22" s="12">
        <f>Dielo_licencie_spolu_s_DPH</f>
        <v>0</v>
      </c>
    </row>
    <row r="23" spans="2:11" s="2" customFormat="1" ht="20" customHeight="1" thickBot="1" x14ac:dyDescent="0.25">
      <c r="B23" s="167" t="s">
        <v>38</v>
      </c>
      <c r="C23" s="168"/>
      <c r="D23" s="168"/>
      <c r="E23" s="168"/>
      <c r="F23" s="169"/>
      <c r="G23" s="14">
        <f>SUM(G12:G22)</f>
        <v>0</v>
      </c>
      <c r="H23" s="14">
        <f>SUM(H12:H22)</f>
        <v>0</v>
      </c>
      <c r="I23" s="15">
        <f>SUM(I12:I22)</f>
        <v>0</v>
      </c>
    </row>
    <row r="24" spans="2:11" ht="29" customHeight="1" x14ac:dyDescent="0.2">
      <c r="B24" s="171" t="s">
        <v>100</v>
      </c>
      <c r="C24" s="145"/>
      <c r="D24" s="145"/>
      <c r="E24" s="145"/>
      <c r="F24" s="145"/>
      <c r="G24" s="145"/>
      <c r="H24" s="145"/>
      <c r="I24" s="145"/>
    </row>
    <row r="25" spans="2:11" ht="27.75" customHeight="1" x14ac:dyDescent="0.2">
      <c r="B25" s="165" t="s">
        <v>39</v>
      </c>
      <c r="C25" s="166"/>
      <c r="D25" s="166"/>
      <c r="E25" s="166"/>
      <c r="F25" s="166"/>
      <c r="G25" s="166"/>
      <c r="H25" s="166"/>
      <c r="I25" s="166"/>
    </row>
    <row r="26" spans="2:11" ht="17" thickBot="1" x14ac:dyDescent="0.25"/>
    <row r="27" spans="2:11" ht="22" thickBot="1" x14ac:dyDescent="0.25">
      <c r="B27" s="141" t="s">
        <v>40</v>
      </c>
      <c r="C27" s="142"/>
      <c r="D27" s="142"/>
      <c r="E27" s="142"/>
      <c r="F27" s="142"/>
      <c r="G27" s="142"/>
      <c r="H27" s="142"/>
      <c r="I27" s="143"/>
    </row>
    <row r="28" spans="2:11" ht="35" thickBot="1" x14ac:dyDescent="0.25">
      <c r="B28" s="5" t="s">
        <v>41</v>
      </c>
      <c r="C28" s="6" t="s">
        <v>8</v>
      </c>
      <c r="D28" s="7" t="s">
        <v>9</v>
      </c>
      <c r="E28" s="7" t="s">
        <v>42</v>
      </c>
      <c r="F28" s="7" t="s">
        <v>43</v>
      </c>
      <c r="G28" s="7" t="s">
        <v>44</v>
      </c>
      <c r="H28" s="7" t="s">
        <v>13</v>
      </c>
      <c r="I28" s="8" t="s">
        <v>14</v>
      </c>
    </row>
    <row r="29" spans="2:11" ht="52" thickBot="1" x14ac:dyDescent="0.25">
      <c r="B29" s="64" t="s">
        <v>67</v>
      </c>
      <c r="C29" s="52"/>
      <c r="D29" s="54">
        <f>C29*20%</f>
        <v>0</v>
      </c>
      <c r="E29" s="54">
        <f>C29+D29</f>
        <v>0</v>
      </c>
      <c r="F29" s="56"/>
      <c r="G29" s="54">
        <f>C29*F29</f>
        <v>0</v>
      </c>
      <c r="H29" s="54">
        <f>G29*20%</f>
        <v>0</v>
      </c>
      <c r="I29" s="65">
        <f>G29+H29</f>
        <v>0</v>
      </c>
    </row>
    <row r="30" spans="2:11" ht="17" thickBot="1" x14ac:dyDescent="0.25">
      <c r="B30" s="64"/>
      <c r="C30" s="52"/>
      <c r="D30" s="54">
        <f>C30*20%</f>
        <v>0</v>
      </c>
      <c r="E30" s="54">
        <f>C30+D30</f>
        <v>0</v>
      </c>
      <c r="F30" s="56"/>
      <c r="G30" s="54">
        <f>C30*F30</f>
        <v>0</v>
      </c>
      <c r="H30" s="54">
        <f>G30*20%</f>
        <v>0</v>
      </c>
      <c r="I30" s="65">
        <f>G30+H30</f>
        <v>0</v>
      </c>
    </row>
    <row r="31" spans="2:11" ht="17" thickBot="1" x14ac:dyDescent="0.25">
      <c r="B31" s="64"/>
      <c r="C31" s="52"/>
      <c r="D31" s="54">
        <f>C31*20%</f>
        <v>0</v>
      </c>
      <c r="E31" s="54">
        <f>C31+D31</f>
        <v>0</v>
      </c>
      <c r="F31" s="56"/>
      <c r="G31" s="54">
        <f>C31*F31</f>
        <v>0</v>
      </c>
      <c r="H31" s="54">
        <f>G31*20%</f>
        <v>0</v>
      </c>
      <c r="I31" s="65">
        <f>G31+H31</f>
        <v>0</v>
      </c>
    </row>
    <row r="32" spans="2:11" ht="22" thickBot="1" x14ac:dyDescent="0.25">
      <c r="B32" s="167" t="s">
        <v>45</v>
      </c>
      <c r="C32" s="168"/>
      <c r="D32" s="168"/>
      <c r="E32" s="168"/>
      <c r="F32" s="169"/>
      <c r="G32" s="14">
        <f>SUM(G29:G31)</f>
        <v>0</v>
      </c>
      <c r="H32" s="14">
        <f>SUM(H29:H31)</f>
        <v>0</v>
      </c>
      <c r="I32" s="15">
        <f>SUM(I29:I31)</f>
        <v>0</v>
      </c>
      <c r="K32"/>
    </row>
    <row r="34" spans="2:9" ht="33" customHeight="1" x14ac:dyDescent="0.2">
      <c r="B34" s="170" t="s">
        <v>46</v>
      </c>
      <c r="C34" s="170"/>
      <c r="D34" s="170"/>
      <c r="E34" s="170"/>
      <c r="F34" s="170"/>
      <c r="G34" s="170"/>
      <c r="H34" s="170"/>
      <c r="I34" s="170"/>
    </row>
    <row r="36" spans="2:9" ht="34" customHeight="1" x14ac:dyDescent="0.2">
      <c r="B36" s="146" t="s">
        <v>65</v>
      </c>
      <c r="C36" s="146"/>
      <c r="D36" s="146"/>
      <c r="E36" s="146"/>
      <c r="F36" s="146"/>
      <c r="G36" s="146"/>
      <c r="H36" s="146"/>
      <c r="I36" s="146"/>
    </row>
  </sheetData>
  <sheetProtection formatCells="0" formatColumns="0" formatRows="0" insertColumns="0" insertRows="0"/>
  <mergeCells count="19">
    <mergeCell ref="B3:C3"/>
    <mergeCell ref="D3:I3"/>
    <mergeCell ref="B4:C4"/>
    <mergeCell ref="D4:I4"/>
    <mergeCell ref="B5:C5"/>
    <mergeCell ref="D5:I5"/>
    <mergeCell ref="B6:C6"/>
    <mergeCell ref="D6:I6"/>
    <mergeCell ref="B7:C7"/>
    <mergeCell ref="D7:I7"/>
    <mergeCell ref="B10:I10"/>
    <mergeCell ref="B36:I36"/>
    <mergeCell ref="B27:I27"/>
    <mergeCell ref="C22:F22"/>
    <mergeCell ref="B25:I25"/>
    <mergeCell ref="B32:F32"/>
    <mergeCell ref="B34:I34"/>
    <mergeCell ref="B24:I24"/>
    <mergeCell ref="B23:F23"/>
  </mergeCells>
  <pageMargins left="0.7" right="0.7" top="0.75" bottom="0.75" header="0.3" footer="0.3"/>
  <pageSetup paperSize="9" scale="65" fitToHeight="3" orientation="landscape" horizontalDpi="0" verticalDpi="0"/>
  <ignoredErrors>
    <ignoredError sqref="D29 D12:D20 D30:I31 E29 G29:I29 D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DFEC-E533-9946-9CDB-96BE60AACE51}">
  <sheetPr>
    <tabColor theme="8" tint="0.59999389629810485"/>
    <pageSetUpPr fitToPage="1"/>
  </sheetPr>
  <dimension ref="B1:I24"/>
  <sheetViews>
    <sheetView showGridLines="0" topLeftCell="A6" zoomScale="130" zoomScaleNormal="130" workbookViewId="0">
      <selection activeCell="C29" sqref="C29"/>
    </sheetView>
  </sheetViews>
  <sheetFormatPr baseColWidth="10" defaultColWidth="11" defaultRowHeight="16" x14ac:dyDescent="0.2"/>
  <cols>
    <col min="2" max="2" width="45.1640625" customWidth="1"/>
    <col min="3" max="3" width="13.83203125" customWidth="1"/>
    <col min="4" max="4" width="12.5" customWidth="1"/>
    <col min="5" max="5" width="13.1640625" customWidth="1"/>
    <col min="6" max="6" width="13.5" customWidth="1"/>
    <col min="7" max="7" width="15.6640625" customWidth="1"/>
    <col min="8" max="8" width="15" customWidth="1"/>
    <col min="9" max="9" width="17.6640625" customWidth="1"/>
  </cols>
  <sheetData>
    <row r="1" spans="2:9" s="1" customFormat="1" x14ac:dyDescent="0.2">
      <c r="B1" s="2"/>
    </row>
    <row r="2" spans="2:9" ht="17" thickBot="1" x14ac:dyDescent="0.25">
      <c r="B2" s="16"/>
    </row>
    <row r="3" spans="2:9" x14ac:dyDescent="0.2">
      <c r="B3" s="160" t="s">
        <v>0</v>
      </c>
      <c r="C3" s="161"/>
      <c r="D3" s="176" t="str">
        <f>Sumarizácia!D3</f>
        <v xml:space="preserve"> </v>
      </c>
      <c r="E3" s="176"/>
      <c r="F3" s="176"/>
      <c r="G3" s="176"/>
      <c r="H3" s="176"/>
      <c r="I3" s="177"/>
    </row>
    <row r="4" spans="2:9" x14ac:dyDescent="0.2">
      <c r="B4" s="150" t="s">
        <v>2</v>
      </c>
      <c r="C4" s="151"/>
      <c r="D4" s="172" t="str">
        <f>Sumarizácia!D4</f>
        <v xml:space="preserve"> </v>
      </c>
      <c r="E4" s="172"/>
      <c r="F4" s="172"/>
      <c r="G4" s="172"/>
      <c r="H4" s="172"/>
      <c r="I4" s="173"/>
    </row>
    <row r="5" spans="2:9" x14ac:dyDescent="0.2">
      <c r="B5" s="150" t="s">
        <v>3</v>
      </c>
      <c r="C5" s="151"/>
      <c r="D5" s="172" t="str">
        <f>Sumarizácia!D5</f>
        <v xml:space="preserve"> </v>
      </c>
      <c r="E5" s="172"/>
      <c r="F5" s="172"/>
      <c r="G5" s="172"/>
      <c r="H5" s="172"/>
      <c r="I5" s="173"/>
    </row>
    <row r="6" spans="2:9" x14ac:dyDescent="0.2">
      <c r="B6" s="150" t="s">
        <v>4</v>
      </c>
      <c r="C6" s="151"/>
      <c r="D6" s="172" t="str">
        <f>Sumarizácia!D6</f>
        <v xml:space="preserve"> </v>
      </c>
      <c r="E6" s="172"/>
      <c r="F6" s="172"/>
      <c r="G6" s="172"/>
      <c r="H6" s="172"/>
      <c r="I6" s="173"/>
    </row>
    <row r="7" spans="2:9" ht="17" thickBot="1" x14ac:dyDescent="0.25">
      <c r="B7" s="152" t="s">
        <v>20</v>
      </c>
      <c r="C7" s="153"/>
      <c r="D7" s="174" t="str">
        <f>Sumarizácia!D7</f>
        <v xml:space="preserve"> </v>
      </c>
      <c r="E7" s="174"/>
      <c r="F7" s="174"/>
      <c r="G7" s="174"/>
      <c r="H7" s="174"/>
      <c r="I7" s="175"/>
    </row>
    <row r="8" spans="2:9" s="1" customFormat="1" x14ac:dyDescent="0.2">
      <c r="B8" s="2"/>
    </row>
    <row r="9" spans="2:9" ht="17" thickBot="1" x14ac:dyDescent="0.25"/>
    <row r="10" spans="2:9" ht="36.75" customHeight="1" thickBot="1" x14ac:dyDescent="0.25">
      <c r="B10" s="178" t="s">
        <v>47</v>
      </c>
      <c r="C10" s="179"/>
      <c r="D10" s="179"/>
      <c r="E10" s="179"/>
      <c r="F10" s="179"/>
      <c r="G10" s="179"/>
      <c r="H10" s="179"/>
      <c r="I10" s="180"/>
    </row>
    <row r="11" spans="2:9" ht="69" thickBot="1" x14ac:dyDescent="0.25">
      <c r="B11" s="27" t="s">
        <v>48</v>
      </c>
      <c r="C11" s="7" t="s">
        <v>49</v>
      </c>
      <c r="D11" s="7" t="s">
        <v>9</v>
      </c>
      <c r="E11" s="7" t="s">
        <v>50</v>
      </c>
      <c r="F11" s="7" t="s">
        <v>51</v>
      </c>
      <c r="G11" s="7" t="s">
        <v>12</v>
      </c>
      <c r="H11" s="7" t="s">
        <v>13</v>
      </c>
      <c r="I11" s="8" t="s">
        <v>14</v>
      </c>
    </row>
    <row r="12" spans="2:9" ht="22" customHeight="1" x14ac:dyDescent="0.2">
      <c r="B12" s="23" t="s">
        <v>52</v>
      </c>
      <c r="C12" s="60"/>
      <c r="D12" s="61">
        <f>C12*20%</f>
        <v>0</v>
      </c>
      <c r="E12" s="24">
        <f>C12+D12</f>
        <v>0</v>
      </c>
      <c r="F12" s="25">
        <v>60</v>
      </c>
      <c r="G12" s="24">
        <f>C12*F12</f>
        <v>0</v>
      </c>
      <c r="H12" s="24">
        <f>G12*20%</f>
        <v>0</v>
      </c>
      <c r="I12" s="26">
        <f>G12+H12</f>
        <v>0</v>
      </c>
    </row>
    <row r="13" spans="2:9" ht="32" x14ac:dyDescent="0.2">
      <c r="B13" s="48" t="s">
        <v>53</v>
      </c>
      <c r="C13" s="24">
        <f>LicPopl_JC_bezDPH</f>
        <v>0</v>
      </c>
      <c r="D13" s="24">
        <f>LicPopl_JC_DPH</f>
        <v>0</v>
      </c>
      <c r="E13" s="24">
        <f>LicPopl_JC_sDPH</f>
        <v>0</v>
      </c>
      <c r="F13" s="25">
        <f>F19</f>
        <v>60</v>
      </c>
      <c r="G13" s="24">
        <f>LicPopl_celkom_bezDPH</f>
        <v>0</v>
      </c>
      <c r="H13" s="24">
        <f>LicPopl_celkom_DPH</f>
        <v>0</v>
      </c>
      <c r="I13" s="26">
        <f>LicPopl_celkom_sDPH</f>
        <v>0</v>
      </c>
    </row>
    <row r="14" spans="2:9" ht="20" customHeight="1" thickBot="1" x14ac:dyDescent="0.25">
      <c r="B14" s="29" t="s">
        <v>54</v>
      </c>
      <c r="C14" s="30">
        <f>C12+C13</f>
        <v>0</v>
      </c>
      <c r="D14" s="30">
        <f>D12+D13</f>
        <v>0</v>
      </c>
      <c r="E14" s="31">
        <f>+E12+E13</f>
        <v>0</v>
      </c>
      <c r="F14" s="32">
        <v>60</v>
      </c>
      <c r="G14" s="33">
        <f t="shared" ref="G14" si="0">C14*F14</f>
        <v>0</v>
      </c>
      <c r="H14" s="33">
        <f t="shared" ref="H14" si="1">G14*20%</f>
        <v>0</v>
      </c>
      <c r="I14" s="34">
        <f t="shared" ref="I14" si="2">G14+H14</f>
        <v>0</v>
      </c>
    </row>
    <row r="16" spans="2:9" ht="17" thickBot="1" x14ac:dyDescent="0.25"/>
    <row r="17" spans="2:9" ht="21" x14ac:dyDescent="0.2">
      <c r="B17" s="181" t="s">
        <v>55</v>
      </c>
      <c r="C17" s="182"/>
      <c r="D17" s="182"/>
      <c r="E17" s="182"/>
      <c r="F17" s="182"/>
      <c r="G17" s="182"/>
      <c r="H17" s="182"/>
      <c r="I17" s="183"/>
    </row>
    <row r="18" spans="2:9" ht="52" thickBot="1" x14ac:dyDescent="0.25">
      <c r="B18" s="27" t="s">
        <v>56</v>
      </c>
      <c r="C18" s="7" t="s">
        <v>8</v>
      </c>
      <c r="D18" s="7" t="s">
        <v>9</v>
      </c>
      <c r="E18" s="7" t="s">
        <v>42</v>
      </c>
      <c r="F18" s="7" t="s">
        <v>43</v>
      </c>
      <c r="G18" s="7" t="s">
        <v>44</v>
      </c>
      <c r="H18" s="7" t="s">
        <v>13</v>
      </c>
      <c r="I18" s="8" t="s">
        <v>14</v>
      </c>
    </row>
    <row r="19" spans="2:9" ht="51" x14ac:dyDescent="0.2">
      <c r="B19" s="62" t="s">
        <v>66</v>
      </c>
      <c r="C19" s="63"/>
      <c r="D19" s="54">
        <f>C19*20%</f>
        <v>0</v>
      </c>
      <c r="E19" s="54">
        <f>C19+D19</f>
        <v>0</v>
      </c>
      <c r="F19" s="66">
        <v>60</v>
      </c>
      <c r="G19" s="54">
        <f>C19*F19</f>
        <v>0</v>
      </c>
      <c r="H19" s="54">
        <f>G19*20%</f>
        <v>0</v>
      </c>
      <c r="I19" s="65">
        <f>G19+H19</f>
        <v>0</v>
      </c>
    </row>
    <row r="20" spans="2:9" x14ac:dyDescent="0.2">
      <c r="B20" s="58"/>
      <c r="C20" s="59"/>
      <c r="D20" s="55">
        <f>C20*20%</f>
        <v>0</v>
      </c>
      <c r="E20" s="55">
        <f>C20+D20</f>
        <v>0</v>
      </c>
      <c r="F20" s="67">
        <f>$F$19</f>
        <v>60</v>
      </c>
      <c r="G20" s="55">
        <f>C20*F20</f>
        <v>0</v>
      </c>
      <c r="H20" s="55">
        <f>G20*20%</f>
        <v>0</v>
      </c>
      <c r="I20" s="68">
        <f>G20+H20</f>
        <v>0</v>
      </c>
    </row>
    <row r="21" spans="2:9" x14ac:dyDescent="0.2">
      <c r="B21" s="58"/>
      <c r="C21" s="59"/>
      <c r="D21" s="55">
        <f>C21*20%</f>
        <v>0</v>
      </c>
      <c r="E21" s="55">
        <f>C21+D21</f>
        <v>0</v>
      </c>
      <c r="F21" s="67">
        <f t="shared" ref="F21:F22" si="3">$F$19</f>
        <v>60</v>
      </c>
      <c r="G21" s="55">
        <f>C21*F21</f>
        <v>0</v>
      </c>
      <c r="H21" s="55">
        <f>G21*20%</f>
        <v>0</v>
      </c>
      <c r="I21" s="68">
        <f>G21+H21</f>
        <v>0</v>
      </c>
    </row>
    <row r="22" spans="2:9" ht="22" customHeight="1" thickBot="1" x14ac:dyDescent="0.25">
      <c r="B22" s="29" t="s">
        <v>54</v>
      </c>
      <c r="C22" s="30">
        <f>SUM(C19:C21)</f>
        <v>0</v>
      </c>
      <c r="D22" s="30">
        <f>SUM(D19:D21)</f>
        <v>0</v>
      </c>
      <c r="E22" s="31">
        <f>SUM(E19:E21)</f>
        <v>0</v>
      </c>
      <c r="F22" s="35">
        <f t="shared" si="3"/>
        <v>60</v>
      </c>
      <c r="G22" s="33">
        <f>C22*F22</f>
        <v>0</v>
      </c>
      <c r="H22" s="33">
        <f t="shared" ref="H22" si="4">G22*20%</f>
        <v>0</v>
      </c>
      <c r="I22" s="34">
        <f t="shared" ref="I22" si="5">G22+H22</f>
        <v>0</v>
      </c>
    </row>
    <row r="24" spans="2:9" x14ac:dyDescent="0.2">
      <c r="B24" s="146" t="s">
        <v>65</v>
      </c>
      <c r="C24" s="146"/>
      <c r="D24" s="146"/>
      <c r="E24" s="146"/>
      <c r="F24" s="146"/>
      <c r="G24" s="146"/>
      <c r="H24" s="146"/>
      <c r="I24" s="146"/>
    </row>
  </sheetData>
  <sheetProtection formatCells="0" formatColumns="0" formatRows="0" insertRows="0"/>
  <mergeCells count="13">
    <mergeCell ref="B3:C3"/>
    <mergeCell ref="D3:I3"/>
    <mergeCell ref="B4:C4"/>
    <mergeCell ref="D4:I4"/>
    <mergeCell ref="B5:C5"/>
    <mergeCell ref="D5:I5"/>
    <mergeCell ref="B24:I24"/>
    <mergeCell ref="B10:I10"/>
    <mergeCell ref="B17:I17"/>
    <mergeCell ref="B6:C6"/>
    <mergeCell ref="D6:I6"/>
    <mergeCell ref="B7:C7"/>
    <mergeCell ref="D7:I7"/>
  </mergeCells>
  <pageMargins left="0.7" right="0.7" top="0.75" bottom="0.75" header="0.3" footer="0.3"/>
  <pageSetup paperSize="9" scale="78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4E3E-2363-CC41-B4A7-B799AC7F2F21}">
  <sheetPr>
    <tabColor theme="8" tint="0.59999389629810485"/>
    <pageSetUpPr fitToPage="1"/>
  </sheetPr>
  <dimension ref="B1:J15"/>
  <sheetViews>
    <sheetView showGridLines="0" zoomScale="130" zoomScaleNormal="130" workbookViewId="0">
      <selection activeCell="B31" sqref="B31"/>
    </sheetView>
  </sheetViews>
  <sheetFormatPr baseColWidth="10" defaultColWidth="11" defaultRowHeight="16" x14ac:dyDescent="0.2"/>
  <cols>
    <col min="2" max="2" width="45.1640625" customWidth="1"/>
    <col min="3" max="3" width="13.83203125" customWidth="1"/>
    <col min="4" max="4" width="12.5" customWidth="1"/>
    <col min="5" max="5" width="13.1640625" customWidth="1"/>
    <col min="6" max="6" width="13.5" customWidth="1"/>
    <col min="7" max="7" width="15.6640625" customWidth="1"/>
    <col min="8" max="8" width="15" customWidth="1"/>
    <col min="9" max="9" width="17.6640625" customWidth="1"/>
  </cols>
  <sheetData>
    <row r="1" spans="2:10" s="1" customFormat="1" x14ac:dyDescent="0.2">
      <c r="B1" s="2"/>
    </row>
    <row r="2" spans="2:10" ht="17" thickBot="1" x14ac:dyDescent="0.25">
      <c r="B2" s="16"/>
    </row>
    <row r="3" spans="2:10" x14ac:dyDescent="0.2">
      <c r="B3" s="160" t="s">
        <v>0</v>
      </c>
      <c r="C3" s="161"/>
      <c r="D3" s="176" t="str">
        <f>Sumarizácia!D3</f>
        <v xml:space="preserve"> </v>
      </c>
      <c r="E3" s="176"/>
      <c r="F3" s="176"/>
      <c r="G3" s="176"/>
      <c r="H3" s="176"/>
      <c r="I3" s="177"/>
    </row>
    <row r="4" spans="2:10" x14ac:dyDescent="0.2">
      <c r="B4" s="150" t="s">
        <v>2</v>
      </c>
      <c r="C4" s="151"/>
      <c r="D4" s="172" t="str">
        <f>Sumarizácia!D4</f>
        <v xml:space="preserve"> </v>
      </c>
      <c r="E4" s="172"/>
      <c r="F4" s="172"/>
      <c r="G4" s="172"/>
      <c r="H4" s="172"/>
      <c r="I4" s="173"/>
    </row>
    <row r="5" spans="2:10" x14ac:dyDescent="0.2">
      <c r="B5" s="150" t="s">
        <v>3</v>
      </c>
      <c r="C5" s="151"/>
      <c r="D5" s="172" t="str">
        <f>Sumarizácia!D5</f>
        <v xml:space="preserve"> </v>
      </c>
      <c r="E5" s="172"/>
      <c r="F5" s="172"/>
      <c r="G5" s="172"/>
      <c r="H5" s="172"/>
      <c r="I5" s="173"/>
    </row>
    <row r="6" spans="2:10" x14ac:dyDescent="0.2">
      <c r="B6" s="150" t="s">
        <v>4</v>
      </c>
      <c r="C6" s="151"/>
      <c r="D6" s="172" t="str">
        <f>Sumarizácia!D6</f>
        <v xml:space="preserve"> </v>
      </c>
      <c r="E6" s="172"/>
      <c r="F6" s="172"/>
      <c r="G6" s="172"/>
      <c r="H6" s="172"/>
      <c r="I6" s="173"/>
    </row>
    <row r="7" spans="2:10" ht="17" thickBot="1" x14ac:dyDescent="0.25">
      <c r="B7" s="152" t="s">
        <v>20</v>
      </c>
      <c r="C7" s="153"/>
      <c r="D7" s="174" t="str">
        <f>Sumarizácia!D7</f>
        <v xml:space="preserve"> </v>
      </c>
      <c r="E7" s="174"/>
      <c r="F7" s="174"/>
      <c r="G7" s="174"/>
      <c r="H7" s="174"/>
      <c r="I7" s="175"/>
    </row>
    <row r="8" spans="2:10" s="1" customFormat="1" ht="17" thickBot="1" x14ac:dyDescent="0.25">
      <c r="B8" s="2"/>
    </row>
    <row r="9" spans="2:10" ht="20" thickBot="1" x14ac:dyDescent="0.25">
      <c r="B9" s="178" t="s">
        <v>57</v>
      </c>
      <c r="C9" s="179"/>
      <c r="D9" s="179"/>
      <c r="E9" s="179"/>
      <c r="F9" s="179"/>
      <c r="G9" s="179"/>
      <c r="H9" s="179"/>
      <c r="I9" s="180"/>
      <c r="J9" s="1"/>
    </row>
    <row r="10" spans="2:10" ht="102" x14ac:dyDescent="0.2">
      <c r="B10" s="17" t="s">
        <v>48</v>
      </c>
      <c r="C10" s="18" t="s">
        <v>58</v>
      </c>
      <c r="D10" s="18" t="s">
        <v>9</v>
      </c>
      <c r="E10" s="18" t="s">
        <v>59</v>
      </c>
      <c r="F10" s="18" t="s">
        <v>60</v>
      </c>
      <c r="G10" s="18" t="s">
        <v>61</v>
      </c>
      <c r="H10" s="18" t="s">
        <v>62</v>
      </c>
      <c r="I10" s="19" t="s">
        <v>63</v>
      </c>
    </row>
    <row r="11" spans="2:10" ht="31" customHeight="1" thickBot="1" x14ac:dyDescent="0.25">
      <c r="B11" s="49" t="s">
        <v>17</v>
      </c>
      <c r="C11" s="50"/>
      <c r="D11" s="51">
        <f>C11*20%</f>
        <v>0</v>
      </c>
      <c r="E11" s="20">
        <f>C11+D11</f>
        <v>0</v>
      </c>
      <c r="F11" s="69">
        <v>3000</v>
      </c>
      <c r="G11" s="20">
        <f t="shared" ref="G11" si="0">C11*F11</f>
        <v>0</v>
      </c>
      <c r="H11" s="20">
        <f t="shared" ref="H11" si="1">G11*20%</f>
        <v>0</v>
      </c>
      <c r="I11" s="21">
        <f t="shared" ref="I11" si="2">G11+H11</f>
        <v>0</v>
      </c>
    </row>
    <row r="13" spans="2:10" x14ac:dyDescent="0.2">
      <c r="B13" s="184" t="s">
        <v>64</v>
      </c>
      <c r="C13" s="185"/>
      <c r="D13" s="185"/>
      <c r="E13" s="185"/>
      <c r="F13" s="185"/>
      <c r="G13" s="185"/>
      <c r="H13" s="185"/>
      <c r="I13" s="185"/>
    </row>
    <row r="15" spans="2:10" x14ac:dyDescent="0.2">
      <c r="B15" s="146" t="s">
        <v>65</v>
      </c>
      <c r="C15" s="146"/>
      <c r="D15" s="146"/>
      <c r="E15" s="146"/>
      <c r="F15" s="146"/>
      <c r="G15" s="146"/>
      <c r="H15" s="146"/>
      <c r="I15" s="146"/>
    </row>
  </sheetData>
  <sheetProtection formatCells="0" formatColumns="0" formatRows="0"/>
  <mergeCells count="13">
    <mergeCell ref="B3:C3"/>
    <mergeCell ref="D3:I3"/>
    <mergeCell ref="B4:C4"/>
    <mergeCell ref="D4:I4"/>
    <mergeCell ref="B5:C5"/>
    <mergeCell ref="D5:I5"/>
    <mergeCell ref="B15:I15"/>
    <mergeCell ref="B6:C6"/>
    <mergeCell ref="D6:I6"/>
    <mergeCell ref="B7:C7"/>
    <mergeCell ref="D7:I7"/>
    <mergeCell ref="B9:I9"/>
    <mergeCell ref="B13:I13"/>
  </mergeCells>
  <pageMargins left="0.7" right="0.7" top="0.75" bottom="0.75" header="0.3" footer="0.3"/>
  <pageSetup paperSize="9" scale="78" orientation="landscape" horizontalDpi="0" verticalDpi="0"/>
  <ignoredErrors>
    <ignoredError sqref="D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4A9F-F834-7D4C-B6AB-68442F6DF21D}">
  <sheetPr>
    <pageSetUpPr fitToPage="1"/>
  </sheetPr>
  <dimension ref="B1:K1048574"/>
  <sheetViews>
    <sheetView tabSelected="1" zoomScale="150" workbookViewId="0">
      <selection activeCell="C43" sqref="C43"/>
    </sheetView>
  </sheetViews>
  <sheetFormatPr baseColWidth="10" defaultColWidth="8.83203125" defaultRowHeight="16" x14ac:dyDescent="0.2"/>
  <cols>
    <col min="2" max="2" width="16.1640625" customWidth="1"/>
    <col min="3" max="3" width="26.5" customWidth="1"/>
    <col min="4" max="4" width="14.83203125" customWidth="1"/>
    <col min="5" max="7" width="16.6640625" customWidth="1"/>
    <col min="8" max="8" width="21.5" customWidth="1"/>
    <col min="9" max="9" width="19" customWidth="1"/>
    <col min="10" max="10" width="9.5" bestFit="1" customWidth="1"/>
    <col min="11" max="11" width="10.5" bestFit="1" customWidth="1"/>
    <col min="16384" max="16384" width="9.1640625" customWidth="1"/>
  </cols>
  <sheetData>
    <row r="1" spans="2:11" ht="17" thickBot="1" x14ac:dyDescent="0.25"/>
    <row r="2" spans="2:11" ht="44" thickBot="1" x14ac:dyDescent="0.25">
      <c r="B2" s="136" t="s">
        <v>93</v>
      </c>
      <c r="C2" s="135" t="s">
        <v>92</v>
      </c>
      <c r="D2" s="131" t="s">
        <v>91</v>
      </c>
      <c r="E2" s="134" t="s">
        <v>90</v>
      </c>
      <c r="F2" s="133" t="s">
        <v>89</v>
      </c>
      <c r="G2" s="133" t="s">
        <v>88</v>
      </c>
      <c r="H2" s="132" t="s">
        <v>87</v>
      </c>
      <c r="I2" s="131" t="s">
        <v>86</v>
      </c>
    </row>
    <row r="3" spans="2:11" ht="41.25" customHeight="1" thickBot="1" x14ac:dyDescent="0.25">
      <c r="B3" s="130" t="s">
        <v>85</v>
      </c>
      <c r="C3" s="129" t="s">
        <v>84</v>
      </c>
      <c r="D3" s="128" t="s">
        <v>68</v>
      </c>
      <c r="E3" s="127" t="s">
        <v>68</v>
      </c>
      <c r="F3" s="126">
        <v>0</v>
      </c>
      <c r="G3" s="126">
        <v>0</v>
      </c>
      <c r="H3" s="125">
        <v>0</v>
      </c>
      <c r="I3" s="124" t="s">
        <v>83</v>
      </c>
    </row>
    <row r="4" spans="2:11" ht="31.5" customHeight="1" thickBot="1" x14ac:dyDescent="0.25">
      <c r="B4" s="123" t="s">
        <v>82</v>
      </c>
      <c r="C4" s="122" t="s">
        <v>81</v>
      </c>
      <c r="D4" s="121" t="s">
        <v>68</v>
      </c>
      <c r="E4" s="120" t="s">
        <v>68</v>
      </c>
      <c r="F4" s="119" t="s">
        <v>68</v>
      </c>
      <c r="G4" s="119" t="s">
        <v>68</v>
      </c>
      <c r="H4" s="118">
        <v>0</v>
      </c>
      <c r="I4" s="118">
        <v>0</v>
      </c>
    </row>
    <row r="5" spans="2:11" ht="30" thickBot="1" x14ac:dyDescent="0.25">
      <c r="B5" s="117" t="s">
        <v>80</v>
      </c>
      <c r="C5" s="116" t="s">
        <v>95</v>
      </c>
      <c r="D5" s="115" t="s">
        <v>68</v>
      </c>
      <c r="E5" s="114" t="s">
        <v>68</v>
      </c>
      <c r="F5" s="113">
        <v>0</v>
      </c>
      <c r="G5" s="113">
        <v>0</v>
      </c>
      <c r="H5" s="112">
        <v>0</v>
      </c>
      <c r="I5" s="111" t="s">
        <v>94</v>
      </c>
      <c r="K5" s="137"/>
    </row>
    <row r="6" spans="2:11" x14ac:dyDescent="0.2">
      <c r="B6" s="200" t="s">
        <v>75</v>
      </c>
      <c r="C6" s="84" t="s">
        <v>26</v>
      </c>
      <c r="D6" s="202" t="s">
        <v>79</v>
      </c>
      <c r="E6" s="110" t="s">
        <v>68</v>
      </c>
      <c r="F6" s="109" t="s">
        <v>68</v>
      </c>
      <c r="G6" s="109" t="s">
        <v>68</v>
      </c>
      <c r="H6" s="108">
        <v>0</v>
      </c>
      <c r="I6" s="107" t="s">
        <v>72</v>
      </c>
    </row>
    <row r="7" spans="2:11" x14ac:dyDescent="0.2">
      <c r="B7" s="201"/>
      <c r="C7" s="84" t="s">
        <v>27</v>
      </c>
      <c r="D7" s="202"/>
      <c r="E7" s="99" t="s">
        <v>68</v>
      </c>
      <c r="F7" s="106" t="s">
        <v>68</v>
      </c>
      <c r="G7" s="106" t="s">
        <v>68</v>
      </c>
      <c r="H7" s="105">
        <v>0</v>
      </c>
      <c r="I7" s="81" t="s">
        <v>72</v>
      </c>
    </row>
    <row r="8" spans="2:11" x14ac:dyDescent="0.2">
      <c r="B8" s="201"/>
      <c r="C8" s="84" t="s">
        <v>28</v>
      </c>
      <c r="D8" s="202"/>
      <c r="E8" s="99" t="s">
        <v>68</v>
      </c>
      <c r="F8" s="106" t="s">
        <v>68</v>
      </c>
      <c r="G8" s="106" t="s">
        <v>68</v>
      </c>
      <c r="H8" s="105">
        <v>0</v>
      </c>
      <c r="I8" s="81" t="s">
        <v>72</v>
      </c>
    </row>
    <row r="9" spans="2:11" x14ac:dyDescent="0.2">
      <c r="B9" s="201"/>
      <c r="C9" s="84" t="s">
        <v>29</v>
      </c>
      <c r="D9" s="202"/>
      <c r="E9" s="99" t="s">
        <v>68</v>
      </c>
      <c r="F9" s="106" t="s">
        <v>68</v>
      </c>
      <c r="G9" s="106" t="s">
        <v>68</v>
      </c>
      <c r="H9" s="105">
        <v>0</v>
      </c>
      <c r="I9" s="81" t="s">
        <v>72</v>
      </c>
    </row>
    <row r="10" spans="2:11" x14ac:dyDescent="0.2">
      <c r="B10" s="201"/>
      <c r="C10" s="84" t="s">
        <v>30</v>
      </c>
      <c r="D10" s="202"/>
      <c r="E10" s="99" t="s">
        <v>68</v>
      </c>
      <c r="F10" s="106" t="s">
        <v>68</v>
      </c>
      <c r="G10" s="106" t="s">
        <v>68</v>
      </c>
      <c r="H10" s="105">
        <v>0</v>
      </c>
      <c r="I10" s="81" t="s">
        <v>72</v>
      </c>
    </row>
    <row r="11" spans="2:11" ht="29" x14ac:dyDescent="0.2">
      <c r="B11" s="201"/>
      <c r="C11" s="84" t="s">
        <v>31</v>
      </c>
      <c r="D11" s="202"/>
      <c r="E11" s="99" t="s">
        <v>68</v>
      </c>
      <c r="F11" s="106" t="s">
        <v>68</v>
      </c>
      <c r="G11" s="106" t="s">
        <v>68</v>
      </c>
      <c r="H11" s="105">
        <v>0</v>
      </c>
      <c r="I11" s="81" t="s">
        <v>72</v>
      </c>
    </row>
    <row r="12" spans="2:11" x14ac:dyDescent="0.2">
      <c r="B12" s="201"/>
      <c r="C12" s="84" t="s">
        <v>32</v>
      </c>
      <c r="D12" s="202"/>
      <c r="E12" s="99" t="s">
        <v>68</v>
      </c>
      <c r="F12" s="106" t="s">
        <v>68</v>
      </c>
      <c r="G12" s="106" t="s">
        <v>68</v>
      </c>
      <c r="H12" s="105">
        <v>0</v>
      </c>
      <c r="I12" s="81" t="s">
        <v>72</v>
      </c>
    </row>
    <row r="13" spans="2:11" x14ac:dyDescent="0.2">
      <c r="B13" s="201"/>
      <c r="C13" s="84" t="s">
        <v>33</v>
      </c>
      <c r="D13" s="202"/>
      <c r="E13" s="99" t="s">
        <v>68</v>
      </c>
      <c r="F13" s="106" t="s">
        <v>68</v>
      </c>
      <c r="G13" s="106" t="s">
        <v>68</v>
      </c>
      <c r="H13" s="105">
        <v>0</v>
      </c>
      <c r="I13" s="81" t="s">
        <v>72</v>
      </c>
    </row>
    <row r="14" spans="2:11" ht="29" x14ac:dyDescent="0.2">
      <c r="B14" s="201"/>
      <c r="C14" s="84" t="s">
        <v>34</v>
      </c>
      <c r="D14" s="202"/>
      <c r="E14" s="99" t="s">
        <v>68</v>
      </c>
      <c r="F14" s="106" t="s">
        <v>68</v>
      </c>
      <c r="G14" s="106" t="s">
        <v>68</v>
      </c>
      <c r="H14" s="105">
        <v>0</v>
      </c>
      <c r="I14" s="81" t="s">
        <v>72</v>
      </c>
    </row>
    <row r="15" spans="2:11" ht="29" x14ac:dyDescent="0.2">
      <c r="B15" s="201"/>
      <c r="C15" s="84" t="s">
        <v>35</v>
      </c>
      <c r="D15" s="202"/>
      <c r="E15" s="99" t="s">
        <v>68</v>
      </c>
      <c r="F15" s="106" t="s">
        <v>68</v>
      </c>
      <c r="G15" s="106" t="s">
        <v>68</v>
      </c>
      <c r="H15" s="105">
        <v>0</v>
      </c>
      <c r="I15" s="81" t="s">
        <v>72</v>
      </c>
    </row>
    <row r="16" spans="2:11" x14ac:dyDescent="0.2">
      <c r="B16" s="201"/>
      <c r="C16" s="84"/>
      <c r="D16" s="202"/>
      <c r="E16" s="99" t="s">
        <v>68</v>
      </c>
      <c r="F16" s="106" t="s">
        <v>68</v>
      </c>
      <c r="G16" s="106" t="s">
        <v>68</v>
      </c>
      <c r="H16" s="105">
        <v>0</v>
      </c>
      <c r="I16" s="81" t="s">
        <v>72</v>
      </c>
    </row>
    <row r="17" spans="2:11" ht="31.5" customHeight="1" thickBot="1" x14ac:dyDescent="0.25">
      <c r="B17" s="201"/>
      <c r="C17" s="96"/>
      <c r="D17" s="202"/>
      <c r="E17" s="95" t="s">
        <v>68</v>
      </c>
      <c r="F17" s="104" t="s">
        <v>68</v>
      </c>
      <c r="G17" s="104" t="s">
        <v>68</v>
      </c>
      <c r="H17" s="103">
        <v>0</v>
      </c>
      <c r="I17" s="92" t="s">
        <v>72</v>
      </c>
    </row>
    <row r="18" spans="2:11" ht="72" thickBot="1" x14ac:dyDescent="0.25">
      <c r="B18" s="91" t="s">
        <v>78</v>
      </c>
      <c r="C18" s="90" t="s">
        <v>97</v>
      </c>
      <c r="D18" s="89" t="s">
        <v>68</v>
      </c>
      <c r="E18" s="102" t="s">
        <v>68</v>
      </c>
      <c r="F18" s="101">
        <v>0</v>
      </c>
      <c r="G18" s="101">
        <v>0</v>
      </c>
      <c r="H18" s="100">
        <v>0</v>
      </c>
      <c r="I18" s="85" t="s">
        <v>96</v>
      </c>
      <c r="K18" s="138"/>
    </row>
    <row r="19" spans="2:11" x14ac:dyDescent="0.2">
      <c r="B19" s="193" t="s">
        <v>75</v>
      </c>
      <c r="C19" s="84" t="s">
        <v>26</v>
      </c>
      <c r="D19" s="202" t="s">
        <v>77</v>
      </c>
      <c r="E19" s="99" t="s">
        <v>68</v>
      </c>
      <c r="F19" s="98" t="s">
        <v>68</v>
      </c>
      <c r="G19" s="97" t="s">
        <v>68</v>
      </c>
      <c r="H19" s="77">
        <v>0</v>
      </c>
      <c r="I19" s="81" t="s">
        <v>72</v>
      </c>
    </row>
    <row r="20" spans="2:11" x14ac:dyDescent="0.2">
      <c r="B20" s="193"/>
      <c r="C20" s="84" t="s">
        <v>27</v>
      </c>
      <c r="D20" s="202"/>
      <c r="E20" s="99" t="s">
        <v>68</v>
      </c>
      <c r="F20" s="98" t="s">
        <v>68</v>
      </c>
      <c r="G20" s="97" t="s">
        <v>68</v>
      </c>
      <c r="H20" s="77">
        <v>0</v>
      </c>
      <c r="I20" s="81" t="s">
        <v>72</v>
      </c>
    </row>
    <row r="21" spans="2:11" x14ac:dyDescent="0.2">
      <c r="B21" s="193"/>
      <c r="C21" s="84" t="s">
        <v>28</v>
      </c>
      <c r="D21" s="202"/>
      <c r="E21" s="99" t="s">
        <v>68</v>
      </c>
      <c r="F21" s="98" t="s">
        <v>68</v>
      </c>
      <c r="G21" s="97" t="s">
        <v>68</v>
      </c>
      <c r="H21" s="77">
        <v>0</v>
      </c>
      <c r="I21" s="81" t="s">
        <v>72</v>
      </c>
    </row>
    <row r="22" spans="2:11" x14ac:dyDescent="0.2">
      <c r="B22" s="193"/>
      <c r="C22" s="84" t="s">
        <v>29</v>
      </c>
      <c r="D22" s="202"/>
      <c r="E22" s="99" t="s">
        <v>68</v>
      </c>
      <c r="F22" s="98" t="s">
        <v>68</v>
      </c>
      <c r="G22" s="97" t="s">
        <v>68</v>
      </c>
      <c r="H22" s="77">
        <v>0</v>
      </c>
      <c r="I22" s="81" t="s">
        <v>72</v>
      </c>
    </row>
    <row r="23" spans="2:11" x14ac:dyDescent="0.2">
      <c r="B23" s="193"/>
      <c r="C23" s="84" t="s">
        <v>30</v>
      </c>
      <c r="D23" s="202"/>
      <c r="E23" s="99" t="s">
        <v>68</v>
      </c>
      <c r="F23" s="98" t="s">
        <v>68</v>
      </c>
      <c r="G23" s="97" t="s">
        <v>68</v>
      </c>
      <c r="H23" s="77">
        <v>0</v>
      </c>
      <c r="I23" s="81" t="s">
        <v>72</v>
      </c>
    </row>
    <row r="24" spans="2:11" ht="29" x14ac:dyDescent="0.2">
      <c r="B24" s="193"/>
      <c r="C24" s="84" t="s">
        <v>31</v>
      </c>
      <c r="D24" s="202"/>
      <c r="E24" s="99" t="s">
        <v>68</v>
      </c>
      <c r="F24" s="98" t="s">
        <v>68</v>
      </c>
      <c r="G24" s="97" t="s">
        <v>68</v>
      </c>
      <c r="H24" s="77">
        <v>0</v>
      </c>
      <c r="I24" s="81" t="s">
        <v>72</v>
      </c>
    </row>
    <row r="25" spans="2:11" x14ac:dyDescent="0.2">
      <c r="B25" s="193"/>
      <c r="C25" s="84" t="s">
        <v>32</v>
      </c>
      <c r="D25" s="202"/>
      <c r="E25" s="99" t="s">
        <v>68</v>
      </c>
      <c r="F25" s="98" t="s">
        <v>68</v>
      </c>
      <c r="G25" s="97" t="s">
        <v>68</v>
      </c>
      <c r="H25" s="77">
        <v>0</v>
      </c>
      <c r="I25" s="81" t="s">
        <v>72</v>
      </c>
    </row>
    <row r="26" spans="2:11" x14ac:dyDescent="0.2">
      <c r="B26" s="193"/>
      <c r="C26" s="84" t="s">
        <v>33</v>
      </c>
      <c r="D26" s="202"/>
      <c r="E26" s="99" t="s">
        <v>68</v>
      </c>
      <c r="F26" s="98" t="s">
        <v>68</v>
      </c>
      <c r="G26" s="97" t="s">
        <v>68</v>
      </c>
      <c r="H26" s="77">
        <v>0</v>
      </c>
      <c r="I26" s="81" t="s">
        <v>72</v>
      </c>
    </row>
    <row r="27" spans="2:11" ht="29" x14ac:dyDescent="0.2">
      <c r="B27" s="193"/>
      <c r="C27" s="84" t="s">
        <v>34</v>
      </c>
      <c r="D27" s="202"/>
      <c r="E27" s="99" t="s">
        <v>68</v>
      </c>
      <c r="F27" s="98" t="s">
        <v>68</v>
      </c>
      <c r="G27" s="97" t="s">
        <v>68</v>
      </c>
      <c r="H27" s="77">
        <v>0</v>
      </c>
      <c r="I27" s="81" t="s">
        <v>72</v>
      </c>
    </row>
    <row r="28" spans="2:11" ht="29" x14ac:dyDescent="0.2">
      <c r="B28" s="193"/>
      <c r="C28" s="84" t="s">
        <v>35</v>
      </c>
      <c r="D28" s="202"/>
      <c r="E28" s="99" t="s">
        <v>68</v>
      </c>
      <c r="F28" s="98" t="s">
        <v>68</v>
      </c>
      <c r="G28" s="97" t="s">
        <v>68</v>
      </c>
      <c r="H28" s="77">
        <v>0</v>
      </c>
      <c r="I28" s="81" t="s">
        <v>72</v>
      </c>
    </row>
    <row r="29" spans="2:11" ht="16" customHeight="1" x14ac:dyDescent="0.2">
      <c r="B29" s="193"/>
      <c r="C29" s="84"/>
      <c r="D29" s="202"/>
      <c r="E29" s="99" t="s">
        <v>68</v>
      </c>
      <c r="F29" s="98" t="s">
        <v>68</v>
      </c>
      <c r="G29" s="97" t="s">
        <v>68</v>
      </c>
      <c r="H29" s="77">
        <v>0</v>
      </c>
      <c r="I29" s="81" t="s">
        <v>72</v>
      </c>
    </row>
    <row r="30" spans="2:11" ht="16" customHeight="1" thickBot="1" x14ac:dyDescent="0.25">
      <c r="B30" s="193"/>
      <c r="C30" s="96"/>
      <c r="D30" s="202"/>
      <c r="E30" s="95" t="s">
        <v>68</v>
      </c>
      <c r="F30" s="94" t="s">
        <v>68</v>
      </c>
      <c r="G30" s="93" t="s">
        <v>68</v>
      </c>
      <c r="H30" s="82">
        <v>0</v>
      </c>
      <c r="I30" s="92" t="s">
        <v>72</v>
      </c>
    </row>
    <row r="31" spans="2:11" ht="142" thickBot="1" x14ac:dyDescent="0.25">
      <c r="B31" s="91" t="s">
        <v>76</v>
      </c>
      <c r="C31" s="90" t="s">
        <v>98</v>
      </c>
      <c r="D31" s="89" t="s">
        <v>68</v>
      </c>
      <c r="E31" s="89" t="s">
        <v>68</v>
      </c>
      <c r="F31" s="88">
        <v>0</v>
      </c>
      <c r="G31" s="87">
        <v>0</v>
      </c>
      <c r="H31" s="86">
        <v>0</v>
      </c>
      <c r="I31" s="85" t="s">
        <v>99</v>
      </c>
      <c r="K31" s="139"/>
    </row>
    <row r="32" spans="2:11" x14ac:dyDescent="0.2">
      <c r="B32" s="193" t="s">
        <v>75</v>
      </c>
      <c r="C32" s="84" t="s">
        <v>26</v>
      </c>
      <c r="D32" s="186" t="s">
        <v>74</v>
      </c>
      <c r="E32" s="77" t="s">
        <v>68</v>
      </c>
      <c r="F32" s="77" t="s">
        <v>68</v>
      </c>
      <c r="G32" s="77" t="s">
        <v>68</v>
      </c>
      <c r="H32" s="77">
        <v>0</v>
      </c>
      <c r="I32" s="81" t="s">
        <v>72</v>
      </c>
    </row>
    <row r="33" spans="2:9" x14ac:dyDescent="0.2">
      <c r="B33" s="193"/>
      <c r="C33" s="84" t="s">
        <v>27</v>
      </c>
      <c r="D33" s="186"/>
      <c r="E33" s="77" t="s">
        <v>68</v>
      </c>
      <c r="F33" s="77" t="s">
        <v>68</v>
      </c>
      <c r="G33" s="77" t="s">
        <v>68</v>
      </c>
      <c r="H33" s="77">
        <v>0</v>
      </c>
      <c r="I33" s="81" t="s">
        <v>72</v>
      </c>
    </row>
    <row r="34" spans="2:9" x14ac:dyDescent="0.2">
      <c r="B34" s="193"/>
      <c r="C34" s="84" t="s">
        <v>28</v>
      </c>
      <c r="D34" s="186"/>
      <c r="E34" s="77" t="s">
        <v>68</v>
      </c>
      <c r="F34" s="77" t="s">
        <v>68</v>
      </c>
      <c r="G34" s="77" t="s">
        <v>68</v>
      </c>
      <c r="H34" s="77">
        <v>0</v>
      </c>
      <c r="I34" s="81" t="s">
        <v>72</v>
      </c>
    </row>
    <row r="35" spans="2:9" x14ac:dyDescent="0.2">
      <c r="B35" s="193"/>
      <c r="C35" s="84" t="s">
        <v>29</v>
      </c>
      <c r="D35" s="186"/>
      <c r="E35" s="77" t="s">
        <v>68</v>
      </c>
      <c r="F35" s="77" t="s">
        <v>68</v>
      </c>
      <c r="G35" s="77" t="s">
        <v>68</v>
      </c>
      <c r="H35" s="77">
        <v>0</v>
      </c>
      <c r="I35" s="81" t="s">
        <v>72</v>
      </c>
    </row>
    <row r="36" spans="2:9" x14ac:dyDescent="0.2">
      <c r="B36" s="193"/>
      <c r="C36" s="84" t="s">
        <v>30</v>
      </c>
      <c r="D36" s="186"/>
      <c r="E36" s="77" t="s">
        <v>68</v>
      </c>
      <c r="F36" s="77" t="s">
        <v>68</v>
      </c>
      <c r="G36" s="77" t="s">
        <v>68</v>
      </c>
      <c r="H36" s="77">
        <v>0</v>
      </c>
      <c r="I36" s="81" t="s">
        <v>72</v>
      </c>
    </row>
    <row r="37" spans="2:9" ht="29" x14ac:dyDescent="0.2">
      <c r="B37" s="193"/>
      <c r="C37" s="84" t="s">
        <v>31</v>
      </c>
      <c r="D37" s="186"/>
      <c r="E37" s="77" t="s">
        <v>68</v>
      </c>
      <c r="F37" s="77" t="s">
        <v>68</v>
      </c>
      <c r="G37" s="77" t="s">
        <v>68</v>
      </c>
      <c r="H37" s="77">
        <v>0</v>
      </c>
      <c r="I37" s="81" t="s">
        <v>72</v>
      </c>
    </row>
    <row r="38" spans="2:9" x14ac:dyDescent="0.2">
      <c r="B38" s="193"/>
      <c r="C38" s="84" t="s">
        <v>32</v>
      </c>
      <c r="D38" s="186"/>
      <c r="E38" s="77" t="s">
        <v>68</v>
      </c>
      <c r="F38" s="77" t="s">
        <v>68</v>
      </c>
      <c r="G38" s="77" t="s">
        <v>68</v>
      </c>
      <c r="H38" s="77">
        <v>0</v>
      </c>
      <c r="I38" s="81" t="s">
        <v>72</v>
      </c>
    </row>
    <row r="39" spans="2:9" x14ac:dyDescent="0.2">
      <c r="B39" s="193"/>
      <c r="C39" s="84" t="s">
        <v>33</v>
      </c>
      <c r="D39" s="186"/>
      <c r="E39" s="77" t="s">
        <v>68</v>
      </c>
      <c r="F39" s="77" t="s">
        <v>68</v>
      </c>
      <c r="G39" s="77" t="s">
        <v>68</v>
      </c>
      <c r="H39" s="77">
        <v>0</v>
      </c>
      <c r="I39" s="81" t="s">
        <v>72</v>
      </c>
    </row>
    <row r="40" spans="2:9" ht="29" x14ac:dyDescent="0.2">
      <c r="B40" s="193"/>
      <c r="C40" s="84" t="s">
        <v>34</v>
      </c>
      <c r="D40" s="186"/>
      <c r="E40" s="77" t="s">
        <v>68</v>
      </c>
      <c r="F40" s="77" t="s">
        <v>68</v>
      </c>
      <c r="G40" s="77" t="s">
        <v>68</v>
      </c>
      <c r="H40" s="77">
        <v>0</v>
      </c>
      <c r="I40" s="81" t="s">
        <v>72</v>
      </c>
    </row>
    <row r="41" spans="2:9" ht="29" x14ac:dyDescent="0.2">
      <c r="B41" s="193"/>
      <c r="C41" s="84" t="s">
        <v>35</v>
      </c>
      <c r="D41" s="186"/>
      <c r="E41" s="77" t="s">
        <v>68</v>
      </c>
      <c r="F41" s="77" t="s">
        <v>68</v>
      </c>
      <c r="G41" s="77" t="s">
        <v>68</v>
      </c>
      <c r="H41" s="77">
        <v>0</v>
      </c>
      <c r="I41" s="81" t="s">
        <v>72</v>
      </c>
    </row>
    <row r="42" spans="2:9" ht="16" customHeight="1" x14ac:dyDescent="0.2">
      <c r="B42" s="193"/>
      <c r="C42" s="83"/>
      <c r="D42" s="186"/>
      <c r="E42" s="77" t="s">
        <v>68</v>
      </c>
      <c r="F42" s="82" t="s">
        <v>68</v>
      </c>
      <c r="G42" s="77" t="s">
        <v>68</v>
      </c>
      <c r="H42" s="77">
        <v>0</v>
      </c>
      <c r="I42" s="81" t="s">
        <v>72</v>
      </c>
    </row>
    <row r="43" spans="2:9" ht="16" customHeight="1" thickBot="1" x14ac:dyDescent="0.25">
      <c r="B43" s="203"/>
      <c r="C43" s="80"/>
      <c r="D43" s="187"/>
      <c r="E43" s="77" t="s">
        <v>68</v>
      </c>
      <c r="F43" s="79" t="s">
        <v>68</v>
      </c>
      <c r="G43" s="78" t="s">
        <v>68</v>
      </c>
      <c r="H43" s="77">
        <v>0</v>
      </c>
      <c r="I43" s="73" t="s">
        <v>72</v>
      </c>
    </row>
    <row r="44" spans="2:9" ht="16" customHeight="1" thickBot="1" x14ac:dyDescent="0.25">
      <c r="B44" s="188" t="s">
        <v>73</v>
      </c>
      <c r="C44" s="189"/>
      <c r="D44" s="189"/>
      <c r="E44" s="76">
        <v>6755</v>
      </c>
      <c r="F44" s="75">
        <v>0</v>
      </c>
      <c r="G44" s="75">
        <v>0</v>
      </c>
      <c r="H44" s="74">
        <v>0</v>
      </c>
      <c r="I44" s="73" t="s">
        <v>72</v>
      </c>
    </row>
    <row r="45" spans="2:9" ht="13.5" customHeight="1" thickBot="1" x14ac:dyDescent="0.25">
      <c r="B45" s="70"/>
      <c r="C45" s="70"/>
      <c r="D45" s="70"/>
      <c r="E45" s="70"/>
      <c r="F45" s="70"/>
      <c r="G45" s="70"/>
      <c r="H45" s="70"/>
      <c r="I45" s="70"/>
    </row>
    <row r="46" spans="2:9" ht="30.75" customHeight="1" thickBot="1" x14ac:dyDescent="0.25">
      <c r="B46" s="190" t="s">
        <v>71</v>
      </c>
      <c r="C46" s="191"/>
      <c r="D46" s="191"/>
      <c r="E46" s="191"/>
      <c r="F46" s="191"/>
      <c r="G46" s="191"/>
      <c r="H46" s="192"/>
      <c r="I46" s="70"/>
    </row>
    <row r="47" spans="2:9" ht="17" thickBot="1" x14ac:dyDescent="0.25">
      <c r="B47" s="193" t="s">
        <v>70</v>
      </c>
      <c r="C47" s="194"/>
      <c r="D47" s="194"/>
      <c r="E47" s="194"/>
      <c r="F47" s="194"/>
      <c r="G47" s="194"/>
      <c r="H47" s="195"/>
      <c r="I47" s="70"/>
    </row>
    <row r="48" spans="2:9" ht="15" customHeight="1" x14ac:dyDescent="0.2">
      <c r="B48" s="72" t="s">
        <v>68</v>
      </c>
      <c r="C48" s="196" t="s">
        <v>69</v>
      </c>
      <c r="D48" s="196"/>
      <c r="E48" s="196"/>
      <c r="F48" s="196"/>
      <c r="G48" s="196"/>
      <c r="H48" s="197"/>
      <c r="I48" s="70"/>
    </row>
    <row r="49" spans="2:9" ht="16" customHeight="1" thickBot="1" x14ac:dyDescent="0.25">
      <c r="B49" s="71" t="s">
        <v>68</v>
      </c>
      <c r="C49" s="198"/>
      <c r="D49" s="198"/>
      <c r="E49" s="198"/>
      <c r="F49" s="198"/>
      <c r="G49" s="198"/>
      <c r="H49" s="199"/>
      <c r="I49" s="70"/>
    </row>
    <row r="1048574" customFormat="1" x14ac:dyDescent="0.2"/>
  </sheetData>
  <mergeCells count="10">
    <mergeCell ref="B6:B17"/>
    <mergeCell ref="D6:D17"/>
    <mergeCell ref="B19:B30"/>
    <mergeCell ref="D19:D30"/>
    <mergeCell ref="B32:B43"/>
    <mergeCell ref="D32:D43"/>
    <mergeCell ref="B44:D44"/>
    <mergeCell ref="B46:H46"/>
    <mergeCell ref="B47:H47"/>
    <mergeCell ref="C48:H49"/>
  </mergeCells>
  <pageMargins left="0.7" right="0.7" top="0.75" bottom="0.75" header="0.3" footer="0.3"/>
  <pageSetup paperSize="9" scale="78" fitToHeight="2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16" ma:contentTypeDescription="Umožňuje vytvoriť nový dokument." ma:contentTypeScope="" ma:versionID="fb1dc590a420b3b9a440d64241660cc5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9884f10762d17557aeeee5b0ba472f0d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a19b9f6-c56a-42f5-88ea-65b68ba2e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22f979-94e3-4852-8128-ba6a6d8b073b}" ma:internalName="TaxCatchAll" ma:showField="CatchAllData" ma:web="3e6a7276-247f-4f0b-8510-abc4bd29a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  <lcf76f155ced4ddcb4097134ff3c332f xmlns="1074f8eb-a5d0-4ecf-8fc0-ae80d799c70d">
      <Terms xmlns="http://schemas.microsoft.com/office/infopath/2007/PartnerControls"/>
    </lcf76f155ced4ddcb4097134ff3c332f>
    <TaxCatchAll xmlns="3e6a7276-247f-4f0b-8510-abc4bd29a9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3D8F7B-6EBE-4D66-8A0E-CA08890AF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6EF09-222C-495D-982E-B4B749807A9A}">
  <ds:schemaRefs>
    <ds:schemaRef ds:uri="http://purl.org/dc/dcmitype/"/>
    <ds:schemaRef ds:uri="http://schemas.openxmlformats.org/package/2006/metadata/core-properties"/>
    <ds:schemaRef ds:uri="1074f8eb-a5d0-4ecf-8fc0-ae80d799c70d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e6a7276-247f-4f0b-8510-abc4bd29a96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02D00D-B291-4BE0-AEA6-E0917481B5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9</vt:i4>
      </vt:variant>
    </vt:vector>
  </HeadingPairs>
  <TitlesOfParts>
    <vt:vector size="14" baseType="lpstr">
      <vt:lpstr>Sumarizácia</vt:lpstr>
      <vt:lpstr>Dielo OnkoAsist</vt:lpstr>
      <vt:lpstr>SLA - paušálne služby</vt:lpstr>
      <vt:lpstr>SLA - objednávkové služby</vt:lpstr>
      <vt:lpstr>fakturačné míľniky</vt:lpstr>
      <vt:lpstr>Dielo_licencie_spolu_bez_DPH</vt:lpstr>
      <vt:lpstr>Dielo_licencie_spolu_DPH</vt:lpstr>
      <vt:lpstr>Dielo_licencie_spolu_s_DPH</vt:lpstr>
      <vt:lpstr>LicPopl_celkom_bezDPH</vt:lpstr>
      <vt:lpstr>LicPopl_celkom_DPH</vt:lpstr>
      <vt:lpstr>LicPopl_celkom_sDPH</vt:lpstr>
      <vt:lpstr>LicPopl_JC_bezDPH</vt:lpstr>
      <vt:lpstr>LicPopl_JC_DPH</vt:lpstr>
      <vt:lpstr>LicPopl_JC_sDPH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revision/>
  <dcterms:created xsi:type="dcterms:W3CDTF">2021-12-17T14:32:37Z</dcterms:created>
  <dcterms:modified xsi:type="dcterms:W3CDTF">2022-12-26T16:24:23Z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  <property fmtid="{D5CDD505-2E9C-101B-9397-08002B2CF9AE}" pid="3" name="MediaServiceImageTags">
    <vt:lpwstr/>
  </property>
</Properties>
</file>