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12/Vyzva 2 Bezbarierove upravy - Plynarenska/SP/"/>
    </mc:Choice>
  </mc:AlternateContent>
  <xr:revisionPtr revIDLastSave="2131" documentId="13_ncr:1_{4411D401-E5D6-471B-8678-27ACC5876F3F}" xr6:coauthVersionLast="47" xr6:coauthVersionMax="47" xr10:uidLastSave="{EEBAE13A-4B9A-42CC-B5F7-BBE603F227BE}"/>
  <bookViews>
    <workbookView xWindow="-110" yWindow="-110" windowWidth="19420" windowHeight="10420" activeTab="2" xr2:uid="{00000000-000D-0000-FFFF-FFFF00000000}"/>
  </bookViews>
  <sheets>
    <sheet name="Návrh na plnenie kritérií" sheetId="2" r:id="rId1"/>
    <sheet name="Výkaz výmer - Osvetlenie" sheetId="1" r:id="rId2"/>
    <sheet name="Výkaz výmer - Návrh priechodu" sheetId="3" r:id="rId3"/>
  </sheets>
  <definedNames>
    <definedName name="_xlnm.Print_Area" localSheetId="2">'Výkaz výmer - Návrh priechodu'!$A$1:$H$70</definedName>
    <definedName name="_xlnm.Print_Area" localSheetId="1">'Výkaz výmer - Osvetlenie'!$A$1:$F$64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1" i="3" l="1"/>
  <c r="G16" i="3"/>
  <c r="G13" i="3"/>
  <c r="F8" i="1"/>
  <c r="G68" i="3"/>
  <c r="G67" i="3"/>
  <c r="G64" i="3"/>
  <c r="G62" i="3"/>
  <c r="G63" i="3"/>
  <c r="G61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59" i="3" s="1"/>
  <c r="G48" i="3"/>
  <c r="G49" i="3"/>
  <c r="G50" i="3"/>
  <c r="G51" i="3"/>
  <c r="G52" i="3"/>
  <c r="G53" i="3"/>
  <c r="G54" i="3"/>
  <c r="G55" i="3"/>
  <c r="G56" i="3"/>
  <c r="G57" i="3"/>
  <c r="G58" i="3"/>
  <c r="G33" i="3"/>
  <c r="G19" i="3"/>
  <c r="G20" i="3"/>
  <c r="G21" i="3"/>
  <c r="G22" i="3"/>
  <c r="G23" i="3"/>
  <c r="G24" i="3"/>
  <c r="G25" i="3"/>
  <c r="G26" i="3"/>
  <c r="G27" i="3"/>
  <c r="G29" i="3"/>
  <c r="G30" i="3"/>
  <c r="G18" i="3"/>
  <c r="G15" i="3"/>
  <c r="G8" i="3"/>
  <c r="G7" i="3"/>
  <c r="G6" i="3"/>
  <c r="F53" i="1"/>
  <c r="F10" i="1"/>
  <c r="F9" i="1"/>
  <c r="G10" i="3"/>
  <c r="G9" i="3"/>
  <c r="G11" i="3"/>
  <c r="G12" i="3"/>
  <c r="F47" i="1"/>
  <c r="F51" i="1"/>
  <c r="F50" i="1"/>
  <c r="F54" i="1"/>
  <c r="F55" i="1"/>
  <c r="F56" i="1"/>
  <c r="F57" i="1"/>
  <c r="F58" i="1"/>
  <c r="F59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4" i="1"/>
  <c r="F13" i="1"/>
  <c r="F12" i="1"/>
  <c r="F11" i="1"/>
  <c r="F7" i="1"/>
  <c r="F6" i="1"/>
  <c r="F5" i="1"/>
  <c r="F52" i="1"/>
  <c r="F49" i="1"/>
  <c r="F48" i="1"/>
  <c r="G70" i="3" l="1"/>
  <c r="F30" i="1"/>
  <c r="F15" i="1"/>
  <c r="F60" i="1"/>
  <c r="F62" i="1" s="1"/>
  <c r="D16" i="2" s="1"/>
  <c r="E16" i="2" s="1"/>
  <c r="F45" i="1"/>
  <c r="F16" i="2" l="1"/>
  <c r="D17" i="2"/>
  <c r="E17" i="2" l="1"/>
  <c r="D18" i="2"/>
  <c r="F17" i="2" l="1"/>
  <c r="F18" i="2" s="1"/>
  <c r="E18" i="2"/>
</calcChain>
</file>

<file path=xl/sharedStrings.xml><?xml version="1.0" encoding="utf-8"?>
<sst xmlns="http://schemas.openxmlformats.org/spreadsheetml/2006/main" count="362" uniqueCount="251">
  <si>
    <t>Cena za jednotku v EUR bez DPH</t>
  </si>
  <si>
    <t>Cena celkom v EUR bez DPH</t>
  </si>
  <si>
    <t>IČO:</t>
  </si>
  <si>
    <t>IČ DPH:</t>
  </si>
  <si>
    <t>Položka</t>
  </si>
  <si>
    <t>Celková cena v EUR bez DPH</t>
  </si>
  <si>
    <t>DPH</t>
  </si>
  <si>
    <t>Celková cena v EUR s DPH</t>
  </si>
  <si>
    <t>Celková cena za celý predmet zákazky</t>
  </si>
  <si>
    <t>Podpis zástupcu uchádzača</t>
  </si>
  <si>
    <t>Popis</t>
  </si>
  <si>
    <t xml:space="preserve"> </t>
  </si>
  <si>
    <t>Obchodné meno uchádzača:</t>
  </si>
  <si>
    <t>Sídlo uchádzača:</t>
  </si>
  <si>
    <t>Štatutárny zástupa:</t>
  </si>
  <si>
    <t>platca DPH áno/nie</t>
  </si>
  <si>
    <t>Telefónny kontakt:</t>
  </si>
  <si>
    <t>Emailová adresa:</t>
  </si>
  <si>
    <t>Čestné vyhlásenie: Predložením tejto ponuky zároveň čestne vyhlasujem, že spĺňam všetky podmienky účasti stanovené vo výzve na predkladanie ponúk  a zároveň čestne vyhlasujem, že postupujem v súlade s etickým kódexom uchádzača vydaným Úradom pre verejné obstarávanie:  https://www.uvo.gov.sk/eticky-kodex-zaujemcu-uchadzaca-77b.html</t>
  </si>
  <si>
    <t>P.č.</t>
  </si>
  <si>
    <t>MJ</t>
  </si>
  <si>
    <t>Množ.</t>
  </si>
  <si>
    <t>ks</t>
  </si>
  <si>
    <t>m</t>
  </si>
  <si>
    <t>SPOLU</t>
  </si>
  <si>
    <t>Kód položky</t>
  </si>
  <si>
    <t>t</t>
  </si>
  <si>
    <t>m2</t>
  </si>
  <si>
    <t>m3</t>
  </si>
  <si>
    <t>hod</t>
  </si>
  <si>
    <t>Práce a dodávky M</t>
  </si>
  <si>
    <r>
      <t>*</t>
    </r>
    <r>
      <rPr>
        <i/>
        <sz val="11"/>
        <color rgb="FFFF0000"/>
        <rFont val="Times New Roman"/>
        <family val="1"/>
        <charset val="238"/>
      </rPr>
      <t>uchádzač vypĺňa len polia vyznačené modrou farbou</t>
    </r>
  </si>
  <si>
    <t>V .................................
dňa ...............................</t>
  </si>
  <si>
    <r>
      <rPr>
        <b/>
        <sz val="15"/>
        <color rgb="FF00007F"/>
        <rFont val="DejaVu Sans"/>
        <family val="2"/>
      </rPr>
      <t>VÝKAZ  VÝMER</t>
    </r>
    <r>
      <rPr>
        <b/>
        <sz val="12"/>
        <color rgb="FF00007F"/>
        <rFont val="DejaVu Sans"/>
        <charset val="238"/>
      </rPr>
      <t xml:space="preserve">
</t>
    </r>
    <r>
      <rPr>
        <b/>
        <sz val="11"/>
        <color rgb="FF00007F"/>
        <rFont val="DejaVu Sans"/>
        <charset val="238"/>
      </rPr>
      <t xml:space="preserve">
</t>
    </r>
    <r>
      <rPr>
        <b/>
        <sz val="11"/>
        <rFont val="DejaVu Sans"/>
        <charset val="238"/>
      </rPr>
      <t xml:space="preserve">Stavba : BEZBARIÉROVÉ ÚPRAVY "PLYNÁRENSKÁ" 
Objekt: SO 02 Doplnkové osvetlenie priechodu pre chodcov
</t>
    </r>
  </si>
  <si>
    <t>Zemné práce</t>
  </si>
  <si>
    <t>Zhotovenie napojenia do jestv. Stožiara - Rozbúranie stožiarového základu, privedenie káblového vedenia, zatiahnutie do drieku stožiara, zhotovenie napojenia zo stožiarovej svorkovnice, spätná úprava, uvedenie do pôvodného stavu</t>
  </si>
  <si>
    <t>Výkop a zásyp ryhy 35x60cm (š x h) v  asfaltovom chodníku / betóne vrátane rozbúrania a spätnej úpravy všetkých vrstiev</t>
  </si>
  <si>
    <t>Výkop a zásyp ryhy 35x60cm (š x h) v  chodníku z dlažby vrátane rozobratia dlažby, rozbúrania podkladových vrstiev a spätnej úpravy všetkých vrstiev s položením a vyškárovaním dlažby</t>
  </si>
  <si>
    <t>Výkop a zásyp ryhy 50x100cm (š x h) v  asfaltovej ceste / betóne vrátane rozbúrania a spätnej úpravy všetkých vrstiev</t>
  </si>
  <si>
    <t>Výkop stožiarovej jamy</t>
  </si>
  <si>
    <t>Rezanie asfaltu, odstránenie povrchu v chodníku a spätná uprava po výkop.prácach</t>
  </si>
  <si>
    <t>Rozobratie zámk.dlažby, zatrávňovacej dlažby a pod.+spätná úprava povrchu a montáž dlažby po výkop.prácach</t>
  </si>
  <si>
    <t xml:space="preserve">Zhotovenie stožiarového základu pre stožiar pre osvetlenie priechodov pre chodcov do výšky 6m </t>
  </si>
  <si>
    <t>Podiel pridružených výkonov</t>
  </si>
  <si>
    <t>Podružný materiál</t>
  </si>
  <si>
    <t>%</t>
  </si>
  <si>
    <t>0101</t>
  </si>
  <si>
    <t>0102</t>
  </si>
  <si>
    <t>0103</t>
  </si>
  <si>
    <t>0105</t>
  </si>
  <si>
    <t>0106</t>
  </si>
  <si>
    <t>0107</t>
  </si>
  <si>
    <t>0108</t>
  </si>
  <si>
    <t>0111</t>
  </si>
  <si>
    <t>0114</t>
  </si>
  <si>
    <t>0199</t>
  </si>
  <si>
    <t xml:space="preserve">% </t>
  </si>
  <si>
    <t>Montážne práce</t>
  </si>
  <si>
    <t>Montáž - kábel CYKY-J 4x10 voľne</t>
  </si>
  <si>
    <t>Pokládka chráničky ohybnej  z HDPE d=63mm</t>
  </si>
  <si>
    <t>Pokládka chráničky ohybnej z HDPE, d=110mm</t>
  </si>
  <si>
    <t xml:space="preserve">Príplatok na zaťahovanie káblov, váha kábla do 0.75 kg   </t>
  </si>
  <si>
    <t>Montáž - pásovina FeZn 30x4 vrátane pokládky do výkopu, realizácie spojov vrátane ich izolácie</t>
  </si>
  <si>
    <t>Montáž - guľatina FeZn d=10mm vrátane pokládky pripojenia k pásovine a ku stožiaru, realizácie spojov vrátane ich izolácie, izolácia prestupu zem-vzduch</t>
  </si>
  <si>
    <t xml:space="preserve">Pokládka výstražnej fólie </t>
  </si>
  <si>
    <t xml:space="preserve">Montáž svorkovnice stožiarovej, pripevnenie svorkovnice, úprava káblov, montáž vodičov prierezu do 4x16mm, zapojenie vývodu pre svietidlo, uzatvorenie svorkovnice </t>
  </si>
  <si>
    <t>Montáž základového roštu ZR 1-5 (300x300mm)</t>
  </si>
  <si>
    <t>Kompletizácia svietidla, predmontáž</t>
  </si>
  <si>
    <t>Montáž uličného svietidla do výšky 6m</t>
  </si>
  <si>
    <t>Manipulácia na vedení, zaistenie vypnutého stavu, presmerovanie napájania</t>
  </si>
  <si>
    <t>0306</t>
  </si>
  <si>
    <t>0307</t>
  </si>
  <si>
    <t>0308</t>
  </si>
  <si>
    <t>0309</t>
  </si>
  <si>
    <t>0312</t>
  </si>
  <si>
    <t>0313</t>
  </si>
  <si>
    <t>0315</t>
  </si>
  <si>
    <t>0316</t>
  </si>
  <si>
    <t>0324</t>
  </si>
  <si>
    <t>0332</t>
  </si>
  <si>
    <t>0335</t>
  </si>
  <si>
    <t>0344</t>
  </si>
  <si>
    <t>0399</t>
  </si>
  <si>
    <t>Materiál</t>
  </si>
  <si>
    <t>Kábel CYKY-J 4x10</t>
  </si>
  <si>
    <t>Uzemňovacia pásovina 30x4 - Fe/Zn - (1kg/1,06m), vrátane spojovacích svoriek a izolačného materiálu pre izoláciu spojov</t>
  </si>
  <si>
    <t>Uzemňovacia guľatina d=10mm - Fe/Zn - (1kg/1,6m), vrátane spojovacích svoriek a izolačného materiálu pre izoláciu spojov a prestupu zem-vzduch</t>
  </si>
  <si>
    <t>Uzemňovacia tyč   ocelová žiarovo zinkovaná  označenie  ZT 1,5 m</t>
  </si>
  <si>
    <t>Svorka  k uzemňovacej tyči  ocelová žiarovo zinkovaná  označenie  SJ 02</t>
  </si>
  <si>
    <t>Chránička ohybná plastová d=63mm</t>
  </si>
  <si>
    <t>Multichránička HDPE 40/34+7x10/8mm</t>
  </si>
  <si>
    <t>Výstražná fólia blesk</t>
  </si>
  <si>
    <t>Stožiarová svorkovnica typ GURO EKM 2072-1D2 vrátane poistiek</t>
  </si>
  <si>
    <t xml:space="preserve">Základový rošť ZR 1-5 </t>
  </si>
  <si>
    <t>Stožiar oceľový kužeľový prírubový typ STK 60/60/3P, RAL 7016 mat, vrátane pripojovacej svorky pre uzemňovaciu sústavu, h=6m</t>
  </si>
  <si>
    <r>
      <t xml:space="preserve">Svietidlo cestné, typ U1, SL11 mini 4000K </t>
    </r>
    <r>
      <rPr>
        <sz val="10"/>
        <color indexed="8"/>
        <rFont val="Times"/>
        <family val="1"/>
      </rPr>
      <t xml:space="preserve">vrátane prívodného kábla  + príruba d60mm (5XC2A41F08H) alebo ekvivalent </t>
    </r>
    <r>
      <rPr>
        <sz val="10"/>
        <rFont val="Times"/>
        <family val="1"/>
      </rPr>
      <t xml:space="preserve"> </t>
    </r>
  </si>
  <si>
    <t>0403</t>
  </si>
  <si>
    <t>0406</t>
  </si>
  <si>
    <t>0407</t>
  </si>
  <si>
    <t>0408</t>
  </si>
  <si>
    <t>0409</t>
  </si>
  <si>
    <t>0410</t>
  </si>
  <si>
    <t>0411</t>
  </si>
  <si>
    <t>0412</t>
  </si>
  <si>
    <t>0413</t>
  </si>
  <si>
    <t>0431</t>
  </si>
  <si>
    <t>0433</t>
  </si>
  <si>
    <t>0452</t>
  </si>
  <si>
    <t>0499</t>
  </si>
  <si>
    <t>kg</t>
  </si>
  <si>
    <t>Iné práce</t>
  </si>
  <si>
    <t>Vypracovanie POD, prerokovanie a schválenie operatívnej dopravnej komisii</t>
  </si>
  <si>
    <t>Prenosné dopravné značenie</t>
  </si>
  <si>
    <t>Predrealizačné vytýčenie inžinierskych sietí</t>
  </si>
  <si>
    <t>Prieskum, identifikácia rozvodov VO – meracie vozidlo</t>
  </si>
  <si>
    <t>Projektový manažment, inžiniering</t>
  </si>
  <si>
    <t>Montážna plošina do 10 m</t>
  </si>
  <si>
    <t>Odvoz a likvidácia odpadu</t>
  </si>
  <si>
    <t>Doprava zariadení a materiálu</t>
  </si>
  <si>
    <t>Funkčné skúšky zariadení a inštalácie</t>
  </si>
  <si>
    <t>Východisková revízia</t>
  </si>
  <si>
    <t xml:space="preserve">Dokumentácia skutočného vyhotovenia - Zanesenie do technickej evidencie vrátane technickej mapy mesta  </t>
  </si>
  <si>
    <t>Geodetické zameranie svetelných miest vrátane káblových vedení</t>
  </si>
  <si>
    <t>0501</t>
  </si>
  <si>
    <t>0502</t>
  </si>
  <si>
    <t>0503</t>
  </si>
  <si>
    <t>0504</t>
  </si>
  <si>
    <t>0505</t>
  </si>
  <si>
    <t>0506</t>
  </si>
  <si>
    <t>0507</t>
  </si>
  <si>
    <t>0508</t>
  </si>
  <si>
    <t>0509</t>
  </si>
  <si>
    <t>0510</t>
  </si>
  <si>
    <t>0511</t>
  </si>
  <si>
    <t>0512</t>
  </si>
  <si>
    <t>0599</t>
  </si>
  <si>
    <t>kpl</t>
  </si>
  <si>
    <t>Celková cena za Doplnkové osvetlenie priechodu pre chodcov bez DPH</t>
  </si>
  <si>
    <t>Doplnkové osvetlenie priechodu pre chodcov</t>
  </si>
  <si>
    <r>
      <rPr>
        <b/>
        <sz val="15"/>
        <color rgb="FF00007F"/>
        <rFont val="DejaVu Sans"/>
        <family val="2"/>
      </rPr>
      <t>VÝKAZ  VÝMER</t>
    </r>
    <r>
      <rPr>
        <b/>
        <sz val="12"/>
        <color rgb="FF00007F"/>
        <rFont val="DejaVu Sans"/>
        <charset val="238"/>
      </rPr>
      <t xml:space="preserve">
</t>
    </r>
    <r>
      <rPr>
        <b/>
        <sz val="11"/>
        <color rgb="FF00007F"/>
        <rFont val="DejaVu Sans"/>
        <charset val="238"/>
      </rPr>
      <t xml:space="preserve">
</t>
    </r>
    <r>
      <rPr>
        <b/>
        <sz val="11"/>
        <rFont val="DejaVu Sans"/>
        <charset val="238"/>
      </rPr>
      <t xml:space="preserve">Stavba : BEZBARIÉROVÉ ÚPRAVY "PLYNÁRENSKÁ" 
Objekt: Návrh bezbarierového priechodu pre chodcov, Plynárenská ul.
</t>
    </r>
  </si>
  <si>
    <t>Práce a dodávky HSV</t>
  </si>
  <si>
    <t>Hmotnosť celkom</t>
  </si>
  <si>
    <t xml:space="preserve">Rozoberanie zámkovej dlažby všetkých druhov v ploche do 20 m2,  -0,2600 t   </t>
  </si>
  <si>
    <t xml:space="preserve">Odstránenie krytu v ploche do 200 m2 z kameniva ťaženého, hr. do 100 mm,  -0,16000t   </t>
  </si>
  <si>
    <t xml:space="preserve">Odstránenie krytu v ploche do 200 m2 z betónu prostého, hr. vrstvy do 100 mm,  -0,22500t   </t>
  </si>
  <si>
    <t xml:space="preserve">Odstránenie krytu v ploche do 200 m2 asfaltového, hr. vrstvy do 50 mm,  -0,12500t   </t>
  </si>
  <si>
    <t xml:space="preserve">Odstránenie krytu asfaltového v ploche do 200 m2, hr. do 130 mm,  -0,25000t   </t>
  </si>
  <si>
    <t xml:space="preserve">Odstránenie krytu v ploche do 200 m2 z betónu prostého, hr. vrstvy do 180 mm,  -0,22500t   </t>
  </si>
  <si>
    <t xml:space="preserve">Vytrhanie obrúb kamenných, s vybúraním lôžka, z krajníkov alebo obrubníkov stojatých,  -0,14500t   </t>
  </si>
  <si>
    <t>113106611.S</t>
  </si>
  <si>
    <t>113107111.S</t>
  </si>
  <si>
    <t>113107131.S</t>
  </si>
  <si>
    <t>113107141.S</t>
  </si>
  <si>
    <t>113107144</t>
  </si>
  <si>
    <t>113107132</t>
  </si>
  <si>
    <t>113202111.S</t>
  </si>
  <si>
    <t>Vodorovné konštrukcie</t>
  </si>
  <si>
    <t>457621412.S</t>
  </si>
  <si>
    <t xml:space="preserve">Úprava škár asfaltovou zálievkou pre všetky sklony nad 1 do 2 kg zálievky na 1 m škáry   </t>
  </si>
  <si>
    <t>Komunikácie</t>
  </si>
  <si>
    <t xml:space="preserve">Podklad z podkladového betónu PB II tr. C 16/20 hr. 100 mm   </t>
  </si>
  <si>
    <t xml:space="preserve">Podklad z podkladového betónu PB II tr. C 16/20 hr. 180 mm   </t>
  </si>
  <si>
    <t xml:space="preserve">Postrek asfaltový infiltračný s posypom kamenivom z cestnej emulzie v množstve 0,80 kg/m2   </t>
  </si>
  <si>
    <t xml:space="preserve">Asfaltový betón vrstva obrusná AC 8 O v pruhu š. do 3 m z nemodifik. asfaltu tr. II, po zhutnení hr. 50 mm   </t>
  </si>
  <si>
    <t xml:space="preserve">Asfaltový betón vrstva obrusná AC 11 O v pruhu š. do 3 m z nemodifik. asfaltu tr. I, po zhutnení hr. 50 mm   </t>
  </si>
  <si>
    <t xml:space="preserve">Asfaltový betón vrstva ložná AC 22 L v pruhu š. do 3 m z nemodifik. asfaltu tr. I, po zhutnení hr. 80 mm   </t>
  </si>
  <si>
    <t xml:space="preserve">Kladenie betónovej dlažby s vyplnením škár do lôžka z kameniva, veľ. do 0,09 m2 plochy do 50 m2   </t>
  </si>
  <si>
    <t xml:space="preserve">Dlažba betónová pre nevidiacich, rozmer 400x400x80 mm, antracit   </t>
  </si>
  <si>
    <t xml:space="preserve">Dlažba betónová PREMAC Dlažba betónová pre nevidiacich drážková, hr. 60 mm, antracit   </t>
  </si>
  <si>
    <t xml:space="preserve">Spotreba 25 ks/m2   </t>
  </si>
  <si>
    <t xml:space="preserve">Kladenie betónovej dlažby s vyplnením škár do lôžka z kameniva, veľ. do 0,25 m2 plochy do 50 m2   </t>
  </si>
  <si>
    <t>567114211.S</t>
  </si>
  <si>
    <t>567134213.S</t>
  </si>
  <si>
    <t>573131102.S</t>
  </si>
  <si>
    <t>577144111.S</t>
  </si>
  <si>
    <t>577144211.S</t>
  </si>
  <si>
    <t>577174411.S</t>
  </si>
  <si>
    <t>596811310.S</t>
  </si>
  <si>
    <t>592460019900.S</t>
  </si>
  <si>
    <t>592460007000</t>
  </si>
  <si>
    <t>596811320.S</t>
  </si>
  <si>
    <t>592460020400.S</t>
  </si>
  <si>
    <t>Prídlažba betónová, rozmer 500x250x80 mm</t>
  </si>
  <si>
    <t>Ostatné konštrukcie a práce - búranie</t>
  </si>
  <si>
    <t xml:space="preserve">Osadenie a montáž cestnej zvislej dopravnej značky na stĺpik, stĺp, konzolu alebo objekt   </t>
  </si>
  <si>
    <t xml:space="preserve">Informatívna prevádzková značka č. 325 - priechod pre chodcov,   </t>
  </si>
  <si>
    <t xml:space="preserve">Montáž stĺpika zvislej dopravnej značky dĺžky do 3,5 m do betónového základu   </t>
  </si>
  <si>
    <t xml:space="preserve">Stĺpik Zn, d 60 mm/1 bm, pre dopravné značky   </t>
  </si>
  <si>
    <t xml:space="preserve">Montáž zvislej dočasnej dopravnej značky s podstavcom a stĺpikom I Etapa,   </t>
  </si>
  <si>
    <t xml:space="preserve">Kompletná dopravná značka základného rozmeru 900 mm vrátane podstavca a stĺpa   </t>
  </si>
  <si>
    <t xml:space="preserve">Dočasné vodorovné značenie krytu lepením pásky profilovanej deliacich čiar šírky 120 mm   </t>
  </si>
  <si>
    <t xml:space="preserve">Vodiaca línia 2x3 pruhy termoplastom na priechod pre chodcov   </t>
  </si>
  <si>
    <t xml:space="preserve">Vodorovné dopravné značenie termoplastom prechodov pre chodcov, šípky, symboly a pod., biela retroreflexná   </t>
  </si>
  <si>
    <t xml:space="preserve">Zábrany na ohradenie staveniska proti vstupu chodcov.   </t>
  </si>
  <si>
    <t xml:space="preserve">Osadenie cestného obrubníka betónového stojatého do lôžka z betónu prostého tr. C 20/25 s bočnou oporou   </t>
  </si>
  <si>
    <t xml:space="preserve">Obrubník cestný, lxšxv 1000x150x260 mm   </t>
  </si>
  <si>
    <t xml:space="preserve">Obrubník cestný oblúkový, lxšxv 680x150x250(260) mm   </t>
  </si>
  <si>
    <t xml:space="preserve">Osadenie záhonového alebo parkového obrubníka betón., do lôžka z bet. pros. tr. C 20/25 s bočnou oporou   </t>
  </si>
  <si>
    <t xml:space="preserve">Obrubník parkový, lxšxv 1000x80x200 mm,   </t>
  </si>
  <si>
    <t xml:space="preserve">Rezanie existujúceho asfaltového krytu alebo podkladu hĺbky do 130 mm   </t>
  </si>
  <si>
    <t xml:space="preserve">Rezanie existujúceho asfaltového krytu alebo podkladu hĺbky nad 100 do 150 mm   </t>
  </si>
  <si>
    <t xml:space="preserve">Odstránenie stĺpika d=60mm, s betónovým základom   </t>
  </si>
  <si>
    <t xml:space="preserve">Odstránenie vodorovného dopravného značenia lepiacich pásov žlté / oranžové š.120mm z vozovky,   </t>
  </si>
  <si>
    <t xml:space="preserve">Demontáž dočasnej dopravnej značky kompletnej základnej   </t>
  </si>
  <si>
    <t xml:space="preserve">Vodorovná doprava sutiny po suchu s naložením a so zložením na vzdialenosť do 50 m   </t>
  </si>
  <si>
    <t xml:space="preserve">Vodorovná doprava sutiny so zložením a hrubým urovnaním na vzdialenosť do 1 km   </t>
  </si>
  <si>
    <t xml:space="preserve">Príplatok k cene za každý ďalší aj začatý 1 km nad 1 km pre vodorovnú dopravu sutiny   </t>
  </si>
  <si>
    <t xml:space="preserve">Nakladanie na dopravné prostriedky pre vodorovnú dopravu sutiny   </t>
  </si>
  <si>
    <t xml:space="preserve">Poplatok za skládku - betón, tehly, dlaždice (17 01) ostatné   </t>
  </si>
  <si>
    <t xml:space="preserve">Poplatok za skládku - bitúmenové zmesi, uhoľný decht, dechtové výrobky (17 03), nebezpečné   </t>
  </si>
  <si>
    <t>914001111.S</t>
  </si>
  <si>
    <t>404410175624</t>
  </si>
  <si>
    <t>914501121.S</t>
  </si>
  <si>
    <t>404490008400.S</t>
  </si>
  <si>
    <t>914812211.S</t>
  </si>
  <si>
    <t>404410211400.S</t>
  </si>
  <si>
    <t>915714211.S</t>
  </si>
  <si>
    <t>915715181.S</t>
  </si>
  <si>
    <t>915721512.S</t>
  </si>
  <si>
    <t>915911113</t>
  </si>
  <si>
    <t>916362113.S</t>
  </si>
  <si>
    <t>592170000900.S</t>
  </si>
  <si>
    <t>592170000101</t>
  </si>
  <si>
    <t>916561113</t>
  </si>
  <si>
    <t>592170001801</t>
  </si>
  <si>
    <t>919735112</t>
  </si>
  <si>
    <t>919735113.S</t>
  </si>
  <si>
    <t>966006132</t>
  </si>
  <si>
    <t>966083511</t>
  </si>
  <si>
    <t>966812211.S</t>
  </si>
  <si>
    <t>979082212.S</t>
  </si>
  <si>
    <t>979082213.S</t>
  </si>
  <si>
    <t>979082219.S</t>
  </si>
  <si>
    <t>979087212.S</t>
  </si>
  <si>
    <t>979089012.S</t>
  </si>
  <si>
    <t>979089211.S</t>
  </si>
  <si>
    <t>Presun hmôt HSV</t>
  </si>
  <si>
    <t xml:space="preserve">Presun hmôt pre pozemnú komunikáciu a letisko s krytom asfaltovým akejkoľvek dĺžky objektu   </t>
  </si>
  <si>
    <t xml:space="preserve">Príplatok za zväčšený presun pre pozemnú komunikáciu a letisko s krytom asfaltovým nad vymedzenú najväčšiu dopravnú vzdialenosť do 1000 m   </t>
  </si>
  <si>
    <t xml:space="preserve">Príplatok za zväčšený presun pre pozemnú komunikáciu a letisko s krytom asfaltovým nad vymedzenú najväčšiu dopravnú vzdialenosť do 5000 m   </t>
  </si>
  <si>
    <t>998225111.S</t>
  </si>
  <si>
    <t>998225191.S</t>
  </si>
  <si>
    <t>998225194.S</t>
  </si>
  <si>
    <t>Elektromontáže</t>
  </si>
  <si>
    <t>21-M</t>
  </si>
  <si>
    <t>Celkom za Návrh bezbarierového priechodu pre chodcov bez DPH</t>
  </si>
  <si>
    <t>Návrh bezbarierového priechodu pre chodcov</t>
  </si>
  <si>
    <t>Varovné svetlo VS1</t>
  </si>
  <si>
    <t>Malý/Stredný podnik</t>
  </si>
  <si>
    <r>
      <t xml:space="preserve">Návrh na plnenie kritérií 
</t>
    </r>
    <r>
      <rPr>
        <b/>
        <sz val="16"/>
        <color theme="1"/>
        <rFont val="Times New Roman"/>
        <family val="1"/>
        <charset val="238"/>
      </rPr>
      <t>Výzva č. 2 - Bezbariérové úpravy Plynárenská ulica</t>
    </r>
  </si>
  <si>
    <t xml:space="preserve">Celková cena za predmet zákazky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</si>
</sst>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"/>
    <numFmt numFmtId="165" formatCode="#,##0_ ;\-#,##0\ "/>
    <numFmt numFmtId="166" formatCode="0.000"/>
  </numFmts>
  <fonts count="54">
    <font>
      <sz val="10"/>
      <color rgb="FF000000"/>
      <name val="Times New Roman"/>
      <charset val="204"/>
    </font>
    <font>
      <sz val="6"/>
      <color rgb="FF000000"/>
      <name val="DejaVu Sans"/>
      <family val="2"/>
    </font>
    <font>
      <sz val="7"/>
      <color rgb="FF000000"/>
      <name val="DejaVu Sans"/>
      <family val="2"/>
    </font>
    <font>
      <b/>
      <sz val="7"/>
      <color rgb="FF00007F"/>
      <name val="DejaVu Sans"/>
      <family val="2"/>
    </font>
    <font>
      <b/>
      <sz val="15"/>
      <color rgb="FF00007F"/>
      <name val="DejaVu Sans"/>
      <family val="2"/>
    </font>
    <font>
      <u/>
      <sz val="10"/>
      <color theme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u/>
      <sz val="11"/>
      <color rgb="FF0563C1"/>
      <name val="Times New Roman"/>
      <family val="1"/>
      <charset val="238"/>
    </font>
    <font>
      <b/>
      <sz val="12"/>
      <color theme="1"/>
      <name val="Times"/>
      <family val="1"/>
    </font>
    <font>
      <sz val="12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name val="Times"/>
      <family val="1"/>
    </font>
    <font>
      <b/>
      <sz val="12"/>
      <color rgb="FF00007F"/>
      <name val="DejaVu Sans"/>
      <charset val="238"/>
    </font>
    <font>
      <sz val="8"/>
      <color rgb="FF000000"/>
      <name val="Times"/>
      <family val="1"/>
    </font>
    <font>
      <sz val="9"/>
      <color rgb="FF000000"/>
      <name val="Times"/>
      <family val="1"/>
    </font>
    <font>
      <sz val="8"/>
      <name val="Times"/>
      <family val="1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rgb="FF00007F"/>
      <name val="DejaVu Sans"/>
      <charset val="238"/>
    </font>
    <font>
      <b/>
      <sz val="11"/>
      <name val="DejaVu Sans"/>
      <charset val="238"/>
    </font>
    <font>
      <b/>
      <sz val="12"/>
      <color theme="1"/>
      <name val="Times New Roman"/>
      <family val="1"/>
      <charset val="238"/>
    </font>
    <font>
      <b/>
      <sz val="10"/>
      <color rgb="FF000000"/>
      <name val="DejaVu Sans"/>
      <family val="2"/>
    </font>
    <font>
      <b/>
      <sz val="12"/>
      <color rgb="FF000000"/>
      <name val="Times"/>
      <family val="1"/>
    </font>
    <font>
      <sz val="8"/>
      <name val="Arial CE"/>
      <charset val="238"/>
    </font>
    <font>
      <b/>
      <sz val="9"/>
      <name val="Times"/>
      <family val="1"/>
    </font>
    <font>
      <sz val="9"/>
      <name val="Times"/>
      <family val="1"/>
    </font>
    <font>
      <sz val="8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Times"/>
      <family val="1"/>
    </font>
    <font>
      <b/>
      <sz val="12"/>
      <color rgb="FF000000"/>
      <name val="Times New Roman"/>
      <family val="1"/>
      <charset val="238"/>
    </font>
    <font>
      <b/>
      <sz val="11"/>
      <name val="Times"/>
      <family val="1"/>
      <charset val="238"/>
    </font>
    <font>
      <sz val="11"/>
      <name val="Times New Roman"/>
      <family val="1"/>
      <charset val="238"/>
    </font>
    <font>
      <b/>
      <sz val="12"/>
      <color rgb="FF000000"/>
      <name val="Times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color indexed="8"/>
      <name val="Times"/>
      <family val="1"/>
    </font>
    <font>
      <sz val="8"/>
      <name val="Times New Roman"/>
      <family val="1"/>
      <charset val="238"/>
    </font>
    <font>
      <sz val="10"/>
      <color theme="8" tint="0.3999755851924192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8"/>
      <name val="Times"/>
      <family val="1"/>
    </font>
    <font>
      <sz val="9"/>
      <color rgb="FF000000"/>
      <name val="Times New Roman"/>
      <family val="1"/>
      <charset val="238"/>
    </font>
    <font>
      <sz val="10"/>
      <color rgb="FF000000"/>
      <name val="Times"/>
      <family val="1"/>
    </font>
    <font>
      <b/>
      <sz val="16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1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indexed="64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indexed="64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41" fillId="0" borderId="0"/>
    <xf numFmtId="0" fontId="42" fillId="0" borderId="0"/>
  </cellStyleXfs>
  <cellXfs count="31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2" fontId="3" fillId="0" borderId="0" xfId="0" applyNumberFormat="1" applyFont="1" applyAlignment="1">
      <alignment horizontal="right" vertical="top" indent="7" shrinkToFit="1"/>
    </xf>
    <xf numFmtId="0" fontId="16" fillId="5" borderId="40" xfId="0" applyFont="1" applyFill="1" applyBorder="1" applyAlignment="1">
      <alignment horizontal="center" vertical="top" wrapText="1"/>
    </xf>
    <xf numFmtId="0" fontId="16" fillId="5" borderId="41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 indent="1"/>
    </xf>
    <xf numFmtId="0" fontId="21" fillId="0" borderId="24" xfId="0" applyFont="1" applyBorder="1" applyAlignment="1">
      <alignment horizontal="center" vertical="center"/>
    </xf>
    <xf numFmtId="0" fontId="16" fillId="5" borderId="39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20" fillId="0" borderId="45" xfId="0" applyFont="1" applyBorder="1" applyAlignment="1">
      <alignment horizontal="center" vertical="top" wrapText="1"/>
    </xf>
    <xf numFmtId="0" fontId="20" fillId="0" borderId="4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top" wrapText="1"/>
    </xf>
    <xf numFmtId="0" fontId="30" fillId="0" borderId="8" xfId="0" applyFont="1" applyBorder="1" applyAlignment="1">
      <alignment horizontal="left" vertical="top" wrapText="1"/>
    </xf>
    <xf numFmtId="0" fontId="30" fillId="0" borderId="45" xfId="0" applyFont="1" applyBorder="1" applyAlignment="1">
      <alignment horizontal="left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1" fillId="0" borderId="43" xfId="0" applyFont="1" applyBorder="1" applyAlignment="1">
      <alignment horizontal="center" vertical="center"/>
    </xf>
    <xf numFmtId="0" fontId="32" fillId="0" borderId="0" xfId="0" applyFont="1" applyAlignment="1">
      <alignment horizontal="left" vertical="top"/>
    </xf>
    <xf numFmtId="0" fontId="38" fillId="0" borderId="38" xfId="0" applyFont="1" applyBorder="1" applyAlignment="1">
      <alignment horizontal="center" vertical="top"/>
    </xf>
    <xf numFmtId="0" fontId="16" fillId="0" borderId="24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30" fillId="0" borderId="51" xfId="0" applyFont="1" applyBorder="1" applyAlignment="1">
      <alignment horizontal="left" vertical="top" wrapText="1"/>
    </xf>
    <xf numFmtId="0" fontId="20" fillId="0" borderId="51" xfId="0" applyFont="1" applyBorder="1" applyAlignment="1">
      <alignment horizontal="center" vertical="top" wrapText="1"/>
    </xf>
    <xf numFmtId="49" fontId="18" fillId="0" borderId="7" xfId="0" applyNumberFormat="1" applyFont="1" applyBorder="1" applyAlignment="1">
      <alignment horizontal="center" vertical="top" shrinkToFit="1"/>
    </xf>
    <xf numFmtId="49" fontId="18" fillId="0" borderId="45" xfId="0" applyNumberFormat="1" applyFont="1" applyBorder="1" applyAlignment="1">
      <alignment horizontal="center" vertical="top" shrinkToFit="1"/>
    </xf>
    <xf numFmtId="49" fontId="18" fillId="0" borderId="45" xfId="0" applyNumberFormat="1" applyFont="1" applyBorder="1" applyAlignment="1">
      <alignment horizontal="center" vertical="center" shrinkToFit="1"/>
    </xf>
    <xf numFmtId="165" fontId="20" fillId="0" borderId="8" xfId="0" applyNumberFormat="1" applyFont="1" applyBorder="1" applyAlignment="1" applyProtection="1">
      <alignment horizontal="center" vertical="center"/>
      <protection locked="0"/>
    </xf>
    <xf numFmtId="165" fontId="20" fillId="0" borderId="45" xfId="0" applyNumberFormat="1" applyFont="1" applyBorder="1" applyAlignment="1" applyProtection="1">
      <alignment horizontal="center" vertical="center"/>
      <protection locked="0"/>
    </xf>
    <xf numFmtId="165" fontId="20" fillId="0" borderId="51" xfId="0" applyNumberFormat="1" applyFont="1" applyBorder="1" applyAlignment="1" applyProtection="1">
      <alignment horizontal="center" vertical="center"/>
      <protection locked="0"/>
    </xf>
    <xf numFmtId="0" fontId="29" fillId="0" borderId="35" xfId="0" applyFont="1" applyBorder="1" applyAlignment="1">
      <alignment horizontal="center" vertical="center" wrapText="1"/>
    </xf>
    <xf numFmtId="0" fontId="33" fillId="0" borderId="65" xfId="0" applyFont="1" applyBorder="1" applyAlignment="1">
      <alignment wrapText="1"/>
    </xf>
    <xf numFmtId="0" fontId="33" fillId="0" borderId="66" xfId="3" applyFont="1" applyBorder="1" applyAlignment="1">
      <alignment wrapText="1"/>
    </xf>
    <xf numFmtId="0" fontId="33" fillId="0" borderId="65" xfId="0" applyFont="1" applyBorder="1" applyAlignment="1">
      <alignment vertical="top" wrapText="1"/>
    </xf>
    <xf numFmtId="49" fontId="18" fillId="0" borderId="50" xfId="0" applyNumberFormat="1" applyFont="1" applyBorder="1" applyAlignment="1">
      <alignment horizontal="center" vertical="top" shrinkToFit="1"/>
    </xf>
    <xf numFmtId="0" fontId="21" fillId="0" borderId="38" xfId="0" applyFont="1" applyBorder="1" applyAlignment="1">
      <alignment horizontal="center" vertical="center"/>
    </xf>
    <xf numFmtId="0" fontId="43" fillId="0" borderId="65" xfId="0" applyFont="1" applyBorder="1" applyAlignment="1">
      <alignment wrapText="1"/>
    </xf>
    <xf numFmtId="49" fontId="18" fillId="0" borderId="57" xfId="0" applyNumberFormat="1" applyFont="1" applyBorder="1" applyAlignment="1">
      <alignment horizontal="center" vertical="top" shrinkToFit="1"/>
    </xf>
    <xf numFmtId="49" fontId="18" fillId="0" borderId="56" xfId="0" applyNumberFormat="1" applyFont="1" applyBorder="1" applyAlignment="1">
      <alignment horizontal="center" vertical="top" shrinkToFit="1"/>
    </xf>
    <xf numFmtId="49" fontId="18" fillId="0" borderId="55" xfId="0" applyNumberFormat="1" applyFont="1" applyBorder="1" applyAlignment="1">
      <alignment horizontal="center" vertical="top" shrinkToFit="1"/>
    </xf>
    <xf numFmtId="0" fontId="33" fillId="0" borderId="49" xfId="0" applyFont="1" applyBorder="1"/>
    <xf numFmtId="0" fontId="20" fillId="0" borderId="68" xfId="0" applyFont="1" applyBorder="1" applyAlignment="1">
      <alignment horizontal="center" vertical="top" wrapText="1"/>
    </xf>
    <xf numFmtId="165" fontId="20" fillId="0" borderId="69" xfId="0" applyNumberFormat="1" applyFont="1" applyBorder="1" applyAlignment="1" applyProtection="1">
      <alignment horizontal="center" vertical="center"/>
      <protection locked="0"/>
    </xf>
    <xf numFmtId="0" fontId="33" fillId="0" borderId="64" xfId="0" applyFont="1" applyBorder="1"/>
    <xf numFmtId="0" fontId="33" fillId="0" borderId="64" xfId="0" applyFont="1" applyBorder="1" applyAlignment="1">
      <alignment wrapText="1"/>
    </xf>
    <xf numFmtId="49" fontId="18" fillId="0" borderId="32" xfId="0" applyNumberFormat="1" applyFont="1" applyBorder="1" applyAlignment="1">
      <alignment horizontal="center" vertical="top" shrinkToFit="1"/>
    </xf>
    <xf numFmtId="0" fontId="33" fillId="0" borderId="77" xfId="0" applyFont="1" applyBorder="1" applyAlignment="1">
      <alignment vertical="top" wrapText="1"/>
    </xf>
    <xf numFmtId="0" fontId="20" fillId="0" borderId="33" xfId="0" applyFont="1" applyBorder="1" applyAlignment="1">
      <alignment horizontal="center" vertical="top" wrapText="1"/>
    </xf>
    <xf numFmtId="165" fontId="20" fillId="0" borderId="78" xfId="0" applyNumberFormat="1" applyFont="1" applyBorder="1" applyAlignment="1" applyProtection="1">
      <alignment horizontal="center" vertical="center"/>
      <protection locked="0"/>
    </xf>
    <xf numFmtId="0" fontId="21" fillId="0" borderId="48" xfId="0" applyFont="1" applyBorder="1" applyAlignment="1">
      <alignment horizontal="center" vertical="center"/>
    </xf>
    <xf numFmtId="49" fontId="18" fillId="0" borderId="81" xfId="0" applyNumberFormat="1" applyFont="1" applyBorder="1" applyAlignment="1">
      <alignment horizontal="center" vertical="top" shrinkToFit="1"/>
    </xf>
    <xf numFmtId="0" fontId="33" fillId="0" borderId="82" xfId="0" applyFont="1" applyBorder="1"/>
    <xf numFmtId="0" fontId="20" fillId="0" borderId="83" xfId="0" applyFont="1" applyBorder="1" applyAlignment="1" applyProtection="1">
      <alignment horizontal="center" wrapText="1"/>
      <protection locked="0"/>
    </xf>
    <xf numFmtId="49" fontId="18" fillId="0" borderId="46" xfId="0" applyNumberFormat="1" applyFont="1" applyBorder="1" applyAlignment="1">
      <alignment horizontal="center" vertical="top" shrinkToFit="1"/>
    </xf>
    <xf numFmtId="0" fontId="20" fillId="0" borderId="66" xfId="0" applyFont="1" applyBorder="1" applyAlignment="1" applyProtection="1">
      <alignment horizontal="center" wrapText="1"/>
      <protection locked="0"/>
    </xf>
    <xf numFmtId="165" fontId="20" fillId="0" borderId="85" xfId="0" applyNumberFormat="1" applyFont="1" applyBorder="1" applyAlignment="1" applyProtection="1">
      <alignment horizontal="center" vertical="center"/>
      <protection locked="0"/>
    </xf>
    <xf numFmtId="49" fontId="18" fillId="0" borderId="87" xfId="0" applyNumberFormat="1" applyFont="1" applyBorder="1" applyAlignment="1">
      <alignment horizontal="center" vertical="top" shrinkToFit="1"/>
    </xf>
    <xf numFmtId="0" fontId="20" fillId="0" borderId="88" xfId="0" applyFont="1" applyBorder="1" applyAlignment="1" applyProtection="1">
      <alignment horizontal="center" wrapText="1"/>
      <protection locked="0"/>
    </xf>
    <xf numFmtId="0" fontId="20" fillId="0" borderId="89" xfId="0" applyFont="1" applyBorder="1" applyAlignment="1" applyProtection="1">
      <alignment horizontal="center" wrapText="1"/>
      <protection locked="0"/>
    </xf>
    <xf numFmtId="0" fontId="20" fillId="0" borderId="89" xfId="0" applyFont="1" applyBorder="1" applyAlignment="1">
      <alignment horizontal="center" vertical="top" wrapText="1"/>
    </xf>
    <xf numFmtId="0" fontId="33" fillId="0" borderId="64" xfId="3" applyFont="1" applyBorder="1"/>
    <xf numFmtId="49" fontId="18" fillId="0" borderId="91" xfId="0" applyNumberFormat="1" applyFont="1" applyBorder="1" applyAlignment="1">
      <alignment horizontal="center" vertical="top" shrinkToFit="1"/>
    </xf>
    <xf numFmtId="0" fontId="20" fillId="0" borderId="92" xfId="0" applyFont="1" applyBorder="1" applyAlignment="1">
      <alignment horizontal="center" vertical="top" wrapText="1"/>
    </xf>
    <xf numFmtId="165" fontId="20" fillId="0" borderId="93" xfId="0" applyNumberFormat="1" applyFont="1" applyBorder="1" applyAlignment="1" applyProtection="1">
      <alignment horizontal="center" vertical="center"/>
      <protection locked="0"/>
    </xf>
    <xf numFmtId="1" fontId="1" fillId="5" borderId="32" xfId="0" applyNumberFormat="1" applyFont="1" applyFill="1" applyBorder="1" applyAlignment="1">
      <alignment horizontal="center" vertical="top" shrinkToFit="1"/>
    </xf>
    <xf numFmtId="1" fontId="1" fillId="5" borderId="101" xfId="0" applyNumberFormat="1" applyFont="1" applyFill="1" applyBorder="1" applyAlignment="1">
      <alignment horizontal="center" vertical="top" shrinkToFit="1"/>
    </xf>
    <xf numFmtId="1" fontId="2" fillId="5" borderId="101" xfId="0" applyNumberFormat="1" applyFont="1" applyFill="1" applyBorder="1" applyAlignment="1">
      <alignment horizontal="center" vertical="top" shrinkToFit="1"/>
    </xf>
    <xf numFmtId="1" fontId="2" fillId="5" borderId="80" xfId="0" applyNumberFormat="1" applyFont="1" applyFill="1" applyBorder="1" applyAlignment="1">
      <alignment horizontal="center" vertical="top" shrinkToFit="1"/>
    </xf>
    <xf numFmtId="0" fontId="16" fillId="5" borderId="42" xfId="0" applyFont="1" applyFill="1" applyBorder="1" applyAlignment="1">
      <alignment horizontal="center" vertical="top" wrapText="1"/>
    </xf>
    <xf numFmtId="166" fontId="16" fillId="0" borderId="48" xfId="0" applyNumberFormat="1" applyFont="1" applyBorder="1" applyAlignment="1">
      <alignment horizontal="center" vertical="top" wrapText="1"/>
    </xf>
    <xf numFmtId="166" fontId="20" fillId="0" borderId="71" xfId="0" applyNumberFormat="1" applyFont="1" applyBorder="1" applyAlignment="1">
      <alignment horizontal="center" vertical="top" wrapText="1"/>
    </xf>
    <xf numFmtId="166" fontId="20" fillId="0" borderId="72" xfId="0" applyNumberFormat="1" applyFont="1" applyBorder="1" applyAlignment="1">
      <alignment horizontal="center" vertical="center" wrapText="1"/>
    </xf>
    <xf numFmtId="166" fontId="20" fillId="0" borderId="72" xfId="0" applyNumberFormat="1" applyFont="1" applyBorder="1" applyAlignment="1">
      <alignment horizontal="center" vertical="top" wrapText="1"/>
    </xf>
    <xf numFmtId="166" fontId="20" fillId="0" borderId="74" xfId="0" applyNumberFormat="1" applyFont="1" applyBorder="1" applyAlignment="1">
      <alignment horizontal="center" vertical="top" wrapText="1"/>
    </xf>
    <xf numFmtId="166" fontId="20" fillId="0" borderId="75" xfId="0" applyNumberFormat="1" applyFont="1" applyBorder="1" applyAlignment="1">
      <alignment horizontal="center" vertical="top" wrapText="1"/>
    </xf>
    <xf numFmtId="166" fontId="20" fillId="0" borderId="47" xfId="0" applyNumberFormat="1" applyFont="1" applyBorder="1" applyAlignment="1">
      <alignment horizontal="center" vertical="top" wrapText="1"/>
    </xf>
    <xf numFmtId="166" fontId="20" fillId="0" borderId="76" xfId="0" applyNumberFormat="1" applyFont="1" applyBorder="1" applyAlignment="1">
      <alignment horizontal="center" vertical="top" wrapText="1"/>
    </xf>
    <xf numFmtId="166" fontId="20" fillId="0" borderId="80" xfId="0" applyNumberFormat="1" applyFont="1" applyBorder="1" applyAlignment="1">
      <alignment horizontal="center" vertical="top" wrapText="1"/>
    </xf>
    <xf numFmtId="166" fontId="16" fillId="0" borderId="38" xfId="0" applyNumberFormat="1" applyFont="1" applyBorder="1" applyAlignment="1">
      <alignment horizontal="center" vertical="top" wrapText="1"/>
    </xf>
    <xf numFmtId="166" fontId="20" fillId="0" borderId="9" xfId="0" applyNumberFormat="1" applyFont="1" applyBorder="1" applyAlignment="1">
      <alignment horizontal="center" vertical="top" wrapText="1"/>
    </xf>
    <xf numFmtId="166" fontId="20" fillId="0" borderId="47" xfId="0" applyNumberFormat="1" applyFont="1" applyBorder="1" applyAlignment="1">
      <alignment horizontal="center" vertical="center" wrapText="1"/>
    </xf>
    <xf numFmtId="166" fontId="20" fillId="0" borderId="67" xfId="0" applyNumberFormat="1" applyFont="1" applyBorder="1" applyAlignment="1">
      <alignment horizontal="center" vertical="top" wrapText="1"/>
    </xf>
    <xf numFmtId="166" fontId="20" fillId="0" borderId="84" xfId="0" applyNumberFormat="1" applyFont="1" applyBorder="1" applyAlignment="1">
      <alignment horizontal="center" vertical="top" wrapText="1"/>
    </xf>
    <xf numFmtId="166" fontId="20" fillId="0" borderId="86" xfId="0" applyNumberFormat="1" applyFont="1" applyBorder="1" applyAlignment="1">
      <alignment horizontal="center" vertical="center" wrapText="1"/>
    </xf>
    <xf numFmtId="166" fontId="20" fillId="0" borderId="86" xfId="0" applyNumberFormat="1" applyFont="1" applyBorder="1" applyAlignment="1">
      <alignment horizontal="center" vertical="top" wrapText="1"/>
    </xf>
    <xf numFmtId="166" fontId="20" fillId="0" borderId="94" xfId="0" applyNumberFormat="1" applyFont="1" applyBorder="1" applyAlignment="1">
      <alignment horizontal="center" vertical="top" wrapText="1"/>
    </xf>
    <xf numFmtId="166" fontId="20" fillId="0" borderId="45" xfId="0" applyNumberFormat="1" applyFont="1" applyBorder="1" applyAlignment="1">
      <alignment horizontal="center" vertical="top" wrapText="1"/>
    </xf>
    <xf numFmtId="166" fontId="20" fillId="0" borderId="51" xfId="0" applyNumberFormat="1" applyFont="1" applyBorder="1" applyAlignment="1">
      <alignment horizontal="center" vertical="top" wrapText="1"/>
    </xf>
    <xf numFmtId="166" fontId="20" fillId="0" borderId="12" xfId="0" applyNumberFormat="1" applyFont="1" applyBorder="1" applyAlignment="1">
      <alignment horizontal="center" vertical="top" wrapText="1"/>
    </xf>
    <xf numFmtId="166" fontId="16" fillId="0" borderId="43" xfId="0" applyNumberFormat="1" applyFont="1" applyBorder="1" applyAlignment="1">
      <alignment horizontal="center" vertical="top" wrapText="1"/>
    </xf>
    <xf numFmtId="0" fontId="14" fillId="4" borderId="7" xfId="0" applyFont="1" applyFill="1" applyBorder="1" applyAlignment="1" applyProtection="1">
      <alignment horizontal="center" vertical="center"/>
      <protection locked="0"/>
    </xf>
    <xf numFmtId="0" fontId="14" fillId="4" borderId="17" xfId="0" applyFont="1" applyFill="1" applyBorder="1" applyAlignment="1" applyProtection="1">
      <alignment horizontal="center" vertical="center"/>
      <protection locked="0"/>
    </xf>
    <xf numFmtId="0" fontId="14" fillId="4" borderId="10" xfId="0" applyFont="1" applyFill="1" applyBorder="1" applyAlignment="1" applyProtection="1">
      <alignment horizontal="center" vertical="center"/>
      <protection locked="0"/>
    </xf>
    <xf numFmtId="0" fontId="38" fillId="0" borderId="35" xfId="0" applyFont="1" applyBorder="1" applyAlignment="1">
      <alignment horizontal="center" vertical="top"/>
    </xf>
    <xf numFmtId="0" fontId="38" fillId="0" borderId="36" xfId="0" applyFont="1" applyBorder="1" applyAlignment="1">
      <alignment horizontal="center" vertical="top"/>
    </xf>
    <xf numFmtId="0" fontId="26" fillId="5" borderId="24" xfId="0" applyFont="1" applyFill="1" applyBorder="1" applyAlignment="1">
      <alignment horizontal="center" vertical="top" wrapText="1"/>
    </xf>
    <xf numFmtId="0" fontId="0" fillId="5" borderId="25" xfId="0" applyFill="1" applyBorder="1" applyAlignment="1">
      <alignment horizontal="center" vertical="top" wrapText="1"/>
    </xf>
    <xf numFmtId="0" fontId="0" fillId="5" borderId="26" xfId="0" applyFill="1" applyBorder="1" applyAlignment="1">
      <alignment horizontal="center" vertical="top" wrapText="1"/>
    </xf>
    <xf numFmtId="0" fontId="34" fillId="0" borderId="25" xfId="0" applyFont="1" applyBorder="1" applyAlignment="1">
      <alignment horizontal="left" vertical="center" wrapText="1" indent="1"/>
    </xf>
    <xf numFmtId="0" fontId="34" fillId="0" borderId="26" xfId="0" applyFont="1" applyBorder="1" applyAlignment="1">
      <alignment horizontal="left" vertical="center" wrapText="1" indent="1"/>
    </xf>
    <xf numFmtId="2" fontId="3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left" vertical="top"/>
    </xf>
    <xf numFmtId="0" fontId="37" fillId="0" borderId="25" xfId="0" applyFont="1" applyBorder="1" applyAlignment="1">
      <alignment horizontal="left" vertical="center" wrapText="1" indent="1"/>
    </xf>
    <xf numFmtId="0" fontId="35" fillId="0" borderId="36" xfId="0" applyFont="1" applyBorder="1" applyAlignment="1">
      <alignment horizontal="left" vertical="center" wrapText="1" indent="1"/>
    </xf>
    <xf numFmtId="0" fontId="36" fillId="0" borderId="36" xfId="0" applyFont="1" applyBorder="1" applyAlignment="1">
      <alignment horizontal="left" vertical="center" wrapText="1" indent="1"/>
    </xf>
    <xf numFmtId="0" fontId="36" fillId="0" borderId="37" xfId="0" applyFont="1" applyBorder="1" applyAlignment="1">
      <alignment horizontal="left" vertical="center" wrapText="1" indent="1"/>
    </xf>
    <xf numFmtId="0" fontId="14" fillId="4" borderId="120" xfId="0" applyFont="1" applyFill="1" applyBorder="1" applyAlignment="1" applyProtection="1">
      <alignment horizontal="center" vertical="center"/>
      <protection locked="0"/>
    </xf>
    <xf numFmtId="0" fontId="25" fillId="7" borderId="30" xfId="0" applyFont="1" applyFill="1" applyBorder="1" applyAlignment="1" applyProtection="1">
      <alignment horizontal="center" vertical="center" wrapText="1"/>
      <protection hidden="1"/>
    </xf>
    <xf numFmtId="0" fontId="25" fillId="7" borderId="14" xfId="0" applyFont="1" applyFill="1" applyBorder="1" applyAlignment="1" applyProtection="1">
      <alignment horizontal="center" vertical="center" wrapText="1"/>
      <protection hidden="1"/>
    </xf>
    <xf numFmtId="0" fontId="9" fillId="7" borderId="27" xfId="0" applyFont="1" applyFill="1" applyBorder="1" applyAlignment="1" applyProtection="1">
      <alignment horizontal="center" vertical="center" wrapText="1"/>
      <protection hidden="1"/>
    </xf>
    <xf numFmtId="0" fontId="9" fillId="7" borderId="16" xfId="0" applyFont="1" applyFill="1" applyBorder="1" applyAlignment="1" applyProtection="1">
      <alignment horizontal="center" vertical="center" wrapText="1"/>
      <protection hidden="1"/>
    </xf>
    <xf numFmtId="1" fontId="9" fillId="7" borderId="15" xfId="0" applyNumberFormat="1" applyFont="1" applyFill="1" applyBorder="1" applyAlignment="1" applyProtection="1">
      <alignment horizontal="center" vertical="center" wrapText="1"/>
      <protection hidden="1"/>
    </xf>
    <xf numFmtId="0" fontId="8" fillId="4" borderId="18" xfId="0" applyFont="1" applyFill="1" applyBorder="1" applyAlignment="1" applyProtection="1">
      <alignment horizontal="center"/>
      <protection locked="0"/>
    </xf>
    <xf numFmtId="0" fontId="8" fillId="4" borderId="5" xfId="0" applyFont="1" applyFill="1" applyBorder="1" applyAlignment="1" applyProtection="1">
      <alignment horizontal="center"/>
      <protection locked="0"/>
    </xf>
    <xf numFmtId="0" fontId="8" fillId="4" borderId="19" xfId="0" applyFont="1" applyFill="1" applyBorder="1" applyAlignment="1" applyProtection="1">
      <alignment horizontal="center"/>
      <protection locked="0"/>
    </xf>
    <xf numFmtId="0" fontId="8" fillId="4" borderId="20" xfId="0" applyFont="1" applyFill="1" applyBorder="1" applyAlignment="1" applyProtection="1">
      <alignment horizontal="center"/>
      <protection locked="0"/>
    </xf>
    <xf numFmtId="0" fontId="8" fillId="4" borderId="0" xfId="0" applyFont="1" applyFill="1" applyAlignment="1" applyProtection="1">
      <alignment horizontal="center"/>
      <protection locked="0"/>
    </xf>
    <xf numFmtId="0" fontId="8" fillId="4" borderId="21" xfId="0" applyFont="1" applyFill="1" applyBorder="1" applyAlignment="1" applyProtection="1">
      <alignment horizontal="center"/>
      <protection locked="0"/>
    </xf>
    <xf numFmtId="0" fontId="8" fillId="4" borderId="22" xfId="0" applyFont="1" applyFill="1" applyBorder="1" applyAlignment="1" applyProtection="1">
      <alignment horizontal="center"/>
      <protection locked="0"/>
    </xf>
    <xf numFmtId="0" fontId="8" fillId="4" borderId="4" xfId="0" applyFont="1" applyFill="1" applyBorder="1" applyAlignment="1" applyProtection="1">
      <alignment horizontal="center"/>
      <protection locked="0"/>
    </xf>
    <xf numFmtId="0" fontId="8" fillId="4" borderId="23" xfId="0" applyFont="1" applyFill="1" applyBorder="1" applyAlignment="1" applyProtection="1">
      <alignment horizontal="center"/>
      <protection locked="0"/>
    </xf>
    <xf numFmtId="0" fontId="8" fillId="4" borderId="59" xfId="0" applyFont="1" applyFill="1" applyBorder="1" applyAlignment="1" applyProtection="1">
      <alignment horizontal="center" wrapText="1"/>
      <protection locked="0"/>
    </xf>
    <xf numFmtId="0" fontId="8" fillId="4" borderId="61" xfId="0" applyFont="1" applyFill="1" applyBorder="1" applyAlignment="1" applyProtection="1">
      <alignment horizontal="center"/>
      <protection locked="0"/>
    </xf>
    <xf numFmtId="0" fontId="8" fillId="4" borderId="62" xfId="0" applyFont="1" applyFill="1" applyBorder="1" applyAlignment="1" applyProtection="1">
      <alignment horizontal="center"/>
      <protection locked="0"/>
    </xf>
    <xf numFmtId="0" fontId="6" fillId="0" borderId="0" xfId="0" applyFont="1" applyProtection="1"/>
    <xf numFmtId="0" fontId="6" fillId="0" borderId="0" xfId="0" applyFont="1" applyAlignment="1" applyProtection="1">
      <alignment vertical="center"/>
    </xf>
    <xf numFmtId="0" fontId="0" fillId="0" borderId="0" xfId="0" applyAlignment="1" applyProtection="1">
      <alignment horizontal="left" vertical="top"/>
    </xf>
    <xf numFmtId="0" fontId="7" fillId="3" borderId="24" xfId="0" applyFont="1" applyFill="1" applyBorder="1" applyAlignment="1" applyProtection="1">
      <alignment horizontal="center" vertical="center" wrapText="1"/>
    </xf>
    <xf numFmtId="0" fontId="0" fillId="3" borderId="25" xfId="0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0" fillId="3" borderId="32" xfId="0" applyFill="1" applyBorder="1" applyAlignment="1" applyProtection="1">
      <alignment horizontal="center" vertical="center"/>
    </xf>
    <xf numFmtId="0" fontId="0" fillId="3" borderId="33" xfId="0" applyFill="1" applyBorder="1" applyAlignment="1" applyProtection="1">
      <alignment horizontal="center" vertical="center"/>
    </xf>
    <xf numFmtId="0" fontId="0" fillId="3" borderId="34" xfId="0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/>
    </xf>
    <xf numFmtId="0" fontId="0" fillId="2" borderId="25" xfId="0" applyFill="1" applyBorder="1" applyAlignment="1" applyProtection="1">
      <alignment horizontal="center" vertical="center"/>
    </xf>
    <xf numFmtId="0" fontId="13" fillId="0" borderId="28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 vertical="center"/>
    </xf>
    <xf numFmtId="0" fontId="13" fillId="0" borderId="119" xfId="0" applyFont="1" applyBorder="1" applyAlignment="1" applyProtection="1">
      <alignment horizontal="center" vertical="center"/>
    </xf>
    <xf numFmtId="0" fontId="0" fillId="2" borderId="32" xfId="0" applyFill="1" applyBorder="1" applyAlignment="1" applyProtection="1">
      <alignment horizontal="center" vertical="center"/>
    </xf>
    <xf numFmtId="0" fontId="0" fillId="2" borderId="33" xfId="0" applyFill="1" applyBorder="1" applyAlignment="1" applyProtection="1">
      <alignment horizontal="center" vertical="center"/>
    </xf>
    <xf numFmtId="0" fontId="13" fillId="0" borderId="27" xfId="0" applyFont="1" applyBorder="1" applyAlignment="1" applyProtection="1">
      <alignment horizontal="center" vertical="center"/>
    </xf>
    <xf numFmtId="0" fontId="53" fillId="0" borderId="35" xfId="0" applyFont="1" applyBorder="1" applyAlignment="1" applyProtection="1">
      <alignment horizontal="center" vertical="center"/>
    </xf>
    <xf numFmtId="0" fontId="34" fillId="0" borderId="36" xfId="0" applyFont="1" applyBorder="1" applyAlignment="1" applyProtection="1">
      <alignment horizontal="center" vertical="center"/>
    </xf>
    <xf numFmtId="0" fontId="34" fillId="0" borderId="37" xfId="0" applyFont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 wrapText="1"/>
    </xf>
    <xf numFmtId="0" fontId="8" fillId="3" borderId="8" xfId="0" applyFont="1" applyFill="1" applyBorder="1" applyAlignment="1" applyProtection="1">
      <alignment horizontal="center" vertical="center" wrapText="1"/>
    </xf>
    <xf numFmtId="0" fontId="8" fillId="3" borderId="28" xfId="0" applyFont="1" applyFill="1" applyBorder="1" applyAlignment="1" applyProtection="1">
      <alignment horizontal="center" vertical="center" wrapText="1"/>
    </xf>
    <xf numFmtId="0" fontId="8" fillId="3" borderId="9" xfId="0" applyFont="1" applyFill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10" fillId="0" borderId="0" xfId="0" applyFont="1" applyProtection="1"/>
    <xf numFmtId="0" fontId="11" fillId="0" borderId="0" xfId="0" applyFont="1" applyProtection="1"/>
    <xf numFmtId="0" fontId="15" fillId="0" borderId="35" xfId="0" applyFont="1" applyBorder="1" applyAlignment="1" applyProtection="1">
      <alignment horizontal="center" wrapText="1"/>
    </xf>
    <xf numFmtId="0" fontId="15" fillId="0" borderId="36" xfId="0" applyFont="1" applyBorder="1" applyAlignment="1" applyProtection="1">
      <alignment horizontal="center" wrapText="1"/>
    </xf>
    <xf numFmtId="0" fontId="15" fillId="0" borderId="37" xfId="0" applyFont="1" applyBorder="1" applyAlignment="1" applyProtection="1">
      <alignment horizontal="center" wrapText="1"/>
    </xf>
    <xf numFmtId="0" fontId="12" fillId="0" borderId="0" xfId="1" applyFont="1" applyFill="1" applyBorder="1" applyAlignment="1" applyProtection="1">
      <alignment horizontal="center"/>
    </xf>
    <xf numFmtId="0" fontId="6" fillId="0" borderId="4" xfId="0" applyFont="1" applyBorder="1" applyProtection="1"/>
    <xf numFmtId="0" fontId="39" fillId="0" borderId="0" xfId="0" applyFont="1" applyAlignment="1" applyProtection="1">
      <alignment horizontal="left" vertical="top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0" fontId="0" fillId="0" borderId="121" xfId="0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21" fillId="0" borderId="60" xfId="0" applyFont="1" applyBorder="1" applyAlignment="1" applyProtection="1">
      <alignment horizontal="center"/>
      <protection locked="0"/>
    </xf>
    <xf numFmtId="0" fontId="21" fillId="0" borderId="58" xfId="0" applyFont="1" applyBorder="1" applyAlignment="1" applyProtection="1">
      <alignment horizontal="center"/>
      <protection locked="0"/>
    </xf>
    <xf numFmtId="0" fontId="21" fillId="0" borderId="63" xfId="0" applyFont="1" applyBorder="1" applyAlignment="1" applyProtection="1">
      <alignment horizontal="center"/>
      <protection locked="0"/>
    </xf>
    <xf numFmtId="166" fontId="20" fillId="4" borderId="8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45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45" xfId="0" applyNumberFormat="1" applyFont="1" applyFill="1" applyBorder="1" applyAlignment="1" applyProtection="1">
      <alignment horizontal="center" vertical="center" wrapText="1"/>
      <protection locked="0"/>
    </xf>
    <xf numFmtId="166" fontId="20" fillId="4" borderId="51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12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52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3" xfId="0" applyNumberFormat="1" applyFont="1" applyFill="1" applyBorder="1" applyAlignment="1" applyProtection="1">
      <alignment horizontal="center" vertical="center" wrapText="1"/>
      <protection locked="0"/>
    </xf>
    <xf numFmtId="166" fontId="20" fillId="4" borderId="53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90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1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3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54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70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2" xfId="0" applyNumberFormat="1" applyFont="1" applyFill="1" applyBorder="1" applyAlignment="1" applyProtection="1">
      <alignment horizontal="center" vertical="center" wrapText="1"/>
      <protection locked="0"/>
    </xf>
    <xf numFmtId="166" fontId="20" fillId="4" borderId="29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73" xfId="0" applyNumberFormat="1" applyFont="1" applyFill="1" applyBorder="1" applyAlignment="1" applyProtection="1">
      <alignment horizontal="center" vertical="top" wrapText="1"/>
      <protection locked="0"/>
    </xf>
    <xf numFmtId="166" fontId="20" fillId="4" borderId="79" xfId="0" applyNumberFormat="1" applyFont="1" applyFill="1" applyBorder="1" applyAlignment="1" applyProtection="1">
      <alignment horizontal="center" vertical="top" wrapText="1"/>
      <protection locked="0"/>
    </xf>
    <xf numFmtId="0" fontId="26" fillId="5" borderId="32" xfId="0" applyFont="1" applyFill="1" applyBorder="1" applyAlignment="1" applyProtection="1">
      <alignment horizontal="center" vertical="top" wrapText="1"/>
    </xf>
    <xf numFmtId="0" fontId="0" fillId="5" borderId="33" xfId="0" applyFill="1" applyBorder="1" applyAlignment="1" applyProtection="1">
      <alignment horizontal="center" vertical="top" wrapText="1"/>
    </xf>
    <xf numFmtId="0" fontId="0" fillId="0" borderId="33" xfId="0" applyBorder="1" applyAlignment="1" applyProtection="1">
      <alignment horizontal="center" vertical="top" wrapText="1"/>
    </xf>
    <xf numFmtId="0" fontId="16" fillId="5" borderId="35" xfId="0" applyFont="1" applyFill="1" applyBorder="1" applyAlignment="1" applyProtection="1">
      <alignment horizontal="center" vertical="top" wrapText="1"/>
    </xf>
    <xf numFmtId="0" fontId="16" fillId="5" borderId="38" xfId="0" applyFont="1" applyFill="1" applyBorder="1" applyAlignment="1" applyProtection="1">
      <alignment horizontal="center" vertical="top" wrapText="1"/>
    </xf>
    <xf numFmtId="0" fontId="16" fillId="5" borderId="39" xfId="0" applyFont="1" applyFill="1" applyBorder="1" applyAlignment="1" applyProtection="1">
      <alignment horizontal="center" vertical="top" wrapText="1"/>
    </xf>
    <xf numFmtId="0" fontId="16" fillId="5" borderId="40" xfId="0" applyFont="1" applyFill="1" applyBorder="1" applyAlignment="1" applyProtection="1">
      <alignment horizontal="center" vertical="top" wrapText="1"/>
    </xf>
    <xf numFmtId="0" fontId="16" fillId="5" borderId="41" xfId="0" applyFont="1" applyFill="1" applyBorder="1" applyAlignment="1" applyProtection="1">
      <alignment horizontal="center" vertical="top" wrapText="1"/>
    </xf>
    <xf numFmtId="1" fontId="1" fillId="5" borderId="35" xfId="0" applyNumberFormat="1" applyFont="1" applyFill="1" applyBorder="1" applyAlignment="1" applyProtection="1">
      <alignment horizontal="center" vertical="top" shrinkToFit="1"/>
    </xf>
    <xf numFmtId="1" fontId="1" fillId="5" borderId="39" xfId="0" applyNumberFormat="1" applyFont="1" applyFill="1" applyBorder="1" applyAlignment="1" applyProtection="1">
      <alignment horizontal="center" vertical="top" shrinkToFit="1"/>
    </xf>
    <xf numFmtId="1" fontId="1" fillId="5" borderId="40" xfId="0" applyNumberFormat="1" applyFont="1" applyFill="1" applyBorder="1" applyAlignment="1" applyProtection="1">
      <alignment horizontal="center" vertical="top" shrinkToFit="1"/>
    </xf>
    <xf numFmtId="1" fontId="2" fillId="5" borderId="40" xfId="0" applyNumberFormat="1" applyFont="1" applyFill="1" applyBorder="1" applyAlignment="1" applyProtection="1">
      <alignment horizontal="center" vertical="top" shrinkToFit="1"/>
    </xf>
    <xf numFmtId="1" fontId="2" fillId="5" borderId="41" xfId="0" applyNumberFormat="1" applyFont="1" applyFill="1" applyBorder="1" applyAlignment="1" applyProtection="1">
      <alignment horizontal="center" vertical="top" shrinkToFit="1"/>
    </xf>
    <xf numFmtId="1" fontId="27" fillId="6" borderId="24" xfId="0" applyNumberFormat="1" applyFont="1" applyFill="1" applyBorder="1" applyAlignment="1" applyProtection="1">
      <alignment horizontal="center" vertical="top" shrinkToFit="1"/>
    </xf>
    <xf numFmtId="0" fontId="27" fillId="6" borderId="25" xfId="0" applyFont="1" applyFill="1" applyBorder="1" applyAlignment="1" applyProtection="1">
      <alignment horizontal="center" vertical="top" shrinkToFit="1"/>
    </xf>
    <xf numFmtId="0" fontId="0" fillId="0" borderId="25" xfId="0" applyBorder="1" applyAlignment="1" applyProtection="1">
      <alignment horizontal="center" vertical="top" shrinkToFit="1"/>
    </xf>
    <xf numFmtId="0" fontId="48" fillId="0" borderId="0" xfId="0" applyFont="1" applyAlignment="1" applyProtection="1">
      <alignment horizontal="center" vertical="top"/>
    </xf>
    <xf numFmtId="0" fontId="34" fillId="0" borderId="35" xfId="0" applyFont="1" applyBorder="1" applyAlignment="1" applyProtection="1">
      <alignment horizontal="left" vertical="top"/>
    </xf>
    <xf numFmtId="0" fontId="0" fillId="0" borderId="36" xfId="0" applyBorder="1" applyAlignment="1" applyProtection="1">
      <alignment horizontal="left" vertical="top"/>
    </xf>
    <xf numFmtId="0" fontId="0" fillId="0" borderId="37" xfId="0" applyBorder="1" applyAlignment="1" applyProtection="1">
      <alignment horizontal="left" vertical="top"/>
    </xf>
    <xf numFmtId="0" fontId="0" fillId="0" borderId="81" xfId="0" applyBorder="1" applyAlignment="1" applyProtection="1">
      <alignment horizontal="center" vertical="top"/>
    </xf>
    <xf numFmtId="0" fontId="30" fillId="0" borderId="82" xfId="0" applyFont="1" applyBorder="1" applyAlignment="1" applyProtection="1">
      <alignment horizontal="left" wrapText="1"/>
    </xf>
    <xf numFmtId="0" fontId="20" fillId="0" borderId="69" xfId="0" applyFont="1" applyBorder="1" applyAlignment="1" applyProtection="1">
      <alignment horizontal="center" wrapText="1"/>
    </xf>
    <xf numFmtId="164" fontId="30" fillId="0" borderId="49" xfId="0" applyNumberFormat="1" applyFont="1" applyBorder="1" applyAlignment="1" applyProtection="1">
      <alignment horizontal="center"/>
    </xf>
    <xf numFmtId="166" fontId="0" fillId="0" borderId="9" xfId="0" applyNumberFormat="1" applyBorder="1" applyAlignment="1" applyProtection="1">
      <alignment horizontal="center" vertical="top"/>
    </xf>
    <xf numFmtId="0" fontId="46" fillId="0" borderId="102" xfId="0" applyFont="1" applyBorder="1" applyAlignment="1" applyProtection="1">
      <alignment horizontal="center" vertical="top"/>
    </xf>
    <xf numFmtId="0" fontId="0" fillId="0" borderId="46" xfId="0" applyBorder="1" applyAlignment="1" applyProtection="1">
      <alignment horizontal="center" vertical="top"/>
    </xf>
    <xf numFmtId="0" fontId="30" fillId="0" borderId="105" xfId="0" applyFont="1" applyBorder="1" applyAlignment="1" applyProtection="1">
      <alignment horizontal="left" wrapText="1"/>
    </xf>
    <xf numFmtId="0" fontId="20" fillId="0" borderId="100" xfId="0" applyFont="1" applyBorder="1" applyAlignment="1" applyProtection="1">
      <alignment horizontal="center" wrapText="1"/>
    </xf>
    <xf numFmtId="164" fontId="30" fillId="0" borderId="105" xfId="0" applyNumberFormat="1" applyFont="1" applyBorder="1" applyAlignment="1" applyProtection="1">
      <alignment horizontal="center"/>
    </xf>
    <xf numFmtId="166" fontId="0" fillId="0" borderId="47" xfId="0" applyNumberFormat="1" applyBorder="1" applyAlignment="1" applyProtection="1">
      <alignment horizontal="center" vertical="top"/>
    </xf>
    <xf numFmtId="0" fontId="45" fillId="0" borderId="103" xfId="0" applyFont="1" applyBorder="1" applyAlignment="1" applyProtection="1">
      <alignment horizontal="center" vertical="top"/>
    </xf>
    <xf numFmtId="166" fontId="0" fillId="0" borderId="0" xfId="0" applyNumberFormat="1" applyAlignment="1" applyProtection="1">
      <alignment horizontal="left" vertical="top"/>
    </xf>
    <xf numFmtId="0" fontId="0" fillId="0" borderId="17" xfId="0" applyBorder="1" applyAlignment="1" applyProtection="1">
      <alignment horizontal="center" vertical="top"/>
    </xf>
    <xf numFmtId="0" fontId="30" fillId="0" borderId="107" xfId="0" applyFont="1" applyBorder="1" applyAlignment="1" applyProtection="1">
      <alignment horizontal="left" wrapText="1"/>
    </xf>
    <xf numFmtId="0" fontId="20" fillId="0" borderId="78" xfId="0" applyFont="1" applyBorder="1" applyAlignment="1" applyProtection="1">
      <alignment horizontal="center" wrapText="1"/>
    </xf>
    <xf numFmtId="164" fontId="30" fillId="0" borderId="107" xfId="0" applyNumberFormat="1" applyFont="1" applyBorder="1" applyAlignment="1" applyProtection="1">
      <alignment horizontal="center"/>
    </xf>
    <xf numFmtId="166" fontId="0" fillId="0" borderId="97" xfId="0" applyNumberFormat="1" applyBorder="1" applyAlignment="1" applyProtection="1">
      <alignment horizontal="center" vertical="top"/>
    </xf>
    <xf numFmtId="0" fontId="45" fillId="0" borderId="104" xfId="0" applyFont="1" applyBorder="1" applyAlignment="1" applyProtection="1">
      <alignment horizontal="center" vertical="top"/>
    </xf>
    <xf numFmtId="0" fontId="21" fillId="0" borderId="32" xfId="0" applyFont="1" applyBorder="1" applyAlignment="1" applyProtection="1">
      <alignment horizontal="center" vertical="top"/>
    </xf>
    <xf numFmtId="166" fontId="21" fillId="0" borderId="48" xfId="0" applyNumberFormat="1" applyFont="1" applyBorder="1" applyAlignment="1" applyProtection="1">
      <alignment horizontal="center" vertical="top"/>
    </xf>
    <xf numFmtId="0" fontId="21" fillId="0" borderId="48" xfId="0" applyFont="1" applyBorder="1" applyAlignment="1" applyProtection="1">
      <alignment horizontal="center" vertical="top"/>
    </xf>
    <xf numFmtId="0" fontId="15" fillId="0" borderId="43" xfId="0" applyFont="1" applyBorder="1" applyAlignment="1" applyProtection="1">
      <alignment horizontal="center" vertical="top"/>
    </xf>
    <xf numFmtId="0" fontId="34" fillId="0" borderId="24" xfId="0" applyFont="1" applyBorder="1" applyAlignment="1" applyProtection="1">
      <alignment horizontal="left" vertical="top"/>
    </xf>
    <xf numFmtId="0" fontId="0" fillId="0" borderId="25" xfId="0" applyBorder="1" applyAlignment="1" applyProtection="1">
      <alignment horizontal="left" vertical="top"/>
    </xf>
    <xf numFmtId="0" fontId="0" fillId="0" borderId="42" xfId="0" applyBorder="1" applyAlignment="1" applyProtection="1">
      <alignment horizontal="center" vertical="top"/>
    </xf>
    <xf numFmtId="0" fontId="0" fillId="0" borderId="44" xfId="0" applyBorder="1" applyAlignment="1" applyProtection="1">
      <alignment horizontal="left" vertical="top"/>
    </xf>
    <xf numFmtId="0" fontId="30" fillId="0" borderId="44" xfId="0" applyFont="1" applyBorder="1" applyAlignment="1" applyProtection="1">
      <alignment horizontal="left" wrapText="1"/>
    </xf>
    <xf numFmtId="0" fontId="30" fillId="0" borderId="44" xfId="0" applyFont="1" applyBorder="1" applyAlignment="1" applyProtection="1">
      <alignment horizontal="center" wrapText="1"/>
    </xf>
    <xf numFmtId="164" fontId="30" fillId="0" borderId="44" xfId="0" applyNumberFormat="1" applyFont="1" applyBorder="1" applyAlignment="1" applyProtection="1">
      <alignment horizontal="center"/>
    </xf>
    <xf numFmtId="166" fontId="0" fillId="0" borderId="95" xfId="0" applyNumberFormat="1" applyBorder="1" applyAlignment="1" applyProtection="1">
      <alignment horizontal="center" vertical="top"/>
    </xf>
    <xf numFmtId="0" fontId="0" fillId="0" borderId="96" xfId="0" applyBorder="1" applyAlignment="1" applyProtection="1">
      <alignment horizontal="center" vertical="top"/>
    </xf>
    <xf numFmtId="0" fontId="0" fillId="0" borderId="38" xfId="0" applyBorder="1" applyAlignment="1" applyProtection="1">
      <alignment horizontal="left" vertical="top"/>
    </xf>
    <xf numFmtId="0" fontId="15" fillId="0" borderId="38" xfId="0" applyFont="1" applyBorder="1" applyAlignment="1" applyProtection="1">
      <alignment horizontal="center" vertical="top"/>
    </xf>
    <xf numFmtId="0" fontId="22" fillId="0" borderId="7" xfId="0" applyFont="1" applyBorder="1" applyAlignment="1" applyProtection="1">
      <alignment horizontal="center" vertical="top"/>
    </xf>
    <xf numFmtId="0" fontId="30" fillId="0" borderId="111" xfId="0" applyFont="1" applyBorder="1" applyAlignment="1" applyProtection="1">
      <alignment horizontal="left" wrapText="1"/>
    </xf>
    <xf numFmtId="0" fontId="30" fillId="0" borderId="49" xfId="0" applyFont="1" applyBorder="1" applyAlignment="1" applyProtection="1">
      <alignment horizontal="left" wrapText="1"/>
    </xf>
    <xf numFmtId="0" fontId="31" fillId="0" borderId="8" xfId="0" applyFont="1" applyBorder="1" applyAlignment="1" applyProtection="1">
      <alignment horizontal="center" vertical="center"/>
    </xf>
    <xf numFmtId="0" fontId="0" fillId="0" borderId="108" xfId="0" applyBorder="1" applyAlignment="1" applyProtection="1">
      <alignment horizontal="left" vertical="top"/>
    </xf>
    <xf numFmtId="0" fontId="22" fillId="0" borderId="46" xfId="0" applyFont="1" applyBorder="1" applyAlignment="1" applyProtection="1">
      <alignment horizontal="center" vertical="top"/>
    </xf>
    <xf numFmtId="0" fontId="30" fillId="0" borderId="112" xfId="0" applyFont="1" applyBorder="1" applyAlignment="1" applyProtection="1">
      <alignment horizontal="left" wrapText="1"/>
    </xf>
    <xf numFmtId="0" fontId="31" fillId="0" borderId="106" xfId="0" applyFont="1" applyBorder="1" applyAlignment="1" applyProtection="1">
      <alignment horizontal="center" vertical="center"/>
    </xf>
    <xf numFmtId="166" fontId="0" fillId="0" borderId="113" xfId="0" applyNumberFormat="1" applyBorder="1" applyAlignment="1" applyProtection="1">
      <alignment horizontal="center" vertical="top"/>
    </xf>
    <xf numFmtId="0" fontId="0" fillId="0" borderId="109" xfId="0" applyBorder="1" applyAlignment="1" applyProtection="1">
      <alignment horizontal="left" vertical="top"/>
    </xf>
    <xf numFmtId="0" fontId="31" fillId="0" borderId="100" xfId="0" applyFont="1" applyBorder="1" applyAlignment="1" applyProtection="1">
      <alignment horizontal="center" vertical="center"/>
    </xf>
    <xf numFmtId="0" fontId="0" fillId="0" borderId="109" xfId="0" applyBorder="1" applyAlignment="1" applyProtection="1">
      <alignment horizontal="center" vertical="top"/>
    </xf>
    <xf numFmtId="0" fontId="30" fillId="0" borderId="114" xfId="0" applyFont="1" applyBorder="1" applyAlignment="1" applyProtection="1">
      <alignment horizontal="left" wrapText="1"/>
    </xf>
    <xf numFmtId="0" fontId="22" fillId="0" borderId="20" xfId="0" applyFont="1" applyBorder="1" applyAlignment="1" applyProtection="1">
      <alignment horizontal="center" vertical="top"/>
    </xf>
    <xf numFmtId="0" fontId="30" fillId="0" borderId="0" xfId="0" applyFont="1" applyAlignment="1" applyProtection="1">
      <alignment horizontal="left" vertical="center" wrapText="1"/>
    </xf>
    <xf numFmtId="0" fontId="49" fillId="0" borderId="0" xfId="0" applyFont="1" applyAlignment="1" applyProtection="1">
      <alignment horizontal="left" vertical="center" wrapText="1"/>
    </xf>
    <xf numFmtId="0" fontId="33" fillId="0" borderId="0" xfId="0" applyFont="1" applyAlignment="1" applyProtection="1">
      <alignment horizontal="center" vertical="top"/>
    </xf>
    <xf numFmtId="164" fontId="20" fillId="0" borderId="0" xfId="0" applyNumberFormat="1" applyFont="1" applyAlignment="1" applyProtection="1">
      <alignment horizontal="right"/>
    </xf>
    <xf numFmtId="0" fontId="0" fillId="2" borderId="0" xfId="0" applyFill="1" applyAlignment="1" applyProtection="1">
      <alignment horizontal="left" vertical="top"/>
    </xf>
    <xf numFmtId="0" fontId="0" fillId="0" borderId="113" xfId="0" applyBorder="1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30" fillId="0" borderId="106" xfId="0" applyFont="1" applyBorder="1" applyAlignment="1" applyProtection="1">
      <alignment horizontal="left" wrapText="1"/>
    </xf>
    <xf numFmtId="0" fontId="20" fillId="0" borderId="106" xfId="0" applyFont="1" applyBorder="1" applyAlignment="1" applyProtection="1">
      <alignment horizontal="center" vertical="top"/>
    </xf>
    <xf numFmtId="0" fontId="22" fillId="0" borderId="17" xfId="0" applyFont="1" applyBorder="1" applyAlignment="1" applyProtection="1">
      <alignment horizontal="center" vertical="top"/>
    </xf>
    <xf numFmtId="0" fontId="30" fillId="0" borderId="78" xfId="0" applyFont="1" applyBorder="1" applyAlignment="1" applyProtection="1">
      <alignment horizontal="left" wrapText="1"/>
    </xf>
    <xf numFmtId="0" fontId="20" fillId="0" borderId="78" xfId="0" applyFont="1" applyBorder="1" applyAlignment="1" applyProtection="1">
      <alignment horizontal="center" vertical="top"/>
    </xf>
    <xf numFmtId="166" fontId="0" fillId="0" borderId="115" xfId="0" applyNumberFormat="1" applyBorder="1" applyAlignment="1" applyProtection="1">
      <alignment horizontal="center" vertical="top"/>
    </xf>
    <xf numFmtId="0" fontId="0" fillId="0" borderId="110" xfId="0" applyBorder="1" applyAlignment="1" applyProtection="1">
      <alignment horizontal="center" vertical="top"/>
    </xf>
    <xf numFmtId="0" fontId="21" fillId="0" borderId="38" xfId="0" applyFont="1" applyBorder="1" applyAlignment="1" applyProtection="1">
      <alignment horizontal="center" vertical="top"/>
    </xf>
    <xf numFmtId="0" fontId="21" fillId="0" borderId="43" xfId="0" applyFont="1" applyBorder="1" applyAlignment="1" applyProtection="1">
      <alignment horizontal="center" vertical="top"/>
    </xf>
    <xf numFmtId="0" fontId="0" fillId="0" borderId="26" xfId="0" applyBorder="1" applyAlignment="1" applyProtection="1">
      <alignment horizontal="left" vertical="top"/>
    </xf>
    <xf numFmtId="0" fontId="50" fillId="0" borderId="116" xfId="0" applyFont="1" applyBorder="1" applyAlignment="1" applyProtection="1">
      <alignment horizontal="center" vertical="top"/>
    </xf>
    <xf numFmtId="0" fontId="20" fillId="0" borderId="82" xfId="0" applyFont="1" applyBorder="1" applyAlignment="1" applyProtection="1">
      <alignment horizontal="center" wrapText="1"/>
    </xf>
    <xf numFmtId="164" fontId="30" fillId="0" borderId="82" xfId="0" applyNumberFormat="1" applyFont="1" applyBorder="1" applyAlignment="1" applyProtection="1">
      <alignment horizontal="center"/>
    </xf>
    <xf numFmtId="166" fontId="0" fillId="0" borderId="118" xfId="0" applyNumberFormat="1" applyBorder="1" applyAlignment="1" applyProtection="1">
      <alignment horizontal="center" vertical="top"/>
    </xf>
    <xf numFmtId="0" fontId="50" fillId="0" borderId="46" xfId="0" applyFont="1" applyBorder="1" applyAlignment="1" applyProtection="1">
      <alignment horizontal="center" vertical="top"/>
    </xf>
    <xf numFmtId="0" fontId="20" fillId="0" borderId="105" xfId="0" applyFont="1" applyBorder="1" applyAlignment="1" applyProtection="1">
      <alignment horizontal="center" wrapText="1"/>
    </xf>
    <xf numFmtId="0" fontId="50" fillId="0" borderId="17" xfId="0" applyFont="1" applyBorder="1" applyAlignment="1" applyProtection="1">
      <alignment horizontal="center" vertical="top"/>
    </xf>
    <xf numFmtId="0" fontId="20" fillId="0" borderId="107" xfId="0" applyFont="1" applyBorder="1" applyAlignment="1" applyProtection="1">
      <alignment horizontal="center" wrapText="1"/>
    </xf>
    <xf numFmtId="0" fontId="22" fillId="0" borderId="8" xfId="0" applyFont="1" applyBorder="1" applyAlignment="1" applyProtection="1">
      <alignment horizontal="center" vertical="top"/>
    </xf>
    <xf numFmtId="0" fontId="22" fillId="0" borderId="106" xfId="0" applyFont="1" applyBorder="1" applyAlignment="1" applyProtection="1">
      <alignment horizontal="center" vertical="top"/>
    </xf>
    <xf numFmtId="0" fontId="22" fillId="0" borderId="78" xfId="0" applyFont="1" applyBorder="1" applyAlignment="1" applyProtection="1">
      <alignment horizontal="center" vertical="top"/>
    </xf>
    <xf numFmtId="0" fontId="0" fillId="0" borderId="110" xfId="0" applyBorder="1" applyAlignment="1" applyProtection="1">
      <alignment horizontal="left" vertical="top"/>
    </xf>
    <xf numFmtId="0" fontId="15" fillId="0" borderId="0" xfId="0" applyFont="1" applyAlignment="1" applyProtection="1">
      <alignment horizontal="center" vertical="top"/>
    </xf>
    <xf numFmtId="0" fontId="34" fillId="0" borderId="0" xfId="0" applyFont="1" applyAlignment="1" applyProtection="1">
      <alignment horizontal="left" vertical="top"/>
    </xf>
    <xf numFmtId="0" fontId="0" fillId="0" borderId="33" xfId="0" applyBorder="1" applyAlignment="1" applyProtection="1">
      <alignment horizontal="left" vertical="top"/>
    </xf>
    <xf numFmtId="1" fontId="27" fillId="6" borderId="35" xfId="0" applyNumberFormat="1" applyFont="1" applyFill="1" applyBorder="1" applyAlignment="1" applyProtection="1">
      <alignment horizontal="center" vertical="top" shrinkToFit="1"/>
    </xf>
    <xf numFmtId="0" fontId="27" fillId="6" borderId="36" xfId="0" applyFont="1" applyFill="1" applyBorder="1" applyAlignment="1" applyProtection="1">
      <alignment horizontal="center" vertical="top" shrinkToFit="1"/>
    </xf>
    <xf numFmtId="0" fontId="0" fillId="0" borderId="37" xfId="0" applyBorder="1" applyAlignment="1" applyProtection="1">
      <alignment horizontal="center" vertical="top" shrinkToFit="1"/>
    </xf>
    <xf numFmtId="1" fontId="27" fillId="2" borderId="43" xfId="0" applyNumberFormat="1" applyFont="1" applyFill="1" applyBorder="1" applyAlignment="1" applyProtection="1">
      <alignment horizontal="center" vertical="top" shrinkToFit="1"/>
    </xf>
    <xf numFmtId="1" fontId="51" fillId="2" borderId="45" xfId="0" applyNumberFormat="1" applyFont="1" applyFill="1" applyBorder="1" applyAlignment="1" applyProtection="1">
      <alignment horizontal="center" vertical="top" shrinkToFit="1"/>
    </xf>
    <xf numFmtId="0" fontId="22" fillId="0" borderId="45" xfId="0" applyFont="1" applyBorder="1" applyAlignment="1" applyProtection="1">
      <alignment horizontal="left" vertical="top"/>
    </xf>
    <xf numFmtId="0" fontId="22" fillId="0" borderId="45" xfId="0" applyFont="1" applyBorder="1" applyAlignment="1" applyProtection="1">
      <alignment horizontal="center" vertical="top"/>
    </xf>
    <xf numFmtId="164" fontId="30" fillId="0" borderId="99" xfId="0" applyNumberFormat="1" applyFont="1" applyBorder="1" applyAlignment="1" applyProtection="1">
      <alignment horizontal="center"/>
    </xf>
    <xf numFmtId="166" fontId="0" fillId="0" borderId="98" xfId="0" applyNumberFormat="1" applyBorder="1" applyAlignment="1" applyProtection="1">
      <alignment horizontal="center" vertical="top"/>
    </xf>
    <xf numFmtId="0" fontId="0" fillId="0" borderId="98" xfId="0" applyBorder="1" applyAlignment="1" applyProtection="1">
      <alignment horizontal="left" vertical="top"/>
    </xf>
    <xf numFmtId="1" fontId="51" fillId="2" borderId="0" xfId="0" applyNumberFormat="1" applyFont="1" applyFill="1" applyAlignment="1" applyProtection="1">
      <alignment horizontal="center" vertical="top" shrinkToFit="1"/>
    </xf>
    <xf numFmtId="0" fontId="22" fillId="0" borderId="0" xfId="0" applyFont="1" applyAlignment="1" applyProtection="1">
      <alignment horizontal="left" vertical="top"/>
    </xf>
    <xf numFmtId="0" fontId="22" fillId="0" borderId="0" xfId="0" applyFont="1" applyAlignment="1" applyProtection="1">
      <alignment horizontal="center" vertical="top"/>
    </xf>
    <xf numFmtId="164" fontId="28" fillId="0" borderId="0" xfId="0" applyNumberFormat="1" applyFont="1" applyAlignment="1" applyProtection="1">
      <alignment horizontal="right"/>
    </xf>
    <xf numFmtId="0" fontId="47" fillId="0" borderId="38" xfId="0" applyFont="1" applyBorder="1" applyAlignment="1" applyProtection="1">
      <alignment horizontal="center" vertical="top"/>
    </xf>
    <xf numFmtId="166" fontId="21" fillId="0" borderId="38" xfId="0" applyNumberFormat="1" applyFont="1" applyBorder="1" applyAlignment="1" applyProtection="1">
      <alignment horizontal="center" vertical="top"/>
    </xf>
    <xf numFmtId="0" fontId="38" fillId="0" borderId="35" xfId="0" applyFont="1" applyBorder="1" applyAlignment="1" applyProtection="1">
      <alignment horizontal="center" vertical="top"/>
    </xf>
    <xf numFmtId="0" fontId="38" fillId="0" borderId="36" xfId="0" applyFont="1" applyBorder="1" applyAlignment="1" applyProtection="1">
      <alignment horizontal="center" vertical="top"/>
    </xf>
    <xf numFmtId="0" fontId="38" fillId="0" borderId="37" xfId="0" applyFont="1" applyBorder="1" applyAlignment="1" applyProtection="1">
      <alignment horizontal="center" vertical="top"/>
    </xf>
    <xf numFmtId="166" fontId="38" fillId="0" borderId="38" xfId="0" applyNumberFormat="1" applyFont="1" applyBorder="1" applyAlignment="1" applyProtection="1">
      <alignment horizontal="center" vertical="top"/>
    </xf>
    <xf numFmtId="0" fontId="38" fillId="0" borderId="38" xfId="0" applyFont="1" applyBorder="1" applyAlignment="1" applyProtection="1">
      <alignment horizontal="center" vertical="top"/>
    </xf>
    <xf numFmtId="166" fontId="0" fillId="4" borderId="98" xfId="0" applyNumberFormat="1" applyFill="1" applyBorder="1" applyAlignment="1" applyProtection="1">
      <alignment horizontal="left" vertical="top"/>
      <protection locked="0"/>
    </xf>
    <xf numFmtId="166" fontId="0" fillId="4" borderId="117" xfId="0" applyNumberFormat="1" applyFill="1" applyBorder="1" applyAlignment="1" applyProtection="1">
      <alignment horizontal="left" vertical="top"/>
      <protection locked="0"/>
    </xf>
    <xf numFmtId="166" fontId="0" fillId="4" borderId="106" xfId="0" applyNumberFormat="1" applyFill="1" applyBorder="1" applyAlignment="1" applyProtection="1">
      <alignment horizontal="left" vertical="top"/>
      <protection locked="0"/>
    </xf>
    <xf numFmtId="166" fontId="0" fillId="4" borderId="78" xfId="0" applyNumberFormat="1" applyFill="1" applyBorder="1" applyAlignment="1" applyProtection="1">
      <alignment horizontal="left" vertical="top"/>
      <protection locked="0"/>
    </xf>
    <xf numFmtId="166" fontId="0" fillId="4" borderId="8" xfId="0" applyNumberFormat="1" applyFill="1" applyBorder="1" applyAlignment="1" applyProtection="1">
      <alignment horizontal="left" vertical="top"/>
      <protection locked="0"/>
    </xf>
    <xf numFmtId="166" fontId="0" fillId="4" borderId="44" xfId="0" applyNumberFormat="1" applyFill="1" applyBorder="1" applyAlignment="1" applyProtection="1">
      <alignment horizontal="left" vertical="top"/>
      <protection locked="0"/>
    </xf>
  </cellXfs>
  <cellStyles count="4">
    <cellStyle name="Hypertextové prepojenie" xfId="1" builtinId="8"/>
    <cellStyle name="Normálna" xfId="0" builtinId="0"/>
    <cellStyle name="Normálna 4" xfId="2" xr:uid="{6616B373-6813-43AF-8750-8DEE890F32D7}"/>
    <cellStyle name="normálne_CP (2)" xfId="3" xr:uid="{1757B92E-2F33-40A0-B253-ABC77ABF89A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142689</xdr:colOff>
      <xdr:row>5</xdr:row>
      <xdr:rowOff>19050</xdr:rowOff>
    </xdr:from>
    <xdr:to>
      <xdr:col>2</xdr:col>
      <xdr:colOff>1609357</xdr:colOff>
      <xdr:row>8</xdr:row>
      <xdr:rowOff>85725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C563B80-BE58-45BE-9265-BCA965BB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814" y="1000125"/>
          <a:ext cx="2469968" cy="663575"/>
        </a:xfrm>
        <a:prstGeom prst="rect">
          <a:avLst/>
        </a:prstGeom>
        <a:solidFill>
          <a:srgbClr val="FF5050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B72E-937B-4EBD-9341-B45A2523E019}">
  <dimension ref="A1:H27"/>
  <sheetViews>
    <sheetView topLeftCell="A3" zoomScaleNormal="100" workbookViewId="0">
      <selection activeCell="E12" sqref="E12:F12"/>
    </sheetView>
  </sheetViews>
  <sheetFormatPr defaultRowHeight="13"/>
  <cols>
    <col min="1" max="1" width="3.69921875" style="126" customWidth="1"/>
    <col min="2" max="2" width="15.69921875" style="126" customWidth="1"/>
    <col min="3" max="3" width="27.5" style="126" customWidth="1"/>
    <col min="4" max="4" width="32.19921875" style="126" customWidth="1"/>
    <col min="5" max="5" width="23.09765625" style="126" customWidth="1"/>
    <col min="6" max="6" width="28.69921875" style="126" customWidth="1"/>
    <col min="7" max="16384" width="8.796875" style="126"/>
  </cols>
  <sheetData>
    <row r="1" spans="1:8" ht="14.5" thickBot="1">
      <c r="A1" s="124"/>
      <c r="B1" s="125"/>
      <c r="C1" s="125"/>
      <c r="D1" s="125"/>
      <c r="E1" s="125"/>
      <c r="F1" s="125"/>
    </row>
    <row r="2" spans="1:8" ht="14" customHeight="1">
      <c r="A2" s="124"/>
      <c r="B2" s="127" t="s">
        <v>249</v>
      </c>
      <c r="C2" s="128"/>
      <c r="D2" s="128"/>
      <c r="E2" s="128"/>
      <c r="F2" s="129"/>
      <c r="G2" s="130"/>
      <c r="H2" s="130"/>
    </row>
    <row r="3" spans="1:8" ht="31" customHeight="1" thickBot="1">
      <c r="A3" s="124"/>
      <c r="B3" s="131"/>
      <c r="C3" s="132"/>
      <c r="D3" s="132"/>
      <c r="E3" s="132"/>
      <c r="F3" s="133"/>
      <c r="G3" s="130"/>
      <c r="H3" s="130"/>
    </row>
    <row r="4" spans="1:8" ht="15.5">
      <c r="A4" s="124"/>
      <c r="B4" s="134" t="s">
        <v>11</v>
      </c>
      <c r="C4" s="135"/>
      <c r="D4" s="136" t="s">
        <v>12</v>
      </c>
      <c r="E4" s="90"/>
      <c r="F4" s="165"/>
      <c r="G4" s="137"/>
      <c r="H4" s="137"/>
    </row>
    <row r="5" spans="1:8" ht="15.5">
      <c r="A5" s="124"/>
      <c r="B5" s="138"/>
      <c r="C5" s="139"/>
      <c r="D5" s="140" t="s">
        <v>13</v>
      </c>
      <c r="E5" s="92"/>
      <c r="F5" s="166"/>
      <c r="G5" s="137"/>
      <c r="H5" s="137"/>
    </row>
    <row r="6" spans="1:8" ht="15.5">
      <c r="A6" s="124"/>
      <c r="B6" s="138"/>
      <c r="C6" s="139"/>
      <c r="D6" s="140" t="s">
        <v>14</v>
      </c>
      <c r="E6" s="92"/>
      <c r="F6" s="166"/>
      <c r="G6" s="137"/>
      <c r="H6" s="137"/>
    </row>
    <row r="7" spans="1:8" ht="15.5">
      <c r="A7" s="124"/>
      <c r="B7" s="138"/>
      <c r="C7" s="139"/>
      <c r="D7" s="140" t="s">
        <v>2</v>
      </c>
      <c r="E7" s="92"/>
      <c r="F7" s="166"/>
      <c r="G7" s="137"/>
      <c r="H7" s="137"/>
    </row>
    <row r="8" spans="1:8" ht="15.5">
      <c r="A8" s="124"/>
      <c r="B8" s="138"/>
      <c r="C8" s="139"/>
      <c r="D8" s="140" t="s">
        <v>3</v>
      </c>
      <c r="E8" s="92"/>
      <c r="F8" s="166"/>
      <c r="G8" s="137"/>
      <c r="H8" s="137"/>
    </row>
    <row r="9" spans="1:8" ht="15.5">
      <c r="A9" s="124"/>
      <c r="B9" s="138"/>
      <c r="C9" s="139"/>
      <c r="D9" s="140" t="s">
        <v>15</v>
      </c>
      <c r="E9" s="92"/>
      <c r="F9" s="166"/>
      <c r="G9" s="137"/>
      <c r="H9" s="137"/>
    </row>
    <row r="10" spans="1:8" ht="15.5">
      <c r="A10" s="124"/>
      <c r="B10" s="138"/>
      <c r="C10" s="139"/>
      <c r="D10" s="141" t="s">
        <v>248</v>
      </c>
      <c r="E10" s="106"/>
      <c r="F10" s="167"/>
      <c r="G10" s="137"/>
      <c r="H10" s="137"/>
    </row>
    <row r="11" spans="1:8" ht="15.5">
      <c r="A11" s="124"/>
      <c r="B11" s="138"/>
      <c r="C11" s="139"/>
      <c r="D11" s="140" t="s">
        <v>16</v>
      </c>
      <c r="E11" s="92"/>
      <c r="F11" s="166"/>
      <c r="G11" s="137"/>
      <c r="H11" s="137"/>
    </row>
    <row r="12" spans="1:8" ht="16" thickBot="1">
      <c r="A12" s="124"/>
      <c r="B12" s="142"/>
      <c r="C12" s="143"/>
      <c r="D12" s="144" t="s">
        <v>17</v>
      </c>
      <c r="E12" s="91"/>
      <c r="F12" s="168"/>
      <c r="G12" s="137"/>
      <c r="H12" s="137"/>
    </row>
    <row r="13" spans="1:8" ht="14.5" thickBot="1">
      <c r="A13" s="124"/>
      <c r="B13" s="124"/>
      <c r="C13" s="125"/>
      <c r="D13" s="125"/>
      <c r="E13" s="125"/>
      <c r="F13" s="125"/>
      <c r="G13" s="125"/>
    </row>
    <row r="14" spans="1:8" ht="19.5" customHeight="1" thickBot="1">
      <c r="A14" s="124"/>
      <c r="B14" s="145" t="s">
        <v>250</v>
      </c>
      <c r="C14" s="146"/>
      <c r="D14" s="146"/>
      <c r="E14" s="146"/>
      <c r="F14" s="147"/>
    </row>
    <row r="15" spans="1:8" ht="28.5" customHeight="1">
      <c r="A15" s="124"/>
      <c r="B15" s="148" t="s">
        <v>4</v>
      </c>
      <c r="C15" s="149" t="s">
        <v>10</v>
      </c>
      <c r="D15" s="150" t="s">
        <v>5</v>
      </c>
      <c r="E15" s="149" t="s">
        <v>6</v>
      </c>
      <c r="F15" s="151" t="s">
        <v>7</v>
      </c>
    </row>
    <row r="16" spans="1:8" ht="30.5" customHeight="1">
      <c r="A16" s="124"/>
      <c r="B16" s="152">
        <v>1</v>
      </c>
      <c r="C16" s="153" t="s">
        <v>138</v>
      </c>
      <c r="D16" s="154">
        <f>'Výkaz výmer - Osvetlenie'!F62</f>
        <v>0</v>
      </c>
      <c r="E16" s="155">
        <f>IF(E9="nie",0,D16*0.2)</f>
        <v>0</v>
      </c>
      <c r="F16" s="156">
        <f>D16+E16</f>
        <v>0</v>
      </c>
    </row>
    <row r="17" spans="1:6" ht="32.5" customHeight="1">
      <c r="A17" s="124"/>
      <c r="B17" s="152">
        <v>2</v>
      </c>
      <c r="C17" s="153" t="s">
        <v>246</v>
      </c>
      <c r="D17" s="154">
        <f>'Výkaz výmer - Návrh priechodu'!G70</f>
        <v>0</v>
      </c>
      <c r="E17" s="155">
        <f>IF(E9="nie",0,D17*0.2)</f>
        <v>0</v>
      </c>
      <c r="F17" s="156">
        <f>D17+E17</f>
        <v>0</v>
      </c>
    </row>
    <row r="18" spans="1:6" ht="36.75" customHeight="1" thickBot="1">
      <c r="A18" s="124"/>
      <c r="B18" s="107" t="s">
        <v>8</v>
      </c>
      <c r="C18" s="108"/>
      <c r="D18" s="109">
        <f>SUM(D16:D17)</f>
        <v>0</v>
      </c>
      <c r="E18" s="111">
        <f>SUM(E16:E17)</f>
        <v>0</v>
      </c>
      <c r="F18" s="110">
        <f>SUM(F16:F17)</f>
        <v>0</v>
      </c>
    </row>
    <row r="19" spans="1:6" ht="19" customHeight="1" thickBot="1">
      <c r="A19" s="124"/>
      <c r="B19" s="157"/>
      <c r="C19" s="157"/>
      <c r="D19" s="157"/>
      <c r="E19" s="157"/>
      <c r="F19" s="158"/>
    </row>
    <row r="20" spans="1:6" ht="47" customHeight="1" thickBot="1">
      <c r="A20" s="124"/>
      <c r="B20" s="159" t="s">
        <v>18</v>
      </c>
      <c r="C20" s="160"/>
      <c r="D20" s="160"/>
      <c r="E20" s="160"/>
      <c r="F20" s="161"/>
    </row>
    <row r="21" spans="1:6" ht="14">
      <c r="A21" s="124"/>
      <c r="B21" s="162"/>
      <c r="C21" s="162"/>
      <c r="D21" s="162"/>
      <c r="E21" s="162"/>
      <c r="F21" s="162"/>
    </row>
    <row r="22" spans="1:6" ht="14.5" thickBot="1">
      <c r="A22" s="124"/>
      <c r="B22" s="163"/>
      <c r="C22" s="124"/>
      <c r="D22" s="124"/>
      <c r="E22" s="163"/>
      <c r="F22" s="163"/>
    </row>
    <row r="23" spans="1:6" ht="26" customHeight="1" thickTop="1">
      <c r="A23" s="124"/>
      <c r="B23" s="121" t="s">
        <v>32</v>
      </c>
      <c r="C23" s="169"/>
      <c r="D23" s="112" t="s">
        <v>9</v>
      </c>
      <c r="E23" s="113"/>
      <c r="F23" s="114"/>
    </row>
    <row r="24" spans="1:6" ht="14">
      <c r="A24" s="124"/>
      <c r="B24" s="122"/>
      <c r="C24" s="170"/>
      <c r="D24" s="115"/>
      <c r="E24" s="116"/>
      <c r="F24" s="117"/>
    </row>
    <row r="25" spans="1:6" ht="14.5" thickBot="1">
      <c r="A25" s="124"/>
      <c r="B25" s="123"/>
      <c r="C25" s="171"/>
      <c r="D25" s="118"/>
      <c r="E25" s="119"/>
      <c r="F25" s="120"/>
    </row>
    <row r="26" spans="1:6" ht="13.5" thickTop="1"/>
    <row r="27" spans="1:6" ht="14">
      <c r="B27" s="164" t="s">
        <v>31</v>
      </c>
      <c r="C27" s="164"/>
      <c r="D27" s="164"/>
      <c r="E27" s="164"/>
      <c r="F27" s="164"/>
    </row>
  </sheetData>
  <sheetProtection algorithmName="SHA-512" hashValue="3Ql/5FQNw6KGxNGtIg86fhkPgmQf32hJ7cExaUQqoNX2PavOv4r9bBkm7iQgH2HZk4T0Q4S9R5Hw7a/nbOrsCw==" saltValue="6UxTWQTnmXkJUcomGP0Hkg==" spinCount="100000" sheet="1" objects="1" scenarios="1"/>
  <mergeCells count="18">
    <mergeCell ref="B2:F3"/>
    <mergeCell ref="B4:C12"/>
    <mergeCell ref="E12:F12"/>
    <mergeCell ref="E11:F11"/>
    <mergeCell ref="E9:F9"/>
    <mergeCell ref="E8:F8"/>
    <mergeCell ref="E7:F7"/>
    <mergeCell ref="E6:F6"/>
    <mergeCell ref="E5:F5"/>
    <mergeCell ref="E10:F10"/>
    <mergeCell ref="B27:F27"/>
    <mergeCell ref="B23:C25"/>
    <mergeCell ref="D23:F25"/>
    <mergeCell ref="E4:F4"/>
    <mergeCell ref="B18:C18"/>
    <mergeCell ref="B20:F20"/>
    <mergeCell ref="B21:F21"/>
    <mergeCell ref="B14:F14"/>
  </mergeCells>
  <dataValidations count="1">
    <dataValidation type="list" allowBlank="1" showInputMessage="1" showErrorMessage="1" sqref="E9:E10" xr:uid="{EA6C04C8-B407-4681-9738-8D686D02A8C2}">
      <formula1>"áno,nie"</formula1>
    </dataValidation>
  </dataValidations>
  <pageMargins left="0.7" right="0.7" top="0.75" bottom="0.75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topLeftCell="A10" zoomScale="115" zoomScaleNormal="115" workbookViewId="0">
      <selection activeCell="E11" sqref="E11"/>
    </sheetView>
  </sheetViews>
  <sheetFormatPr defaultRowHeight="13"/>
  <cols>
    <col min="1" max="1" width="7.296875" customWidth="1"/>
    <col min="2" max="2" width="69" customWidth="1"/>
    <col min="3" max="3" width="5.796875" customWidth="1"/>
    <col min="4" max="4" width="8.5" customWidth="1"/>
    <col min="5" max="5" width="15.69921875" customWidth="1"/>
    <col min="6" max="6" width="17.796875" customWidth="1"/>
    <col min="7" max="7" width="11.5" customWidth="1"/>
  </cols>
  <sheetData>
    <row r="1" spans="1:7" ht="68" customHeight="1" thickBot="1">
      <c r="A1" s="95" t="s">
        <v>33</v>
      </c>
      <c r="B1" s="96"/>
      <c r="C1" s="96"/>
      <c r="D1" s="96"/>
      <c r="E1" s="96"/>
      <c r="F1" s="97"/>
      <c r="G1" s="1"/>
    </row>
    <row r="2" spans="1:7" ht="41" customHeight="1" thickBot="1">
      <c r="A2" s="68" t="s">
        <v>19</v>
      </c>
      <c r="B2" s="8" t="s">
        <v>10</v>
      </c>
      <c r="C2" s="4" t="s">
        <v>20</v>
      </c>
      <c r="D2" s="4" t="s">
        <v>21</v>
      </c>
      <c r="E2" s="4" t="s">
        <v>0</v>
      </c>
      <c r="F2" s="5" t="s">
        <v>1</v>
      </c>
      <c r="G2" s="2"/>
    </row>
    <row r="3" spans="1:7" ht="10.75" customHeight="1" thickBot="1">
      <c r="A3" s="64">
        <v>1</v>
      </c>
      <c r="B3" s="65">
        <v>2</v>
      </c>
      <c r="C3" s="65">
        <v>3</v>
      </c>
      <c r="D3" s="65">
        <v>4</v>
      </c>
      <c r="E3" s="66">
        <v>5</v>
      </c>
      <c r="F3" s="67">
        <v>6</v>
      </c>
      <c r="G3" s="2"/>
    </row>
    <row r="4" spans="1:7" ht="23.25" customHeight="1" thickBot="1">
      <c r="A4" s="20">
        <v>1</v>
      </c>
      <c r="B4" s="98" t="s">
        <v>34</v>
      </c>
      <c r="C4" s="98"/>
      <c r="D4" s="98"/>
      <c r="E4" s="98"/>
      <c r="F4" s="99"/>
      <c r="G4" s="6"/>
    </row>
    <row r="5" spans="1:7" ht="38.5" customHeight="1">
      <c r="A5" s="24" t="s">
        <v>46</v>
      </c>
      <c r="B5" s="13" t="s">
        <v>35</v>
      </c>
      <c r="C5" s="12" t="s">
        <v>22</v>
      </c>
      <c r="D5" s="27">
        <v>1</v>
      </c>
      <c r="E5" s="172"/>
      <c r="F5" s="79">
        <f t="shared" ref="F5:F14" si="0">D5*E5</f>
        <v>0</v>
      </c>
      <c r="G5" s="9"/>
    </row>
    <row r="6" spans="1:7" ht="30" customHeight="1">
      <c r="A6" s="25" t="s">
        <v>47</v>
      </c>
      <c r="B6" s="14" t="s">
        <v>36</v>
      </c>
      <c r="C6" s="10" t="s">
        <v>23</v>
      </c>
      <c r="D6" s="28">
        <v>8</v>
      </c>
      <c r="E6" s="173"/>
      <c r="F6" s="86">
        <f t="shared" si="0"/>
        <v>0</v>
      </c>
      <c r="G6" s="9"/>
    </row>
    <row r="7" spans="1:7" ht="29.5" customHeight="1">
      <c r="A7" s="26" t="s">
        <v>48</v>
      </c>
      <c r="B7" s="14" t="s">
        <v>37</v>
      </c>
      <c r="C7" s="11" t="s">
        <v>23</v>
      </c>
      <c r="D7" s="28">
        <v>2</v>
      </c>
      <c r="E7" s="174"/>
      <c r="F7" s="86">
        <f t="shared" si="0"/>
        <v>0</v>
      </c>
      <c r="G7" s="9"/>
    </row>
    <row r="8" spans="1:7" ht="29" customHeight="1" thickBot="1">
      <c r="A8" s="25" t="s">
        <v>49</v>
      </c>
      <c r="B8" s="14" t="s">
        <v>38</v>
      </c>
      <c r="C8" s="10" t="s">
        <v>23</v>
      </c>
      <c r="D8" s="28">
        <v>7</v>
      </c>
      <c r="E8" s="173"/>
      <c r="F8" s="86">
        <f>D8*E8</f>
        <v>0</v>
      </c>
      <c r="G8" s="9"/>
    </row>
    <row r="9" spans="1:7" ht="19.5" customHeight="1">
      <c r="A9" s="24" t="s">
        <v>50</v>
      </c>
      <c r="B9" s="14" t="s">
        <v>39</v>
      </c>
      <c r="C9" s="10" t="s">
        <v>28</v>
      </c>
      <c r="D9" s="28">
        <v>1</v>
      </c>
      <c r="E9" s="173"/>
      <c r="F9" s="86">
        <f t="shared" si="0"/>
        <v>0</v>
      </c>
      <c r="G9" s="9"/>
    </row>
    <row r="10" spans="1:7" ht="23" customHeight="1">
      <c r="A10" s="25" t="s">
        <v>51</v>
      </c>
      <c r="B10" s="22" t="s">
        <v>40</v>
      </c>
      <c r="C10" s="23" t="s">
        <v>27</v>
      </c>
      <c r="D10" s="29">
        <v>20</v>
      </c>
      <c r="E10" s="175"/>
      <c r="F10" s="87">
        <f t="shared" si="0"/>
        <v>0</v>
      </c>
      <c r="G10" s="9"/>
    </row>
    <row r="11" spans="1:7" ht="26.5" customHeight="1">
      <c r="A11" s="26" t="s">
        <v>52</v>
      </c>
      <c r="B11" s="14" t="s">
        <v>41</v>
      </c>
      <c r="C11" s="10" t="s">
        <v>27</v>
      </c>
      <c r="D11" s="28">
        <v>1</v>
      </c>
      <c r="E11" s="173"/>
      <c r="F11" s="86">
        <f t="shared" si="0"/>
        <v>0</v>
      </c>
      <c r="G11" s="9"/>
    </row>
    <row r="12" spans="1:7" ht="25" customHeight="1" thickBot="1">
      <c r="A12" s="25" t="s">
        <v>53</v>
      </c>
      <c r="B12" s="14" t="s">
        <v>42</v>
      </c>
      <c r="C12" s="10" t="s">
        <v>22</v>
      </c>
      <c r="D12" s="28">
        <v>1</v>
      </c>
      <c r="E12" s="173"/>
      <c r="F12" s="86">
        <f t="shared" si="0"/>
        <v>0</v>
      </c>
      <c r="G12" s="9"/>
    </row>
    <row r="13" spans="1:7" ht="14.5" customHeight="1">
      <c r="A13" s="24" t="s">
        <v>54</v>
      </c>
      <c r="B13" s="14" t="s">
        <v>43</v>
      </c>
      <c r="C13" s="10" t="s">
        <v>45</v>
      </c>
      <c r="D13" s="28">
        <v>6</v>
      </c>
      <c r="E13" s="173"/>
      <c r="F13" s="86">
        <f t="shared" si="0"/>
        <v>0</v>
      </c>
      <c r="G13" s="9"/>
    </row>
    <row r="14" spans="1:7" ht="14.5" customHeight="1" thickBot="1">
      <c r="A14" s="25" t="s">
        <v>55</v>
      </c>
      <c r="B14" s="14" t="s">
        <v>44</v>
      </c>
      <c r="C14" s="10" t="s">
        <v>56</v>
      </c>
      <c r="D14" s="28">
        <v>3</v>
      </c>
      <c r="E14" s="176"/>
      <c r="F14" s="88">
        <f t="shared" si="0"/>
        <v>0</v>
      </c>
      <c r="G14" s="9"/>
    </row>
    <row r="15" spans="1:7" ht="18.5" customHeight="1" thickBot="1">
      <c r="A15" s="100"/>
      <c r="B15" s="101"/>
      <c r="C15" s="101"/>
      <c r="D15" s="101"/>
      <c r="E15" s="7" t="s">
        <v>24</v>
      </c>
      <c r="F15" s="89">
        <f>SUM(F5:F14)</f>
        <v>0</v>
      </c>
      <c r="G15" s="3"/>
    </row>
    <row r="16" spans="1:7" ht="20.5" customHeight="1" thickBot="1">
      <c r="A16" s="30">
        <v>3</v>
      </c>
      <c r="B16" s="103" t="s">
        <v>57</v>
      </c>
      <c r="C16" s="104"/>
      <c r="D16" s="104"/>
      <c r="E16" s="104"/>
      <c r="F16" s="105"/>
      <c r="G16" s="9"/>
    </row>
    <row r="17" spans="1:7" ht="22" customHeight="1">
      <c r="A17" s="50" t="s">
        <v>70</v>
      </c>
      <c r="B17" s="51" t="s">
        <v>58</v>
      </c>
      <c r="C17" s="52" t="s">
        <v>23</v>
      </c>
      <c r="D17" s="42">
        <v>24</v>
      </c>
      <c r="E17" s="177"/>
      <c r="F17" s="82">
        <f t="shared" ref="F17:F29" si="1">D17*E17</f>
        <v>0</v>
      </c>
      <c r="G17" s="9"/>
    </row>
    <row r="18" spans="1:7" ht="14.5" customHeight="1">
      <c r="A18" s="53" t="s">
        <v>71</v>
      </c>
      <c r="B18" s="43" t="s">
        <v>59</v>
      </c>
      <c r="C18" s="54" t="s">
        <v>23</v>
      </c>
      <c r="D18" s="55">
        <v>14</v>
      </c>
      <c r="E18" s="178"/>
      <c r="F18" s="83">
        <f t="shared" si="1"/>
        <v>0</v>
      </c>
      <c r="G18" s="9"/>
    </row>
    <row r="19" spans="1:7" ht="14.5" customHeight="1">
      <c r="A19" s="56" t="s">
        <v>72</v>
      </c>
      <c r="B19" s="43" t="s">
        <v>60</v>
      </c>
      <c r="C19" s="57" t="s">
        <v>23</v>
      </c>
      <c r="D19" s="55">
        <v>8</v>
      </c>
      <c r="E19" s="179"/>
      <c r="F19" s="84">
        <f t="shared" si="1"/>
        <v>0</v>
      </c>
      <c r="G19" s="9"/>
    </row>
    <row r="20" spans="1:7" ht="18" customHeight="1">
      <c r="A20" s="56" t="s">
        <v>73</v>
      </c>
      <c r="B20" s="43" t="s">
        <v>61</v>
      </c>
      <c r="C20" s="58" t="s">
        <v>23</v>
      </c>
      <c r="D20" s="55">
        <v>22</v>
      </c>
      <c r="E20" s="180"/>
      <c r="F20" s="84">
        <f t="shared" si="1"/>
        <v>0</v>
      </c>
      <c r="G20" s="9"/>
    </row>
    <row r="21" spans="1:7" ht="30.5" customHeight="1">
      <c r="A21" s="34" t="s">
        <v>74</v>
      </c>
      <c r="B21" s="44" t="s">
        <v>62</v>
      </c>
      <c r="C21" s="59" t="s">
        <v>23</v>
      </c>
      <c r="D21" s="55">
        <v>16</v>
      </c>
      <c r="E21" s="181"/>
      <c r="F21" s="84">
        <f t="shared" si="1"/>
        <v>0</v>
      </c>
      <c r="G21" s="2"/>
    </row>
    <row r="22" spans="1:7" ht="31" customHeight="1">
      <c r="A22" s="56" t="s">
        <v>75</v>
      </c>
      <c r="B22" s="44" t="s">
        <v>63</v>
      </c>
      <c r="C22" s="59" t="s">
        <v>23</v>
      </c>
      <c r="D22" s="55">
        <v>1.5</v>
      </c>
      <c r="E22" s="182"/>
      <c r="F22" s="84">
        <f t="shared" si="1"/>
        <v>0</v>
      </c>
      <c r="G22" s="2"/>
    </row>
    <row r="23" spans="1:7" ht="20" customHeight="1">
      <c r="A23" s="56" t="s">
        <v>76</v>
      </c>
      <c r="B23" s="43" t="s">
        <v>64</v>
      </c>
      <c r="C23" s="59" t="s">
        <v>23</v>
      </c>
      <c r="D23" s="55">
        <v>18</v>
      </c>
      <c r="E23" s="178"/>
      <c r="F23" s="83">
        <f t="shared" si="1"/>
        <v>0</v>
      </c>
      <c r="G23" s="2"/>
    </row>
    <row r="24" spans="1:7" ht="43.5" customHeight="1">
      <c r="A24" s="56" t="s">
        <v>77</v>
      </c>
      <c r="B24" s="44" t="s">
        <v>65</v>
      </c>
      <c r="C24" s="59" t="s">
        <v>22</v>
      </c>
      <c r="D24" s="55">
        <v>1</v>
      </c>
      <c r="E24" s="179"/>
      <c r="F24" s="84">
        <f t="shared" si="1"/>
        <v>0</v>
      </c>
      <c r="G24" s="2"/>
    </row>
    <row r="25" spans="1:7" ht="14" customHeight="1">
      <c r="A25" s="56" t="s">
        <v>78</v>
      </c>
      <c r="B25" s="60" t="s">
        <v>66</v>
      </c>
      <c r="C25" s="59" t="s">
        <v>22</v>
      </c>
      <c r="D25" s="55">
        <v>1</v>
      </c>
      <c r="E25" s="180"/>
      <c r="F25" s="84">
        <f t="shared" si="1"/>
        <v>0</v>
      </c>
      <c r="G25" s="2"/>
    </row>
    <row r="26" spans="1:7" ht="16" customHeight="1">
      <c r="A26" s="34" t="s">
        <v>79</v>
      </c>
      <c r="B26" s="60" t="s">
        <v>67</v>
      </c>
      <c r="C26" s="59" t="s">
        <v>22</v>
      </c>
      <c r="D26" s="55">
        <v>1</v>
      </c>
      <c r="E26" s="182"/>
      <c r="F26" s="84">
        <f t="shared" si="1"/>
        <v>0</v>
      </c>
      <c r="G26" s="2"/>
    </row>
    <row r="27" spans="1:7" ht="15" customHeight="1">
      <c r="A27" s="56" t="s">
        <v>80</v>
      </c>
      <c r="B27" s="43" t="s">
        <v>68</v>
      </c>
      <c r="C27" s="59" t="s">
        <v>22</v>
      </c>
      <c r="D27" s="55">
        <v>1</v>
      </c>
      <c r="E27" s="182"/>
      <c r="F27" s="84">
        <f t="shared" si="1"/>
        <v>0</v>
      </c>
      <c r="G27" s="2"/>
    </row>
    <row r="28" spans="1:7" ht="16" customHeight="1">
      <c r="A28" s="56" t="s">
        <v>81</v>
      </c>
      <c r="B28" s="32" t="s">
        <v>69</v>
      </c>
      <c r="C28" s="59" t="s">
        <v>29</v>
      </c>
      <c r="D28" s="55">
        <v>2</v>
      </c>
      <c r="E28" s="178"/>
      <c r="F28" s="83">
        <f t="shared" si="1"/>
        <v>0</v>
      </c>
      <c r="G28" s="2"/>
    </row>
    <row r="29" spans="1:7" ht="15" customHeight="1" thickBot="1">
      <c r="A29" s="61" t="s">
        <v>82</v>
      </c>
      <c r="B29" s="46" t="s">
        <v>43</v>
      </c>
      <c r="C29" s="62" t="s">
        <v>45</v>
      </c>
      <c r="D29" s="63">
        <v>6</v>
      </c>
      <c r="E29" s="183"/>
      <c r="F29" s="85">
        <f t="shared" si="1"/>
        <v>0</v>
      </c>
      <c r="G29" s="2"/>
    </row>
    <row r="30" spans="1:7" ht="13.5" customHeight="1" thickBot="1">
      <c r="A30" s="3">
        <v>0</v>
      </c>
      <c r="B30" s="3"/>
      <c r="C30" s="3"/>
      <c r="D30" s="3"/>
      <c r="E30" s="49" t="s">
        <v>24</v>
      </c>
      <c r="F30" s="69">
        <f>SUM(F16:F29)</f>
        <v>0</v>
      </c>
      <c r="G30" s="3"/>
    </row>
    <row r="31" spans="1:7" ht="18" customHeight="1" thickBot="1">
      <c r="A31" s="21">
        <v>4</v>
      </c>
      <c r="B31" s="102" t="s">
        <v>83</v>
      </c>
      <c r="C31" s="98"/>
      <c r="D31" s="98"/>
      <c r="E31" s="98"/>
      <c r="F31" s="99"/>
      <c r="G31" s="1"/>
    </row>
    <row r="32" spans="1:7" ht="17" customHeight="1">
      <c r="A32" s="37" t="s">
        <v>96</v>
      </c>
      <c r="B32" s="36" t="s">
        <v>84</v>
      </c>
      <c r="C32" s="12" t="s">
        <v>23</v>
      </c>
      <c r="D32" s="27">
        <v>23</v>
      </c>
      <c r="E32" s="172"/>
      <c r="F32" s="79">
        <f t="shared" ref="F32:F44" si="2">D32*E32</f>
        <v>0</v>
      </c>
      <c r="G32" s="2"/>
    </row>
    <row r="33" spans="1:7" ht="26" customHeight="1">
      <c r="A33" s="38" t="s">
        <v>97</v>
      </c>
      <c r="B33" s="31" t="s">
        <v>85</v>
      </c>
      <c r="C33" s="10" t="s">
        <v>109</v>
      </c>
      <c r="D33" s="28">
        <v>16</v>
      </c>
      <c r="E33" s="173"/>
      <c r="F33" s="75">
        <f t="shared" si="2"/>
        <v>0</v>
      </c>
      <c r="G33" s="2"/>
    </row>
    <row r="34" spans="1:7" ht="27" customHeight="1">
      <c r="A34" s="38" t="s">
        <v>98</v>
      </c>
      <c r="B34" s="31" t="s">
        <v>86</v>
      </c>
      <c r="C34" s="10" t="s">
        <v>109</v>
      </c>
      <c r="D34" s="28">
        <v>1</v>
      </c>
      <c r="E34" s="174"/>
      <c r="F34" s="80">
        <f t="shared" si="2"/>
        <v>0</v>
      </c>
      <c r="G34" s="2"/>
    </row>
    <row r="35" spans="1:7" ht="18" customHeight="1">
      <c r="A35" s="38" t="s">
        <v>99</v>
      </c>
      <c r="B35" s="31" t="s">
        <v>87</v>
      </c>
      <c r="C35" s="10" t="s">
        <v>22</v>
      </c>
      <c r="D35" s="28">
        <v>2</v>
      </c>
      <c r="E35" s="173"/>
      <c r="F35" s="75">
        <f t="shared" si="2"/>
        <v>0</v>
      </c>
      <c r="G35" s="2"/>
    </row>
    <row r="36" spans="1:7" ht="17" customHeight="1">
      <c r="A36" s="38" t="s">
        <v>100</v>
      </c>
      <c r="B36" s="31" t="s">
        <v>88</v>
      </c>
      <c r="C36" s="10" t="s">
        <v>22</v>
      </c>
      <c r="D36" s="28">
        <v>2</v>
      </c>
      <c r="E36" s="173"/>
      <c r="F36" s="75">
        <f t="shared" si="2"/>
        <v>0</v>
      </c>
      <c r="G36" s="2"/>
    </row>
    <row r="37" spans="1:7">
      <c r="A37" s="38" t="s">
        <v>101</v>
      </c>
      <c r="B37" s="31" t="s">
        <v>89</v>
      </c>
      <c r="C37" s="10" t="s">
        <v>23</v>
      </c>
      <c r="D37" s="28">
        <v>14</v>
      </c>
      <c r="E37" s="173"/>
      <c r="F37" s="75">
        <f t="shared" si="2"/>
        <v>0</v>
      </c>
      <c r="G37" s="2"/>
    </row>
    <row r="38" spans="1:7" ht="13.5" customHeight="1">
      <c r="A38" s="39" t="s">
        <v>102</v>
      </c>
      <c r="B38" s="31" t="s">
        <v>90</v>
      </c>
      <c r="C38" s="10" t="s">
        <v>23</v>
      </c>
      <c r="D38" s="28">
        <v>4</v>
      </c>
      <c r="E38" s="173"/>
      <c r="F38" s="75">
        <f t="shared" si="2"/>
        <v>0</v>
      </c>
      <c r="G38" s="2"/>
    </row>
    <row r="39" spans="1:7" ht="15" customHeight="1">
      <c r="A39" s="38" t="s">
        <v>103</v>
      </c>
      <c r="B39" s="31" t="s">
        <v>91</v>
      </c>
      <c r="C39" s="10" t="s">
        <v>23</v>
      </c>
      <c r="D39" s="28">
        <v>18</v>
      </c>
      <c r="E39" s="174"/>
      <c r="F39" s="80">
        <f t="shared" si="2"/>
        <v>0</v>
      </c>
      <c r="G39" s="2"/>
    </row>
    <row r="40" spans="1:7" ht="16.5" customHeight="1">
      <c r="A40" s="38" t="s">
        <v>104</v>
      </c>
      <c r="B40" s="31" t="s">
        <v>92</v>
      </c>
      <c r="C40" s="10" t="s">
        <v>22</v>
      </c>
      <c r="D40" s="28">
        <v>1</v>
      </c>
      <c r="E40" s="173"/>
      <c r="F40" s="75">
        <f t="shared" si="2"/>
        <v>0</v>
      </c>
      <c r="G40" s="2"/>
    </row>
    <row r="41" spans="1:7" ht="16" customHeight="1">
      <c r="A41" s="38" t="s">
        <v>105</v>
      </c>
      <c r="B41" s="31" t="s">
        <v>93</v>
      </c>
      <c r="C41" s="10" t="s">
        <v>22</v>
      </c>
      <c r="D41" s="28">
        <v>1</v>
      </c>
      <c r="E41" s="173"/>
      <c r="F41" s="75">
        <f t="shared" si="2"/>
        <v>0</v>
      </c>
      <c r="G41" s="2"/>
    </row>
    <row r="42" spans="1:7" ht="25.5" customHeight="1">
      <c r="A42" s="38" t="s">
        <v>106</v>
      </c>
      <c r="B42" s="31" t="s">
        <v>94</v>
      </c>
      <c r="C42" s="10" t="s">
        <v>22</v>
      </c>
      <c r="D42" s="28">
        <v>1</v>
      </c>
      <c r="E42" s="174"/>
      <c r="F42" s="80">
        <f t="shared" si="2"/>
        <v>0</v>
      </c>
      <c r="G42" s="2"/>
    </row>
    <row r="43" spans="1:7" ht="28" customHeight="1">
      <c r="A43" s="38" t="s">
        <v>107</v>
      </c>
      <c r="B43" s="31" t="s">
        <v>95</v>
      </c>
      <c r="C43" s="10" t="s">
        <v>22</v>
      </c>
      <c r="D43" s="28">
        <v>1</v>
      </c>
      <c r="E43" s="173"/>
      <c r="F43" s="75">
        <f t="shared" si="2"/>
        <v>0</v>
      </c>
      <c r="G43" s="2"/>
    </row>
    <row r="44" spans="1:7" ht="18.5" customHeight="1" thickBot="1">
      <c r="A44" s="39" t="s">
        <v>108</v>
      </c>
      <c r="B44" s="33" t="s">
        <v>44</v>
      </c>
      <c r="C44" s="10" t="s">
        <v>45</v>
      </c>
      <c r="D44" s="28">
        <v>3</v>
      </c>
      <c r="E44" s="173"/>
      <c r="F44" s="81">
        <f t="shared" si="2"/>
        <v>0</v>
      </c>
      <c r="G44" s="2"/>
    </row>
    <row r="45" spans="1:7" ht="13" customHeight="1" thickBot="1">
      <c r="A45" s="3">
        <v>0</v>
      </c>
      <c r="B45" s="3"/>
      <c r="C45" s="3"/>
      <c r="D45" s="3"/>
      <c r="E45" s="17" t="s">
        <v>24</v>
      </c>
      <c r="F45" s="78">
        <f>SUM(F32:F44)</f>
        <v>0</v>
      </c>
      <c r="G45" s="3"/>
    </row>
    <row r="46" spans="1:7" ht="18" customHeight="1" thickBot="1">
      <c r="A46" s="21">
        <v>5</v>
      </c>
      <c r="B46" s="102" t="s">
        <v>110</v>
      </c>
      <c r="C46" s="98"/>
      <c r="D46" s="98"/>
      <c r="E46" s="98"/>
      <c r="F46" s="99"/>
      <c r="G46" s="2"/>
    </row>
    <row r="47" spans="1:7" ht="14.5" customHeight="1">
      <c r="A47" s="37" t="s">
        <v>123</v>
      </c>
      <c r="B47" s="40" t="s">
        <v>111</v>
      </c>
      <c r="C47" s="41" t="s">
        <v>136</v>
      </c>
      <c r="D47" s="42">
        <v>1</v>
      </c>
      <c r="E47" s="184"/>
      <c r="F47" s="70">
        <f>D47*E47</f>
        <v>0</v>
      </c>
      <c r="G47" s="2"/>
    </row>
    <row r="48" spans="1:7" ht="13.5" customHeight="1">
      <c r="A48" s="38" t="s">
        <v>124</v>
      </c>
      <c r="B48" s="43" t="s">
        <v>112</v>
      </c>
      <c r="C48" s="15" t="s">
        <v>136</v>
      </c>
      <c r="D48" s="28">
        <v>1</v>
      </c>
      <c r="E48" s="185"/>
      <c r="F48" s="71">
        <f t="shared" ref="F48:F49" si="3">D48*E48</f>
        <v>0</v>
      </c>
      <c r="G48" s="2"/>
    </row>
    <row r="49" spans="1:7" ht="13" customHeight="1">
      <c r="A49" s="39" t="s">
        <v>125</v>
      </c>
      <c r="B49" s="43" t="s">
        <v>113</v>
      </c>
      <c r="C49" s="15" t="s">
        <v>136</v>
      </c>
      <c r="D49" s="28">
        <v>1</v>
      </c>
      <c r="E49" s="186"/>
      <c r="F49" s="72">
        <f t="shared" si="3"/>
        <v>0</v>
      </c>
      <c r="G49" s="2"/>
    </row>
    <row r="50" spans="1:7" ht="14.5" customHeight="1">
      <c r="A50" s="38" t="s">
        <v>126</v>
      </c>
      <c r="B50" s="43" t="s">
        <v>114</v>
      </c>
      <c r="C50" s="16" t="s">
        <v>29</v>
      </c>
      <c r="D50" s="28">
        <v>1</v>
      </c>
      <c r="E50" s="187"/>
      <c r="F50" s="73">
        <f>D50*E50</f>
        <v>0</v>
      </c>
      <c r="G50" s="2"/>
    </row>
    <row r="51" spans="1:7" ht="13" customHeight="1">
      <c r="A51" s="39" t="s">
        <v>127</v>
      </c>
      <c r="B51" s="43" t="s">
        <v>115</v>
      </c>
      <c r="C51" s="15" t="s">
        <v>136</v>
      </c>
      <c r="D51" s="28">
        <v>1</v>
      </c>
      <c r="E51" s="186"/>
      <c r="F51" s="74">
        <f>D51*E51</f>
        <v>0</v>
      </c>
      <c r="G51" s="2"/>
    </row>
    <row r="52" spans="1:7" ht="13.5" customHeight="1">
      <c r="A52" s="38" t="s">
        <v>128</v>
      </c>
      <c r="B52" s="43" t="s">
        <v>116</v>
      </c>
      <c r="C52" s="15" t="s">
        <v>29</v>
      </c>
      <c r="D52" s="28">
        <v>1</v>
      </c>
      <c r="E52" s="187"/>
      <c r="F52" s="75">
        <f t="shared" ref="F52:F59" si="4">D52*E52</f>
        <v>0</v>
      </c>
      <c r="G52" s="2"/>
    </row>
    <row r="53" spans="1:7" ht="13.5" customHeight="1">
      <c r="A53" s="39" t="s">
        <v>129</v>
      </c>
      <c r="B53" s="43" t="s">
        <v>117</v>
      </c>
      <c r="C53" s="16" t="s">
        <v>136</v>
      </c>
      <c r="D53" s="28">
        <v>1</v>
      </c>
      <c r="E53" s="187"/>
      <c r="F53" s="76">
        <f>D53*E53</f>
        <v>0</v>
      </c>
      <c r="G53" s="2"/>
    </row>
    <row r="54" spans="1:7" ht="15" customHeight="1">
      <c r="A54" s="38" t="s">
        <v>130</v>
      </c>
      <c r="B54" s="43" t="s">
        <v>118</v>
      </c>
      <c r="C54" s="16" t="s">
        <v>136</v>
      </c>
      <c r="D54" s="28">
        <v>1</v>
      </c>
      <c r="E54" s="187"/>
      <c r="F54" s="71">
        <f t="shared" ref="F54:F58" si="5">D54*E54</f>
        <v>0</v>
      </c>
      <c r="G54" s="2"/>
    </row>
    <row r="55" spans="1:7" ht="13" customHeight="1">
      <c r="A55" s="39" t="s">
        <v>131</v>
      </c>
      <c r="B55" s="43" t="s">
        <v>119</v>
      </c>
      <c r="C55" s="16" t="s">
        <v>136</v>
      </c>
      <c r="D55" s="28">
        <v>1</v>
      </c>
      <c r="E55" s="187"/>
      <c r="F55" s="72">
        <f t="shared" si="5"/>
        <v>0</v>
      </c>
      <c r="G55" s="2"/>
    </row>
    <row r="56" spans="1:7" ht="13.5" customHeight="1">
      <c r="A56" s="38" t="s">
        <v>132</v>
      </c>
      <c r="B56" s="43" t="s">
        <v>120</v>
      </c>
      <c r="C56" s="16" t="s">
        <v>136</v>
      </c>
      <c r="D56" s="28">
        <v>1</v>
      </c>
      <c r="E56" s="187"/>
      <c r="F56" s="73">
        <f t="shared" si="5"/>
        <v>0</v>
      </c>
      <c r="G56" s="2"/>
    </row>
    <row r="57" spans="1:7" ht="28" customHeight="1">
      <c r="A57" s="39" t="s">
        <v>133</v>
      </c>
      <c r="B57" s="44" t="s">
        <v>121</v>
      </c>
      <c r="C57" s="16" t="s">
        <v>136</v>
      </c>
      <c r="D57" s="28">
        <v>1</v>
      </c>
      <c r="E57" s="187"/>
      <c r="F57" s="74">
        <f t="shared" si="5"/>
        <v>0</v>
      </c>
      <c r="G57" s="2"/>
    </row>
    <row r="58" spans="1:7" ht="14.5" customHeight="1">
      <c r="A58" s="38" t="s">
        <v>134</v>
      </c>
      <c r="B58" s="43" t="s">
        <v>122</v>
      </c>
      <c r="C58" s="16" t="s">
        <v>136</v>
      </c>
      <c r="D58" s="28">
        <v>1</v>
      </c>
      <c r="E58" s="187"/>
      <c r="F58" s="75">
        <f t="shared" si="5"/>
        <v>0</v>
      </c>
      <c r="G58" s="2"/>
    </row>
    <row r="59" spans="1:7" ht="17.5" customHeight="1" thickBot="1">
      <c r="A59" s="45" t="s">
        <v>135</v>
      </c>
      <c r="B59" s="46" t="s">
        <v>43</v>
      </c>
      <c r="C59" s="47" t="s">
        <v>45</v>
      </c>
      <c r="D59" s="48">
        <v>5</v>
      </c>
      <c r="E59" s="188"/>
      <c r="F59" s="77">
        <f t="shared" si="4"/>
        <v>0</v>
      </c>
      <c r="G59" s="2"/>
    </row>
    <row r="60" spans="1:7" ht="12.65" customHeight="1" thickBot="1">
      <c r="A60" s="3">
        <v>0</v>
      </c>
      <c r="B60" s="3"/>
      <c r="C60" s="3"/>
      <c r="D60" s="3"/>
      <c r="E60" s="35" t="s">
        <v>24</v>
      </c>
      <c r="F60" s="69">
        <f>SUM(F47:F59)</f>
        <v>0</v>
      </c>
      <c r="G60" s="3"/>
    </row>
    <row r="61" spans="1:7" ht="13.5" thickBot="1"/>
    <row r="62" spans="1:7" ht="15.5" thickBot="1">
      <c r="B62" s="93" t="s">
        <v>137</v>
      </c>
      <c r="C62" s="94"/>
      <c r="D62" s="94"/>
      <c r="E62" s="94"/>
      <c r="F62" s="19">
        <f>SUM(F60,F45,F30,F15)</f>
        <v>0</v>
      </c>
    </row>
    <row r="63" spans="1:7">
      <c r="B63" s="18"/>
      <c r="C63" s="18"/>
      <c r="D63" s="18"/>
      <c r="E63" s="18"/>
      <c r="F63" s="18"/>
    </row>
  </sheetData>
  <sheetProtection algorithmName="SHA-512" hashValue="jJUYpgFmyp0psEBAecfOmn+tlrwFLgo850TFLG9VI1GfGWWQuGdWIpkZXNrZaEPbf2oLun1LX66ZabuFkpd7fA==" saltValue="qHBKauK74arCu46Mj4C5tQ==" spinCount="100000" sheet="1" objects="1" scenarios="1"/>
  <mergeCells count="7">
    <mergeCell ref="B62:E62"/>
    <mergeCell ref="A1:F1"/>
    <mergeCell ref="B4:F4"/>
    <mergeCell ref="A15:D15"/>
    <mergeCell ref="B31:F31"/>
    <mergeCell ref="B46:F46"/>
    <mergeCell ref="B16:F16"/>
  </mergeCells>
  <phoneticPr fontId="44" type="noConversion"/>
  <pageMargins left="0.7" right="0.7" top="0.75" bottom="0.75" header="0.3" footer="0.3"/>
  <pageSetup paperSize="9" scale="78" fitToWidth="0" fitToHeight="0" orientation="portrait" r:id="rId1"/>
  <rowBreaks count="1" manualBreakCount="1">
    <brk id="30" max="5" man="1"/>
  </rowBreaks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6A9BB-1009-474E-BC5F-D5191527E14C}">
  <dimension ref="A1:J70"/>
  <sheetViews>
    <sheetView tabSelected="1" topLeftCell="A20" zoomScale="115" zoomScaleNormal="115" workbookViewId="0">
      <selection activeCell="I23" sqref="I23"/>
    </sheetView>
  </sheetViews>
  <sheetFormatPr defaultRowHeight="13"/>
  <cols>
    <col min="1" max="1" width="8.796875" style="126"/>
    <col min="2" max="2" width="15.59765625" style="126" customWidth="1"/>
    <col min="3" max="3" width="54.8984375" style="126" customWidth="1"/>
    <col min="4" max="5" width="8.796875" style="126"/>
    <col min="6" max="6" width="15" style="126" customWidth="1"/>
    <col min="7" max="7" width="14.8984375" style="126" customWidth="1"/>
    <col min="8" max="8" width="14.8984375" style="126" hidden="1" customWidth="1"/>
    <col min="9" max="16384" width="8.796875" style="126"/>
  </cols>
  <sheetData>
    <row r="1" spans="1:10" ht="74.5" customHeight="1" thickBot="1">
      <c r="A1" s="189" t="s">
        <v>139</v>
      </c>
      <c r="B1" s="190"/>
      <c r="C1" s="190"/>
      <c r="D1" s="190"/>
      <c r="E1" s="190"/>
      <c r="F1" s="190"/>
      <c r="G1" s="190"/>
      <c r="H1" s="191"/>
    </row>
    <row r="2" spans="1:10" ht="25.5" customHeight="1" thickBot="1">
      <c r="A2" s="192" t="s">
        <v>19</v>
      </c>
      <c r="B2" s="193" t="s">
        <v>25</v>
      </c>
      <c r="C2" s="194" t="s">
        <v>10</v>
      </c>
      <c r="D2" s="195" t="s">
        <v>20</v>
      </c>
      <c r="E2" s="195" t="s">
        <v>21</v>
      </c>
      <c r="F2" s="195" t="s">
        <v>0</v>
      </c>
      <c r="G2" s="196" t="s">
        <v>1</v>
      </c>
      <c r="H2" s="193" t="s">
        <v>141</v>
      </c>
    </row>
    <row r="3" spans="1:10" ht="13.5" thickBot="1">
      <c r="A3" s="197">
        <v>1</v>
      </c>
      <c r="B3" s="198"/>
      <c r="C3" s="199">
        <v>2</v>
      </c>
      <c r="D3" s="199">
        <v>3</v>
      </c>
      <c r="E3" s="199">
        <v>4</v>
      </c>
      <c r="F3" s="200">
        <v>5</v>
      </c>
      <c r="G3" s="201">
        <v>6</v>
      </c>
      <c r="H3" s="200">
        <v>7</v>
      </c>
    </row>
    <row r="4" spans="1:10" ht="15.5" thickBot="1">
      <c r="A4" s="202" t="s">
        <v>140</v>
      </c>
      <c r="B4" s="203"/>
      <c r="C4" s="203"/>
      <c r="D4" s="203"/>
      <c r="E4" s="203"/>
      <c r="F4" s="203"/>
      <c r="G4" s="203"/>
      <c r="H4" s="204"/>
    </row>
    <row r="5" spans="1:10" ht="15.5" thickBot="1">
      <c r="A5" s="205">
        <v>1</v>
      </c>
      <c r="B5" s="206" t="s">
        <v>34</v>
      </c>
      <c r="C5" s="207"/>
      <c r="D5" s="207"/>
      <c r="E5" s="207"/>
      <c r="F5" s="207"/>
      <c r="G5" s="207"/>
      <c r="H5" s="208"/>
    </row>
    <row r="6" spans="1:10" ht="23">
      <c r="A6" s="209">
        <v>1</v>
      </c>
      <c r="B6" s="210" t="s">
        <v>149</v>
      </c>
      <c r="C6" s="210" t="s">
        <v>142</v>
      </c>
      <c r="D6" s="211" t="s">
        <v>27</v>
      </c>
      <c r="E6" s="212">
        <v>66</v>
      </c>
      <c r="F6" s="314"/>
      <c r="G6" s="213">
        <f>E6*F6</f>
        <v>0</v>
      </c>
      <c r="H6" s="214"/>
    </row>
    <row r="7" spans="1:10" ht="23">
      <c r="A7" s="215">
        <v>2</v>
      </c>
      <c r="B7" s="216" t="s">
        <v>150</v>
      </c>
      <c r="C7" s="216" t="s">
        <v>143</v>
      </c>
      <c r="D7" s="217" t="s">
        <v>27</v>
      </c>
      <c r="E7" s="218">
        <v>66</v>
      </c>
      <c r="F7" s="312"/>
      <c r="G7" s="219">
        <f>E7*F7</f>
        <v>0</v>
      </c>
      <c r="H7" s="220"/>
    </row>
    <row r="8" spans="1:10" ht="23">
      <c r="A8" s="215">
        <v>3</v>
      </c>
      <c r="B8" s="216" t="s">
        <v>151</v>
      </c>
      <c r="C8" s="216" t="s">
        <v>144</v>
      </c>
      <c r="D8" s="217" t="s">
        <v>27</v>
      </c>
      <c r="E8" s="218">
        <v>40.049999999999997</v>
      </c>
      <c r="F8" s="312"/>
      <c r="G8" s="219">
        <f>E8*F8</f>
        <v>0</v>
      </c>
      <c r="H8" s="220"/>
    </row>
    <row r="9" spans="1:10" ht="23">
      <c r="A9" s="215">
        <v>4</v>
      </c>
      <c r="B9" s="216" t="s">
        <v>152</v>
      </c>
      <c r="C9" s="216" t="s">
        <v>145</v>
      </c>
      <c r="D9" s="217" t="s">
        <v>27</v>
      </c>
      <c r="E9" s="218">
        <v>18.79</v>
      </c>
      <c r="F9" s="312"/>
      <c r="G9" s="219">
        <f t="shared" ref="G9:G12" si="0">E9*F9</f>
        <v>0</v>
      </c>
      <c r="H9" s="220"/>
      <c r="I9" s="221"/>
    </row>
    <row r="10" spans="1:10" ht="23">
      <c r="A10" s="215">
        <v>5</v>
      </c>
      <c r="B10" s="216" t="s">
        <v>153</v>
      </c>
      <c r="C10" s="216" t="s">
        <v>146</v>
      </c>
      <c r="D10" s="217" t="s">
        <v>27</v>
      </c>
      <c r="E10" s="218">
        <v>19.25</v>
      </c>
      <c r="F10" s="312"/>
      <c r="G10" s="219">
        <f>E10*F10</f>
        <v>0</v>
      </c>
      <c r="H10" s="220"/>
    </row>
    <row r="11" spans="1:10" ht="23">
      <c r="A11" s="215">
        <v>6</v>
      </c>
      <c r="B11" s="216" t="s">
        <v>154</v>
      </c>
      <c r="C11" s="216" t="s">
        <v>147</v>
      </c>
      <c r="D11" s="217" t="s">
        <v>27</v>
      </c>
      <c r="E11" s="218">
        <v>19.25</v>
      </c>
      <c r="F11" s="312"/>
      <c r="G11" s="219">
        <f t="shared" si="0"/>
        <v>0</v>
      </c>
      <c r="H11" s="220"/>
    </row>
    <row r="12" spans="1:10" ht="23.5" thickBot="1">
      <c r="A12" s="222">
        <v>7</v>
      </c>
      <c r="B12" s="223" t="s">
        <v>155</v>
      </c>
      <c r="C12" s="223" t="s">
        <v>148</v>
      </c>
      <c r="D12" s="224" t="s">
        <v>23</v>
      </c>
      <c r="E12" s="225">
        <v>58.84</v>
      </c>
      <c r="F12" s="313"/>
      <c r="G12" s="226">
        <f t="shared" si="0"/>
        <v>0</v>
      </c>
      <c r="H12" s="227"/>
    </row>
    <row r="13" spans="1:10" ht="13.5" thickBot="1">
      <c r="F13" s="228" t="s">
        <v>24</v>
      </c>
      <c r="G13" s="229">
        <f>SUM(G6:G12)</f>
        <v>0</v>
      </c>
      <c r="H13" s="230">
        <v>53.307000000000002</v>
      </c>
    </row>
    <row r="14" spans="1:10" ht="15.5" thickBot="1">
      <c r="A14" s="231">
        <v>4</v>
      </c>
      <c r="B14" s="232" t="s">
        <v>156</v>
      </c>
      <c r="C14" s="233"/>
      <c r="D14" s="233"/>
      <c r="E14" s="233"/>
      <c r="F14" s="233"/>
      <c r="G14" s="233"/>
      <c r="H14" s="233"/>
    </row>
    <row r="15" spans="1:10" ht="22.5" customHeight="1" thickBot="1">
      <c r="A15" s="234">
        <v>1</v>
      </c>
      <c r="B15" s="235" t="s">
        <v>157</v>
      </c>
      <c r="C15" s="236" t="s">
        <v>158</v>
      </c>
      <c r="D15" s="237" t="s">
        <v>23</v>
      </c>
      <c r="E15" s="238">
        <v>85.68</v>
      </c>
      <c r="F15" s="315"/>
      <c r="G15" s="239">
        <f>E15*F15</f>
        <v>0</v>
      </c>
      <c r="H15" s="240"/>
      <c r="J15" s="241"/>
    </row>
    <row r="16" spans="1:10" ht="13.5" thickBot="1">
      <c r="F16" s="228" t="s">
        <v>24</v>
      </c>
      <c r="G16" s="229">
        <f>SUM(G15:G15)</f>
        <v>0</v>
      </c>
      <c r="H16" s="230">
        <v>0.129</v>
      </c>
    </row>
    <row r="17" spans="1:8" ht="15.5" thickBot="1">
      <c r="A17" s="242">
        <v>5</v>
      </c>
      <c r="B17" s="206" t="s">
        <v>159</v>
      </c>
      <c r="C17" s="207"/>
      <c r="D17" s="207"/>
      <c r="E17" s="207"/>
      <c r="F17" s="207"/>
      <c r="G17" s="207"/>
      <c r="H17" s="208"/>
    </row>
    <row r="18" spans="1:8" ht="16.5" customHeight="1">
      <c r="A18" s="243">
        <v>1</v>
      </c>
      <c r="B18" s="244" t="s">
        <v>171</v>
      </c>
      <c r="C18" s="245" t="s">
        <v>160</v>
      </c>
      <c r="D18" s="246" t="s">
        <v>27</v>
      </c>
      <c r="E18" s="212">
        <v>85.3</v>
      </c>
      <c r="F18" s="314"/>
      <c r="G18" s="213">
        <f>E18*F18</f>
        <v>0</v>
      </c>
      <c r="H18" s="247"/>
    </row>
    <row r="19" spans="1:8" ht="16" customHeight="1">
      <c r="A19" s="248">
        <v>2</v>
      </c>
      <c r="B19" s="249" t="s">
        <v>172</v>
      </c>
      <c r="C19" s="216" t="s">
        <v>161</v>
      </c>
      <c r="D19" s="250" t="s">
        <v>27</v>
      </c>
      <c r="E19" s="218">
        <v>9.75</v>
      </c>
      <c r="F19" s="312"/>
      <c r="G19" s="251">
        <f t="shared" ref="G19:G30" si="1">E19*F19</f>
        <v>0</v>
      </c>
      <c r="H19" s="252"/>
    </row>
    <row r="20" spans="1:8" ht="23">
      <c r="A20" s="248">
        <v>3</v>
      </c>
      <c r="B20" s="249" t="s">
        <v>173</v>
      </c>
      <c r="C20" s="216" t="s">
        <v>162</v>
      </c>
      <c r="D20" s="253" t="s">
        <v>27</v>
      </c>
      <c r="E20" s="218">
        <v>73.44</v>
      </c>
      <c r="F20" s="312"/>
      <c r="G20" s="251">
        <f t="shared" si="1"/>
        <v>0</v>
      </c>
      <c r="H20" s="252"/>
    </row>
    <row r="21" spans="1:8" ht="23">
      <c r="A21" s="248">
        <v>4</v>
      </c>
      <c r="B21" s="249" t="s">
        <v>173</v>
      </c>
      <c r="C21" s="216" t="s">
        <v>162</v>
      </c>
      <c r="D21" s="250" t="s">
        <v>27</v>
      </c>
      <c r="E21" s="218">
        <v>9.75</v>
      </c>
      <c r="F21" s="312"/>
      <c r="G21" s="251">
        <f t="shared" si="1"/>
        <v>0</v>
      </c>
      <c r="H21" s="252"/>
    </row>
    <row r="22" spans="1:8" ht="23">
      <c r="A22" s="248">
        <v>5</v>
      </c>
      <c r="B22" s="249" t="s">
        <v>174</v>
      </c>
      <c r="C22" s="216" t="s">
        <v>163</v>
      </c>
      <c r="D22" s="253" t="s">
        <v>27</v>
      </c>
      <c r="E22" s="218">
        <v>73.44</v>
      </c>
      <c r="F22" s="312"/>
      <c r="G22" s="251">
        <f t="shared" si="1"/>
        <v>0</v>
      </c>
      <c r="H22" s="254"/>
    </row>
    <row r="23" spans="1:8" ht="23">
      <c r="A23" s="248">
        <v>6</v>
      </c>
      <c r="B23" s="249" t="s">
        <v>175</v>
      </c>
      <c r="C23" s="216" t="s">
        <v>164</v>
      </c>
      <c r="D23" s="250" t="s">
        <v>27</v>
      </c>
      <c r="E23" s="218">
        <v>9.75</v>
      </c>
      <c r="F23" s="312"/>
      <c r="G23" s="251">
        <f t="shared" si="1"/>
        <v>0</v>
      </c>
      <c r="H23" s="254"/>
    </row>
    <row r="24" spans="1:8" ht="23">
      <c r="A24" s="248">
        <v>7</v>
      </c>
      <c r="B24" s="249" t="s">
        <v>176</v>
      </c>
      <c r="C24" s="216" t="s">
        <v>165</v>
      </c>
      <c r="D24" s="253" t="s">
        <v>27</v>
      </c>
      <c r="E24" s="218">
        <v>9.75</v>
      </c>
      <c r="F24" s="312"/>
      <c r="G24" s="251">
        <f t="shared" si="1"/>
        <v>0</v>
      </c>
      <c r="H24" s="254"/>
    </row>
    <row r="25" spans="1:8" ht="23">
      <c r="A25" s="248">
        <v>8</v>
      </c>
      <c r="B25" s="249" t="s">
        <v>177</v>
      </c>
      <c r="C25" s="216" t="s">
        <v>166</v>
      </c>
      <c r="D25" s="250" t="s">
        <v>27</v>
      </c>
      <c r="E25" s="218">
        <v>11.88</v>
      </c>
      <c r="F25" s="312"/>
      <c r="G25" s="251">
        <f t="shared" si="1"/>
        <v>0</v>
      </c>
      <c r="H25" s="254"/>
    </row>
    <row r="26" spans="1:8" ht="23" customHeight="1">
      <c r="A26" s="248">
        <v>9</v>
      </c>
      <c r="B26" s="249" t="s">
        <v>178</v>
      </c>
      <c r="C26" s="216" t="s">
        <v>167</v>
      </c>
      <c r="D26" s="253" t="s">
        <v>27</v>
      </c>
      <c r="E26" s="218">
        <v>9.77</v>
      </c>
      <c r="F26" s="312"/>
      <c r="G26" s="251">
        <f t="shared" si="1"/>
        <v>0</v>
      </c>
      <c r="H26" s="254"/>
    </row>
    <row r="27" spans="1:8" ht="23">
      <c r="A27" s="248">
        <v>10</v>
      </c>
      <c r="B27" s="249" t="s">
        <v>179</v>
      </c>
      <c r="C27" s="255" t="s">
        <v>168</v>
      </c>
      <c r="D27" s="250" t="s">
        <v>27</v>
      </c>
      <c r="E27" s="218">
        <v>2.09</v>
      </c>
      <c r="F27" s="312"/>
      <c r="G27" s="251">
        <f t="shared" si="1"/>
        <v>0</v>
      </c>
      <c r="H27" s="254"/>
    </row>
    <row r="28" spans="1:8">
      <c r="A28" s="256"/>
      <c r="B28" s="257"/>
      <c r="C28" s="258" t="s">
        <v>169</v>
      </c>
      <c r="D28" s="259"/>
      <c r="E28" s="260"/>
      <c r="F28" s="261"/>
      <c r="G28" s="262"/>
      <c r="H28" s="263"/>
    </row>
    <row r="29" spans="1:8" ht="23">
      <c r="A29" s="248">
        <v>11</v>
      </c>
      <c r="B29" s="264" t="s">
        <v>180</v>
      </c>
      <c r="C29" s="264" t="s">
        <v>170</v>
      </c>
      <c r="D29" s="265" t="s">
        <v>27</v>
      </c>
      <c r="E29" s="218">
        <v>9.5</v>
      </c>
      <c r="F29" s="312"/>
      <c r="G29" s="251">
        <f t="shared" si="1"/>
        <v>0</v>
      </c>
      <c r="H29" s="254"/>
    </row>
    <row r="30" spans="1:8" ht="13" customHeight="1" thickBot="1">
      <c r="A30" s="266">
        <v>12</v>
      </c>
      <c r="B30" s="267" t="s">
        <v>181</v>
      </c>
      <c r="C30" s="267" t="s">
        <v>182</v>
      </c>
      <c r="D30" s="268" t="s">
        <v>27</v>
      </c>
      <c r="E30" s="225">
        <v>71</v>
      </c>
      <c r="F30" s="313"/>
      <c r="G30" s="269">
        <f t="shared" si="1"/>
        <v>0</v>
      </c>
      <c r="H30" s="270"/>
    </row>
    <row r="31" spans="1:8" ht="13.5" thickBot="1">
      <c r="F31" s="228" t="s">
        <v>24</v>
      </c>
      <c r="G31" s="229">
        <f>SUM(G18:G27,G29,G30)</f>
        <v>0</v>
      </c>
      <c r="H31" s="271">
        <v>41.722999999999999</v>
      </c>
    </row>
    <row r="32" spans="1:8" ht="15.5" thickBot="1">
      <c r="A32" s="272">
        <v>9</v>
      </c>
      <c r="B32" s="232" t="s">
        <v>183</v>
      </c>
      <c r="C32" s="233"/>
      <c r="D32" s="233"/>
      <c r="E32" s="233"/>
      <c r="F32" s="233"/>
      <c r="G32" s="233"/>
      <c r="H32" s="273"/>
    </row>
    <row r="33" spans="1:8" ht="23">
      <c r="A33" s="274">
        <v>1</v>
      </c>
      <c r="B33" s="210" t="s">
        <v>210</v>
      </c>
      <c r="C33" s="210" t="s">
        <v>184</v>
      </c>
      <c r="D33" s="275" t="s">
        <v>22</v>
      </c>
      <c r="E33" s="276">
        <v>2</v>
      </c>
      <c r="F33" s="311"/>
      <c r="G33" s="277">
        <f>E33*F33</f>
        <v>0</v>
      </c>
      <c r="H33" s="252"/>
    </row>
    <row r="34" spans="1:8" ht="14.5" customHeight="1">
      <c r="A34" s="278">
        <v>2</v>
      </c>
      <c r="B34" s="216" t="s">
        <v>211</v>
      </c>
      <c r="C34" s="216" t="s">
        <v>185</v>
      </c>
      <c r="D34" s="279" t="s">
        <v>22</v>
      </c>
      <c r="E34" s="218">
        <v>2</v>
      </c>
      <c r="F34" s="312"/>
      <c r="G34" s="219">
        <f t="shared" ref="G34:G58" si="2">E34*F34</f>
        <v>0</v>
      </c>
      <c r="H34" s="252"/>
    </row>
    <row r="35" spans="1:8" ht="23">
      <c r="A35" s="278">
        <v>3</v>
      </c>
      <c r="B35" s="216" t="s">
        <v>212</v>
      </c>
      <c r="C35" s="216" t="s">
        <v>186</v>
      </c>
      <c r="D35" s="279" t="s">
        <v>22</v>
      </c>
      <c r="E35" s="218">
        <v>2</v>
      </c>
      <c r="F35" s="312"/>
      <c r="G35" s="219">
        <f t="shared" si="2"/>
        <v>0</v>
      </c>
      <c r="H35" s="254"/>
    </row>
    <row r="36" spans="1:8" ht="14" customHeight="1">
      <c r="A36" s="278">
        <v>4</v>
      </c>
      <c r="B36" s="216" t="s">
        <v>213</v>
      </c>
      <c r="C36" s="216" t="s">
        <v>187</v>
      </c>
      <c r="D36" s="279" t="s">
        <v>22</v>
      </c>
      <c r="E36" s="218">
        <v>2</v>
      </c>
      <c r="F36" s="312"/>
      <c r="G36" s="219">
        <f t="shared" si="2"/>
        <v>0</v>
      </c>
      <c r="H36" s="254"/>
    </row>
    <row r="37" spans="1:8" ht="23">
      <c r="A37" s="278">
        <v>5</v>
      </c>
      <c r="B37" s="216" t="s">
        <v>214</v>
      </c>
      <c r="C37" s="216" t="s">
        <v>188</v>
      </c>
      <c r="D37" s="279" t="s">
        <v>22</v>
      </c>
      <c r="E37" s="218">
        <v>39</v>
      </c>
      <c r="F37" s="312"/>
      <c r="G37" s="219">
        <f t="shared" si="2"/>
        <v>0</v>
      </c>
      <c r="H37" s="254"/>
    </row>
    <row r="38" spans="1:8" ht="23">
      <c r="A38" s="278">
        <v>6</v>
      </c>
      <c r="B38" s="216" t="s">
        <v>215</v>
      </c>
      <c r="C38" s="216" t="s">
        <v>189</v>
      </c>
      <c r="D38" s="279" t="s">
        <v>22</v>
      </c>
      <c r="E38" s="218">
        <v>0.39</v>
      </c>
      <c r="F38" s="312"/>
      <c r="G38" s="219">
        <f t="shared" si="2"/>
        <v>0</v>
      </c>
      <c r="H38" s="254"/>
    </row>
    <row r="39" spans="1:8" ht="23">
      <c r="A39" s="278">
        <v>7</v>
      </c>
      <c r="B39" s="216" t="s">
        <v>216</v>
      </c>
      <c r="C39" s="216" t="s">
        <v>190</v>
      </c>
      <c r="D39" s="279" t="s">
        <v>23</v>
      </c>
      <c r="E39" s="218">
        <v>73.400000000000006</v>
      </c>
      <c r="F39" s="312"/>
      <c r="G39" s="219">
        <f t="shared" si="2"/>
        <v>0</v>
      </c>
      <c r="H39" s="254"/>
    </row>
    <row r="40" spans="1:8" ht="16.5" customHeight="1">
      <c r="A40" s="278">
        <v>8</v>
      </c>
      <c r="B40" s="216" t="s">
        <v>217</v>
      </c>
      <c r="C40" s="216" t="s">
        <v>191</v>
      </c>
      <c r="D40" s="279" t="s">
        <v>23</v>
      </c>
      <c r="E40" s="218">
        <v>6.8</v>
      </c>
      <c r="F40" s="312"/>
      <c r="G40" s="219">
        <f t="shared" si="2"/>
        <v>0</v>
      </c>
      <c r="H40" s="254"/>
    </row>
    <row r="41" spans="1:8" ht="23">
      <c r="A41" s="278">
        <v>9</v>
      </c>
      <c r="B41" s="216" t="s">
        <v>218</v>
      </c>
      <c r="C41" s="216" t="s">
        <v>192</v>
      </c>
      <c r="D41" s="279" t="s">
        <v>27</v>
      </c>
      <c r="E41" s="218">
        <v>10.67</v>
      </c>
      <c r="F41" s="312"/>
      <c r="G41" s="219">
        <f t="shared" si="2"/>
        <v>0</v>
      </c>
      <c r="H41" s="254"/>
    </row>
    <row r="42" spans="1:8">
      <c r="A42" s="278">
        <v>10</v>
      </c>
      <c r="B42" s="216" t="s">
        <v>219</v>
      </c>
      <c r="C42" s="216" t="s">
        <v>193</v>
      </c>
      <c r="D42" s="279" t="s">
        <v>22</v>
      </c>
      <c r="E42" s="218">
        <v>20</v>
      </c>
      <c r="F42" s="312"/>
      <c r="G42" s="219">
        <f t="shared" si="2"/>
        <v>0</v>
      </c>
      <c r="H42" s="254"/>
    </row>
    <row r="43" spans="1:8" ht="23">
      <c r="A43" s="278">
        <v>11</v>
      </c>
      <c r="B43" s="216" t="s">
        <v>220</v>
      </c>
      <c r="C43" s="216" t="s">
        <v>194</v>
      </c>
      <c r="D43" s="279" t="s">
        <v>23</v>
      </c>
      <c r="E43" s="218">
        <v>39.86</v>
      </c>
      <c r="F43" s="312"/>
      <c r="G43" s="219">
        <f t="shared" si="2"/>
        <v>0</v>
      </c>
      <c r="H43" s="254"/>
    </row>
    <row r="44" spans="1:8" ht="14.5" customHeight="1">
      <c r="A44" s="278">
        <v>12</v>
      </c>
      <c r="B44" s="216" t="s">
        <v>221</v>
      </c>
      <c r="C44" s="216" t="s">
        <v>195</v>
      </c>
      <c r="D44" s="279" t="s">
        <v>22</v>
      </c>
      <c r="E44" s="218">
        <v>14.877000000000001</v>
      </c>
      <c r="F44" s="312"/>
      <c r="G44" s="219">
        <f t="shared" si="2"/>
        <v>0</v>
      </c>
      <c r="H44" s="254"/>
    </row>
    <row r="45" spans="1:8">
      <c r="A45" s="278">
        <v>13</v>
      </c>
      <c r="B45" s="216" t="s">
        <v>222</v>
      </c>
      <c r="C45" s="216" t="s">
        <v>196</v>
      </c>
      <c r="D45" s="279" t="s">
        <v>22</v>
      </c>
      <c r="E45" s="218">
        <v>25.13</v>
      </c>
      <c r="F45" s="312"/>
      <c r="G45" s="219">
        <f t="shared" si="2"/>
        <v>0</v>
      </c>
      <c r="H45" s="254"/>
    </row>
    <row r="46" spans="1:8" ht="23">
      <c r="A46" s="278">
        <v>14</v>
      </c>
      <c r="B46" s="216" t="s">
        <v>223</v>
      </c>
      <c r="C46" s="216" t="s">
        <v>197</v>
      </c>
      <c r="D46" s="279" t="s">
        <v>23</v>
      </c>
      <c r="E46" s="218">
        <v>11.32</v>
      </c>
      <c r="F46" s="312"/>
      <c r="G46" s="219">
        <f t="shared" si="2"/>
        <v>0</v>
      </c>
      <c r="H46" s="254"/>
    </row>
    <row r="47" spans="1:8">
      <c r="A47" s="278">
        <v>15</v>
      </c>
      <c r="B47" s="216" t="s">
        <v>224</v>
      </c>
      <c r="C47" s="216" t="s">
        <v>198</v>
      </c>
      <c r="D47" s="279" t="s">
        <v>22</v>
      </c>
      <c r="E47" s="218">
        <v>11.433</v>
      </c>
      <c r="F47" s="312"/>
      <c r="G47" s="219">
        <f t="shared" si="2"/>
        <v>0</v>
      </c>
      <c r="H47" s="254"/>
    </row>
    <row r="48" spans="1:8" ht="13" customHeight="1">
      <c r="A48" s="278">
        <v>16</v>
      </c>
      <c r="B48" s="216" t="s">
        <v>225</v>
      </c>
      <c r="C48" s="216" t="s">
        <v>199</v>
      </c>
      <c r="D48" s="279" t="s">
        <v>23</v>
      </c>
      <c r="E48" s="218">
        <v>43.2</v>
      </c>
      <c r="F48" s="312"/>
      <c r="G48" s="219">
        <f t="shared" si="2"/>
        <v>0</v>
      </c>
      <c r="H48" s="254"/>
    </row>
    <row r="49" spans="1:8" ht="23">
      <c r="A49" s="278">
        <v>17</v>
      </c>
      <c r="B49" s="216" t="s">
        <v>226</v>
      </c>
      <c r="C49" s="216" t="s">
        <v>200</v>
      </c>
      <c r="D49" s="279" t="s">
        <v>23</v>
      </c>
      <c r="E49" s="218">
        <v>4.5199999999999996</v>
      </c>
      <c r="F49" s="312"/>
      <c r="G49" s="219">
        <f t="shared" si="2"/>
        <v>0</v>
      </c>
      <c r="H49" s="254"/>
    </row>
    <row r="50" spans="1:8">
      <c r="A50" s="278">
        <v>18</v>
      </c>
      <c r="B50" s="216" t="s">
        <v>227</v>
      </c>
      <c r="C50" s="216" t="s">
        <v>201</v>
      </c>
      <c r="D50" s="279" t="s">
        <v>22</v>
      </c>
      <c r="E50" s="218">
        <v>2</v>
      </c>
      <c r="F50" s="312"/>
      <c r="G50" s="219">
        <f t="shared" si="2"/>
        <v>0</v>
      </c>
      <c r="H50" s="254"/>
    </row>
    <row r="51" spans="1:8" ht="23">
      <c r="A51" s="278">
        <v>19</v>
      </c>
      <c r="B51" s="216" t="s">
        <v>228</v>
      </c>
      <c r="C51" s="216" t="s">
        <v>202</v>
      </c>
      <c r="D51" s="279" t="s">
        <v>23</v>
      </c>
      <c r="E51" s="218">
        <v>73.400000000000006</v>
      </c>
      <c r="F51" s="312"/>
      <c r="G51" s="219">
        <f t="shared" si="2"/>
        <v>0</v>
      </c>
      <c r="H51" s="254"/>
    </row>
    <row r="52" spans="1:8">
      <c r="A52" s="278">
        <v>20</v>
      </c>
      <c r="B52" s="216" t="s">
        <v>229</v>
      </c>
      <c r="C52" s="216" t="s">
        <v>203</v>
      </c>
      <c r="D52" s="279" t="s">
        <v>22</v>
      </c>
      <c r="E52" s="218">
        <v>39</v>
      </c>
      <c r="F52" s="312"/>
      <c r="G52" s="219">
        <f t="shared" si="2"/>
        <v>0</v>
      </c>
      <c r="H52" s="254"/>
    </row>
    <row r="53" spans="1:8" ht="23">
      <c r="A53" s="278">
        <v>21</v>
      </c>
      <c r="B53" s="216" t="s">
        <v>230</v>
      </c>
      <c r="C53" s="216" t="s">
        <v>204</v>
      </c>
      <c r="D53" s="279" t="s">
        <v>26</v>
      </c>
      <c r="E53" s="218">
        <v>59.716000000000001</v>
      </c>
      <c r="F53" s="312"/>
      <c r="G53" s="219">
        <f t="shared" si="2"/>
        <v>0</v>
      </c>
      <c r="H53" s="254"/>
    </row>
    <row r="54" spans="1:8" ht="23">
      <c r="A54" s="278">
        <v>22</v>
      </c>
      <c r="B54" s="216" t="s">
        <v>231</v>
      </c>
      <c r="C54" s="216" t="s">
        <v>205</v>
      </c>
      <c r="D54" s="279" t="s">
        <v>26</v>
      </c>
      <c r="E54" s="218">
        <v>59.716000000000001</v>
      </c>
      <c r="F54" s="312"/>
      <c r="G54" s="219">
        <f t="shared" si="2"/>
        <v>0</v>
      </c>
      <c r="H54" s="254"/>
    </row>
    <row r="55" spans="1:8" ht="23">
      <c r="A55" s="278">
        <v>23</v>
      </c>
      <c r="B55" s="216" t="s">
        <v>232</v>
      </c>
      <c r="C55" s="216" t="s">
        <v>206</v>
      </c>
      <c r="D55" s="279" t="s">
        <v>26</v>
      </c>
      <c r="E55" s="218">
        <v>597.16</v>
      </c>
      <c r="F55" s="312"/>
      <c r="G55" s="219">
        <f t="shared" si="2"/>
        <v>0</v>
      </c>
      <c r="H55" s="254"/>
    </row>
    <row r="56" spans="1:8">
      <c r="A56" s="278">
        <v>24</v>
      </c>
      <c r="B56" s="216" t="s">
        <v>233</v>
      </c>
      <c r="C56" s="216" t="s">
        <v>207</v>
      </c>
      <c r="D56" s="279" t="s">
        <v>26</v>
      </c>
      <c r="E56" s="218">
        <v>59.716000000000001</v>
      </c>
      <c r="F56" s="312"/>
      <c r="G56" s="219">
        <f t="shared" si="2"/>
        <v>0</v>
      </c>
      <c r="H56" s="254"/>
    </row>
    <row r="57" spans="1:8" ht="15" customHeight="1">
      <c r="A57" s="278">
        <v>25</v>
      </c>
      <c r="B57" s="216" t="s">
        <v>234</v>
      </c>
      <c r="C57" s="216" t="s">
        <v>208</v>
      </c>
      <c r="D57" s="279" t="s">
        <v>26</v>
      </c>
      <c r="E57" s="218">
        <v>50.652999999999999</v>
      </c>
      <c r="F57" s="312"/>
      <c r="G57" s="219">
        <f t="shared" si="2"/>
        <v>0</v>
      </c>
      <c r="H57" s="254"/>
    </row>
    <row r="58" spans="1:8" ht="23.5" thickBot="1">
      <c r="A58" s="280">
        <v>26</v>
      </c>
      <c r="B58" s="223" t="s">
        <v>235</v>
      </c>
      <c r="C58" s="223" t="s">
        <v>209</v>
      </c>
      <c r="D58" s="281" t="s">
        <v>26</v>
      </c>
      <c r="E58" s="225">
        <v>8.6050000000000004</v>
      </c>
      <c r="F58" s="313"/>
      <c r="G58" s="226">
        <f t="shared" si="2"/>
        <v>0</v>
      </c>
      <c r="H58" s="270"/>
    </row>
    <row r="59" spans="1:8" ht="13.5" thickBot="1">
      <c r="F59" s="228" t="s">
        <v>24</v>
      </c>
      <c r="G59" s="229">
        <f>SUM(G33:G58)</f>
        <v>0</v>
      </c>
      <c r="H59" s="271">
        <v>11.456</v>
      </c>
    </row>
    <row r="60" spans="1:8" ht="15.5" thickBot="1">
      <c r="A60" s="231">
        <v>99</v>
      </c>
      <c r="B60" s="232" t="s">
        <v>236</v>
      </c>
      <c r="C60" s="233"/>
      <c r="D60" s="233"/>
      <c r="E60" s="233"/>
      <c r="F60" s="233"/>
      <c r="G60" s="233"/>
      <c r="H60" s="208"/>
    </row>
    <row r="61" spans="1:8" ht="23">
      <c r="A61" s="274">
        <v>1</v>
      </c>
      <c r="B61" s="210" t="s">
        <v>240</v>
      </c>
      <c r="C61" s="210" t="s">
        <v>237</v>
      </c>
      <c r="D61" s="282" t="s">
        <v>26</v>
      </c>
      <c r="E61" s="276">
        <v>53.307000000000002</v>
      </c>
      <c r="F61" s="311"/>
      <c r="G61" s="277">
        <f>E61*F61</f>
        <v>0</v>
      </c>
      <c r="H61" s="247"/>
    </row>
    <row r="62" spans="1:8" ht="34.5">
      <c r="A62" s="278">
        <v>2</v>
      </c>
      <c r="B62" s="216" t="s">
        <v>241</v>
      </c>
      <c r="C62" s="216" t="s">
        <v>238</v>
      </c>
      <c r="D62" s="283" t="s">
        <v>26</v>
      </c>
      <c r="E62" s="218">
        <v>53.307000000000002</v>
      </c>
      <c r="F62" s="312"/>
      <c r="G62" s="251">
        <f t="shared" ref="G62:G63" si="3">E62*F62</f>
        <v>0</v>
      </c>
      <c r="H62" s="252"/>
    </row>
    <row r="63" spans="1:8" ht="35" thickBot="1">
      <c r="A63" s="280">
        <v>3</v>
      </c>
      <c r="B63" s="223" t="s">
        <v>242</v>
      </c>
      <c r="C63" s="223" t="s">
        <v>239</v>
      </c>
      <c r="D63" s="284" t="s">
        <v>26</v>
      </c>
      <c r="E63" s="225">
        <v>53.307000000000002</v>
      </c>
      <c r="F63" s="313"/>
      <c r="G63" s="269">
        <f t="shared" si="3"/>
        <v>0</v>
      </c>
      <c r="H63" s="285"/>
    </row>
    <row r="64" spans="1:8" ht="15.5" thickBot="1">
      <c r="A64" s="286"/>
      <c r="B64" s="287"/>
      <c r="C64" s="288"/>
      <c r="D64" s="288"/>
      <c r="E64" s="288"/>
      <c r="F64" s="230" t="s">
        <v>24</v>
      </c>
      <c r="G64" s="229">
        <f>SUM(G61:G63)</f>
        <v>0</v>
      </c>
      <c r="H64" s="241"/>
    </row>
    <row r="65" spans="1:8" ht="15.5" thickBot="1">
      <c r="A65" s="289" t="s">
        <v>30</v>
      </c>
      <c r="B65" s="290"/>
      <c r="C65" s="290"/>
      <c r="D65" s="290"/>
      <c r="E65" s="290"/>
      <c r="F65" s="290"/>
      <c r="G65" s="290"/>
      <c r="H65" s="291"/>
    </row>
    <row r="66" spans="1:8" ht="15">
      <c r="A66" s="292" t="s">
        <v>244</v>
      </c>
      <c r="B66" s="232" t="s">
        <v>243</v>
      </c>
      <c r="C66" s="233"/>
      <c r="D66" s="233"/>
      <c r="E66" s="233"/>
      <c r="F66" s="233"/>
      <c r="G66" s="233"/>
      <c r="H66" s="273"/>
    </row>
    <row r="67" spans="1:8" ht="13.5" thickBot="1">
      <c r="A67" s="293">
        <v>1</v>
      </c>
      <c r="B67" s="294">
        <v>210203703</v>
      </c>
      <c r="C67" s="294" t="s">
        <v>247</v>
      </c>
      <c r="D67" s="295" t="s">
        <v>22</v>
      </c>
      <c r="E67" s="296">
        <v>4</v>
      </c>
      <c r="F67" s="310"/>
      <c r="G67" s="297">
        <f>E67*F67</f>
        <v>0</v>
      </c>
      <c r="H67" s="298"/>
    </row>
    <row r="68" spans="1:8" ht="13.5" thickBot="1">
      <c r="A68" s="299"/>
      <c r="B68" s="300"/>
      <c r="D68" s="301"/>
      <c r="E68" s="302"/>
      <c r="F68" s="303" t="s">
        <v>24</v>
      </c>
      <c r="G68" s="304">
        <f>G67</f>
        <v>0</v>
      </c>
      <c r="H68" s="241"/>
    </row>
    <row r="69" spans="1:8" ht="13.5" thickBot="1">
      <c r="A69" s="299"/>
      <c r="B69" s="300"/>
      <c r="D69" s="301"/>
      <c r="E69" s="302"/>
    </row>
    <row r="70" spans="1:8" ht="15.5" thickBot="1">
      <c r="C70" s="305" t="s">
        <v>245</v>
      </c>
      <c r="D70" s="306"/>
      <c r="E70" s="306"/>
      <c r="F70" s="307"/>
      <c r="G70" s="308">
        <f>SUM(G68,G64,G59,G31,G16,G13)</f>
        <v>0</v>
      </c>
      <c r="H70" s="309"/>
    </row>
  </sheetData>
  <sheetProtection algorithmName="SHA-512" hashValue="IT9zaBQ1f628fbQUJXVmmSAvnKO6w5qP3nd6Q5iCiA0oGogSHBsYCh8i57tSHVxggxozeVaxtuMAJf/Eg/z/7A==" saltValue="3boeN6Ai3b+WNimWRiwN1Q==" spinCount="100000" sheet="1" objects="1" scenarios="1"/>
  <mergeCells count="10">
    <mergeCell ref="B60:H60"/>
    <mergeCell ref="A65:H65"/>
    <mergeCell ref="B66:H66"/>
    <mergeCell ref="C70:F70"/>
    <mergeCell ref="A1:H1"/>
    <mergeCell ref="A4:H4"/>
    <mergeCell ref="B5:H5"/>
    <mergeCell ref="B14:H14"/>
    <mergeCell ref="B17:H17"/>
    <mergeCell ref="B32:H32"/>
  </mergeCells>
  <phoneticPr fontId="44" type="noConversion"/>
  <pageMargins left="0.7" right="0.7" top="0.75" bottom="0.75" header="0.3" footer="0.3"/>
  <pageSetup paperSize="9" scale="70" orientation="portrait" r:id="rId1"/>
  <rowBreaks count="1" manualBreakCount="1">
    <brk id="31" max="16383" man="1"/>
  </rowBreaks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1" ma:contentTypeDescription="Create a new document." ma:contentTypeScope="" ma:versionID="370e3561666b31649ceca45a9fa19c1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aeddc6263e49941b2a8bc2301cd53bd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735F26-1579-4CCC-8A68-D2EDCE528C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6CEF7B-DFC7-4E89-84DA-42A4AE474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6D907A-234D-4F27-819F-C8BA0C1630B9}">
  <ds:schemaRefs>
    <ds:schemaRef ds:uri="http://purl.org/dc/elements/1.1/"/>
    <ds:schemaRef ds:uri="http://purl.org/dc/terms/"/>
    <ds:schemaRef ds:uri="http://purl.org/dc/dcmitype/"/>
    <ds:schemaRef ds:uri="http://www.w3.org/XML/1998/namespace"/>
    <ds:schemaRef ds:uri="bb3d1ceb-ec91-4593-ab49-8ce9533748d9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e4b31099-8163-4ac9-ab84-be06feeb7ef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Návrh na plnenie kritérií</vt:lpstr>
      <vt:lpstr>Výkaz výmer - Osvetlenie</vt:lpstr>
      <vt:lpstr>Výkaz výmer - Návrh priechodu</vt:lpstr>
      <vt:lpstr>'Výkaz výmer - Návrh priechodu'!Oblasť_tlače</vt:lpstr>
      <vt:lpstr>'Výkaz výmer - Osvetlenie'!Oblasť_tlače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výmer_Odpadové teplo_Z` ON Bratislava.xlsx</dc:title>
  <dc:subject/>
  <dc:creator>NB HP 17</dc:creator>
  <cp:keywords/>
  <dc:description/>
  <cp:lastModifiedBy>Durbáková Simona, Mgr.</cp:lastModifiedBy>
  <cp:revision/>
  <cp:lastPrinted>2022-10-19T05:36:31Z</cp:lastPrinted>
  <dcterms:created xsi:type="dcterms:W3CDTF">2022-05-25T13:03:14Z</dcterms:created>
  <dcterms:modified xsi:type="dcterms:W3CDTF">2023-04-06T06:10:59Z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