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8_{D20B4FE2-9CC9-4757-AB47-7FA09B77A5E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enová ponuka " sheetId="2" r:id="rId1"/>
  </sheets>
  <calcPr calcId="181029"/>
</workbook>
</file>

<file path=xl/calcChain.xml><?xml version="1.0" encoding="utf-8"?>
<calcChain xmlns="http://schemas.openxmlformats.org/spreadsheetml/2006/main">
  <c r="H42" i="2" l="1"/>
  <c r="G42" i="2"/>
  <c r="G7" i="2"/>
  <c r="G8" i="2"/>
  <c r="G10" i="2"/>
  <c r="G11" i="2"/>
  <c r="G12" i="2"/>
  <c r="G13" i="2"/>
  <c r="G15" i="2"/>
  <c r="G16" i="2"/>
  <c r="G17" i="2"/>
  <c r="G18" i="2"/>
  <c r="G19" i="2"/>
  <c r="G20" i="2"/>
  <c r="G21" i="2"/>
  <c r="G22" i="2"/>
  <c r="G23" i="2"/>
  <c r="G24" i="2"/>
  <c r="H24" i="2" s="1"/>
  <c r="G25" i="2"/>
  <c r="H25" i="2" s="1"/>
  <c r="G26" i="2"/>
  <c r="G28" i="2"/>
  <c r="G29" i="2"/>
  <c r="G30" i="2"/>
  <c r="G31" i="2"/>
  <c r="G32" i="2"/>
  <c r="G33" i="2"/>
  <c r="G35" i="2"/>
  <c r="G36" i="2"/>
  <c r="G37" i="2"/>
  <c r="G38" i="2"/>
  <c r="G39" i="2"/>
  <c r="H39" i="2" s="1"/>
  <c r="G40" i="2"/>
  <c r="H40" i="2" s="1"/>
  <c r="G41" i="2"/>
  <c r="H41" i="2" s="1"/>
  <c r="F34" i="2" l="1"/>
  <c r="F27" i="2"/>
  <c r="F14" i="2"/>
  <c r="F9" i="2"/>
  <c r="H38" i="2"/>
  <c r="H23" i="2"/>
  <c r="H8" i="2"/>
  <c r="H21" i="2"/>
  <c r="H7" i="2"/>
  <c r="H26" i="2"/>
  <c r="H22" i="2"/>
  <c r="G34" i="2" l="1"/>
  <c r="G27" i="2"/>
  <c r="G9" i="2"/>
  <c r="H9" i="2" s="1"/>
  <c r="G14" i="2"/>
  <c r="H14" i="2" s="1"/>
  <c r="H27" i="2" l="1"/>
  <c r="H34" i="2"/>
</calcChain>
</file>

<file path=xl/sharedStrings.xml><?xml version="1.0" encoding="utf-8"?>
<sst xmlns="http://schemas.openxmlformats.org/spreadsheetml/2006/main" count="153" uniqueCount="86">
  <si>
    <t>Por. č.</t>
  </si>
  <si>
    <t>Názov položky</t>
  </si>
  <si>
    <t>Technická špecifikácia a min. technické parametre a vybavenie (vrátane dodania na miesto plnenia)</t>
  </si>
  <si>
    <t>Merná jednotka</t>
  </si>
  <si>
    <t>Počet ks</t>
  </si>
  <si>
    <t>Cena bez DPH za 1 kus</t>
  </si>
  <si>
    <t>Cena bez DPH za počet požadovaných kusov</t>
  </si>
  <si>
    <t>set</t>
  </si>
  <si>
    <t>ks</t>
  </si>
  <si>
    <t>Tabuľové hydraulické nožnice (manuálny doraz)</t>
  </si>
  <si>
    <t>Strojová el. pílka na kov</t>
  </si>
  <si>
    <t>Set prepravných vozíkov na prepravu materiálu</t>
  </si>
  <si>
    <t>Manipulačný prepravný vozík č.1</t>
  </si>
  <si>
    <t>Manipulačný prepravný vozík č.2</t>
  </si>
  <si>
    <t>Set pracovných nástrojov do kováčskej dielne</t>
  </si>
  <si>
    <t>Vyhňa s dymníkom</t>
  </si>
  <si>
    <t>Stĺpová vŕtačka</t>
  </si>
  <si>
    <t>Stolová vŕtačka</t>
  </si>
  <si>
    <t>Pakové nožnice na plech</t>
  </si>
  <si>
    <t>Tabuľové nožnice ručné na plech</t>
  </si>
  <si>
    <t>Rovinná brúska s digitálním odmeriavaním</t>
  </si>
  <si>
    <t xml:space="preserve">Univerzálna hrotová brúska </t>
  </si>
  <si>
    <t>Univerzálna ostrička</t>
  </si>
  <si>
    <t>Frézovačka univerzálna</t>
  </si>
  <si>
    <t xml:space="preserve">Konzolová frézka </t>
  </si>
  <si>
    <t xml:space="preserve">Set vŕtačiek a fréz s príslušenstvom </t>
  </si>
  <si>
    <t>Univerzálny stojan pre stolné frézy</t>
  </si>
  <si>
    <t>Vaňa na triesky</t>
  </si>
  <si>
    <t>Horizontálno-vertikálny deliaci stôl</t>
  </si>
  <si>
    <t xml:space="preserve">3 čeľustové skľučovadlo </t>
  </si>
  <si>
    <t xml:space="preserve">Nepriame deliace zariadenie </t>
  </si>
  <si>
    <t xml:space="preserve">Set na brúsenie a delenie materálu </t>
  </si>
  <si>
    <t>Ostrička fréz</t>
  </si>
  <si>
    <t xml:space="preserve"> Vŕtačka stolová  </t>
  </si>
  <si>
    <t>Ohýbačka plechu ručná, segmentová</t>
  </si>
  <si>
    <t>Tabulové nožnice, ručné</t>
  </si>
  <si>
    <t xml:space="preserve">Sústruh na kov </t>
  </si>
  <si>
    <t>Sústruh univerzálny</t>
  </si>
  <si>
    <t>IRL</t>
  </si>
  <si>
    <t>Plošinový vozík. Požadované parametre:  nosnosť  minimálne 500 kg, rozmer plošiny minimálne 1200 x 800 mm . Priemer kolies: minimálne 200 mm. Typ kolies: gumené</t>
  </si>
  <si>
    <t>Prepravný plošinový vozík. Požadované parametre: s ojom, rozmery plošiny: minimálne 2000 x 1000 mm , nosnosť minimálne 600 kg , kolesá dušové, priemer minimálne 400 mm, funkcia plného otočenia riadiacej nápravy o 90°.</t>
  </si>
  <si>
    <t xml:space="preserve">Vyhňa s dymníkom. Požadované parametre: ohnisko s min. rozmermi 220x240mm
s vyhňovou vložkou a elektroventilátorom , množstvo vzduchu vháňaného do vyhni riadené regulačnými pákami, ktoré uzatvárajú alebo otvárajú prívod vzduchu do ohniska, plechové koryto na uhlie .
</t>
  </si>
  <si>
    <t>Kováčska nákova. Požadované parametre: hmotnosť min. 90 kg max 110 kg</t>
  </si>
  <si>
    <t>Konzolová frézka. Požadované vlastnosti: plynule regulovateľné otáčky vretena v rozsahu min. 60 až 4000 U.min-1 , plynulé nastavenie posuvov vo všetkých 3 pracovných osiach . Požadované min. technické parametre:  pozdĺžny stôl s rozmermi min. 300x1300mm , šírka T drážky14 mm, maximálne zaťaženie stola 200 kg, vzdialenosť osi vretena od stojana – vyloženie min. 373 mm , náklon otočnej hlavy v rozmedzí ±90°, plynule nastaviteľný strojný (pracovný) posuv v osiach X a Y aj Z</t>
  </si>
  <si>
    <t>SPOLU:</t>
  </si>
  <si>
    <t>Pásová píla na kov</t>
  </si>
  <si>
    <t>Stolná frézka</t>
  </si>
  <si>
    <t xml:space="preserve">Paletový vozík </t>
  </si>
  <si>
    <t>Prepravný plošinový vozík s ojom. Mrežovými bočnicami, dušovými kolesami</t>
  </si>
  <si>
    <t>Univerzálny deliaci prístroj  ku konzolovej frézke</t>
  </si>
  <si>
    <t>Kováčska nákova</t>
  </si>
  <si>
    <t>Spojená škola, Ľ. Podjavorinskej 22, Prešov</t>
  </si>
  <si>
    <t>Cena s DPH za počet požadovaných kusov</t>
  </si>
  <si>
    <t>Paletový vozík . Požadované parametre: nosnosť minimálne 2800kg , hydraulika s ochranným ventilom proti preťaženiu, celková dĺžka min. 1530mm, celková šírka max. 550mm</t>
  </si>
  <si>
    <t xml:space="preserve">Plošinový vozík . Požadované parametre: nosnosť  minimálne 450 kg,  užitočná dĺžka plošiny min. 950mm, priemer kolies min. 150 mm  </t>
  </si>
  <si>
    <t xml:space="preserve">Univerzálna frézovačka s digitálnym odmeriavaním v osiach X. Y, Z a chladením.
Požadované min. technické parametre: Zdvih vretena min. 115 mm, rozmer stola min 1 200 x 300 mm, otáčky vretena - horizontálneho v rozsahu min. 65 - 1 340 min., otáčky vretena - vertikálneho v rozsahu min.  92- 1980 min., priečny posuv stola min. 265 mm, pozdĺžny posuv stola min. 740 mm, počet otáčok horizontálne / vertikálne min. 11/8 stupňov, príkon motora horizont. min. 2,1kW, príkon vertik. motora min. 2.0kW
</t>
  </si>
  <si>
    <t xml:space="preserve">Univerzálny deliaci prístroj  kompatibilný s konzolovou frézkou. Požadované vlasnosti:  určený k priamemu, nepriamemu jednoduchému a diferenciálnemu deleniu, s vretenom a kužeľovou dutinou tipu Morse
Lýra pre frézovanie. Nástavec a lýra pre diferenciálne delenie,  sada výmenných kolies min. 18 kusov,  posuvné čapy do lýr 3 ks, čapy krátky a dlhý pre stredenie lýry  a čap do otvoru lýry. Maximálny priemer obrobku min. 190mm . Výška hrotov min. 103mm . Šírka strediacej drážky 14 mm .
Uhol otáčania vretena od nuly v rozsahu -10° až , dĺžka koníka min. 240, max 260mm
</t>
  </si>
  <si>
    <t>Vaňa na triesky . Min. požadované rozmery: 720 × 30 × 470 mm</t>
  </si>
  <si>
    <t>Sústruh univerzálny. Požadované vlastnosti: bez digitálneho displeja, zmena rýchlosti pomocou radenia , odnímateľný mostík na obrábanie veľkých obrobkov, 3 čeľusťové skľučovadlo s vymeniteľnými čeľusťami min: Ø155 mm, pozdĺžny posuv v rozsahu min. 0,080-1,289, krížový posuv v rozsahu min. 0,018-0,270 mm, Vzdialenosť medzi hrotmi min: 900 mm , Výška hrotu max 165 mm , Napájacie napätie 400V.</t>
  </si>
  <si>
    <t xml:space="preserve">Nepriame deliace zariadenie. 3 deliace kotúče, ručná kľučka so západkou, uhlový prípravok
</t>
  </si>
  <si>
    <t xml:space="preserve">Motorové nožnice na plech pre delenie najrôznejších materiálov, ako napr.  oceľový plech, mosadz, hliník, meď. 
Požadované vlastnosti: NC ovládanie stroja na ovládacom dotykovom paneli. Možnosť vyberania plechov na prednej alebo zadnej strane stroja. Nožnicový stôl s vodiacim dorazom so stupnicou, vyklápacím vačkovým dorazom a T-drážkou pre voliteľný uhlový doraz. Integrované osvetlenie roviny rezu s líniou strihu. Automatické, pneumaticky ovládané, pridržiavače pre upevnenie plechu.
Požadované min. parametre: Príkon minimálne: 3800 W, minimálna dĺžka strihania  2 050 mm, maximálna hrúbka strihaného plechu min. 3,0 mm, motoricky nastaviteľný zadný doraz: od 0 mm  do 750 mm.Hmotnosť max : 1 900 kg. Pracovná výška stola max. 830 mm.
</t>
  </si>
  <si>
    <t xml:space="preserve">Profesionálna píla na univerzálne použitie v dielňach, zámočníckych obchodoch, atď.
Masívne a tuhé rameno s priestorovým profilom z tvárnej liatiny, automatický vypínač stroja po ukončení rezu, Rýchloupínací zverák.
Požadované min. parametre: Napájacie napätie 400 V, Rozmer pásu max. 2 500 × 27 × 0,9, dve rýchlosti pásu, Prerez 90 ° - min. štvorec: 200 × 200 mm, hmotnosť max: 185 kg.
</t>
  </si>
  <si>
    <t xml:space="preserve">Stĺpová vŕtačka: požadované min. parametre: pracovný stôl s možnosťou natáčať až o 360 ° pomocou otočného čapu a naklápať do uhla + / - 45 ° od základnej roviny príkon: min. 600 W, max. najväčší vŕtaný priemer: min. 20 mm,  skľučovadlo: 3-16 mm, rozmer základne: min. 450x270 mm, počet rýchlostí: min. 15, rozsah otáčok: min. 180 - 2600 ot/min., osvetlenie žiarovkou.
</t>
  </si>
  <si>
    <t xml:space="preserve">
Spoľahlivá stolná vŕtačka s variátorom a vysokým krútiacim momentom pri nízkych otáčkach, výkonný motor z Al zliatiny v prevedení IP 54, digitálny ukazovateľ otáčok, digitálny ukazovateľ hĺbky vŕtania.
Požadované min. parametre: max. priemer vrtáka: min. 19 mm, plynulá regulácia otáčok v rozsahu min. 400 ÷ 1 900, veľkosť stola min: 300 × 300 mm, vzdialenosť vreteno - stôl max. 415 mm."</t>
  </si>
  <si>
    <t xml:space="preserve">Bezpečné a presné pákové nožnice s priaznivou geometriou britov.
Telo pákových nožníc vyrobené z kvalitných oceľových dosiek.
Požadované min. parametre: oceľový plechv mm :4, kruhová oceľ v mm :min. 10, plochá oceľ  v mm : 50 X 4, max. dĺžka strihaného materiálu v mm : min. 90
</t>
  </si>
  <si>
    <t xml:space="preserve">Tabuľové nožnice:  požadované technické parametre: dĺžka strihu min. 1000mm, max. hrúbka plechu min. "0,8", stojan
</t>
  </si>
  <si>
    <t>Rovinná brúska s digitálnym odmeriavaním. Požadované vlastnosti: 2osé digitálne odmeriavanie, permanentná magnetická upínacia doska, centrálne mazanie pre všetky vodiace dráhy, odmagnetizační zariadenie, chladiace zariadenie, diamantové orovnávacie brúsnych kotúčov, nivelačné kývne prvky. Požadované min. parametre: pracovný stôl min. 300 x 680mm, permanentný magnet min. 300 x 580mm, brúsny kotúč min. 300 x 30 x 70 mm, max. hmotnosť obrobku min. do 200kg, max. vzdialenosť stredu vretena od povrchu stola min : 500 mm, Otáčky vretena max: 1 440.</t>
  </si>
  <si>
    <t xml:space="preserve">Univerzálna hrotová brúska  s digitálnym odmeriavaním 2-os. Požadované vlastnosti: Hydrodynamické uloženie hlavného vretena. Plynulo nastaviteľná rýchlosť posuvu s voliteľným časom oneskorenia na konci každej operácie.  Možnosť vrátiť vretenník brúsky do pôvodnej polohy hydraulicky alebo ručným okolo.  Možnosť  natáčať vretenník pre vnútorné brúsenie o 180° 
Požadované min. technické parametre: brúsená dĺžka: min. 750 mm - max. 1000 mm, výška hrotov: min.: 130 mm- max. 180 mm, Rozsah naklápania stola: od +3° do -7°. 
Otáčky pracovného vretena:  od 25 U/min do 380 U/min (U/min = otáčok za minútu). Plynulá regulácia otáčok. LED pracovné svetlo. Chladiaci systém.  Ochranný kryt proti ostreku kvapaliny. Orovnávanie brúsnych kotúčov. Unášač obrobku. 
</t>
  </si>
  <si>
    <t xml:space="preserve">Univerzálna ostrička: Požadované min. technické parametre: výkon motora: min. 180 W , otáčky vretena: min.: 2 750 U/min. , vzdialenosť hrotov min: 320 mm, pozdĺžny pohyb stola min: 320 mm, priečny pohyb stola min: 170 mm. Vrátane príslušenstva
</t>
  </si>
  <si>
    <t xml:space="preserve">Požadované vlastnosti: s elektronicky plynule regulovateľným pohonom a digitálnym odčítaním zdvihu pinoly  a digitálnym zobrazením počtu otáčok. Digitálne odmeriavanie hĺbky. Frézovacia hlava sklopná o ± 90 ° umožňujúce frézovanie a vŕtanie v každom uhle  . Elektronicky  nastaviteľné otáčky vretena v rozsahu min. 90 - 3 000 ot./min. Požadované min. technické parametre: Rozmery pracovného stola min. 680 × 180 mm. Max. vŕtací výkon - oceľ min. 12 mm
Max. priemer vrtáka - liatina min. 14 mm . Min. počet rýchlostných stupňov 2
</t>
  </si>
  <si>
    <t xml:space="preserve">Univerzálny stojan pre vŕtačky a vrtačko-frézky s vaňou na triesky, obsahujúci skrinku s uzamykateľnými dverami as odkladacou policou, možnosť ukotvenia k podlahe rozmery max : 500 × 500 x 800 mm
</t>
  </si>
  <si>
    <t xml:space="preserve">Horizontálno- vertikálny deliaci stôl pre stolnú frézku. Požadované min. parametre:  slimák kalený a brúsený, prevodový pomer 90: 1, pracovný stôl so stupnicou 360 °
1 otáčka ručného kolieska - 4 ° prestavenia,  dielik stupnice na ručnom koliesku 2", možnosť delenia prostredníctvom ručného kolieska s Nonius,  T-drážky | veľkosť drážky -11 mm, priemer stola min. 145 mm , výška hrotu min. 95 - max. 110 mm, nepriame delenie
</t>
  </si>
  <si>
    <t xml:space="preserve">3-čeľusťové skľučovadlo s priemerom min. 120 mm určené pre horizontálne-vertikálny kruhový deliaci stôl
</t>
  </si>
  <si>
    <t xml:space="preserve">Požadované min. parametre: otáčky min. 4900/min., rozmer kotúča min. 100 x 50 x 20 mm, max priemer klieštin 3 - 18 mm, rozsah brúsenie: 0 - 180°, max. priemer brúsneho nástroja :min. 20mm
</t>
  </si>
  <si>
    <t xml:space="preserve">Pásová píla na kov. Požadované vlastnosti: rezanie všetkých bežne používaných materiálov od hliníka a jeho zliatin, cez neželezné kovy, až po ocele vysokej pevnosti, rezanie materiálu pod uhlom je zabezpečené otočným zverákom alebo natáčaním ramena píly podľa typu, hydraulické sklápanie, rýchloupínací zverák a stojan so základným príslušenstvom. Požadované min. technické parametre: príkon max. 600W, rezná rýchlosť  min. 18 - 27 - 50 m/min, rezanie pod uhlom 90°, 60°, +/- 45°. Vrátane podstavca. 
</t>
  </si>
  <si>
    <t xml:space="preserve">Ohýbačka plechu. Pracovná šírka: min. 2000 mm, hrúbka ohýbaného plechu: min. 2mm, uhol ohybu od 0 do min 135 stupňov, hmotnosť max. 1 030 kg
</t>
  </si>
  <si>
    <t xml:space="preserve">Tabuľové nožnice. Ručné, dĺžka rezu min. 1000 mm. Určené na strihanie plechu a plastu, maximálna hrúbka plechu: min. 1,5 mm, veľkosť pracovného stola min.1 250 x 580, Hmotnosť max. 485 kg
</t>
  </si>
  <si>
    <t xml:space="preserve">Požadované vlastnosti: plynule nastaviteľná rýchlosť otáčania potenciometrom, číslicový ukazovateľ rýchlosti otáčania, kryt vodiacej skrutky, vrátane stojana. Požadované min. parametre: vzdialenosť medzi hrotmi min. 500 mm; max. točný priemer  250 mm; možnosť rezať závit nožom vo  veľkom rozsahu, rozsah otáčok, plynule v rozsahu min. 50  ÷ 2 000, priechod vretena min. 25 mm, vrátane podstavca s rozmermi šxhxv: min 950x370x750
</t>
  </si>
  <si>
    <t>Spĺňam/Nespĺňam</t>
  </si>
  <si>
    <t>Áno/Nie</t>
  </si>
  <si>
    <t>Model/typ/výrobca</t>
  </si>
  <si>
    <t>Miesto a dátum vypracovania ponuky</t>
  </si>
  <si>
    <t>Obchodné meno, adresa, IČO, DIČ, podpis a pečiatka oprávnenej osoby</t>
  </si>
  <si>
    <t>Príloha č. 3 Minimálna technická špecifikácia, cenový formulár</t>
  </si>
  <si>
    <t>Vybavenie SŠ Prešov: Vybavenie elektrotechnického laboratória a dielne púre elektrotechniku, vybavenie strojárskych dielní</t>
  </si>
  <si>
    <t>Časť 3 Ostatné vybavenie do strojárskych dielní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</si>
</sst>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theme="9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1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wrapText="1"/>
    </xf>
    <xf numFmtId="0" fontId="6" fillId="4" borderId="1" xfId="2" applyFont="1" applyFill="1" applyBorder="1" applyAlignment="1">
      <alignment horizontal="left" vertical="top" wrapText="1"/>
    </xf>
    <xf numFmtId="0" fontId="6" fillId="4" borderId="1" xfId="2" applyFont="1" applyFill="1" applyBorder="1" applyAlignment="1">
      <alignment wrapText="1"/>
    </xf>
    <xf numFmtId="0" fontId="6" fillId="3" borderId="1" xfId="2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3" borderId="1" xfId="1" applyFont="1" applyFill="1" applyBorder="1" applyAlignment="1">
      <alignment horizontal="left" vertical="center" wrapText="1"/>
    </xf>
    <xf numFmtId="0" fontId="2" fillId="0" borderId="1" xfId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0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" fontId="1" fillId="3" borderId="2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4" fontId="1" fillId="3" borderId="12" xfId="0" applyNumberFormat="1" applyFont="1" applyFill="1" applyBorder="1" applyAlignment="1">
      <alignment horizontal="center" vertical="center"/>
    </xf>
    <xf numFmtId="4" fontId="1" fillId="2" borderId="12" xfId="0" applyNumberFormat="1" applyFont="1" applyFill="1" applyBorder="1" applyAlignment="1" applyProtection="1">
      <alignment horizontal="center" vertical="center"/>
      <protection locked="0"/>
    </xf>
    <xf numFmtId="4" fontId="1" fillId="0" borderId="13" xfId="0" applyNumberFormat="1" applyFont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" fontId="1" fillId="3" borderId="14" xfId="0" applyNumberFormat="1" applyFont="1" applyFill="1" applyBorder="1" applyAlignment="1">
      <alignment horizontal="center" vertical="center"/>
    </xf>
    <xf numFmtId="4" fontId="1" fillId="3" borderId="15" xfId="0" applyNumberFormat="1" applyFont="1" applyFill="1" applyBorder="1" applyAlignment="1">
      <alignment horizontal="center" vertical="center"/>
    </xf>
    <xf numFmtId="0" fontId="4" fillId="4" borderId="1" xfId="2" applyFont="1" applyFill="1" applyBorder="1" applyAlignment="1">
      <alignment horizontal="left" vertical="top" wrapText="1"/>
    </xf>
    <xf numFmtId="0" fontId="4" fillId="3" borderId="1" xfId="2" applyFont="1" applyFill="1" applyBorder="1" applyAlignment="1">
      <alignment horizontal="left" vertical="top" wrapText="1"/>
    </xf>
    <xf numFmtId="0" fontId="1" fillId="7" borderId="11" xfId="0" applyFont="1" applyFill="1" applyBorder="1" applyAlignment="1">
      <alignment horizontal="center" vertical="center" wrapText="1"/>
    </xf>
    <xf numFmtId="4" fontId="1" fillId="2" borderId="9" xfId="0" applyNumberFormat="1" applyFont="1" applyFill="1" applyBorder="1" applyAlignment="1">
      <alignment horizontal="center" vertical="center"/>
    </xf>
    <xf numFmtId="4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7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8" borderId="1" xfId="0" applyFill="1" applyBorder="1" applyAlignment="1">
      <alignment horizontal="center" vertical="center"/>
    </xf>
    <xf numFmtId="0" fontId="0" fillId="8" borderId="1" xfId="0" applyFill="1" applyBorder="1"/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" fontId="1" fillId="0" borderId="9" xfId="0" applyNumberFormat="1" applyFont="1" applyBorder="1" applyAlignment="1">
      <alignment horizontal="center" vertical="center"/>
    </xf>
  </cellXfs>
  <cellStyles count="3">
    <cellStyle name="Hypertextové prepojenie" xfId="2" builtinId="8"/>
    <cellStyle name="Normálna" xfId="0" builtinId="0"/>
    <cellStyle name="Normálna 2 2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5"/>
  <sheetViews>
    <sheetView tabSelected="1" zoomScale="85" zoomScaleNormal="85" workbookViewId="0">
      <selection activeCell="F45" sqref="F45"/>
    </sheetView>
  </sheetViews>
  <sheetFormatPr defaultRowHeight="14.4" x14ac:dyDescent="0.3"/>
  <cols>
    <col min="1" max="1" width="9.109375" customWidth="1"/>
    <col min="2" max="2" width="35" customWidth="1"/>
    <col min="3" max="3" width="59.33203125" customWidth="1"/>
    <col min="6" max="8" width="17.88671875" customWidth="1"/>
    <col min="9" max="9" width="17.77734375" customWidth="1"/>
    <col min="10" max="10" width="20.44140625" customWidth="1"/>
  </cols>
  <sheetData>
    <row r="1" spans="1:10" ht="15" thickBot="1" x14ac:dyDescent="0.35">
      <c r="A1" s="49" t="s">
        <v>83</v>
      </c>
      <c r="B1" s="50"/>
      <c r="C1" s="50"/>
      <c r="D1" s="50"/>
      <c r="E1" s="50"/>
    </row>
    <row r="2" spans="1:10" ht="15" thickBot="1" x14ac:dyDescent="0.35">
      <c r="A2" s="51" t="s">
        <v>51</v>
      </c>
      <c r="B2" s="52"/>
      <c r="C2" s="52"/>
      <c r="D2" s="52"/>
      <c r="E2" s="53"/>
    </row>
    <row r="3" spans="1:10" ht="15" thickBot="1" x14ac:dyDescent="0.35">
      <c r="A3" s="54" t="s">
        <v>84</v>
      </c>
      <c r="B3" s="55"/>
      <c r="C3" s="55"/>
      <c r="D3" s="55"/>
      <c r="E3" s="56"/>
    </row>
    <row r="4" spans="1:10" ht="15" thickBot="1" x14ac:dyDescent="0.35">
      <c r="A4" s="54" t="s">
        <v>85</v>
      </c>
      <c r="B4" s="55"/>
      <c r="C4" s="55"/>
      <c r="D4" s="55"/>
      <c r="E4" s="56"/>
    </row>
    <row r="5" spans="1:10" ht="15" thickBot="1" x14ac:dyDescent="0.35">
      <c r="F5" s="57"/>
      <c r="G5" s="58"/>
      <c r="H5" s="59"/>
      <c r="I5" s="43"/>
      <c r="J5" s="44"/>
    </row>
    <row r="6" spans="1:10" ht="58.2" thickBot="1" x14ac:dyDescent="0.35">
      <c r="A6" s="21" t="s">
        <v>0</v>
      </c>
      <c r="B6" s="22" t="s">
        <v>1</v>
      </c>
      <c r="C6" s="23" t="s">
        <v>2</v>
      </c>
      <c r="D6" s="23" t="s">
        <v>3</v>
      </c>
      <c r="E6" s="28" t="s">
        <v>4</v>
      </c>
      <c r="F6" s="24" t="s">
        <v>5</v>
      </c>
      <c r="G6" s="23" t="s">
        <v>6</v>
      </c>
      <c r="H6" s="36" t="s">
        <v>52</v>
      </c>
      <c r="I6" s="39" t="s">
        <v>78</v>
      </c>
      <c r="J6" s="39" t="s">
        <v>80</v>
      </c>
    </row>
    <row r="7" spans="1:10" ht="144.6" x14ac:dyDescent="0.3">
      <c r="A7" s="2">
        <v>1718</v>
      </c>
      <c r="B7" s="10" t="s">
        <v>9</v>
      </c>
      <c r="C7" s="3" t="s">
        <v>60</v>
      </c>
      <c r="D7" s="2" t="s">
        <v>8</v>
      </c>
      <c r="E7" s="29">
        <v>1</v>
      </c>
      <c r="F7" s="26"/>
      <c r="G7" s="19">
        <f t="shared" ref="G7:G41" si="0">E7*F7</f>
        <v>0</v>
      </c>
      <c r="H7" s="37">
        <f t="shared" ref="H7:H9" si="1">SUM(G7*1.2)</f>
        <v>0</v>
      </c>
      <c r="I7" s="41" t="s">
        <v>79</v>
      </c>
      <c r="J7" s="42"/>
    </row>
    <row r="8" spans="1:10" ht="120.6" x14ac:dyDescent="0.3">
      <c r="A8" s="2">
        <v>1719</v>
      </c>
      <c r="B8" s="10" t="s">
        <v>10</v>
      </c>
      <c r="C8" s="3" t="s">
        <v>61</v>
      </c>
      <c r="D8" s="2" t="s">
        <v>8</v>
      </c>
      <c r="E8" s="29">
        <v>1</v>
      </c>
      <c r="F8" s="26"/>
      <c r="G8" s="19">
        <f t="shared" si="0"/>
        <v>0</v>
      </c>
      <c r="H8" s="37">
        <f t="shared" si="1"/>
        <v>0</v>
      </c>
      <c r="I8" s="41" t="s">
        <v>79</v>
      </c>
      <c r="J8" s="42"/>
    </row>
    <row r="9" spans="1:10" ht="28.8" x14ac:dyDescent="0.3">
      <c r="A9" s="2">
        <v>1720</v>
      </c>
      <c r="B9" s="10" t="s">
        <v>11</v>
      </c>
      <c r="C9" s="3"/>
      <c r="D9" s="2" t="s">
        <v>7</v>
      </c>
      <c r="E9" s="29">
        <v>2</v>
      </c>
      <c r="F9" s="25">
        <f>SUM(G10:G13)</f>
        <v>0</v>
      </c>
      <c r="G9" s="19">
        <f t="shared" si="0"/>
        <v>0</v>
      </c>
      <c r="H9" s="37">
        <f t="shared" si="1"/>
        <v>0</v>
      </c>
      <c r="I9" s="1"/>
      <c r="J9" s="40"/>
    </row>
    <row r="10" spans="1:10" ht="36" x14ac:dyDescent="0.3">
      <c r="A10" s="7"/>
      <c r="B10" s="13" t="s">
        <v>47</v>
      </c>
      <c r="C10" s="4" t="s">
        <v>53</v>
      </c>
      <c r="D10" s="1" t="s">
        <v>8</v>
      </c>
      <c r="E10" s="31">
        <v>1</v>
      </c>
      <c r="F10" s="26"/>
      <c r="G10" s="19">
        <f t="shared" si="0"/>
        <v>0</v>
      </c>
      <c r="H10" s="60" t="s">
        <v>38</v>
      </c>
      <c r="I10" s="41" t="s">
        <v>79</v>
      </c>
      <c r="J10" s="42"/>
    </row>
    <row r="11" spans="1:10" ht="24" x14ac:dyDescent="0.3">
      <c r="A11" s="7"/>
      <c r="B11" s="11" t="s">
        <v>12</v>
      </c>
      <c r="C11" s="4" t="s">
        <v>54</v>
      </c>
      <c r="D11" s="1" t="s">
        <v>8</v>
      </c>
      <c r="E11" s="31">
        <v>1</v>
      </c>
      <c r="F11" s="26"/>
      <c r="G11" s="19">
        <f t="shared" si="0"/>
        <v>0</v>
      </c>
      <c r="H11" s="60"/>
      <c r="I11" s="41" t="s">
        <v>79</v>
      </c>
      <c r="J11" s="42"/>
    </row>
    <row r="12" spans="1:10" ht="36" x14ac:dyDescent="0.3">
      <c r="A12" s="7"/>
      <c r="B12" s="11" t="s">
        <v>13</v>
      </c>
      <c r="C12" s="4" t="s">
        <v>39</v>
      </c>
      <c r="D12" s="1" t="s">
        <v>8</v>
      </c>
      <c r="E12" s="31">
        <v>1</v>
      </c>
      <c r="F12" s="26"/>
      <c r="G12" s="19">
        <f t="shared" si="0"/>
        <v>0</v>
      </c>
      <c r="H12" s="60"/>
      <c r="I12" s="41" t="s">
        <v>79</v>
      </c>
      <c r="J12" s="42"/>
    </row>
    <row r="13" spans="1:10" ht="43.2" x14ac:dyDescent="0.3">
      <c r="A13" s="7"/>
      <c r="B13" s="14" t="s">
        <v>48</v>
      </c>
      <c r="C13" s="5" t="s">
        <v>40</v>
      </c>
      <c r="D13" s="1" t="s">
        <v>8</v>
      </c>
      <c r="E13" s="31">
        <v>1</v>
      </c>
      <c r="F13" s="26"/>
      <c r="G13" s="19">
        <f t="shared" si="0"/>
        <v>0</v>
      </c>
      <c r="H13" s="60"/>
      <c r="I13" s="41" t="s">
        <v>79</v>
      </c>
      <c r="J13" s="42"/>
    </row>
    <row r="14" spans="1:10" ht="28.8" x14ac:dyDescent="0.3">
      <c r="A14" s="2">
        <v>1721</v>
      </c>
      <c r="B14" s="15" t="s">
        <v>14</v>
      </c>
      <c r="C14" s="3"/>
      <c r="D14" s="2" t="s">
        <v>7</v>
      </c>
      <c r="E14" s="29">
        <v>2</v>
      </c>
      <c r="F14" s="25">
        <f>SUM(G15:G20)</f>
        <v>0</v>
      </c>
      <c r="G14" s="19">
        <f t="shared" si="0"/>
        <v>0</v>
      </c>
      <c r="H14" s="38">
        <f>SUM(G14*1.2)</f>
        <v>0</v>
      </c>
      <c r="I14" s="1"/>
      <c r="J14" s="40"/>
    </row>
    <row r="15" spans="1:10" ht="60" x14ac:dyDescent="0.3">
      <c r="A15" s="7"/>
      <c r="B15" s="11" t="s">
        <v>15</v>
      </c>
      <c r="C15" s="4" t="s">
        <v>41</v>
      </c>
      <c r="D15" s="1" t="s">
        <v>8</v>
      </c>
      <c r="E15" s="31">
        <v>1</v>
      </c>
      <c r="F15" s="26"/>
      <c r="G15" s="19">
        <f t="shared" si="0"/>
        <v>0</v>
      </c>
      <c r="H15" s="60" t="s">
        <v>38</v>
      </c>
      <c r="I15" s="41" t="s">
        <v>79</v>
      </c>
      <c r="J15" s="42"/>
    </row>
    <row r="16" spans="1:10" x14ac:dyDescent="0.3">
      <c r="A16" s="7"/>
      <c r="B16" s="11" t="s">
        <v>50</v>
      </c>
      <c r="C16" s="4" t="s">
        <v>42</v>
      </c>
      <c r="D16" s="1" t="s">
        <v>8</v>
      </c>
      <c r="E16" s="31">
        <v>1</v>
      </c>
      <c r="F16" s="26"/>
      <c r="G16" s="19">
        <f t="shared" si="0"/>
        <v>0</v>
      </c>
      <c r="H16" s="60"/>
      <c r="I16" s="41" t="s">
        <v>79</v>
      </c>
      <c r="J16" s="42"/>
    </row>
    <row r="17" spans="1:10" ht="84" x14ac:dyDescent="0.3">
      <c r="A17" s="7"/>
      <c r="B17" s="16" t="s">
        <v>16</v>
      </c>
      <c r="C17" s="4" t="s">
        <v>62</v>
      </c>
      <c r="D17" s="1" t="s">
        <v>8</v>
      </c>
      <c r="E17" s="31">
        <v>1</v>
      </c>
      <c r="F17" s="26"/>
      <c r="G17" s="19">
        <f t="shared" si="0"/>
        <v>0</v>
      </c>
      <c r="H17" s="60"/>
      <c r="I17" s="41" t="s">
        <v>79</v>
      </c>
      <c r="J17" s="42"/>
    </row>
    <row r="18" spans="1:10" ht="84" x14ac:dyDescent="0.3">
      <c r="A18" s="7"/>
      <c r="B18" s="16" t="s">
        <v>17</v>
      </c>
      <c r="C18" s="34" t="s">
        <v>63</v>
      </c>
      <c r="D18" s="1" t="s">
        <v>8</v>
      </c>
      <c r="E18" s="31">
        <v>1</v>
      </c>
      <c r="F18" s="26"/>
      <c r="G18" s="19">
        <f t="shared" si="0"/>
        <v>0</v>
      </c>
      <c r="H18" s="60"/>
      <c r="I18" s="41" t="s">
        <v>79</v>
      </c>
      <c r="J18" s="42"/>
    </row>
    <row r="19" spans="1:10" ht="60" x14ac:dyDescent="0.3">
      <c r="A19" s="7"/>
      <c r="B19" s="16" t="s">
        <v>18</v>
      </c>
      <c r="C19" s="34" t="s">
        <v>64</v>
      </c>
      <c r="D19" s="1" t="s">
        <v>8</v>
      </c>
      <c r="E19" s="31">
        <v>1</v>
      </c>
      <c r="F19" s="26"/>
      <c r="G19" s="19">
        <f t="shared" si="0"/>
        <v>0</v>
      </c>
      <c r="H19" s="60"/>
      <c r="I19" s="41" t="s">
        <v>79</v>
      </c>
      <c r="J19" s="42"/>
    </row>
    <row r="20" spans="1:10" ht="36" x14ac:dyDescent="0.3">
      <c r="A20" s="7"/>
      <c r="B20" s="16" t="s">
        <v>19</v>
      </c>
      <c r="C20" s="34" t="s">
        <v>65</v>
      </c>
      <c r="D20" s="1" t="s">
        <v>8</v>
      </c>
      <c r="E20" s="31">
        <v>1</v>
      </c>
      <c r="F20" s="26"/>
      <c r="G20" s="19">
        <f t="shared" si="0"/>
        <v>0</v>
      </c>
      <c r="H20" s="60"/>
      <c r="I20" s="41" t="s">
        <v>79</v>
      </c>
      <c r="J20" s="42"/>
    </row>
    <row r="21" spans="1:10" ht="96" x14ac:dyDescent="0.3">
      <c r="A21" s="2">
        <v>1722</v>
      </c>
      <c r="B21" s="12" t="s">
        <v>20</v>
      </c>
      <c r="C21" s="35" t="s">
        <v>66</v>
      </c>
      <c r="D21" s="2" t="s">
        <v>8</v>
      </c>
      <c r="E21" s="29">
        <v>2</v>
      </c>
      <c r="F21" s="26"/>
      <c r="G21" s="19">
        <f t="shared" si="0"/>
        <v>0</v>
      </c>
      <c r="H21" s="38">
        <f>SUM(G21*1.2)</f>
        <v>0</v>
      </c>
      <c r="I21" s="41" t="s">
        <v>79</v>
      </c>
      <c r="J21" s="42"/>
    </row>
    <row r="22" spans="1:10" ht="156" x14ac:dyDescent="0.3">
      <c r="A22" s="2">
        <v>1723</v>
      </c>
      <c r="B22" s="12" t="s">
        <v>21</v>
      </c>
      <c r="C22" s="6" t="s">
        <v>67</v>
      </c>
      <c r="D22" s="2" t="s">
        <v>8</v>
      </c>
      <c r="E22" s="29">
        <v>1</v>
      </c>
      <c r="F22" s="26"/>
      <c r="G22" s="19">
        <f t="shared" si="0"/>
        <v>0</v>
      </c>
      <c r="H22" s="38">
        <f t="shared" ref="H22:H27" si="2">SUM(G22*1.2)</f>
        <v>0</v>
      </c>
      <c r="I22" s="41" t="s">
        <v>79</v>
      </c>
      <c r="J22" s="42"/>
    </row>
    <row r="23" spans="1:10" ht="60" x14ac:dyDescent="0.3">
      <c r="A23" s="2">
        <v>1724</v>
      </c>
      <c r="B23" s="12" t="s">
        <v>22</v>
      </c>
      <c r="C23" s="6" t="s">
        <v>68</v>
      </c>
      <c r="D23" s="2" t="s">
        <v>8</v>
      </c>
      <c r="E23" s="29">
        <v>1</v>
      </c>
      <c r="F23" s="26"/>
      <c r="G23" s="19">
        <f t="shared" si="0"/>
        <v>0</v>
      </c>
      <c r="H23" s="38">
        <f t="shared" si="2"/>
        <v>0</v>
      </c>
      <c r="I23" s="41" t="s">
        <v>79</v>
      </c>
      <c r="J23" s="42"/>
    </row>
    <row r="24" spans="1:10" ht="96" x14ac:dyDescent="0.3">
      <c r="A24" s="2">
        <v>1725</v>
      </c>
      <c r="B24" s="12" t="s">
        <v>23</v>
      </c>
      <c r="C24" s="6" t="s">
        <v>55</v>
      </c>
      <c r="D24" s="2" t="s">
        <v>8</v>
      </c>
      <c r="E24" s="29">
        <v>8</v>
      </c>
      <c r="F24" s="26"/>
      <c r="G24" s="19">
        <f t="shared" si="0"/>
        <v>0</v>
      </c>
      <c r="H24" s="38">
        <f t="shared" si="2"/>
        <v>0</v>
      </c>
      <c r="I24" s="41" t="s">
        <v>79</v>
      </c>
      <c r="J24" s="42"/>
    </row>
    <row r="25" spans="1:10" ht="84" x14ac:dyDescent="0.3">
      <c r="A25" s="2">
        <v>1726</v>
      </c>
      <c r="B25" s="12" t="s">
        <v>24</v>
      </c>
      <c r="C25" s="6" t="s">
        <v>43</v>
      </c>
      <c r="D25" s="2" t="s">
        <v>8</v>
      </c>
      <c r="E25" s="29">
        <v>2</v>
      </c>
      <c r="F25" s="26"/>
      <c r="G25" s="19">
        <f t="shared" si="0"/>
        <v>0</v>
      </c>
      <c r="H25" s="38">
        <f t="shared" si="2"/>
        <v>0</v>
      </c>
      <c r="I25" s="41" t="s">
        <v>79</v>
      </c>
      <c r="J25" s="42"/>
    </row>
    <row r="26" spans="1:10" ht="108" x14ac:dyDescent="0.3">
      <c r="A26" s="2">
        <v>1727</v>
      </c>
      <c r="B26" s="12" t="s">
        <v>49</v>
      </c>
      <c r="C26" s="6" t="s">
        <v>56</v>
      </c>
      <c r="D26" s="2" t="s">
        <v>8</v>
      </c>
      <c r="E26" s="29">
        <v>2</v>
      </c>
      <c r="F26" s="26"/>
      <c r="G26" s="19">
        <f t="shared" si="0"/>
        <v>0</v>
      </c>
      <c r="H26" s="38">
        <f t="shared" si="2"/>
        <v>0</v>
      </c>
      <c r="I26" s="41" t="s">
        <v>79</v>
      </c>
      <c r="J26" s="42"/>
    </row>
    <row r="27" spans="1:10" x14ac:dyDescent="0.3">
      <c r="A27" s="2">
        <v>1728</v>
      </c>
      <c r="B27" s="15" t="s">
        <v>25</v>
      </c>
      <c r="C27" s="3"/>
      <c r="D27" s="2" t="s">
        <v>7</v>
      </c>
      <c r="E27" s="29">
        <v>12</v>
      </c>
      <c r="F27" s="25">
        <f>SUM(G28:G33)</f>
        <v>0</v>
      </c>
      <c r="G27" s="19">
        <f t="shared" si="0"/>
        <v>0</v>
      </c>
      <c r="H27" s="38">
        <f t="shared" si="2"/>
        <v>0</v>
      </c>
      <c r="I27" s="1"/>
      <c r="J27" s="40"/>
    </row>
    <row r="28" spans="1:10" ht="93.75" customHeight="1" x14ac:dyDescent="0.3">
      <c r="A28" s="7"/>
      <c r="B28" s="17" t="s">
        <v>46</v>
      </c>
      <c r="C28" s="4" t="s">
        <v>69</v>
      </c>
      <c r="D28" s="1" t="s">
        <v>8</v>
      </c>
      <c r="E28" s="30">
        <v>1</v>
      </c>
      <c r="F28" s="26"/>
      <c r="G28" s="19">
        <f t="shared" si="0"/>
        <v>0</v>
      </c>
      <c r="H28" s="60" t="s">
        <v>38</v>
      </c>
      <c r="I28" s="41" t="s">
        <v>79</v>
      </c>
      <c r="J28" s="42"/>
    </row>
    <row r="29" spans="1:10" ht="48" x14ac:dyDescent="0.3">
      <c r="A29" s="7"/>
      <c r="B29" s="18" t="s">
        <v>26</v>
      </c>
      <c r="C29" s="4" t="s">
        <v>70</v>
      </c>
      <c r="D29" s="1" t="s">
        <v>8</v>
      </c>
      <c r="E29" s="30">
        <v>1</v>
      </c>
      <c r="F29" s="26"/>
      <c r="G29" s="19">
        <f t="shared" si="0"/>
        <v>0</v>
      </c>
      <c r="H29" s="60"/>
      <c r="I29" s="41" t="s">
        <v>79</v>
      </c>
      <c r="J29" s="42"/>
    </row>
    <row r="30" spans="1:10" x14ac:dyDescent="0.3">
      <c r="A30" s="7"/>
      <c r="B30" s="18" t="s">
        <v>27</v>
      </c>
      <c r="C30" s="4" t="s">
        <v>57</v>
      </c>
      <c r="D30" s="1" t="s">
        <v>8</v>
      </c>
      <c r="E30" s="30">
        <v>1</v>
      </c>
      <c r="F30" s="26"/>
      <c r="G30" s="19">
        <f t="shared" si="0"/>
        <v>0</v>
      </c>
      <c r="H30" s="60"/>
      <c r="I30" s="41" t="s">
        <v>79</v>
      </c>
      <c r="J30" s="42"/>
    </row>
    <row r="31" spans="1:10" ht="96" x14ac:dyDescent="0.3">
      <c r="A31" s="7"/>
      <c r="B31" s="18" t="s">
        <v>28</v>
      </c>
      <c r="C31" s="4" t="s">
        <v>71</v>
      </c>
      <c r="D31" s="1" t="s">
        <v>8</v>
      </c>
      <c r="E31" s="30">
        <v>1</v>
      </c>
      <c r="F31" s="26"/>
      <c r="G31" s="19">
        <f t="shared" si="0"/>
        <v>0</v>
      </c>
      <c r="H31" s="60"/>
      <c r="I31" s="41" t="s">
        <v>79</v>
      </c>
      <c r="J31" s="42"/>
    </row>
    <row r="32" spans="1:10" ht="36" x14ac:dyDescent="0.3">
      <c r="A32" s="7"/>
      <c r="B32" s="18" t="s">
        <v>29</v>
      </c>
      <c r="C32" s="4" t="s">
        <v>72</v>
      </c>
      <c r="D32" s="1" t="s">
        <v>8</v>
      </c>
      <c r="E32" s="30">
        <v>1</v>
      </c>
      <c r="F32" s="26"/>
      <c r="G32" s="19">
        <f t="shared" si="0"/>
        <v>0</v>
      </c>
      <c r="H32" s="60"/>
      <c r="I32" s="41" t="s">
        <v>79</v>
      </c>
      <c r="J32" s="42"/>
    </row>
    <row r="33" spans="1:10" ht="36" x14ac:dyDescent="0.3">
      <c r="A33" s="7"/>
      <c r="B33" s="18" t="s">
        <v>30</v>
      </c>
      <c r="C33" s="4" t="s">
        <v>59</v>
      </c>
      <c r="D33" s="1" t="s">
        <v>8</v>
      </c>
      <c r="E33" s="30">
        <v>1</v>
      </c>
      <c r="F33" s="26"/>
      <c r="G33" s="19">
        <f t="shared" si="0"/>
        <v>0</v>
      </c>
      <c r="H33" s="60"/>
      <c r="I33" s="41" t="s">
        <v>79</v>
      </c>
      <c r="J33" s="42"/>
    </row>
    <row r="34" spans="1:10" x14ac:dyDescent="0.3">
      <c r="A34" s="2">
        <v>1729</v>
      </c>
      <c r="B34" s="15" t="s">
        <v>31</v>
      </c>
      <c r="C34" s="3"/>
      <c r="D34" s="2" t="s">
        <v>7</v>
      </c>
      <c r="E34" s="29">
        <v>2</v>
      </c>
      <c r="F34" s="25">
        <f>SUM(G35:G37)</f>
        <v>0</v>
      </c>
      <c r="G34" s="19">
        <f t="shared" si="0"/>
        <v>0</v>
      </c>
      <c r="H34" s="38">
        <f>SUM(G34*1.2)</f>
        <v>0</v>
      </c>
      <c r="I34" s="1"/>
      <c r="J34" s="40"/>
    </row>
    <row r="35" spans="1:10" ht="48" x14ac:dyDescent="0.3">
      <c r="A35" s="7"/>
      <c r="B35" s="18" t="s">
        <v>32</v>
      </c>
      <c r="C35" s="34" t="s">
        <v>73</v>
      </c>
      <c r="D35" s="1" t="s">
        <v>8</v>
      </c>
      <c r="E35" s="30">
        <v>1</v>
      </c>
      <c r="F35" s="26"/>
      <c r="G35" s="19">
        <f t="shared" si="0"/>
        <v>0</v>
      </c>
      <c r="H35" s="60" t="s">
        <v>38</v>
      </c>
      <c r="I35" s="41" t="s">
        <v>79</v>
      </c>
      <c r="J35" s="42"/>
    </row>
    <row r="36" spans="1:10" ht="96" x14ac:dyDescent="0.3">
      <c r="A36" s="7"/>
      <c r="B36" s="17" t="s">
        <v>45</v>
      </c>
      <c r="C36" s="34" t="s">
        <v>74</v>
      </c>
      <c r="D36" s="1" t="s">
        <v>8</v>
      </c>
      <c r="E36" s="30">
        <v>1</v>
      </c>
      <c r="F36" s="26"/>
      <c r="G36" s="19">
        <f t="shared" si="0"/>
        <v>0</v>
      </c>
      <c r="H36" s="60"/>
      <c r="I36" s="41" t="s">
        <v>79</v>
      </c>
      <c r="J36" s="42"/>
    </row>
    <row r="37" spans="1:10" ht="84" x14ac:dyDescent="0.3">
      <c r="A37" s="7"/>
      <c r="B37" s="18" t="s">
        <v>33</v>
      </c>
      <c r="C37" s="34" t="s">
        <v>63</v>
      </c>
      <c r="D37" s="1" t="s">
        <v>8</v>
      </c>
      <c r="E37" s="30">
        <v>1</v>
      </c>
      <c r="F37" s="26"/>
      <c r="G37" s="19">
        <f t="shared" si="0"/>
        <v>0</v>
      </c>
      <c r="H37" s="60"/>
      <c r="I37" s="41" t="s">
        <v>79</v>
      </c>
      <c r="J37" s="42"/>
    </row>
    <row r="38" spans="1:10" ht="48" x14ac:dyDescent="0.3">
      <c r="A38" s="2">
        <v>1730</v>
      </c>
      <c r="B38" s="15" t="s">
        <v>34</v>
      </c>
      <c r="C38" s="35" t="s">
        <v>75</v>
      </c>
      <c r="D38" s="2" t="s">
        <v>8</v>
      </c>
      <c r="E38" s="29">
        <v>1</v>
      </c>
      <c r="F38" s="26"/>
      <c r="G38" s="19">
        <f t="shared" si="0"/>
        <v>0</v>
      </c>
      <c r="H38" s="38">
        <f>SUM(G38*1.2)</f>
        <v>0</v>
      </c>
      <c r="I38" s="41" t="s">
        <v>79</v>
      </c>
      <c r="J38" s="42"/>
    </row>
    <row r="39" spans="1:10" ht="60" x14ac:dyDescent="0.3">
      <c r="A39" s="2">
        <v>1731</v>
      </c>
      <c r="B39" s="15" t="s">
        <v>35</v>
      </c>
      <c r="C39" s="35" t="s">
        <v>76</v>
      </c>
      <c r="D39" s="2" t="s">
        <v>8</v>
      </c>
      <c r="E39" s="29">
        <v>1</v>
      </c>
      <c r="F39" s="26"/>
      <c r="G39" s="19">
        <f t="shared" si="0"/>
        <v>0</v>
      </c>
      <c r="H39" s="38">
        <f t="shared" ref="H39:H41" si="3">SUM(G39*1.2)</f>
        <v>0</v>
      </c>
      <c r="I39" s="41" t="s">
        <v>79</v>
      </c>
      <c r="J39" s="42"/>
    </row>
    <row r="40" spans="1:10" ht="96" customHeight="1" x14ac:dyDescent="0.3">
      <c r="A40" s="2">
        <v>1732</v>
      </c>
      <c r="B40" s="15" t="s">
        <v>36</v>
      </c>
      <c r="C40" s="35" t="s">
        <v>77</v>
      </c>
      <c r="D40" s="2" t="s">
        <v>8</v>
      </c>
      <c r="E40" s="29">
        <v>12</v>
      </c>
      <c r="F40" s="26"/>
      <c r="G40" s="19">
        <f t="shared" si="0"/>
        <v>0</v>
      </c>
      <c r="H40" s="38">
        <f t="shared" si="3"/>
        <v>0</v>
      </c>
      <c r="I40" s="41" t="s">
        <v>79</v>
      </c>
      <c r="J40" s="42"/>
    </row>
    <row r="41" spans="1:10" ht="60" x14ac:dyDescent="0.3">
      <c r="A41" s="2">
        <v>1733</v>
      </c>
      <c r="B41" s="15" t="s">
        <v>37</v>
      </c>
      <c r="C41" s="6" t="s">
        <v>58</v>
      </c>
      <c r="D41" s="2" t="s">
        <v>8</v>
      </c>
      <c r="E41" s="29">
        <v>6</v>
      </c>
      <c r="F41" s="26"/>
      <c r="G41" s="19">
        <f t="shared" si="0"/>
        <v>0</v>
      </c>
      <c r="H41" s="38">
        <f t="shared" si="3"/>
        <v>0</v>
      </c>
      <c r="I41" s="41" t="s">
        <v>79</v>
      </c>
      <c r="J41" s="42"/>
    </row>
    <row r="42" spans="1:10" ht="45.6" customHeight="1" thickBot="1" x14ac:dyDescent="0.35">
      <c r="F42" s="27" t="s">
        <v>44</v>
      </c>
      <c r="G42" s="32">
        <f>G7+G8+G9+G14+G21+G22+G23+G24+G25+G26+G27+G34+G38+G39+G40+G41</f>
        <v>0</v>
      </c>
      <c r="H42" s="33">
        <f>G42*1.2</f>
        <v>0</v>
      </c>
    </row>
    <row r="43" spans="1:10" x14ac:dyDescent="0.3">
      <c r="F43" s="8"/>
      <c r="G43" s="9"/>
      <c r="H43" s="9"/>
    </row>
    <row r="44" spans="1:10" ht="40.200000000000003" customHeight="1" x14ac:dyDescent="0.3">
      <c r="A44" s="45" t="s">
        <v>81</v>
      </c>
      <c r="B44" s="46"/>
      <c r="C44" s="20"/>
    </row>
    <row r="45" spans="1:10" ht="80.400000000000006" customHeight="1" x14ac:dyDescent="0.3">
      <c r="A45" s="47" t="s">
        <v>82</v>
      </c>
      <c r="B45" s="48"/>
      <c r="C45" s="20"/>
    </row>
  </sheetData>
  <mergeCells count="12">
    <mergeCell ref="I5:J5"/>
    <mergeCell ref="A44:B44"/>
    <mergeCell ref="A45:B45"/>
    <mergeCell ref="A1:E1"/>
    <mergeCell ref="A2:E2"/>
    <mergeCell ref="A3:E3"/>
    <mergeCell ref="F5:H5"/>
    <mergeCell ref="H28:H33"/>
    <mergeCell ref="H35:H37"/>
    <mergeCell ref="H10:H13"/>
    <mergeCell ref="H15:H20"/>
    <mergeCell ref="A4:E4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Cenová ponuka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2023-04-24T18:18:43Z</dcterms:modified>
</cp:coreProperties>
</file>