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formankova\Documents\Zakázky\223 Únanov náves\rzp\sub výkaz\"/>
    </mc:Choice>
  </mc:AlternateContent>
  <xr:revisionPtr revIDLastSave="0" documentId="13_ncr:1_{9A3A2A17-A36C-4ECF-B1C1-8A4961C8EA61}" xr6:coauthVersionLast="45" xr6:coauthVersionMax="45" xr10:uidLastSave="{00000000-0000-0000-0000-000000000000}"/>
  <bookViews>
    <workbookView xWindow="28680" yWindow="-120" windowWidth="38640" windowHeight="21840" xr2:uid="{00000000-000D-0000-FFFF-FFFF00000000}"/>
  </bookViews>
  <sheets>
    <sheet name="úvod" sheetId="2" r:id="rId1"/>
    <sheet name="krycí list" sheetId="3" r:id="rId2"/>
    <sheet name="rozp.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6" i="1" l="1"/>
  <c r="G184" i="1"/>
  <c r="G183" i="1"/>
  <c r="G182" i="1"/>
  <c r="G181" i="1"/>
  <c r="G180" i="1"/>
  <c r="G179" i="1"/>
  <c r="G177" i="1"/>
  <c r="G176" i="1"/>
  <c r="G174" i="1"/>
  <c r="G188" i="1" s="1"/>
  <c r="G162" i="1"/>
  <c r="G143" i="1"/>
  <c r="G166" i="1"/>
  <c r="G164" i="1"/>
  <c r="G160" i="1"/>
  <c r="G149" i="1"/>
  <c r="G31" i="1"/>
  <c r="G28" i="1"/>
  <c r="G20" i="1"/>
  <c r="G27" i="1"/>
  <c r="G110" i="1" l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B20" i="3" l="1"/>
  <c r="G152" i="1"/>
  <c r="G169" i="1"/>
  <c r="G167" i="1"/>
  <c r="G165" i="1"/>
  <c r="G163" i="1"/>
  <c r="G159" i="1"/>
  <c r="G157" i="1"/>
  <c r="G64" i="1"/>
  <c r="G62" i="1"/>
  <c r="G124" i="1"/>
  <c r="G12" i="1"/>
  <c r="G171" i="1" l="1"/>
  <c r="G135" i="1"/>
  <c r="G34" i="1"/>
  <c r="G9" i="1"/>
  <c r="G24" i="1" l="1"/>
  <c r="G23" i="1"/>
  <c r="G52" i="1" l="1"/>
  <c r="G54" i="1"/>
  <c r="G13" i="1" l="1"/>
  <c r="B21" i="3" l="1"/>
  <c r="B22" i="3" s="1"/>
  <c r="G133" i="1"/>
  <c r="G7" i="1"/>
  <c r="G18" i="1" l="1"/>
  <c r="G19" i="1"/>
  <c r="G21" i="1"/>
  <c r="G22" i="1"/>
  <c r="G25" i="1"/>
  <c r="G26" i="1"/>
  <c r="G29" i="1"/>
  <c r="G33" i="1"/>
  <c r="G5" i="1"/>
  <c r="G11" i="1"/>
  <c r="G14" i="1"/>
  <c r="G123" i="1"/>
  <c r="G147" i="1"/>
  <c r="G150" i="1"/>
  <c r="G148" i="1"/>
  <c r="G146" i="1"/>
  <c r="G142" i="1"/>
  <c r="G37" i="1" l="1"/>
  <c r="G15" i="1"/>
  <c r="G145" i="1"/>
  <c r="G140" i="1"/>
  <c r="G154" i="1" s="1"/>
  <c r="G126" i="1"/>
  <c r="G121" i="1"/>
  <c r="G112" i="1"/>
  <c r="G60" i="1"/>
  <c r="G58" i="1"/>
  <c r="G56" i="1"/>
  <c r="G119" i="1" l="1"/>
  <c r="G130" i="1"/>
  <c r="G128" i="1"/>
  <c r="G122" i="1"/>
  <c r="G117" i="1"/>
  <c r="G42" i="1"/>
  <c r="G44" i="1"/>
  <c r="G46" i="1"/>
  <c r="G48" i="1"/>
  <c r="G50" i="1"/>
  <c r="G40" i="1"/>
  <c r="G137" i="1" l="1"/>
  <c r="G114" i="1"/>
  <c r="G190" i="1" l="1"/>
  <c r="G191" i="1" s="1"/>
  <c r="G192" i="1" s="1"/>
</calcChain>
</file>

<file path=xl/sharedStrings.xml><?xml version="1.0" encoding="utf-8"?>
<sst xmlns="http://schemas.openxmlformats.org/spreadsheetml/2006/main" count="342" uniqueCount="168">
  <si>
    <t>Číslo položky</t>
  </si>
  <si>
    <t>Kód položky</t>
  </si>
  <si>
    <t>Popis</t>
  </si>
  <si>
    <t>MJ</t>
  </si>
  <si>
    <t>Množství celkem</t>
  </si>
  <si>
    <t>Cena jednotkově</t>
  </si>
  <si>
    <t>Cena celkem</t>
  </si>
  <si>
    <t>Přípravné práce</t>
  </si>
  <si>
    <t>Stavební práce</t>
  </si>
  <si>
    <t>ks</t>
  </si>
  <si>
    <t>t</t>
  </si>
  <si>
    <t>mezisoučet stavební práce</t>
  </si>
  <si>
    <t>Sadební materiál</t>
  </si>
  <si>
    <t>ZB, OK 12-14</t>
  </si>
  <si>
    <t>mezisoučet sadební materiál</t>
  </si>
  <si>
    <t>Technický materiál</t>
  </si>
  <si>
    <t xml:space="preserve">Dlouhodoběpůsobící vícesložkové hnojivo tabletové </t>
  </si>
  <si>
    <t>kg</t>
  </si>
  <si>
    <t>Hydrogel - půdní kondicionér</t>
  </si>
  <si>
    <t>Příčka z půlené frézované kulatiny, průměru 8 cm, délky 60 cm</t>
  </si>
  <si>
    <t>Zahradnický substrát</t>
  </si>
  <si>
    <t>m3</t>
  </si>
  <si>
    <t>mezisoučet technický materiál</t>
  </si>
  <si>
    <t>Voda pro zálivku</t>
  </si>
  <si>
    <t>opakování 3x</t>
  </si>
  <si>
    <t>celkem součet</t>
  </si>
  <si>
    <t xml:space="preserve">DPH </t>
  </si>
  <si>
    <t>včetně DPH</t>
  </si>
  <si>
    <t>Projektant:</t>
  </si>
  <si>
    <t>Ing. Jitka Bořilová</t>
  </si>
  <si>
    <t>Investor:</t>
  </si>
  <si>
    <t>Název:</t>
  </si>
  <si>
    <t>Datum:</t>
  </si>
  <si>
    <t>Č. Paré:</t>
  </si>
  <si>
    <t>PŘÍPRAVNÉ PRÁCE</t>
  </si>
  <si>
    <t>STAVEBNÍ PRÁCE</t>
  </si>
  <si>
    <t>SADEBNÍ MATERIÁL</t>
  </si>
  <si>
    <t>TECHNICKÝ MATERIÁL</t>
  </si>
  <si>
    <t>SUMA CELKEM BEZ DPH</t>
  </si>
  <si>
    <t>DPH 21%</t>
  </si>
  <si>
    <t>SUMA CELKEM VČ. DPH</t>
  </si>
  <si>
    <t>mezisoučet přípravné práce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</si>
  <si>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</si>
  <si>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</t>
  </si>
  <si>
    <t>km</t>
  </si>
  <si>
    <r>
      <t>Chemické odplevelení před založením kultury nad 20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postřikem na široko v rovině a svahu do 1:5</t>
    </r>
  </si>
  <si>
    <t>Odvoz stavebního odpadu</t>
  </si>
  <si>
    <t>Uložení stavebního odpadu</t>
  </si>
  <si>
    <r>
      <t>Hloubení jamek pro výsadbu rostlin s 50% výměnou zeminy tř. 1-4 obj. do 0,05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 rovině a svahu do 1:5</t>
    </r>
  </si>
  <si>
    <t>Výsadba dřeviny s balem průměru balu do 0,3 m do jamky se zalitím v rovině a svahu do 1:5</t>
  </si>
  <si>
    <t>Výsadba dřeviny s balem průměru balu do 0,6 m do jamky se zalitím v rovině a svahu do 1:5</t>
  </si>
  <si>
    <t>Ukotvení kmene dřevin třemi kůly průměru do 0,1m dl. do 3m</t>
  </si>
  <si>
    <t>Výsadba květin krytokořenných průměru kontejneru do 120 mm</t>
  </si>
  <si>
    <t>Hnojení půdy umělým hnojivem k jednotlivým rostlinám v rovině a svahu do 1:5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</si>
  <si>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</si>
  <si>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Zalití rostlin vodou plocha přes 20m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(dávka dle tab., opakování 3x)</t>
    </r>
  </si>
  <si>
    <t>m</t>
  </si>
  <si>
    <t>K, 30-40</t>
  </si>
  <si>
    <t>K, 20-30</t>
  </si>
  <si>
    <t>K11</t>
  </si>
  <si>
    <t>Kůl pro ukotvení dřeviny frézovaný, délky 3 m, průměru 6 cm, se špicí a fazetou</t>
  </si>
  <si>
    <t>dávka dle tabulky</t>
  </si>
  <si>
    <t>Dokončovací péče</t>
  </si>
  <si>
    <t>185 80 4312</t>
  </si>
  <si>
    <t>Řez alejových stromů výchovný do 6m</t>
  </si>
  <si>
    <t>Odstranění odkvetlých a odumřelých částí trvalek s odklizením a odvezením odpadu do 20 km</t>
  </si>
  <si>
    <t>Řez trvalek ve vegetačním období v rovině nebo ve svahu do 1:5</t>
  </si>
  <si>
    <t>Ošetřování vysazených dřevin soliterních v rovině a svahu do 1:5</t>
  </si>
  <si>
    <t>mezisoučet dokončovací péče</t>
  </si>
  <si>
    <t>Mulčování záhonu kačírkem tl. Vrstvy do 0,1m v rovině nebo svahu do 1:5</t>
  </si>
  <si>
    <t>DOKONČOVACÍ PÉČE</t>
  </si>
  <si>
    <t>Zhotovení závlahové mísy dřeviny průměru do 1m v rovině nebo svahu do 1:5</t>
  </si>
  <si>
    <t xml:space="preserve">Založení záhonu v rovině nebo svahu do 1:5 </t>
  </si>
  <si>
    <t>l</t>
  </si>
  <si>
    <t>Dovoz kameniva pro mulčování záhonů</t>
  </si>
  <si>
    <t>Ing. Jitka Bořilová                                                                                        Ing. Věra Musilová</t>
  </si>
  <si>
    <t>Kreslil:</t>
  </si>
  <si>
    <t>Koelreuteria paniculata</t>
  </si>
  <si>
    <t>Iris pseudacorus</t>
  </si>
  <si>
    <t>Iris sibirica</t>
  </si>
  <si>
    <t>Textilní úvaz pro kotvení stromů</t>
  </si>
  <si>
    <t>okrový odstín kameniva, lom do vzdálenosti 50 km</t>
  </si>
  <si>
    <t>Vytyčení skupin a sazenic - AD nutný!</t>
  </si>
  <si>
    <t>Příplatek ke kotvení dřevin - 9 příčníků, tzn. 3 při horní hraně kůlů a 6 při zemi - ve dvou řadách ve výšce cca 300 a 500 mm nad zemí</t>
  </si>
  <si>
    <t>Kamenivo dekorační fr. 0/63</t>
  </si>
  <si>
    <t>pro 50% výměnu zeminy při výsadbě dřevin, pro doplnění při negativní bilanci při zakládání a regeneraci trávníku</t>
  </si>
  <si>
    <t>Dovoz substrátu</t>
  </si>
  <si>
    <t>Ochranný nátěr kmene_základový</t>
  </si>
  <si>
    <t>Nátěr od báze do výšky pod nasazení korunky, celoplošný</t>
  </si>
  <si>
    <t>Ochranný nátěr kmene</t>
  </si>
  <si>
    <t>Nátěr od báze do výšky pod nasazení korunky, celoplošný; po aplikaci základového nátěru</t>
  </si>
  <si>
    <t>Nátěr kmene dřevin dvěma vrstvami ochranného nátěru proti korní spále a proti okusu zvěří, základový a krycí nátěr od báze do v 2,2 m</t>
  </si>
  <si>
    <r>
      <t>Zalití rostlin vodou plocha přes 20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</si>
  <si>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Zpětný řez keřů netrnitých po výsadbě do 1m</t>
  </si>
  <si>
    <t xml:space="preserve">Následná péče 1. rok </t>
  </si>
  <si>
    <t>mezisoučet následná péče 1. rok</t>
  </si>
  <si>
    <t xml:space="preserve">Následná péče 2. rok </t>
  </si>
  <si>
    <t>mezisoučet následná péče 2. rok</t>
  </si>
  <si>
    <t>Kontrola spojená s pracemi dle potřeby rostlin, roční opakování 6x (každé 2 měsíce)</t>
  </si>
  <si>
    <t>ošetření poškozených rostlin, výměna neujatých rostlin, provedení dalších pracovních operací dle potřeby)</t>
  </si>
  <si>
    <t>Totální herbicid neselektivní na bázi glyfosátu</t>
  </si>
  <si>
    <t>NÁSLEDNÁ PÉČE 1.ROK</t>
  </si>
  <si>
    <t>NÁSLEDNÁ PÉČE 2.ROK</t>
  </si>
  <si>
    <t>Acer tataricum ´Hot Wings´</t>
  </si>
  <si>
    <t>Liriodendron tulipifera</t>
  </si>
  <si>
    <t>ZB, OK 14-16</t>
  </si>
  <si>
    <t>Spiraea japonica</t>
  </si>
  <si>
    <t>Hydrangea arborescens ´Anabelle´</t>
  </si>
  <si>
    <t>Viburnum plicatum ´Mariesii´</t>
  </si>
  <si>
    <t>K, 50-60</t>
  </si>
  <si>
    <t>Veronica spicata</t>
  </si>
  <si>
    <t>K9</t>
  </si>
  <si>
    <t>Hosta - nízké cv.</t>
  </si>
  <si>
    <t>Geum coccineum</t>
  </si>
  <si>
    <t>Alchemilla mollis</t>
  </si>
  <si>
    <t>Epimedium grandiflorum</t>
  </si>
  <si>
    <t>Echinacea purpurea</t>
  </si>
  <si>
    <t>K2L</t>
  </si>
  <si>
    <t>Monarda hybridy - růžové</t>
  </si>
  <si>
    <t>Physostegia virginiana</t>
  </si>
  <si>
    <t>Anemone japonica</t>
  </si>
  <si>
    <t>Geranium magnificum</t>
  </si>
  <si>
    <t>Coreopsis grandiflora</t>
  </si>
  <si>
    <t>Achillea ptarmica</t>
  </si>
  <si>
    <t>Origanum vulgare</t>
  </si>
  <si>
    <t>Astrantia major</t>
  </si>
  <si>
    <t>Gaura lindheimerei</t>
  </si>
  <si>
    <t>Geranium x cantabrigiense</t>
  </si>
  <si>
    <t>Monarda hybridy - červené</t>
  </si>
  <si>
    <t>Campanula glomerata</t>
  </si>
  <si>
    <t>Waldsteinia geoides</t>
  </si>
  <si>
    <t>Ligularia hybrida</t>
  </si>
  <si>
    <t>Eupatorium maculatum</t>
  </si>
  <si>
    <t>Heuchera hybridy</t>
  </si>
  <si>
    <t>Geranium macrorrhizum</t>
  </si>
  <si>
    <t>Hosta - střední cv.</t>
  </si>
  <si>
    <t>Nepeta mussini modrá</t>
  </si>
  <si>
    <t>Nepeta mussini bílá</t>
  </si>
  <si>
    <t>Cibuloviny jarní</t>
  </si>
  <si>
    <t>tulipány, narcisy, hyacinty, krokusy</t>
  </si>
  <si>
    <t>Cibuloviny letní</t>
  </si>
  <si>
    <t>Okrasné česneky</t>
  </si>
  <si>
    <t>cv. Gladiator</t>
  </si>
  <si>
    <t>lilie, …</t>
  </si>
  <si>
    <t>pro všechny sazenice vyjma cibulovin, dávka dle tabulky</t>
  </si>
  <si>
    <t>z úpravy a založení záhonů</t>
  </si>
  <si>
    <t>týká se všech záhonů</t>
  </si>
  <si>
    <t>Výsadba květin krytokořenných průměru konteneru do 250 mm</t>
  </si>
  <si>
    <t>frakce polovina 0/63</t>
  </si>
  <si>
    <t>Hloubení jamek pro výsadbu rostlin s 50% výměnou zeminy tř. 1-4 obj. do 0,4 m2 v rovině a svahu do 1:5</t>
  </si>
  <si>
    <t>Výsadba cibulí</t>
  </si>
  <si>
    <t>týká se hnojiva ve formě tablet</t>
  </si>
  <si>
    <t>týká se půdního kondicionéru</t>
  </si>
  <si>
    <t>2x opakování</t>
  </si>
  <si>
    <t>týká se všech záhonů s ohledem na stav květin</t>
  </si>
  <si>
    <t>Odstranění odkvetlých a odumřelých částí cibulovin s odklizením a odvezením odpadu do 20 km</t>
  </si>
  <si>
    <t xml:space="preserve">Vypletí záhonu květin s naložením a odvozem odpadu do 20 km v rovině nebo svahu do 1:5 </t>
  </si>
  <si>
    <t>opakování 5x</t>
  </si>
  <si>
    <t>Opakování 10x, dávka dle tab.</t>
  </si>
  <si>
    <t>ÚNANOVSKÁ NÁVES: KOMERČNÍ OBEKTY, ÚPRAVA NAVAZUJÍCÍCH VEŘEJNÝCH PROSTRANSTVÍ VČETNĚ AUTOBUSOVÝCH ZASTÁVEK A INŽENÝRSKÝCH SÍTÍ</t>
  </si>
  <si>
    <t>Obec Únanov</t>
  </si>
  <si>
    <t>Únanov 463, 671 31 Únanov</t>
  </si>
  <si>
    <t>KVĚTEN 2022</t>
  </si>
  <si>
    <t>IČ: 00293725   DIČ: CZ00293725</t>
  </si>
  <si>
    <t>Zastoupena: Mgr. Jindřichem Bulínem, starostou obce</t>
  </si>
  <si>
    <t>SO.09    ZELEŇ</t>
  </si>
  <si>
    <t>KRYCÍ LIST ROZPOČTU SO. 09</t>
  </si>
  <si>
    <t>ÚNANOVSKÁ NÁVES: KOMERČNÍ OBJEKTY, ÚPRAVA NAVAZUJÍCÍCH VEŘEJNÝCH PROSTRANSTVÍ VČETNĚ AUTOBUSOVÝCH ZASTÁVEK A INŽENÝRSKÝCH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</si>
</sst>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 tint="0.49998474074526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/>
    <xf numFmtId="0" fontId="0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5" xfId="0" applyFont="1" applyBorder="1"/>
    <xf numFmtId="0" fontId="4" fillId="0" borderId="8" xfId="0" applyFont="1" applyBorder="1" applyAlignment="1">
      <alignment vertical="top"/>
    </xf>
    <xf numFmtId="0" fontId="0" fillId="0" borderId="10" xfId="0" applyBorder="1" applyAlignment="1">
      <alignment vertical="top"/>
    </xf>
    <xf numFmtId="0" fontId="4" fillId="0" borderId="12" xfId="0" applyFont="1" applyBorder="1" applyAlignment="1">
      <alignment vertical="top"/>
    </xf>
    <xf numFmtId="49" fontId="0" fillId="0" borderId="13" xfId="0" applyNumberFormat="1" applyFont="1" applyBorder="1" applyAlignment="1"/>
    <xf numFmtId="0" fontId="0" fillId="0" borderId="0" xfId="0" applyAlignment="1">
      <alignment vertical="top"/>
    </xf>
    <xf numFmtId="49" fontId="0" fillId="0" borderId="0" xfId="0" applyNumberFormat="1"/>
    <xf numFmtId="49" fontId="5" fillId="0" borderId="9" xfId="0" applyNumberFormat="1" applyFont="1" applyBorder="1"/>
    <xf numFmtId="49" fontId="0" fillId="0" borderId="11" xfId="0" applyNumberFormat="1" applyBorder="1"/>
    <xf numFmtId="49" fontId="0" fillId="0" borderId="11" xfId="0" applyNumberFormat="1" applyFill="1" applyBorder="1"/>
    <xf numFmtId="0" fontId="0" fillId="0" borderId="12" xfId="0" applyBorder="1" applyAlignment="1">
      <alignment vertical="top"/>
    </xf>
    <xf numFmtId="49" fontId="0" fillId="0" borderId="13" xfId="0" applyNumberFormat="1" applyFill="1" applyBorder="1"/>
    <xf numFmtId="0" fontId="4" fillId="0" borderId="2" xfId="0" applyFont="1" applyBorder="1" applyAlignment="1">
      <alignment vertical="top"/>
    </xf>
    <xf numFmtId="49" fontId="0" fillId="0" borderId="4" xfId="0" applyNumberFormat="1" applyBorder="1"/>
    <xf numFmtId="0" fontId="0" fillId="0" borderId="0" xfId="0" applyAlignment="1"/>
    <xf numFmtId="49" fontId="4" fillId="0" borderId="4" xfId="0" applyNumberFormat="1" applyFont="1" applyBorder="1" applyAlignment="1">
      <alignment vertical="top"/>
    </xf>
    <xf numFmtId="49" fontId="5" fillId="0" borderId="0" xfId="0" applyNumberFormat="1" applyFont="1" applyAlignment="1">
      <alignment horizontal="center" vertical="center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vertical="top"/>
    </xf>
    <xf numFmtId="0" fontId="0" fillId="0" borderId="0" xfId="0" applyFont="1"/>
    <xf numFmtId="9" fontId="0" fillId="0" borderId="0" xfId="0" applyNumberFormat="1" applyFont="1"/>
    <xf numFmtId="4" fontId="0" fillId="0" borderId="0" xfId="0" applyNumberFormat="1" applyFont="1"/>
    <xf numFmtId="0" fontId="0" fillId="0" borderId="5" xfId="0" applyFont="1" applyBorder="1"/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0" fontId="0" fillId="0" borderId="5" xfId="0" applyFont="1" applyBorder="1" applyAlignment="1">
      <alignment wrapText="1"/>
    </xf>
    <xf numFmtId="0" fontId="8" fillId="0" borderId="5" xfId="0" applyFont="1" applyBorder="1"/>
    <xf numFmtId="0" fontId="8" fillId="0" borderId="5" xfId="0" applyFont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" fontId="3" fillId="2" borderId="6" xfId="0" applyNumberFormat="1" applyFont="1" applyFill="1" applyBorder="1"/>
    <xf numFmtId="0" fontId="0" fillId="0" borderId="5" xfId="0" applyBorder="1" applyAlignment="1">
      <alignment wrapText="1"/>
    </xf>
    <xf numFmtId="0" fontId="7" fillId="3" borderId="5" xfId="0" applyFont="1" applyFill="1" applyBorder="1"/>
    <xf numFmtId="0" fontId="7" fillId="4" borderId="5" xfId="0" applyFont="1" applyFill="1" applyBorder="1"/>
    <xf numFmtId="0" fontId="7" fillId="5" borderId="5" xfId="0" applyFont="1" applyFill="1" applyBorder="1"/>
    <xf numFmtId="0" fontId="6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0" fontId="0" fillId="0" borderId="5" xfId="0" applyFont="1" applyFill="1" applyBorder="1"/>
    <xf numFmtId="4" fontId="3" fillId="6" borderId="6" xfId="0" applyNumberFormat="1" applyFont="1" applyFill="1" applyBorder="1"/>
    <xf numFmtId="0" fontId="1" fillId="6" borderId="2" xfId="0" applyFont="1" applyFill="1" applyBorder="1"/>
    <xf numFmtId="0" fontId="1" fillId="6" borderId="3" xfId="0" applyFont="1" applyFill="1" applyBorder="1"/>
    <xf numFmtId="4" fontId="1" fillId="6" borderId="4" xfId="0" applyNumberFormat="1" applyFont="1" applyFill="1" applyBorder="1"/>
    <xf numFmtId="0" fontId="0" fillId="0" borderId="14" xfId="0" applyFont="1" applyBorder="1" applyAlignment="1">
      <alignment wrapText="1"/>
    </xf>
    <xf numFmtId="0" fontId="0" fillId="0" borderId="14" xfId="0" applyFont="1" applyBorder="1"/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5" xfId="0" applyFont="1" applyBorder="1"/>
    <xf numFmtId="0" fontId="0" fillId="0" borderId="14" xfId="0" applyFont="1" applyFill="1" applyBorder="1" applyAlignment="1">
      <alignment horizontal="center"/>
    </xf>
    <xf numFmtId="0" fontId="0" fillId="0" borderId="14" xfId="0" applyBorder="1" applyAlignment="1">
      <alignment wrapText="1"/>
    </xf>
    <xf numFmtId="0" fontId="0" fillId="0" borderId="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7" fillId="3" borderId="14" xfId="0" applyFont="1" applyFill="1" applyBorder="1"/>
    <xf numFmtId="0" fontId="5" fillId="0" borderId="2" xfId="0" applyFont="1" applyBorder="1" applyAlignment="1">
      <alignment vertical="top"/>
    </xf>
    <xf numFmtId="49" fontId="3" fillId="0" borderId="0" xfId="0" applyNumberFormat="1" applyFont="1"/>
    <xf numFmtId="4" fontId="0" fillId="0" borderId="4" xfId="0" applyNumberFormat="1" applyBorder="1"/>
    <xf numFmtId="4" fontId="0" fillId="2" borderId="4" xfId="0" applyNumberFormat="1" applyFill="1" applyBorder="1"/>
    <xf numFmtId="4" fontId="1" fillId="2" borderId="4" xfId="0" applyNumberFormat="1" applyFont="1" applyFill="1" applyBorder="1"/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25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3" xfId="0" applyFont="1" applyBorder="1" applyAlignment="1">
      <alignment horizontal="center" vertical="center"/>
    </xf>
    <xf numFmtId="4" fontId="0" fillId="0" borderId="24" xfId="0" applyNumberFormat="1" applyFont="1" applyBorder="1"/>
    <xf numFmtId="4" fontId="0" fillId="0" borderId="26" xfId="0" applyNumberFormat="1" applyFont="1" applyBorder="1"/>
    <xf numFmtId="4" fontId="0" fillId="0" borderId="28" xfId="0" applyNumberFormat="1" applyFont="1" applyBorder="1"/>
    <xf numFmtId="0" fontId="0" fillId="0" borderId="2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5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vertical="top" wrapText="1"/>
    </xf>
    <xf numFmtId="0" fontId="0" fillId="0" borderId="25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7" borderId="14" xfId="0" applyFont="1" applyFill="1" applyBorder="1"/>
    <xf numFmtId="0" fontId="0" fillId="7" borderId="5" xfId="0" applyFont="1" applyFill="1" applyBorder="1"/>
    <xf numFmtId="0" fontId="0" fillId="7" borderId="15" xfId="0" applyFont="1" applyFill="1" applyBorder="1"/>
    <xf numFmtId="0" fontId="0" fillId="7" borderId="14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5" xfId="0" applyFont="1" applyBorder="1" applyAlignment="1">
      <alignment horizontal="center" vertical="center"/>
    </xf>
    <xf numFmtId="0" fontId="0" fillId="0" borderId="5" xfId="0" applyBorder="1"/>
    <xf numFmtId="4" fontId="0" fillId="0" borderId="11" xfId="0" applyNumberFormat="1" applyFont="1" applyBorder="1"/>
    <xf numFmtId="0" fontId="0" fillId="0" borderId="5" xfId="0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8" fillId="0" borderId="5" xfId="0" applyFont="1" applyFill="1" applyBorder="1"/>
    <xf numFmtId="0" fontId="6" fillId="0" borderId="34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4" fontId="3" fillId="0" borderId="6" xfId="0" applyNumberFormat="1" applyFont="1" applyFill="1" applyBorder="1"/>
    <xf numFmtId="0" fontId="0" fillId="0" borderId="0" xfId="0" applyFont="1" applyFill="1"/>
    <xf numFmtId="0" fontId="0" fillId="0" borderId="5" xfId="0" applyFill="1" applyBorder="1" applyAlignment="1">
      <alignment horizontal="center"/>
    </xf>
    <xf numFmtId="49" fontId="3" fillId="2" borderId="2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5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/>
    </xf>
    <xf numFmtId="4" fontId="3" fillId="0" borderId="9" xfId="0" applyNumberFormat="1" applyFont="1" applyFill="1" applyBorder="1"/>
    <xf numFmtId="0" fontId="0" fillId="0" borderId="5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5" xfId="0" applyFont="1" applyBorder="1" applyAlignment="1">
      <alignment horizontal="center" vertical="center"/>
    </xf>
    <xf numFmtId="0" fontId="0" fillId="0" borderId="29" xfId="0" applyFont="1" applyBorder="1" applyAlignment="1"/>
    <xf numFmtId="0" fontId="0" fillId="0" borderId="30" xfId="0" applyFont="1" applyBorder="1" applyAlignment="1"/>
    <xf numFmtId="0" fontId="0" fillId="0" borderId="31" xfId="0" applyFont="1" applyBorder="1" applyAlignment="1"/>
    <xf numFmtId="49" fontId="10" fillId="0" borderId="4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6" fillId="2" borderId="16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6" fillId="2" borderId="21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0" fontId="0" fillId="0" borderId="2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99FF99"/>
      <color rgb="FFCCFF66"/>
      <color rgb="FFFFCCCC"/>
      <color rgb="FF66FFFF"/>
      <color rgb="FF99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D7" sqref="D7"/>
    </sheetView>
  </sheetViews>
  <sheetFormatPr defaultColWidth="23.5703125" defaultRowHeight="16.5" customHeight="1" x14ac:dyDescent="0.25"/>
  <cols>
    <col min="1" max="1" width="21.28515625" style="9" customWidth="1"/>
    <col min="2" max="2" width="65.140625" style="10" customWidth="1"/>
    <col min="3" max="3" width="5.7109375" style="1" customWidth="1"/>
    <col min="4" max="16384" width="23.5703125" style="1"/>
  </cols>
  <sheetData>
    <row r="1" spans="1:6" ht="76.5" customHeight="1" x14ac:dyDescent="0.25">
      <c r="A1" s="5" t="s">
        <v>28</v>
      </c>
      <c r="B1" s="80" t="s">
        <v>75</v>
      </c>
      <c r="C1" s="18"/>
      <c r="D1" s="18"/>
      <c r="E1" s="18"/>
      <c r="F1" s="18"/>
    </row>
    <row r="2" spans="1:6" ht="17.25" customHeight="1" x14ac:dyDescent="0.25">
      <c r="A2" s="7" t="s">
        <v>76</v>
      </c>
      <c r="B2" s="8" t="s">
        <v>29</v>
      </c>
      <c r="C2" s="18"/>
      <c r="D2" s="18"/>
      <c r="E2" s="18"/>
      <c r="F2" s="18"/>
    </row>
    <row r="3" spans="1:6" ht="56.25" customHeight="1" x14ac:dyDescent="0.25"/>
    <row r="4" spans="1:6" ht="16.5" customHeight="1" x14ac:dyDescent="0.3">
      <c r="A4" s="5" t="s">
        <v>30</v>
      </c>
      <c r="B4" s="11" t="s">
        <v>160</v>
      </c>
    </row>
    <row r="5" spans="1:6" ht="16.5" customHeight="1" x14ac:dyDescent="0.25">
      <c r="A5" s="6"/>
      <c r="B5" s="12" t="s">
        <v>161</v>
      </c>
    </row>
    <row r="6" spans="1:6" ht="16.5" customHeight="1" x14ac:dyDescent="0.25">
      <c r="A6" s="6"/>
      <c r="B6" s="13" t="s">
        <v>163</v>
      </c>
    </row>
    <row r="7" spans="1:6" ht="16.5" customHeight="1" x14ac:dyDescent="0.25">
      <c r="A7" s="14"/>
      <c r="B7" s="15" t="s">
        <v>164</v>
      </c>
    </row>
    <row r="9" spans="1:6" ht="117" customHeight="1" x14ac:dyDescent="0.25">
      <c r="A9" s="16" t="s">
        <v>31</v>
      </c>
      <c r="B9" s="114" t="s">
        <v>167</v>
      </c>
    </row>
    <row r="10" spans="1:6" ht="30" customHeight="1" x14ac:dyDescent="0.25">
      <c r="A10" s="58"/>
      <c r="B10" s="114" t="s">
        <v>165</v>
      </c>
    </row>
    <row r="11" spans="1:6" ht="16.5" customHeight="1" x14ac:dyDescent="0.25">
      <c r="B11" s="59"/>
    </row>
    <row r="12" spans="1:6" ht="16.5" customHeight="1" x14ac:dyDescent="0.25">
      <c r="A12" s="16" t="s">
        <v>32</v>
      </c>
      <c r="B12" s="17" t="s">
        <v>162</v>
      </c>
    </row>
    <row r="14" spans="1:6" ht="114.75" customHeight="1" x14ac:dyDescent="0.25">
      <c r="A14" s="16" t="s">
        <v>33</v>
      </c>
      <c r="B14" s="19"/>
    </row>
    <row r="20" ht="114.75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2"/>
  <sheetViews>
    <sheetView workbookViewId="0">
      <selection activeCell="B23" sqref="B23"/>
    </sheetView>
  </sheetViews>
  <sheetFormatPr defaultColWidth="23.5703125" defaultRowHeight="16.5" customHeight="1" x14ac:dyDescent="0.25"/>
  <cols>
    <col min="1" max="1" width="21.28515625" style="9" customWidth="1"/>
    <col min="2" max="2" width="60.28515625" style="10" customWidth="1"/>
    <col min="3" max="16384" width="23.5703125" style="1"/>
  </cols>
  <sheetData>
    <row r="2" spans="1:2" ht="117" customHeight="1" x14ac:dyDescent="0.25">
      <c r="A2" s="16" t="s">
        <v>31</v>
      </c>
      <c r="B2" s="114" t="s">
        <v>159</v>
      </c>
    </row>
    <row r="3" spans="1:2" ht="29.25" customHeight="1" x14ac:dyDescent="0.25">
      <c r="A3" s="5"/>
      <c r="B3" s="115" t="s">
        <v>165</v>
      </c>
    </row>
    <row r="4" spans="1:2" ht="16.5" customHeight="1" x14ac:dyDescent="0.3">
      <c r="A4" s="5" t="s">
        <v>30</v>
      </c>
      <c r="B4" s="11" t="s">
        <v>160</v>
      </c>
    </row>
    <row r="5" spans="1:2" ht="16.5" customHeight="1" x14ac:dyDescent="0.25">
      <c r="A5" s="6"/>
      <c r="B5" s="12" t="s">
        <v>161</v>
      </c>
    </row>
    <row r="6" spans="1:2" ht="16.5" customHeight="1" x14ac:dyDescent="0.25">
      <c r="A6" s="6"/>
      <c r="B6" s="13" t="s">
        <v>163</v>
      </c>
    </row>
    <row r="7" spans="1:2" ht="16.5" customHeight="1" x14ac:dyDescent="0.25">
      <c r="A7" s="14"/>
      <c r="B7" s="15" t="s">
        <v>164</v>
      </c>
    </row>
    <row r="9" spans="1:2" ht="16.5" customHeight="1" x14ac:dyDescent="0.25">
      <c r="A9" s="16" t="s">
        <v>32</v>
      </c>
      <c r="B9" s="17" t="s">
        <v>162</v>
      </c>
    </row>
    <row r="11" spans="1:2" ht="16.5" customHeight="1" x14ac:dyDescent="0.25">
      <c r="A11" s="16" t="s">
        <v>33</v>
      </c>
      <c r="B11" s="19"/>
    </row>
    <row r="12" spans="1:2" ht="16.5" customHeight="1" x14ac:dyDescent="0.25">
      <c r="B12" s="20" t="s">
        <v>166</v>
      </c>
    </row>
    <row r="13" spans="1:2" ht="19.5" customHeight="1" x14ac:dyDescent="0.25">
      <c r="A13" s="21" t="s">
        <v>34</v>
      </c>
      <c r="B13" s="60"/>
    </row>
    <row r="14" spans="1:2" ht="19.5" customHeight="1" x14ac:dyDescent="0.25">
      <c r="A14" s="21" t="s">
        <v>35</v>
      </c>
      <c r="B14" s="60"/>
    </row>
    <row r="15" spans="1:2" ht="18" customHeight="1" x14ac:dyDescent="0.25">
      <c r="A15" s="21" t="s">
        <v>36</v>
      </c>
      <c r="B15" s="60"/>
    </row>
    <row r="16" spans="1:2" ht="18" customHeight="1" x14ac:dyDescent="0.25">
      <c r="A16" s="21" t="s">
        <v>37</v>
      </c>
      <c r="B16" s="60"/>
    </row>
    <row r="17" spans="1:2" ht="18" customHeight="1" x14ac:dyDescent="0.25">
      <c r="A17" s="21" t="s">
        <v>70</v>
      </c>
      <c r="B17" s="60"/>
    </row>
    <row r="18" spans="1:2" ht="18" customHeight="1" x14ac:dyDescent="0.25">
      <c r="A18" s="21" t="s">
        <v>101</v>
      </c>
      <c r="B18" s="60"/>
    </row>
    <row r="19" spans="1:2" ht="18" customHeight="1" x14ac:dyDescent="0.25">
      <c r="A19" s="21" t="s">
        <v>102</v>
      </c>
      <c r="B19" s="60"/>
    </row>
    <row r="20" spans="1:2" ht="18" customHeight="1" x14ac:dyDescent="0.25">
      <c r="A20" s="21" t="s">
        <v>38</v>
      </c>
      <c r="B20" s="61">
        <f>SUM(B13:B19)</f>
        <v>0</v>
      </c>
    </row>
    <row r="21" spans="1:2" ht="18" customHeight="1" x14ac:dyDescent="0.25">
      <c r="A21" s="21" t="s">
        <v>39</v>
      </c>
      <c r="B21" s="60">
        <f>B20*0.21</f>
        <v>0</v>
      </c>
    </row>
    <row r="22" spans="1:2" ht="18" customHeight="1" x14ac:dyDescent="0.25">
      <c r="A22" s="22" t="s">
        <v>40</v>
      </c>
      <c r="B22" s="62">
        <f>B20+B21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92"/>
  <sheetViews>
    <sheetView workbookViewId="0">
      <selection activeCell="F186" sqref="F186"/>
    </sheetView>
  </sheetViews>
  <sheetFormatPr defaultRowHeight="15" x14ac:dyDescent="0.25"/>
  <cols>
    <col min="1" max="1" width="9.5703125" style="32" customWidth="1"/>
    <col min="2" max="2" width="12.28515625" style="32" customWidth="1"/>
    <col min="3" max="3" width="36.42578125" style="23" customWidth="1"/>
    <col min="4" max="4" width="4.140625" style="23" bestFit="1" customWidth="1"/>
    <col min="5" max="5" width="10.140625" style="23" customWidth="1"/>
    <col min="6" max="6" width="11.7109375" style="23" customWidth="1"/>
    <col min="7" max="7" width="14.140625" style="25" bestFit="1" customWidth="1"/>
    <col min="8" max="16384" width="9.140625" style="23"/>
  </cols>
  <sheetData>
    <row r="1" spans="1:7" ht="30.75" thickBot="1" x14ac:dyDescent="0.3">
      <c r="A1" s="63" t="s">
        <v>0</v>
      </c>
      <c r="B1" s="64" t="s">
        <v>1</v>
      </c>
      <c r="C1" s="64" t="s">
        <v>2</v>
      </c>
      <c r="D1" s="64" t="s">
        <v>3</v>
      </c>
      <c r="E1" s="65" t="s">
        <v>4</v>
      </c>
      <c r="F1" s="65" t="s">
        <v>5</v>
      </c>
      <c r="G1" s="66" t="s">
        <v>6</v>
      </c>
    </row>
    <row r="2" spans="1:7" x14ac:dyDescent="0.25">
      <c r="A2" s="67">
        <v>1</v>
      </c>
      <c r="B2" s="34">
        <v>2</v>
      </c>
      <c r="C2" s="34">
        <v>3</v>
      </c>
      <c r="D2" s="34">
        <v>4</v>
      </c>
      <c r="E2" s="34">
        <v>5</v>
      </c>
      <c r="F2" s="34">
        <v>6</v>
      </c>
      <c r="G2" s="102">
        <v>7</v>
      </c>
    </row>
    <row r="3" spans="1:7" ht="9" customHeight="1" thickBot="1" x14ac:dyDescent="0.3">
      <c r="A3" s="77"/>
      <c r="B3" s="68"/>
      <c r="C3" s="69"/>
      <c r="D3" s="69"/>
      <c r="E3" s="69"/>
      <c r="F3" s="69"/>
      <c r="G3" s="93"/>
    </row>
    <row r="4" spans="1:7" ht="15.75" thickBot="1" x14ac:dyDescent="0.3">
      <c r="A4" s="124" t="s">
        <v>7</v>
      </c>
      <c r="B4" s="125"/>
      <c r="C4" s="125"/>
      <c r="D4" s="125"/>
      <c r="E4" s="125"/>
      <c r="F4" s="125"/>
      <c r="G4" s="126"/>
    </row>
    <row r="5" spans="1:7" ht="49.5" customHeight="1" x14ac:dyDescent="0.25">
      <c r="A5" s="70">
        <v>1</v>
      </c>
      <c r="B5" s="33">
        <v>184802111</v>
      </c>
      <c r="C5" s="36" t="s">
        <v>45</v>
      </c>
      <c r="D5" s="33" t="s">
        <v>42</v>
      </c>
      <c r="E5" s="85">
        <v>149</v>
      </c>
      <c r="F5" s="26"/>
      <c r="G5" s="74">
        <f t="shared" ref="G5:G14" si="0">E5*F5</f>
        <v>0</v>
      </c>
    </row>
    <row r="6" spans="1:7" ht="15.75" customHeight="1" x14ac:dyDescent="0.25">
      <c r="A6" s="82"/>
      <c r="B6" s="83"/>
      <c r="C6" s="96" t="s">
        <v>146</v>
      </c>
      <c r="D6" s="116"/>
      <c r="E6" s="116"/>
      <c r="F6" s="116"/>
      <c r="G6" s="117"/>
    </row>
    <row r="7" spans="1:7" ht="30.75" customHeight="1" x14ac:dyDescent="0.25">
      <c r="A7" s="70">
        <v>2</v>
      </c>
      <c r="B7" s="33">
        <v>183205111</v>
      </c>
      <c r="C7" s="36" t="s">
        <v>72</v>
      </c>
      <c r="D7" s="33" t="s">
        <v>42</v>
      </c>
      <c r="E7" s="85">
        <v>149</v>
      </c>
      <c r="F7" s="26"/>
      <c r="G7" s="74">
        <f t="shared" si="0"/>
        <v>0</v>
      </c>
    </row>
    <row r="8" spans="1:7" ht="15.75" customHeight="1" x14ac:dyDescent="0.25">
      <c r="A8" s="82"/>
      <c r="B8" s="83"/>
      <c r="C8" s="96" t="s">
        <v>146</v>
      </c>
      <c r="D8" s="116"/>
      <c r="E8" s="116"/>
      <c r="F8" s="116"/>
      <c r="G8" s="117"/>
    </row>
    <row r="9" spans="1:7" ht="21" customHeight="1" x14ac:dyDescent="0.25">
      <c r="A9" s="70">
        <v>3</v>
      </c>
      <c r="B9" s="33" t="s">
        <v>43</v>
      </c>
      <c r="C9" s="36" t="s">
        <v>46</v>
      </c>
      <c r="D9" s="33" t="s">
        <v>44</v>
      </c>
      <c r="E9" s="85">
        <v>10</v>
      </c>
      <c r="F9" s="26"/>
      <c r="G9" s="74">
        <f>E9*F9</f>
        <v>0</v>
      </c>
    </row>
    <row r="10" spans="1:7" ht="15.75" customHeight="1" x14ac:dyDescent="0.25">
      <c r="A10" s="82"/>
      <c r="B10" s="83"/>
      <c r="C10" s="96" t="s">
        <v>145</v>
      </c>
      <c r="D10" s="116"/>
      <c r="E10" s="116"/>
      <c r="F10" s="116"/>
      <c r="G10" s="117"/>
    </row>
    <row r="11" spans="1:7" ht="16.5" customHeight="1" x14ac:dyDescent="0.25">
      <c r="A11" s="70">
        <v>4</v>
      </c>
      <c r="B11" s="33" t="s">
        <v>43</v>
      </c>
      <c r="C11" s="36" t="s">
        <v>47</v>
      </c>
      <c r="D11" s="33" t="s">
        <v>10</v>
      </c>
      <c r="E11" s="85">
        <v>1</v>
      </c>
      <c r="F11" s="26"/>
      <c r="G11" s="74">
        <f t="shared" si="0"/>
        <v>0</v>
      </c>
    </row>
    <row r="12" spans="1:7" ht="16.5" customHeight="1" x14ac:dyDescent="0.25">
      <c r="A12" s="70">
        <v>5</v>
      </c>
      <c r="B12" s="33" t="s">
        <v>43</v>
      </c>
      <c r="C12" s="36" t="s">
        <v>86</v>
      </c>
      <c r="D12" s="33" t="s">
        <v>44</v>
      </c>
      <c r="E12" s="85">
        <v>50</v>
      </c>
      <c r="F12" s="26"/>
      <c r="G12" s="74">
        <f t="shared" si="0"/>
        <v>0</v>
      </c>
    </row>
    <row r="13" spans="1:7" ht="16.5" customHeight="1" x14ac:dyDescent="0.25">
      <c r="A13" s="70">
        <v>6</v>
      </c>
      <c r="B13" s="33" t="s">
        <v>43</v>
      </c>
      <c r="C13" s="36" t="s">
        <v>74</v>
      </c>
      <c r="D13" s="33" t="s">
        <v>44</v>
      </c>
      <c r="E13" s="85">
        <v>270</v>
      </c>
      <c r="F13" s="26"/>
      <c r="G13" s="74">
        <f>E13*F13</f>
        <v>0</v>
      </c>
    </row>
    <row r="14" spans="1:7" x14ac:dyDescent="0.25">
      <c r="A14" s="71">
        <v>7</v>
      </c>
      <c r="B14" s="49" t="s">
        <v>43</v>
      </c>
      <c r="C14" s="50" t="s">
        <v>82</v>
      </c>
      <c r="D14" s="56" t="s">
        <v>9</v>
      </c>
      <c r="E14" s="86">
        <v>1</v>
      </c>
      <c r="F14" s="51"/>
      <c r="G14" s="75">
        <f t="shared" si="0"/>
        <v>0</v>
      </c>
    </row>
    <row r="15" spans="1:7" x14ac:dyDescent="0.25">
      <c r="A15" s="128" t="s">
        <v>41</v>
      </c>
      <c r="B15" s="128"/>
      <c r="C15" s="128"/>
      <c r="D15" s="128"/>
      <c r="E15" s="128"/>
      <c r="F15" s="128"/>
      <c r="G15" s="35">
        <f>G5+G7+G9+G11+G12+G13+G14</f>
        <v>0</v>
      </c>
    </row>
    <row r="16" spans="1:7" ht="7.5" customHeight="1" x14ac:dyDescent="0.25">
      <c r="A16" s="27"/>
      <c r="B16" s="27"/>
      <c r="C16" s="27"/>
      <c r="D16" s="27"/>
      <c r="E16" s="27"/>
      <c r="F16" s="27"/>
      <c r="G16" s="28"/>
    </row>
    <row r="17" spans="1:7" ht="15.75" thickBot="1" x14ac:dyDescent="0.3">
      <c r="A17" s="118" t="s">
        <v>8</v>
      </c>
      <c r="B17" s="119"/>
      <c r="C17" s="119"/>
      <c r="D17" s="119"/>
      <c r="E17" s="119"/>
      <c r="F17" s="119"/>
      <c r="G17" s="120"/>
    </row>
    <row r="18" spans="1:7" ht="48.75" customHeight="1" x14ac:dyDescent="0.25">
      <c r="A18" s="76">
        <v>8</v>
      </c>
      <c r="B18" s="54">
        <v>183101213</v>
      </c>
      <c r="C18" s="36" t="s">
        <v>48</v>
      </c>
      <c r="D18" s="33" t="s">
        <v>9</v>
      </c>
      <c r="E18" s="85">
        <v>17</v>
      </c>
      <c r="F18" s="26"/>
      <c r="G18" s="74">
        <f t="shared" ref="G18:G33" si="1">E18*F18</f>
        <v>0</v>
      </c>
    </row>
    <row r="19" spans="1:7" ht="48.75" customHeight="1" x14ac:dyDescent="0.25">
      <c r="A19" s="76">
        <v>9</v>
      </c>
      <c r="B19" s="54">
        <v>184102112</v>
      </c>
      <c r="C19" s="36" t="s">
        <v>49</v>
      </c>
      <c r="D19" s="33" t="s">
        <v>9</v>
      </c>
      <c r="E19" s="85">
        <v>17</v>
      </c>
      <c r="F19" s="26"/>
      <c r="G19" s="74">
        <f t="shared" si="1"/>
        <v>0</v>
      </c>
    </row>
    <row r="20" spans="1:7" ht="48.75" customHeight="1" x14ac:dyDescent="0.25">
      <c r="A20" s="110">
        <v>10</v>
      </c>
      <c r="B20" s="108">
        <v>183101215</v>
      </c>
      <c r="C20" s="36" t="s">
        <v>149</v>
      </c>
      <c r="D20" s="33" t="s">
        <v>9</v>
      </c>
      <c r="E20" s="85">
        <v>10</v>
      </c>
      <c r="F20" s="26"/>
      <c r="G20" s="74">
        <f t="shared" si="1"/>
        <v>0</v>
      </c>
    </row>
    <row r="21" spans="1:7" ht="48.75" customHeight="1" x14ac:dyDescent="0.25">
      <c r="A21" s="76">
        <v>11</v>
      </c>
      <c r="B21" s="54">
        <v>184102115</v>
      </c>
      <c r="C21" s="36" t="s">
        <v>50</v>
      </c>
      <c r="D21" s="33" t="s">
        <v>9</v>
      </c>
      <c r="E21" s="85">
        <v>10</v>
      </c>
      <c r="F21" s="26"/>
      <c r="G21" s="74">
        <f t="shared" si="1"/>
        <v>0</v>
      </c>
    </row>
    <row r="22" spans="1:7" ht="36" customHeight="1" x14ac:dyDescent="0.25">
      <c r="A22" s="76">
        <v>12</v>
      </c>
      <c r="B22" s="54">
        <v>184215133</v>
      </c>
      <c r="C22" s="36" t="s">
        <v>51</v>
      </c>
      <c r="D22" s="33" t="s">
        <v>9</v>
      </c>
      <c r="E22" s="85">
        <v>10</v>
      </c>
      <c r="F22" s="26"/>
      <c r="G22" s="74">
        <f t="shared" si="1"/>
        <v>0</v>
      </c>
    </row>
    <row r="23" spans="1:7" ht="60.75" customHeight="1" x14ac:dyDescent="0.25">
      <c r="A23" s="79">
        <v>13</v>
      </c>
      <c r="B23" s="78" t="s">
        <v>43</v>
      </c>
      <c r="C23" s="36" t="s">
        <v>83</v>
      </c>
      <c r="D23" s="33" t="s">
        <v>9</v>
      </c>
      <c r="E23" s="85">
        <v>10</v>
      </c>
      <c r="F23" s="26"/>
      <c r="G23" s="74">
        <f t="shared" ref="G23:G24" si="2">E23*F23</f>
        <v>0</v>
      </c>
    </row>
    <row r="24" spans="1:7" ht="60.75" customHeight="1" x14ac:dyDescent="0.25">
      <c r="A24" s="79">
        <v>14</v>
      </c>
      <c r="B24" s="78" t="s">
        <v>43</v>
      </c>
      <c r="C24" s="36" t="s">
        <v>91</v>
      </c>
      <c r="D24" s="33" t="s">
        <v>9</v>
      </c>
      <c r="E24" s="85">
        <v>10</v>
      </c>
      <c r="F24" s="26"/>
      <c r="G24" s="74">
        <f t="shared" si="2"/>
        <v>0</v>
      </c>
    </row>
    <row r="25" spans="1:7" ht="50.25" customHeight="1" x14ac:dyDescent="0.25">
      <c r="A25" s="76">
        <v>15</v>
      </c>
      <c r="B25" s="54">
        <v>184215412</v>
      </c>
      <c r="C25" s="36" t="s">
        <v>71</v>
      </c>
      <c r="D25" s="33" t="s">
        <v>9</v>
      </c>
      <c r="E25" s="85">
        <v>10</v>
      </c>
      <c r="F25" s="26"/>
      <c r="G25" s="74">
        <f t="shared" si="1"/>
        <v>0</v>
      </c>
    </row>
    <row r="26" spans="1:7" ht="36" customHeight="1" x14ac:dyDescent="0.25">
      <c r="A26" s="76">
        <v>16</v>
      </c>
      <c r="B26" s="54">
        <v>183211322</v>
      </c>
      <c r="C26" s="36" t="s">
        <v>52</v>
      </c>
      <c r="D26" s="33" t="s">
        <v>9</v>
      </c>
      <c r="E26" s="85">
        <v>592</v>
      </c>
      <c r="F26" s="26"/>
      <c r="G26" s="74">
        <f t="shared" si="1"/>
        <v>0</v>
      </c>
    </row>
    <row r="27" spans="1:7" ht="36" customHeight="1" x14ac:dyDescent="0.25">
      <c r="A27" s="110">
        <v>17</v>
      </c>
      <c r="B27" s="108">
        <v>183211323</v>
      </c>
      <c r="C27" s="36" t="s">
        <v>147</v>
      </c>
      <c r="D27" s="33" t="s">
        <v>9</v>
      </c>
      <c r="E27" s="85">
        <v>46</v>
      </c>
      <c r="F27" s="26"/>
      <c r="G27" s="74">
        <f t="shared" si="1"/>
        <v>0</v>
      </c>
    </row>
    <row r="28" spans="1:7" ht="21.75" customHeight="1" x14ac:dyDescent="0.25">
      <c r="A28" s="110">
        <v>18</v>
      </c>
      <c r="B28" s="108">
        <v>183211313</v>
      </c>
      <c r="C28" s="36" t="s">
        <v>150</v>
      </c>
      <c r="D28" s="33" t="s">
        <v>9</v>
      </c>
      <c r="E28" s="85">
        <v>120</v>
      </c>
      <c r="F28" s="26"/>
      <c r="G28" s="74">
        <f t="shared" si="1"/>
        <v>0</v>
      </c>
    </row>
    <row r="29" spans="1:7" ht="49.5" customHeight="1" x14ac:dyDescent="0.25">
      <c r="A29" s="76">
        <v>19</v>
      </c>
      <c r="B29" s="33">
        <v>185802114</v>
      </c>
      <c r="C29" s="36" t="s">
        <v>53</v>
      </c>
      <c r="D29" s="33" t="s">
        <v>10</v>
      </c>
      <c r="E29" s="85">
        <v>8.0000000000000002E-3</v>
      </c>
      <c r="F29" s="26"/>
      <c r="G29" s="74">
        <f t="shared" si="1"/>
        <v>0</v>
      </c>
    </row>
    <row r="30" spans="1:7" ht="15.75" customHeight="1" x14ac:dyDescent="0.25">
      <c r="A30" s="82"/>
      <c r="B30" s="83"/>
      <c r="C30" s="96" t="s">
        <v>151</v>
      </c>
      <c r="D30" s="116"/>
      <c r="E30" s="116"/>
      <c r="F30" s="116"/>
      <c r="G30" s="117"/>
    </row>
    <row r="31" spans="1:7" ht="49.5" customHeight="1" x14ac:dyDescent="0.25">
      <c r="A31" s="110">
        <v>20</v>
      </c>
      <c r="B31" s="33">
        <v>185802114</v>
      </c>
      <c r="C31" s="36" t="s">
        <v>53</v>
      </c>
      <c r="D31" s="33" t="s">
        <v>10</v>
      </c>
      <c r="E31" s="85">
        <v>1.2999999999999999E-2</v>
      </c>
      <c r="F31" s="26"/>
      <c r="G31" s="74">
        <f t="shared" ref="G31" si="3">E31*F31</f>
        <v>0</v>
      </c>
    </row>
    <row r="32" spans="1:7" ht="15.75" customHeight="1" x14ac:dyDescent="0.25">
      <c r="A32" s="82"/>
      <c r="B32" s="83"/>
      <c r="C32" s="96" t="s">
        <v>152</v>
      </c>
      <c r="D32" s="116"/>
      <c r="E32" s="116"/>
      <c r="F32" s="116"/>
      <c r="G32" s="117"/>
    </row>
    <row r="33" spans="1:7" ht="34.5" customHeight="1" x14ac:dyDescent="0.25">
      <c r="A33" s="76">
        <v>21</v>
      </c>
      <c r="B33" s="54">
        <v>185804312</v>
      </c>
      <c r="C33" s="36" t="s">
        <v>55</v>
      </c>
      <c r="D33" s="33" t="s">
        <v>54</v>
      </c>
      <c r="E33" s="85">
        <v>9</v>
      </c>
      <c r="F33" s="26"/>
      <c r="G33" s="74">
        <f t="shared" si="1"/>
        <v>0</v>
      </c>
    </row>
    <row r="34" spans="1:7" ht="34.5" customHeight="1" x14ac:dyDescent="0.25">
      <c r="A34" s="81">
        <v>22</v>
      </c>
      <c r="B34" s="33">
        <v>184911161</v>
      </c>
      <c r="C34" s="36" t="s">
        <v>69</v>
      </c>
      <c r="D34" s="33" t="s">
        <v>42</v>
      </c>
      <c r="E34" s="85">
        <v>149</v>
      </c>
      <c r="F34" s="26"/>
      <c r="G34" s="74">
        <f t="shared" ref="G34" si="4">E34*F34</f>
        <v>0</v>
      </c>
    </row>
    <row r="35" spans="1:7" ht="15.75" customHeight="1" x14ac:dyDescent="0.25">
      <c r="A35" s="82"/>
      <c r="B35" s="83"/>
      <c r="C35" s="96" t="s">
        <v>148</v>
      </c>
      <c r="D35" s="116"/>
      <c r="E35" s="116"/>
      <c r="F35" s="116"/>
      <c r="G35" s="117"/>
    </row>
    <row r="36" spans="1:7" ht="15.75" customHeight="1" x14ac:dyDescent="0.25">
      <c r="A36" s="82"/>
      <c r="B36" s="83"/>
      <c r="C36" s="96" t="s">
        <v>146</v>
      </c>
      <c r="D36" s="121"/>
      <c r="E36" s="122"/>
      <c r="F36" s="122"/>
      <c r="G36" s="123"/>
    </row>
    <row r="37" spans="1:7" x14ac:dyDescent="0.25">
      <c r="A37" s="128" t="s">
        <v>11</v>
      </c>
      <c r="B37" s="128"/>
      <c r="C37" s="128"/>
      <c r="D37" s="128"/>
      <c r="E37" s="128"/>
      <c r="F37" s="128"/>
      <c r="G37" s="35">
        <f>G18+G19+G20++G21+G22+G23+G24+G25+G26+G27+G28+G29+G31+G33+G34</f>
        <v>0</v>
      </c>
    </row>
    <row r="38" spans="1:7" ht="12.75" customHeight="1" x14ac:dyDescent="0.25">
      <c r="A38" s="103"/>
      <c r="B38" s="103"/>
      <c r="C38" s="103"/>
      <c r="D38" s="103"/>
      <c r="E38" s="103"/>
      <c r="F38" s="103"/>
      <c r="G38" s="41"/>
    </row>
    <row r="39" spans="1:7" ht="15.75" thickBot="1" x14ac:dyDescent="0.3">
      <c r="A39" s="118" t="s">
        <v>12</v>
      </c>
      <c r="B39" s="119"/>
      <c r="C39" s="119"/>
      <c r="D39" s="119"/>
      <c r="E39" s="119"/>
      <c r="F39" s="119"/>
      <c r="G39" s="120"/>
    </row>
    <row r="40" spans="1:7" x14ac:dyDescent="0.25">
      <c r="A40" s="72">
        <v>23</v>
      </c>
      <c r="B40" s="132"/>
      <c r="C40" s="57" t="s">
        <v>77</v>
      </c>
      <c r="D40" s="55" t="s">
        <v>9</v>
      </c>
      <c r="E40" s="87">
        <v>1</v>
      </c>
      <c r="F40" s="48"/>
      <c r="G40" s="73">
        <f>E40*F40</f>
        <v>0</v>
      </c>
    </row>
    <row r="41" spans="1:7" x14ac:dyDescent="0.25">
      <c r="A41" s="76"/>
      <c r="B41" s="116"/>
      <c r="C41" s="3" t="s">
        <v>13</v>
      </c>
      <c r="D41" s="116"/>
      <c r="E41" s="116"/>
      <c r="F41" s="116"/>
      <c r="G41" s="117"/>
    </row>
    <row r="42" spans="1:7" x14ac:dyDescent="0.25">
      <c r="A42" s="76">
        <v>24</v>
      </c>
      <c r="B42" s="116"/>
      <c r="C42" s="37" t="s">
        <v>103</v>
      </c>
      <c r="D42" s="54" t="s">
        <v>9</v>
      </c>
      <c r="E42" s="88">
        <v>8</v>
      </c>
      <c r="F42" s="26"/>
      <c r="G42" s="74">
        <f t="shared" ref="G42:G52" si="5">E42*F42</f>
        <v>0</v>
      </c>
    </row>
    <row r="43" spans="1:7" x14ac:dyDescent="0.25">
      <c r="A43" s="76"/>
      <c r="B43" s="116"/>
      <c r="C43" s="3" t="s">
        <v>13</v>
      </c>
      <c r="D43" s="116"/>
      <c r="E43" s="116"/>
      <c r="F43" s="116"/>
      <c r="G43" s="117"/>
    </row>
    <row r="44" spans="1:7" x14ac:dyDescent="0.25">
      <c r="A44" s="76">
        <v>25</v>
      </c>
      <c r="B44" s="116"/>
      <c r="C44" s="37" t="s">
        <v>104</v>
      </c>
      <c r="D44" s="54" t="s">
        <v>9</v>
      </c>
      <c r="E44" s="88">
        <v>1</v>
      </c>
      <c r="F44" s="26"/>
      <c r="G44" s="74">
        <f t="shared" si="5"/>
        <v>0</v>
      </c>
    </row>
    <row r="45" spans="1:7" x14ac:dyDescent="0.25">
      <c r="A45" s="76"/>
      <c r="B45" s="116"/>
      <c r="C45" s="3" t="s">
        <v>105</v>
      </c>
      <c r="D45" s="116"/>
      <c r="E45" s="116"/>
      <c r="F45" s="116"/>
      <c r="G45" s="117"/>
    </row>
    <row r="46" spans="1:7" x14ac:dyDescent="0.25">
      <c r="A46" s="76">
        <v>26</v>
      </c>
      <c r="B46" s="116"/>
      <c r="C46" s="38" t="s">
        <v>106</v>
      </c>
      <c r="D46" s="54" t="s">
        <v>9</v>
      </c>
      <c r="E46" s="88">
        <v>6</v>
      </c>
      <c r="F46" s="26"/>
      <c r="G46" s="74">
        <f t="shared" si="5"/>
        <v>0</v>
      </c>
    </row>
    <row r="47" spans="1:7" x14ac:dyDescent="0.25">
      <c r="A47" s="76"/>
      <c r="B47" s="116"/>
      <c r="C47" s="3" t="s">
        <v>58</v>
      </c>
      <c r="D47" s="116"/>
      <c r="E47" s="116"/>
      <c r="F47" s="116"/>
      <c r="G47" s="117"/>
    </row>
    <row r="48" spans="1:7" x14ac:dyDescent="0.25">
      <c r="A48" s="76">
        <v>27</v>
      </c>
      <c r="B48" s="116"/>
      <c r="C48" s="38" t="s">
        <v>107</v>
      </c>
      <c r="D48" s="54" t="s">
        <v>9</v>
      </c>
      <c r="E48" s="88">
        <v>10</v>
      </c>
      <c r="F48" s="26"/>
      <c r="G48" s="74">
        <f t="shared" si="5"/>
        <v>0</v>
      </c>
    </row>
    <row r="49" spans="1:7" x14ac:dyDescent="0.25">
      <c r="A49" s="76"/>
      <c r="B49" s="116"/>
      <c r="C49" s="3" t="s">
        <v>57</v>
      </c>
      <c r="D49" s="116"/>
      <c r="E49" s="116"/>
      <c r="F49" s="116"/>
      <c r="G49" s="117"/>
    </row>
    <row r="50" spans="1:7" x14ac:dyDescent="0.25">
      <c r="A50" s="76">
        <v>28</v>
      </c>
      <c r="B50" s="116"/>
      <c r="C50" s="38" t="s">
        <v>108</v>
      </c>
      <c r="D50" s="54" t="s">
        <v>9</v>
      </c>
      <c r="E50" s="88">
        <v>1</v>
      </c>
      <c r="F50" s="26"/>
      <c r="G50" s="74">
        <f t="shared" si="5"/>
        <v>0</v>
      </c>
    </row>
    <row r="51" spans="1:7" x14ac:dyDescent="0.25">
      <c r="A51" s="76"/>
      <c r="B51" s="116"/>
      <c r="C51" s="3" t="s">
        <v>109</v>
      </c>
      <c r="D51" s="116"/>
      <c r="E51" s="116"/>
      <c r="F51" s="116"/>
      <c r="G51" s="117"/>
    </row>
    <row r="52" spans="1:7" x14ac:dyDescent="0.25">
      <c r="A52" s="76">
        <v>29</v>
      </c>
      <c r="B52" s="116"/>
      <c r="C52" s="39" t="s">
        <v>110</v>
      </c>
      <c r="D52" s="54" t="s">
        <v>9</v>
      </c>
      <c r="E52" s="88">
        <v>14</v>
      </c>
      <c r="F52" s="26"/>
      <c r="G52" s="74">
        <f t="shared" si="5"/>
        <v>0</v>
      </c>
    </row>
    <row r="53" spans="1:7" x14ac:dyDescent="0.25">
      <c r="A53" s="76"/>
      <c r="B53" s="116"/>
      <c r="C53" s="3" t="s">
        <v>111</v>
      </c>
      <c r="D53" s="129"/>
      <c r="E53" s="130"/>
      <c r="F53" s="130"/>
      <c r="G53" s="131"/>
    </row>
    <row r="54" spans="1:7" x14ac:dyDescent="0.25">
      <c r="A54" s="76">
        <v>30</v>
      </c>
      <c r="B54" s="116"/>
      <c r="C54" s="39" t="s">
        <v>112</v>
      </c>
      <c r="D54" s="54" t="s">
        <v>9</v>
      </c>
      <c r="E54" s="88">
        <v>49</v>
      </c>
      <c r="F54" s="26"/>
      <c r="G54" s="74">
        <f t="shared" ref="G54" si="6">E54*F54</f>
        <v>0</v>
      </c>
    </row>
    <row r="55" spans="1:7" x14ac:dyDescent="0.25">
      <c r="A55" s="76"/>
      <c r="B55" s="116"/>
      <c r="C55" s="3" t="s">
        <v>59</v>
      </c>
      <c r="D55" s="121"/>
      <c r="E55" s="122"/>
      <c r="F55" s="122"/>
      <c r="G55" s="123"/>
    </row>
    <row r="56" spans="1:7" x14ac:dyDescent="0.25">
      <c r="A56" s="76">
        <v>31</v>
      </c>
      <c r="B56" s="116"/>
      <c r="C56" s="39" t="s">
        <v>113</v>
      </c>
      <c r="D56" s="54" t="s">
        <v>9</v>
      </c>
      <c r="E56" s="88">
        <v>27</v>
      </c>
      <c r="F56" s="26"/>
      <c r="G56" s="74">
        <f t="shared" ref="G56" si="7">E56*F56</f>
        <v>0</v>
      </c>
    </row>
    <row r="57" spans="1:7" x14ac:dyDescent="0.25">
      <c r="A57" s="76"/>
      <c r="B57" s="116"/>
      <c r="C57" s="3" t="s">
        <v>111</v>
      </c>
      <c r="D57" s="116"/>
      <c r="E57" s="116"/>
      <c r="F57" s="116"/>
      <c r="G57" s="117"/>
    </row>
    <row r="58" spans="1:7" x14ac:dyDescent="0.25">
      <c r="A58" s="76">
        <v>32</v>
      </c>
      <c r="B58" s="116"/>
      <c r="C58" s="39" t="s">
        <v>114</v>
      </c>
      <c r="D58" s="54" t="s">
        <v>9</v>
      </c>
      <c r="E58" s="88">
        <v>39</v>
      </c>
      <c r="F58" s="26"/>
      <c r="G58" s="74">
        <f t="shared" ref="G58" si="8">E58*F58</f>
        <v>0</v>
      </c>
    </row>
    <row r="59" spans="1:7" x14ac:dyDescent="0.25">
      <c r="A59" s="76"/>
      <c r="B59" s="116"/>
      <c r="C59" s="3" t="s">
        <v>111</v>
      </c>
      <c r="D59" s="116"/>
      <c r="E59" s="116"/>
      <c r="F59" s="116"/>
      <c r="G59" s="117"/>
    </row>
    <row r="60" spans="1:7" x14ac:dyDescent="0.25">
      <c r="A60" s="76">
        <v>33</v>
      </c>
      <c r="B60" s="116"/>
      <c r="C60" s="39" t="s">
        <v>115</v>
      </c>
      <c r="D60" s="54" t="s">
        <v>9</v>
      </c>
      <c r="E60" s="88">
        <v>26</v>
      </c>
      <c r="F60" s="26"/>
      <c r="G60" s="74">
        <f t="shared" ref="G60" si="9">E60*F60</f>
        <v>0</v>
      </c>
    </row>
    <row r="61" spans="1:7" x14ac:dyDescent="0.25">
      <c r="A61" s="76"/>
      <c r="B61" s="116"/>
      <c r="C61" s="3" t="s">
        <v>111</v>
      </c>
      <c r="D61" s="116"/>
      <c r="E61" s="116"/>
      <c r="F61" s="116"/>
      <c r="G61" s="117"/>
    </row>
    <row r="62" spans="1:7" x14ac:dyDescent="0.25">
      <c r="A62" s="91">
        <v>34</v>
      </c>
      <c r="B62" s="116"/>
      <c r="C62" s="39" t="s">
        <v>116</v>
      </c>
      <c r="D62" s="89" t="s">
        <v>9</v>
      </c>
      <c r="E62" s="88">
        <v>20</v>
      </c>
      <c r="F62" s="26"/>
      <c r="G62" s="74">
        <f t="shared" ref="G62" si="10">E62*F62</f>
        <v>0</v>
      </c>
    </row>
    <row r="63" spans="1:7" x14ac:dyDescent="0.25">
      <c r="A63" s="91"/>
      <c r="B63" s="116"/>
      <c r="C63" s="4" t="s">
        <v>117</v>
      </c>
      <c r="D63" s="116"/>
      <c r="E63" s="116"/>
      <c r="F63" s="116"/>
      <c r="G63" s="117"/>
    </row>
    <row r="64" spans="1:7" x14ac:dyDescent="0.25">
      <c r="A64" s="91">
        <v>35</v>
      </c>
      <c r="B64" s="116"/>
      <c r="C64" s="39" t="s">
        <v>118</v>
      </c>
      <c r="D64" s="89" t="s">
        <v>9</v>
      </c>
      <c r="E64" s="88">
        <v>4</v>
      </c>
      <c r="F64" s="26"/>
      <c r="G64" s="74">
        <f t="shared" ref="G64" si="11">E64*F64</f>
        <v>0</v>
      </c>
    </row>
    <row r="65" spans="1:7" x14ac:dyDescent="0.25">
      <c r="A65" s="91"/>
      <c r="B65" s="116"/>
      <c r="C65" s="4" t="s">
        <v>59</v>
      </c>
      <c r="D65" s="116"/>
      <c r="E65" s="116"/>
      <c r="F65" s="116"/>
      <c r="G65" s="117"/>
    </row>
    <row r="66" spans="1:7" x14ac:dyDescent="0.25">
      <c r="A66" s="105">
        <v>36</v>
      </c>
      <c r="B66" s="116"/>
      <c r="C66" s="39" t="s">
        <v>119</v>
      </c>
      <c r="D66" s="104" t="s">
        <v>9</v>
      </c>
      <c r="E66" s="88">
        <v>10</v>
      </c>
      <c r="F66" s="26"/>
      <c r="G66" s="74">
        <f t="shared" ref="G66" si="12">E66*F66</f>
        <v>0</v>
      </c>
    </row>
    <row r="67" spans="1:7" x14ac:dyDescent="0.25">
      <c r="A67" s="105"/>
      <c r="B67" s="116"/>
      <c r="C67" s="3" t="s">
        <v>111</v>
      </c>
      <c r="D67" s="129"/>
      <c r="E67" s="130"/>
      <c r="F67" s="130"/>
      <c r="G67" s="131"/>
    </row>
    <row r="68" spans="1:7" x14ac:dyDescent="0.25">
      <c r="A68" s="105">
        <v>37</v>
      </c>
      <c r="B68" s="116"/>
      <c r="C68" s="39" t="s">
        <v>120</v>
      </c>
      <c r="D68" s="104" t="s">
        <v>9</v>
      </c>
      <c r="E68" s="88">
        <v>5</v>
      </c>
      <c r="F68" s="26"/>
      <c r="G68" s="74">
        <f t="shared" ref="G68" si="13">E68*F68</f>
        <v>0</v>
      </c>
    </row>
    <row r="69" spans="1:7" x14ac:dyDescent="0.25">
      <c r="A69" s="105"/>
      <c r="B69" s="116"/>
      <c r="C69" s="3" t="s">
        <v>59</v>
      </c>
      <c r="D69" s="121"/>
      <c r="E69" s="122"/>
      <c r="F69" s="122"/>
      <c r="G69" s="123"/>
    </row>
    <row r="70" spans="1:7" x14ac:dyDescent="0.25">
      <c r="A70" s="105">
        <v>38</v>
      </c>
      <c r="B70" s="116"/>
      <c r="C70" s="39" t="s">
        <v>121</v>
      </c>
      <c r="D70" s="104" t="s">
        <v>9</v>
      </c>
      <c r="E70" s="88">
        <v>24</v>
      </c>
      <c r="F70" s="26"/>
      <c r="G70" s="74">
        <f t="shared" ref="G70" si="14">E70*F70</f>
        <v>0</v>
      </c>
    </row>
    <row r="71" spans="1:7" x14ac:dyDescent="0.25">
      <c r="A71" s="105"/>
      <c r="B71" s="116"/>
      <c r="C71" s="3" t="s">
        <v>111</v>
      </c>
      <c r="D71" s="116"/>
      <c r="E71" s="116"/>
      <c r="F71" s="116"/>
      <c r="G71" s="117"/>
    </row>
    <row r="72" spans="1:7" x14ac:dyDescent="0.25">
      <c r="A72" s="105">
        <v>39</v>
      </c>
      <c r="B72" s="116"/>
      <c r="C72" s="39" t="s">
        <v>122</v>
      </c>
      <c r="D72" s="104" t="s">
        <v>9</v>
      </c>
      <c r="E72" s="88">
        <v>16</v>
      </c>
      <c r="F72" s="26"/>
      <c r="G72" s="74">
        <f t="shared" ref="G72" si="15">E72*F72</f>
        <v>0</v>
      </c>
    </row>
    <row r="73" spans="1:7" x14ac:dyDescent="0.25">
      <c r="A73" s="105"/>
      <c r="B73" s="116"/>
      <c r="C73" s="3" t="s">
        <v>111</v>
      </c>
      <c r="D73" s="116"/>
      <c r="E73" s="116"/>
      <c r="F73" s="116"/>
      <c r="G73" s="117"/>
    </row>
    <row r="74" spans="1:7" x14ac:dyDescent="0.25">
      <c r="A74" s="105">
        <v>40</v>
      </c>
      <c r="B74" s="116"/>
      <c r="C74" s="39" t="s">
        <v>123</v>
      </c>
      <c r="D74" s="104" t="s">
        <v>9</v>
      </c>
      <c r="E74" s="88">
        <v>12</v>
      </c>
      <c r="F74" s="26"/>
      <c r="G74" s="74">
        <f t="shared" ref="G74" si="16">E74*F74</f>
        <v>0</v>
      </c>
    </row>
    <row r="75" spans="1:7" x14ac:dyDescent="0.25">
      <c r="A75" s="105"/>
      <c r="B75" s="116"/>
      <c r="C75" s="3" t="s">
        <v>59</v>
      </c>
      <c r="D75" s="116"/>
      <c r="E75" s="116"/>
      <c r="F75" s="116"/>
      <c r="G75" s="117"/>
    </row>
    <row r="76" spans="1:7" x14ac:dyDescent="0.25">
      <c r="A76" s="105">
        <v>41</v>
      </c>
      <c r="B76" s="116"/>
      <c r="C76" s="39" t="s">
        <v>124</v>
      </c>
      <c r="D76" s="104" t="s">
        <v>9</v>
      </c>
      <c r="E76" s="88">
        <v>13</v>
      </c>
      <c r="F76" s="26"/>
      <c r="G76" s="74">
        <f t="shared" ref="G76" si="17">E76*F76</f>
        <v>0</v>
      </c>
    </row>
    <row r="77" spans="1:7" x14ac:dyDescent="0.25">
      <c r="A77" s="105"/>
      <c r="B77" s="116"/>
      <c r="C77" s="4" t="s">
        <v>111</v>
      </c>
      <c r="D77" s="116"/>
      <c r="E77" s="116"/>
      <c r="F77" s="116"/>
      <c r="G77" s="117"/>
    </row>
    <row r="78" spans="1:7" x14ac:dyDescent="0.25">
      <c r="A78" s="105">
        <v>42</v>
      </c>
      <c r="B78" s="116"/>
      <c r="C78" s="39" t="s">
        <v>125</v>
      </c>
      <c r="D78" s="104" t="s">
        <v>9</v>
      </c>
      <c r="E78" s="88">
        <v>12</v>
      </c>
      <c r="F78" s="26"/>
      <c r="G78" s="74">
        <f t="shared" ref="G78" si="18">E78*F78</f>
        <v>0</v>
      </c>
    </row>
    <row r="79" spans="1:7" x14ac:dyDescent="0.25">
      <c r="A79" s="105"/>
      <c r="B79" s="116"/>
      <c r="C79" s="4" t="s">
        <v>111</v>
      </c>
      <c r="D79" s="116"/>
      <c r="E79" s="116"/>
      <c r="F79" s="116"/>
      <c r="G79" s="117"/>
    </row>
    <row r="80" spans="1:7" x14ac:dyDescent="0.25">
      <c r="A80" s="105">
        <v>43</v>
      </c>
      <c r="B80" s="116"/>
      <c r="C80" s="39" t="s">
        <v>126</v>
      </c>
      <c r="D80" s="104" t="s">
        <v>9</v>
      </c>
      <c r="E80" s="88">
        <v>25</v>
      </c>
      <c r="F80" s="26"/>
      <c r="G80" s="74">
        <f t="shared" ref="G80" si="19">E80*F80</f>
        <v>0</v>
      </c>
    </row>
    <row r="81" spans="1:7" x14ac:dyDescent="0.25">
      <c r="A81" s="105"/>
      <c r="B81" s="116"/>
      <c r="C81" s="3" t="s">
        <v>117</v>
      </c>
      <c r="D81" s="129"/>
      <c r="E81" s="130"/>
      <c r="F81" s="130"/>
      <c r="G81" s="131"/>
    </row>
    <row r="82" spans="1:7" x14ac:dyDescent="0.25">
      <c r="A82" s="105">
        <v>44</v>
      </c>
      <c r="B82" s="116"/>
      <c r="C82" s="39" t="s">
        <v>127</v>
      </c>
      <c r="D82" s="104" t="s">
        <v>9</v>
      </c>
      <c r="E82" s="88">
        <v>15</v>
      </c>
      <c r="F82" s="26"/>
      <c r="G82" s="74">
        <f t="shared" ref="G82" si="20">E82*F82</f>
        <v>0</v>
      </c>
    </row>
    <row r="83" spans="1:7" x14ac:dyDescent="0.25">
      <c r="A83" s="105"/>
      <c r="B83" s="116"/>
      <c r="C83" s="3" t="s">
        <v>111</v>
      </c>
      <c r="D83" s="121"/>
      <c r="E83" s="122"/>
      <c r="F83" s="122"/>
      <c r="G83" s="123"/>
    </row>
    <row r="84" spans="1:7" x14ac:dyDescent="0.25">
      <c r="A84" s="105">
        <v>45</v>
      </c>
      <c r="B84" s="116"/>
      <c r="C84" s="39" t="s">
        <v>128</v>
      </c>
      <c r="D84" s="104" t="s">
        <v>9</v>
      </c>
      <c r="E84" s="88">
        <v>12</v>
      </c>
      <c r="F84" s="26"/>
      <c r="G84" s="74">
        <f t="shared" ref="G84" si="21">E84*F84</f>
        <v>0</v>
      </c>
    </row>
    <row r="85" spans="1:7" x14ac:dyDescent="0.25">
      <c r="A85" s="105"/>
      <c r="B85" s="116"/>
      <c r="C85" s="3" t="s">
        <v>59</v>
      </c>
      <c r="D85" s="116"/>
      <c r="E85" s="116"/>
      <c r="F85" s="116"/>
      <c r="G85" s="117"/>
    </row>
    <row r="86" spans="1:7" x14ac:dyDescent="0.25">
      <c r="A86" s="105">
        <v>46</v>
      </c>
      <c r="B86" s="116"/>
      <c r="C86" s="39" t="s">
        <v>129</v>
      </c>
      <c r="D86" s="104" t="s">
        <v>9</v>
      </c>
      <c r="E86" s="88">
        <v>10</v>
      </c>
      <c r="F86" s="26"/>
      <c r="G86" s="74">
        <f t="shared" ref="G86" si="22">E86*F86</f>
        <v>0</v>
      </c>
    </row>
    <row r="87" spans="1:7" x14ac:dyDescent="0.25">
      <c r="A87" s="105"/>
      <c r="B87" s="116"/>
      <c r="C87" s="3" t="s">
        <v>111</v>
      </c>
      <c r="D87" s="116"/>
      <c r="E87" s="116"/>
      <c r="F87" s="116"/>
      <c r="G87" s="117"/>
    </row>
    <row r="88" spans="1:7" x14ac:dyDescent="0.25">
      <c r="A88" s="105">
        <v>47</v>
      </c>
      <c r="B88" s="116"/>
      <c r="C88" s="39" t="s">
        <v>130</v>
      </c>
      <c r="D88" s="104" t="s">
        <v>9</v>
      </c>
      <c r="E88" s="88">
        <v>14</v>
      </c>
      <c r="F88" s="26"/>
      <c r="G88" s="74">
        <f t="shared" ref="G88" si="23">E88*F88</f>
        <v>0</v>
      </c>
    </row>
    <row r="89" spans="1:7" x14ac:dyDescent="0.25">
      <c r="A89" s="105"/>
      <c r="B89" s="116"/>
      <c r="C89" s="3" t="s">
        <v>111</v>
      </c>
      <c r="D89" s="116"/>
      <c r="E89" s="116"/>
      <c r="F89" s="116"/>
      <c r="G89" s="117"/>
    </row>
    <row r="90" spans="1:7" x14ac:dyDescent="0.25">
      <c r="A90" s="105">
        <v>48</v>
      </c>
      <c r="B90" s="116"/>
      <c r="C90" s="39" t="s">
        <v>131</v>
      </c>
      <c r="D90" s="104" t="s">
        <v>9</v>
      </c>
      <c r="E90" s="88">
        <v>1</v>
      </c>
      <c r="F90" s="26"/>
      <c r="G90" s="74">
        <f t="shared" ref="G90" si="24">E90*F90</f>
        <v>0</v>
      </c>
    </row>
    <row r="91" spans="1:7" x14ac:dyDescent="0.25">
      <c r="A91" s="105"/>
      <c r="B91" s="116"/>
      <c r="C91" s="4" t="s">
        <v>117</v>
      </c>
      <c r="D91" s="116"/>
      <c r="E91" s="116"/>
      <c r="F91" s="116"/>
      <c r="G91" s="117"/>
    </row>
    <row r="92" spans="1:7" x14ac:dyDescent="0.25">
      <c r="A92" s="105">
        <v>49</v>
      </c>
      <c r="B92" s="116"/>
      <c r="C92" s="39" t="s">
        <v>132</v>
      </c>
      <c r="D92" s="104" t="s">
        <v>9</v>
      </c>
      <c r="E92" s="88">
        <v>5</v>
      </c>
      <c r="F92" s="26"/>
      <c r="G92" s="74">
        <f t="shared" ref="G92" si="25">E92*F92</f>
        <v>0</v>
      </c>
    </row>
    <row r="93" spans="1:7" x14ac:dyDescent="0.25">
      <c r="A93" s="105"/>
      <c r="B93" s="116"/>
      <c r="C93" s="4" t="s">
        <v>111</v>
      </c>
      <c r="D93" s="116"/>
      <c r="E93" s="116"/>
      <c r="F93" s="116"/>
      <c r="G93" s="117"/>
    </row>
    <row r="94" spans="1:7" x14ac:dyDescent="0.25">
      <c r="A94" s="105">
        <v>50</v>
      </c>
      <c r="B94" s="116"/>
      <c r="C94" s="39" t="s">
        <v>133</v>
      </c>
      <c r="D94" s="104" t="s">
        <v>9</v>
      </c>
      <c r="E94" s="88">
        <v>12</v>
      </c>
      <c r="F94" s="26"/>
      <c r="G94" s="74">
        <f t="shared" ref="G94" si="26">E94*F94</f>
        <v>0</v>
      </c>
    </row>
    <row r="95" spans="1:7" x14ac:dyDescent="0.25">
      <c r="A95" s="105"/>
      <c r="B95" s="116"/>
      <c r="C95" s="3" t="s">
        <v>111</v>
      </c>
      <c r="D95" s="129"/>
      <c r="E95" s="130"/>
      <c r="F95" s="130"/>
      <c r="G95" s="131"/>
    </row>
    <row r="96" spans="1:7" x14ac:dyDescent="0.25">
      <c r="A96" s="105">
        <v>51</v>
      </c>
      <c r="B96" s="116"/>
      <c r="C96" s="39" t="s">
        <v>134</v>
      </c>
      <c r="D96" s="104" t="s">
        <v>9</v>
      </c>
      <c r="E96" s="88">
        <v>4</v>
      </c>
      <c r="F96" s="26"/>
      <c r="G96" s="74">
        <f t="shared" ref="G96" si="27">E96*F96</f>
        <v>0</v>
      </c>
    </row>
    <row r="97" spans="1:7" x14ac:dyDescent="0.25">
      <c r="A97" s="105"/>
      <c r="B97" s="116"/>
      <c r="C97" s="3" t="s">
        <v>111</v>
      </c>
      <c r="D97" s="121"/>
      <c r="E97" s="122"/>
      <c r="F97" s="122"/>
      <c r="G97" s="123"/>
    </row>
    <row r="98" spans="1:7" x14ac:dyDescent="0.25">
      <c r="A98" s="105">
        <v>52</v>
      </c>
      <c r="B98" s="116"/>
      <c r="C98" s="39" t="s">
        <v>135</v>
      </c>
      <c r="D98" s="104" t="s">
        <v>9</v>
      </c>
      <c r="E98" s="88">
        <v>35</v>
      </c>
      <c r="F98" s="26"/>
      <c r="G98" s="74">
        <f t="shared" ref="G98" si="28">E98*F98</f>
        <v>0</v>
      </c>
    </row>
    <row r="99" spans="1:7" x14ac:dyDescent="0.25">
      <c r="A99" s="105"/>
      <c r="B99" s="116"/>
      <c r="C99" s="3" t="s">
        <v>59</v>
      </c>
      <c r="D99" s="116"/>
      <c r="E99" s="116"/>
      <c r="F99" s="116"/>
      <c r="G99" s="117"/>
    </row>
    <row r="100" spans="1:7" x14ac:dyDescent="0.25">
      <c r="A100" s="105">
        <v>53</v>
      </c>
      <c r="B100" s="116"/>
      <c r="C100" s="39" t="s">
        <v>78</v>
      </c>
      <c r="D100" s="104" t="s">
        <v>9</v>
      </c>
      <c r="E100" s="88">
        <v>1</v>
      </c>
      <c r="F100" s="26"/>
      <c r="G100" s="74">
        <f t="shared" ref="G100" si="29">E100*F100</f>
        <v>0</v>
      </c>
    </row>
    <row r="101" spans="1:7" x14ac:dyDescent="0.25">
      <c r="A101" s="105"/>
      <c r="B101" s="116"/>
      <c r="C101" s="3" t="s">
        <v>59</v>
      </c>
      <c r="D101" s="116"/>
      <c r="E101" s="116"/>
      <c r="F101" s="116"/>
      <c r="G101" s="117"/>
    </row>
    <row r="102" spans="1:7" x14ac:dyDescent="0.25">
      <c r="A102" s="105">
        <v>54</v>
      </c>
      <c r="B102" s="116"/>
      <c r="C102" s="39" t="s">
        <v>79</v>
      </c>
      <c r="D102" s="104" t="s">
        <v>9</v>
      </c>
      <c r="E102" s="88">
        <v>1</v>
      </c>
      <c r="F102" s="26"/>
      <c r="G102" s="74">
        <f t="shared" ref="G102" si="30">E102*F102</f>
        <v>0</v>
      </c>
    </row>
    <row r="103" spans="1:7" x14ac:dyDescent="0.25">
      <c r="A103" s="105"/>
      <c r="B103" s="116"/>
      <c r="C103" s="3" t="s">
        <v>59</v>
      </c>
      <c r="D103" s="116"/>
      <c r="E103" s="116"/>
      <c r="F103" s="116"/>
      <c r="G103" s="117"/>
    </row>
    <row r="104" spans="1:7" x14ac:dyDescent="0.25">
      <c r="A104" s="105">
        <v>55</v>
      </c>
      <c r="B104" s="116"/>
      <c r="C104" s="39" t="s">
        <v>136</v>
      </c>
      <c r="D104" s="104" t="s">
        <v>9</v>
      </c>
      <c r="E104" s="88">
        <v>104</v>
      </c>
      <c r="F104" s="26"/>
      <c r="G104" s="74">
        <f t="shared" ref="G104" si="31">E104*F104</f>
        <v>0</v>
      </c>
    </row>
    <row r="105" spans="1:7" x14ac:dyDescent="0.25">
      <c r="A105" s="105"/>
      <c r="B105" s="116"/>
      <c r="C105" s="4" t="s">
        <v>111</v>
      </c>
      <c r="D105" s="116"/>
      <c r="E105" s="116"/>
      <c r="F105" s="116"/>
      <c r="G105" s="117"/>
    </row>
    <row r="106" spans="1:7" x14ac:dyDescent="0.25">
      <c r="A106" s="105">
        <v>56</v>
      </c>
      <c r="B106" s="116"/>
      <c r="C106" s="39" t="s">
        <v>137</v>
      </c>
      <c r="D106" s="104" t="s">
        <v>9</v>
      </c>
      <c r="E106" s="88">
        <v>128</v>
      </c>
      <c r="F106" s="26"/>
      <c r="G106" s="74">
        <f t="shared" ref="G106" si="32">E106*F106</f>
        <v>0</v>
      </c>
    </row>
    <row r="107" spans="1:7" x14ac:dyDescent="0.25">
      <c r="A107" s="105"/>
      <c r="B107" s="116"/>
      <c r="C107" s="4" t="s">
        <v>111</v>
      </c>
      <c r="D107" s="116"/>
      <c r="E107" s="116"/>
      <c r="F107" s="116"/>
      <c r="G107" s="117"/>
    </row>
    <row r="108" spans="1:7" x14ac:dyDescent="0.25">
      <c r="A108" s="105">
        <v>57</v>
      </c>
      <c r="B108" s="116"/>
      <c r="C108" s="39" t="s">
        <v>138</v>
      </c>
      <c r="D108" s="104" t="s">
        <v>9</v>
      </c>
      <c r="E108" s="88">
        <v>60</v>
      </c>
      <c r="F108" s="26"/>
      <c r="G108" s="74">
        <f t="shared" ref="G108" si="33">E108*F108</f>
        <v>0</v>
      </c>
    </row>
    <row r="109" spans="1:7" x14ac:dyDescent="0.25">
      <c r="A109" s="105"/>
      <c r="B109" s="116"/>
      <c r="C109" s="4" t="s">
        <v>139</v>
      </c>
      <c r="D109" s="116"/>
      <c r="E109" s="116"/>
      <c r="F109" s="116"/>
      <c r="G109" s="117"/>
    </row>
    <row r="110" spans="1:7" x14ac:dyDescent="0.25">
      <c r="A110" s="105">
        <v>58</v>
      </c>
      <c r="B110" s="116"/>
      <c r="C110" s="39" t="s">
        <v>140</v>
      </c>
      <c r="D110" s="104" t="s">
        <v>9</v>
      </c>
      <c r="E110" s="88">
        <v>40</v>
      </c>
      <c r="F110" s="26"/>
      <c r="G110" s="74">
        <f t="shared" ref="G110" si="34">E110*F110</f>
        <v>0</v>
      </c>
    </row>
    <row r="111" spans="1:7" x14ac:dyDescent="0.25">
      <c r="A111" s="105"/>
      <c r="B111" s="116"/>
      <c r="C111" s="4" t="s">
        <v>143</v>
      </c>
      <c r="D111" s="116"/>
      <c r="E111" s="116"/>
      <c r="F111" s="116"/>
      <c r="G111" s="117"/>
    </row>
    <row r="112" spans="1:7" x14ac:dyDescent="0.25">
      <c r="A112" s="76">
        <v>59</v>
      </c>
      <c r="B112" s="116"/>
      <c r="C112" s="39" t="s">
        <v>141</v>
      </c>
      <c r="D112" s="54" t="s">
        <v>9</v>
      </c>
      <c r="E112" s="88">
        <v>20</v>
      </c>
      <c r="F112" s="26"/>
      <c r="G112" s="74">
        <f t="shared" ref="G112" si="35">E112*F112</f>
        <v>0</v>
      </c>
    </row>
    <row r="113" spans="1:7" x14ac:dyDescent="0.25">
      <c r="A113" s="76"/>
      <c r="B113" s="116"/>
      <c r="C113" s="4" t="s">
        <v>142</v>
      </c>
      <c r="D113" s="116"/>
      <c r="E113" s="116"/>
      <c r="F113" s="116"/>
      <c r="G113" s="117"/>
    </row>
    <row r="114" spans="1:7" x14ac:dyDescent="0.25">
      <c r="A114" s="127" t="s">
        <v>14</v>
      </c>
      <c r="B114" s="127"/>
      <c r="C114" s="127"/>
      <c r="D114" s="127"/>
      <c r="E114" s="127"/>
      <c r="F114" s="127"/>
      <c r="G114" s="35">
        <f>G40+G42+G44+G46+G48+G50+G52+G54+G56+G58+G60+G62+G64+G66+G68+G70+G72+G74+G76+G78+G80+G82+G86+G84+G88+G90+G92+G94+G96+G98+G100+G102+G104+G106+G108+G110+G112</f>
        <v>0</v>
      </c>
    </row>
    <row r="115" spans="1:7" s="100" customFormat="1" x14ac:dyDescent="0.25">
      <c r="A115" s="106"/>
      <c r="B115" s="97"/>
      <c r="C115" s="97"/>
      <c r="D115" s="97"/>
      <c r="E115" s="97"/>
      <c r="F115" s="97"/>
      <c r="G115" s="107"/>
    </row>
    <row r="116" spans="1:7" ht="15.75" thickBot="1" x14ac:dyDescent="0.3">
      <c r="A116" s="118" t="s">
        <v>15</v>
      </c>
      <c r="B116" s="119"/>
      <c r="C116" s="119"/>
      <c r="D116" s="119"/>
      <c r="E116" s="119"/>
      <c r="F116" s="119"/>
      <c r="G116" s="120"/>
    </row>
    <row r="117" spans="1:7" ht="30" x14ac:dyDescent="0.25">
      <c r="A117" s="72">
        <v>60</v>
      </c>
      <c r="B117" s="132"/>
      <c r="C117" s="47" t="s">
        <v>16</v>
      </c>
      <c r="D117" s="90" t="s">
        <v>17</v>
      </c>
      <c r="E117" s="84">
        <v>8</v>
      </c>
      <c r="F117" s="48"/>
      <c r="G117" s="73">
        <f>E117*F117</f>
        <v>0</v>
      </c>
    </row>
    <row r="118" spans="1:7" x14ac:dyDescent="0.25">
      <c r="A118" s="91"/>
      <c r="B118" s="116"/>
      <c r="C118" s="30" t="s">
        <v>144</v>
      </c>
      <c r="D118" s="116"/>
      <c r="E118" s="116"/>
      <c r="F118" s="116"/>
      <c r="G118" s="117"/>
    </row>
    <row r="119" spans="1:7" x14ac:dyDescent="0.25">
      <c r="A119" s="91">
        <v>61</v>
      </c>
      <c r="B119" s="116"/>
      <c r="C119" s="26" t="s">
        <v>18</v>
      </c>
      <c r="D119" s="89" t="s">
        <v>17</v>
      </c>
      <c r="E119" s="85">
        <v>13</v>
      </c>
      <c r="F119" s="26"/>
      <c r="G119" s="74">
        <f>E119*F119</f>
        <v>0</v>
      </c>
    </row>
    <row r="120" spans="1:7" x14ac:dyDescent="0.25">
      <c r="A120" s="91"/>
      <c r="B120" s="116"/>
      <c r="C120" s="30" t="s">
        <v>61</v>
      </c>
      <c r="D120" s="116"/>
      <c r="E120" s="116"/>
      <c r="F120" s="116"/>
      <c r="G120" s="117"/>
    </row>
    <row r="121" spans="1:7" ht="45" x14ac:dyDescent="0.25">
      <c r="A121" s="91">
        <v>62</v>
      </c>
      <c r="B121" s="116"/>
      <c r="C121" s="36" t="s">
        <v>60</v>
      </c>
      <c r="D121" s="89" t="s">
        <v>9</v>
      </c>
      <c r="E121" s="85">
        <v>30</v>
      </c>
      <c r="F121" s="26"/>
      <c r="G121" s="74">
        <f>E121*F121</f>
        <v>0</v>
      </c>
    </row>
    <row r="122" spans="1:7" ht="34.5" customHeight="1" x14ac:dyDescent="0.25">
      <c r="A122" s="91">
        <v>63</v>
      </c>
      <c r="B122" s="116"/>
      <c r="C122" s="29" t="s">
        <v>19</v>
      </c>
      <c r="D122" s="89" t="s">
        <v>9</v>
      </c>
      <c r="E122" s="85">
        <v>90</v>
      </c>
      <c r="F122" s="26"/>
      <c r="G122" s="74">
        <f>E122*F122</f>
        <v>0</v>
      </c>
    </row>
    <row r="123" spans="1:7" x14ac:dyDescent="0.25">
      <c r="A123" s="91">
        <v>64</v>
      </c>
      <c r="B123" s="116"/>
      <c r="C123" s="36" t="s">
        <v>80</v>
      </c>
      <c r="D123" s="33" t="s">
        <v>56</v>
      </c>
      <c r="E123" s="85">
        <v>20</v>
      </c>
      <c r="F123" s="26"/>
      <c r="G123" s="74">
        <f>E123*F123</f>
        <v>0</v>
      </c>
    </row>
    <row r="124" spans="1:7" x14ac:dyDescent="0.25">
      <c r="A124" s="91">
        <v>65</v>
      </c>
      <c r="B124" s="116"/>
      <c r="C124" s="94" t="s">
        <v>87</v>
      </c>
      <c r="D124" s="33" t="s">
        <v>17</v>
      </c>
      <c r="E124" s="85">
        <v>3</v>
      </c>
      <c r="F124" s="42"/>
      <c r="G124" s="74">
        <f>E124*F124</f>
        <v>0</v>
      </c>
    </row>
    <row r="125" spans="1:7" ht="30.75" customHeight="1" x14ac:dyDescent="0.25">
      <c r="A125" s="91"/>
      <c r="B125" s="116"/>
      <c r="C125" s="95" t="s">
        <v>88</v>
      </c>
      <c r="D125" s="116"/>
      <c r="E125" s="116"/>
      <c r="F125" s="116"/>
      <c r="G125" s="117"/>
    </row>
    <row r="126" spans="1:7" x14ac:dyDescent="0.25">
      <c r="A126" s="91">
        <v>66</v>
      </c>
      <c r="B126" s="116"/>
      <c r="C126" s="94" t="s">
        <v>89</v>
      </c>
      <c r="D126" s="33" t="s">
        <v>17</v>
      </c>
      <c r="E126" s="85">
        <v>3</v>
      </c>
      <c r="F126" s="42"/>
      <c r="G126" s="74">
        <f>E126*F126</f>
        <v>0</v>
      </c>
    </row>
    <row r="127" spans="1:7" ht="44.25" customHeight="1" x14ac:dyDescent="0.25">
      <c r="A127" s="91"/>
      <c r="B127" s="116"/>
      <c r="C127" s="95" t="s">
        <v>90</v>
      </c>
      <c r="D127" s="116"/>
      <c r="E127" s="116"/>
      <c r="F127" s="116"/>
      <c r="G127" s="117"/>
    </row>
    <row r="128" spans="1:7" x14ac:dyDescent="0.25">
      <c r="A128" s="91">
        <v>67</v>
      </c>
      <c r="B128" s="116"/>
      <c r="C128" s="26" t="s">
        <v>20</v>
      </c>
      <c r="D128" s="89" t="s">
        <v>21</v>
      </c>
      <c r="E128" s="85">
        <v>2</v>
      </c>
      <c r="F128" s="26"/>
      <c r="G128" s="74">
        <f>E128*F128</f>
        <v>0</v>
      </c>
    </row>
    <row r="129" spans="1:7" ht="46.5" customHeight="1" x14ac:dyDescent="0.25">
      <c r="A129" s="91"/>
      <c r="B129" s="116"/>
      <c r="C129" s="31" t="s">
        <v>85</v>
      </c>
      <c r="D129" s="116"/>
      <c r="E129" s="116"/>
      <c r="F129" s="116"/>
      <c r="G129" s="117"/>
    </row>
    <row r="130" spans="1:7" x14ac:dyDescent="0.25">
      <c r="A130" s="91">
        <v>68</v>
      </c>
      <c r="B130" s="116"/>
      <c r="C130" s="26" t="s">
        <v>23</v>
      </c>
      <c r="D130" s="89" t="s">
        <v>21</v>
      </c>
      <c r="E130" s="85">
        <v>9</v>
      </c>
      <c r="F130" s="26"/>
      <c r="G130" s="74">
        <f>E130*F130</f>
        <v>0</v>
      </c>
    </row>
    <row r="131" spans="1:7" x14ac:dyDescent="0.25">
      <c r="A131" s="134"/>
      <c r="B131" s="116"/>
      <c r="C131" s="30" t="s">
        <v>61</v>
      </c>
      <c r="D131" s="116"/>
      <c r="E131" s="116"/>
      <c r="F131" s="116"/>
      <c r="G131" s="117"/>
    </row>
    <row r="132" spans="1:7" x14ac:dyDescent="0.25">
      <c r="A132" s="134"/>
      <c r="B132" s="116"/>
      <c r="C132" s="30" t="s">
        <v>24</v>
      </c>
      <c r="D132" s="116"/>
      <c r="E132" s="116"/>
      <c r="F132" s="116"/>
      <c r="G132" s="117"/>
    </row>
    <row r="133" spans="1:7" ht="30" x14ac:dyDescent="0.25">
      <c r="A133" s="91">
        <v>69</v>
      </c>
      <c r="B133" s="89"/>
      <c r="C133" s="36" t="s">
        <v>100</v>
      </c>
      <c r="D133" s="89" t="s">
        <v>73</v>
      </c>
      <c r="E133" s="85">
        <v>2</v>
      </c>
      <c r="F133" s="26"/>
      <c r="G133" s="74">
        <f>E133*F133</f>
        <v>0</v>
      </c>
    </row>
    <row r="134" spans="1:7" x14ac:dyDescent="0.25">
      <c r="A134" s="91"/>
      <c r="B134" s="89"/>
      <c r="C134" s="31" t="s">
        <v>153</v>
      </c>
      <c r="D134" s="116"/>
      <c r="E134" s="116"/>
      <c r="F134" s="116"/>
      <c r="G134" s="117"/>
    </row>
    <row r="135" spans="1:7" x14ac:dyDescent="0.25">
      <c r="A135" s="91">
        <v>70</v>
      </c>
      <c r="B135" s="33" t="s">
        <v>43</v>
      </c>
      <c r="C135" s="92" t="s">
        <v>84</v>
      </c>
      <c r="D135" s="89" t="s">
        <v>10</v>
      </c>
      <c r="E135" s="85">
        <v>24</v>
      </c>
      <c r="F135" s="26"/>
      <c r="G135" s="74">
        <f>E135*F135</f>
        <v>0</v>
      </c>
    </row>
    <row r="136" spans="1:7" ht="30" x14ac:dyDescent="0.25">
      <c r="A136" s="91"/>
      <c r="B136" s="89"/>
      <c r="C136" s="31" t="s">
        <v>81</v>
      </c>
      <c r="D136" s="116"/>
      <c r="E136" s="116"/>
      <c r="F136" s="116"/>
      <c r="G136" s="117"/>
    </row>
    <row r="137" spans="1:7" x14ac:dyDescent="0.25">
      <c r="A137" s="127" t="s">
        <v>22</v>
      </c>
      <c r="B137" s="127"/>
      <c r="C137" s="127"/>
      <c r="D137" s="127"/>
      <c r="E137" s="127"/>
      <c r="F137" s="127"/>
      <c r="G137" s="35">
        <f>G117+G119+G121+G122+G123+G124+G126+G128+G130+G133+G135</f>
        <v>0</v>
      </c>
    </row>
    <row r="138" spans="1:7" ht="15.75" customHeight="1" x14ac:dyDescent="0.25">
      <c r="A138" s="40"/>
      <c r="B138" s="40"/>
      <c r="C138" s="40"/>
      <c r="D138" s="40"/>
      <c r="E138" s="40"/>
      <c r="F138" s="40"/>
      <c r="G138" s="41"/>
    </row>
    <row r="139" spans="1:7" ht="15.75" thickBot="1" x14ac:dyDescent="0.3">
      <c r="A139" s="118" t="s">
        <v>62</v>
      </c>
      <c r="B139" s="119"/>
      <c r="C139" s="119"/>
      <c r="D139" s="119"/>
      <c r="E139" s="119"/>
      <c r="F139" s="119"/>
      <c r="G139" s="120"/>
    </row>
    <row r="140" spans="1:7" ht="17.25" x14ac:dyDescent="0.25">
      <c r="A140" s="72">
        <v>71</v>
      </c>
      <c r="B140" s="52" t="s">
        <v>63</v>
      </c>
      <c r="C140" s="53" t="s">
        <v>92</v>
      </c>
      <c r="D140" s="55" t="s">
        <v>21</v>
      </c>
      <c r="E140" s="84">
        <v>30</v>
      </c>
      <c r="F140" s="48"/>
      <c r="G140" s="73">
        <f>E140*F140</f>
        <v>0</v>
      </c>
    </row>
    <row r="141" spans="1:7" ht="19.5" customHeight="1" x14ac:dyDescent="0.25">
      <c r="A141" s="76"/>
      <c r="B141" s="2"/>
      <c r="C141" s="31" t="s">
        <v>158</v>
      </c>
      <c r="D141" s="116"/>
      <c r="E141" s="116"/>
      <c r="F141" s="116"/>
      <c r="G141" s="117"/>
    </row>
    <row r="142" spans="1:7" x14ac:dyDescent="0.25">
      <c r="A142" s="76">
        <v>72</v>
      </c>
      <c r="B142" s="2" t="s">
        <v>43</v>
      </c>
      <c r="C142" s="26" t="s">
        <v>23</v>
      </c>
      <c r="D142" s="54" t="s">
        <v>21</v>
      </c>
      <c r="E142" s="85">
        <v>30</v>
      </c>
      <c r="F142" s="26"/>
      <c r="G142" s="74">
        <f t="shared" ref="G142:G150" si="36">E142*F142</f>
        <v>0</v>
      </c>
    </row>
    <row r="143" spans="1:7" ht="45" x14ac:dyDescent="0.25">
      <c r="A143" s="76">
        <v>73</v>
      </c>
      <c r="B143" s="2">
        <v>185804211</v>
      </c>
      <c r="C143" s="36" t="s">
        <v>156</v>
      </c>
      <c r="D143" s="33" t="s">
        <v>42</v>
      </c>
      <c r="E143" s="85">
        <v>745</v>
      </c>
      <c r="F143" s="26"/>
      <c r="G143" s="74">
        <f t="shared" si="36"/>
        <v>0</v>
      </c>
    </row>
    <row r="144" spans="1:7" ht="15.75" customHeight="1" x14ac:dyDescent="0.25">
      <c r="A144" s="82"/>
      <c r="B144" s="83"/>
      <c r="C144" s="96" t="s">
        <v>157</v>
      </c>
      <c r="D144" s="121"/>
      <c r="E144" s="122"/>
      <c r="F144" s="122"/>
      <c r="G144" s="123"/>
    </row>
    <row r="145" spans="1:7" x14ac:dyDescent="0.25">
      <c r="A145" s="76">
        <v>74</v>
      </c>
      <c r="B145" s="2">
        <v>184852322</v>
      </c>
      <c r="C145" s="36" t="s">
        <v>64</v>
      </c>
      <c r="D145" s="54" t="s">
        <v>9</v>
      </c>
      <c r="E145" s="85">
        <v>10</v>
      </c>
      <c r="F145" s="26"/>
      <c r="G145" s="74">
        <f t="shared" si="36"/>
        <v>0</v>
      </c>
    </row>
    <row r="146" spans="1:7" ht="30" x14ac:dyDescent="0.25">
      <c r="A146" s="76">
        <v>75</v>
      </c>
      <c r="B146" s="2">
        <v>184851413</v>
      </c>
      <c r="C146" s="36" t="s">
        <v>93</v>
      </c>
      <c r="D146" s="33" t="s">
        <v>9</v>
      </c>
      <c r="E146" s="85">
        <v>17</v>
      </c>
      <c r="F146" s="26"/>
      <c r="G146" s="74">
        <f t="shared" si="36"/>
        <v>0</v>
      </c>
    </row>
    <row r="147" spans="1:7" ht="30" x14ac:dyDescent="0.25">
      <c r="A147" s="76">
        <v>76</v>
      </c>
      <c r="B147" s="2">
        <v>184801121</v>
      </c>
      <c r="C147" s="36" t="s">
        <v>67</v>
      </c>
      <c r="D147" s="33" t="s">
        <v>9</v>
      </c>
      <c r="E147" s="85">
        <v>10</v>
      </c>
      <c r="F147" s="26"/>
      <c r="G147" s="74">
        <f t="shared" si="36"/>
        <v>0</v>
      </c>
    </row>
    <row r="148" spans="1:7" ht="48.75" customHeight="1" x14ac:dyDescent="0.25">
      <c r="A148" s="76">
        <v>77</v>
      </c>
      <c r="B148" s="2">
        <v>185804252</v>
      </c>
      <c r="C148" s="36" t="s">
        <v>65</v>
      </c>
      <c r="D148" s="33" t="s">
        <v>42</v>
      </c>
      <c r="E148" s="85">
        <v>149</v>
      </c>
      <c r="F148" s="26"/>
      <c r="G148" s="74">
        <f t="shared" si="36"/>
        <v>0</v>
      </c>
    </row>
    <row r="149" spans="1:7" ht="48.75" customHeight="1" x14ac:dyDescent="0.25">
      <c r="A149" s="110">
        <v>78</v>
      </c>
      <c r="B149" s="2">
        <v>185804251</v>
      </c>
      <c r="C149" s="36" t="s">
        <v>155</v>
      </c>
      <c r="D149" s="33" t="s">
        <v>42</v>
      </c>
      <c r="E149" s="85">
        <v>12</v>
      </c>
      <c r="F149" s="26"/>
      <c r="G149" s="74">
        <f t="shared" ref="G149" si="37">E149*F149</f>
        <v>0</v>
      </c>
    </row>
    <row r="150" spans="1:7" ht="30" x14ac:dyDescent="0.25">
      <c r="A150" s="76">
        <v>79</v>
      </c>
      <c r="B150" s="2">
        <v>184817114</v>
      </c>
      <c r="C150" s="36" t="s">
        <v>66</v>
      </c>
      <c r="D150" s="33" t="s">
        <v>42</v>
      </c>
      <c r="E150" s="85">
        <v>149</v>
      </c>
      <c r="F150" s="26"/>
      <c r="G150" s="74">
        <f t="shared" si="36"/>
        <v>0</v>
      </c>
    </row>
    <row r="151" spans="1:7" ht="15.75" customHeight="1" x14ac:dyDescent="0.25">
      <c r="A151" s="82"/>
      <c r="B151" s="83"/>
      <c r="C151" s="96" t="s">
        <v>154</v>
      </c>
      <c r="D151" s="111"/>
      <c r="E151" s="112"/>
      <c r="F151" s="112"/>
      <c r="G151" s="113"/>
    </row>
    <row r="152" spans="1:7" ht="45" x14ac:dyDescent="0.25">
      <c r="A152" s="91">
        <v>80</v>
      </c>
      <c r="B152" s="2">
        <v>185804211</v>
      </c>
      <c r="C152" s="36" t="s">
        <v>156</v>
      </c>
      <c r="D152" s="33" t="s">
        <v>42</v>
      </c>
      <c r="E152" s="85">
        <v>745</v>
      </c>
      <c r="F152" s="26"/>
      <c r="G152" s="74">
        <f t="shared" ref="G152" si="38">E152*F152</f>
        <v>0</v>
      </c>
    </row>
    <row r="153" spans="1:7" ht="15.75" customHeight="1" x14ac:dyDescent="0.25">
      <c r="A153" s="82"/>
      <c r="B153" s="83"/>
      <c r="C153" s="96" t="s">
        <v>157</v>
      </c>
      <c r="D153" s="121"/>
      <c r="E153" s="122"/>
      <c r="F153" s="122"/>
      <c r="G153" s="123"/>
    </row>
    <row r="154" spans="1:7" x14ac:dyDescent="0.25">
      <c r="A154" s="127" t="s">
        <v>68</v>
      </c>
      <c r="B154" s="127"/>
      <c r="C154" s="127"/>
      <c r="D154" s="127"/>
      <c r="E154" s="127"/>
      <c r="F154" s="127"/>
      <c r="G154" s="35">
        <f>G140+G142+G143+G145+G146+G147+G148+G150+G149+G152</f>
        <v>0</v>
      </c>
    </row>
    <row r="155" spans="1:7" s="100" customFormat="1" x14ac:dyDescent="0.25">
      <c r="A155" s="106"/>
      <c r="B155" s="97"/>
      <c r="C155" s="97"/>
      <c r="D155" s="97"/>
      <c r="E155" s="97"/>
      <c r="F155" s="97"/>
      <c r="G155" s="107"/>
    </row>
    <row r="156" spans="1:7" ht="15.75" thickBot="1" x14ac:dyDescent="0.3">
      <c r="A156" s="118" t="s">
        <v>94</v>
      </c>
      <c r="B156" s="119"/>
      <c r="C156" s="119"/>
      <c r="D156" s="119"/>
      <c r="E156" s="119"/>
      <c r="F156" s="119"/>
      <c r="G156" s="120"/>
    </row>
    <row r="157" spans="1:7" ht="17.25" x14ac:dyDescent="0.25">
      <c r="A157" s="72">
        <v>81</v>
      </c>
      <c r="B157" s="52" t="s">
        <v>63</v>
      </c>
      <c r="C157" s="53" t="s">
        <v>92</v>
      </c>
      <c r="D157" s="90" t="s">
        <v>21</v>
      </c>
      <c r="E157" s="84">
        <v>30</v>
      </c>
      <c r="F157" s="48"/>
      <c r="G157" s="73">
        <f>E157*F157</f>
        <v>0</v>
      </c>
    </row>
    <row r="158" spans="1:7" ht="19.5" customHeight="1" x14ac:dyDescent="0.25">
      <c r="A158" s="91"/>
      <c r="B158" s="2"/>
      <c r="C158" s="31" t="s">
        <v>158</v>
      </c>
      <c r="D158" s="116"/>
      <c r="E158" s="116"/>
      <c r="F158" s="116"/>
      <c r="G158" s="117"/>
    </row>
    <row r="159" spans="1:7" x14ac:dyDescent="0.25">
      <c r="A159" s="91">
        <v>82</v>
      </c>
      <c r="B159" s="2" t="s">
        <v>43</v>
      </c>
      <c r="C159" s="26" t="s">
        <v>23</v>
      </c>
      <c r="D159" s="89" t="s">
        <v>21</v>
      </c>
      <c r="E159" s="85">
        <v>30</v>
      </c>
      <c r="F159" s="26"/>
      <c r="G159" s="74">
        <f t="shared" ref="G159:G167" si="39">E159*F159</f>
        <v>0</v>
      </c>
    </row>
    <row r="160" spans="1:7" ht="45" x14ac:dyDescent="0.25">
      <c r="A160" s="110">
        <v>83</v>
      </c>
      <c r="B160" s="2">
        <v>185804211</v>
      </c>
      <c r="C160" s="36" t="s">
        <v>156</v>
      </c>
      <c r="D160" s="33" t="s">
        <v>42</v>
      </c>
      <c r="E160" s="85">
        <v>745</v>
      </c>
      <c r="F160" s="26"/>
      <c r="G160" s="74">
        <f t="shared" si="39"/>
        <v>0</v>
      </c>
    </row>
    <row r="161" spans="1:7" ht="15.75" customHeight="1" x14ac:dyDescent="0.25">
      <c r="A161" s="82"/>
      <c r="B161" s="83"/>
      <c r="C161" s="96" t="s">
        <v>157</v>
      </c>
      <c r="D161" s="121"/>
      <c r="E161" s="122"/>
      <c r="F161" s="122"/>
      <c r="G161" s="123"/>
    </row>
    <row r="162" spans="1:7" ht="30" x14ac:dyDescent="0.25">
      <c r="A162" s="110">
        <v>84</v>
      </c>
      <c r="B162" s="2">
        <v>184851413</v>
      </c>
      <c r="C162" s="36" t="s">
        <v>93</v>
      </c>
      <c r="D162" s="33" t="s">
        <v>9</v>
      </c>
      <c r="E162" s="85">
        <v>17</v>
      </c>
      <c r="F162" s="26"/>
      <c r="G162" s="74">
        <f t="shared" ref="G162" si="40">E162*F162</f>
        <v>0</v>
      </c>
    </row>
    <row r="163" spans="1:7" x14ac:dyDescent="0.25">
      <c r="A163" s="91">
        <v>85</v>
      </c>
      <c r="B163" s="2">
        <v>184852322</v>
      </c>
      <c r="C163" s="36" t="s">
        <v>64</v>
      </c>
      <c r="D163" s="89" t="s">
        <v>9</v>
      </c>
      <c r="E163" s="85">
        <v>10</v>
      </c>
      <c r="F163" s="26"/>
      <c r="G163" s="74">
        <f t="shared" si="39"/>
        <v>0</v>
      </c>
    </row>
    <row r="164" spans="1:7" ht="30" x14ac:dyDescent="0.25">
      <c r="A164" s="110">
        <v>86</v>
      </c>
      <c r="B164" s="2">
        <v>184801121</v>
      </c>
      <c r="C164" s="36" t="s">
        <v>67</v>
      </c>
      <c r="D164" s="33" t="s">
        <v>9</v>
      </c>
      <c r="E164" s="85">
        <v>10</v>
      </c>
      <c r="F164" s="26"/>
      <c r="G164" s="74">
        <f t="shared" si="39"/>
        <v>0</v>
      </c>
    </row>
    <row r="165" spans="1:7" ht="48.75" customHeight="1" x14ac:dyDescent="0.25">
      <c r="A165" s="91">
        <v>87</v>
      </c>
      <c r="B165" s="2">
        <v>185804252</v>
      </c>
      <c r="C165" s="36" t="s">
        <v>65</v>
      </c>
      <c r="D165" s="33" t="s">
        <v>42</v>
      </c>
      <c r="E165" s="85">
        <v>149</v>
      </c>
      <c r="F165" s="26"/>
      <c r="G165" s="74">
        <f t="shared" si="39"/>
        <v>0</v>
      </c>
    </row>
    <row r="166" spans="1:7" ht="48.75" customHeight="1" x14ac:dyDescent="0.25">
      <c r="A166" s="110">
        <v>88</v>
      </c>
      <c r="B166" s="2">
        <v>185804251</v>
      </c>
      <c r="C166" s="36" t="s">
        <v>155</v>
      </c>
      <c r="D166" s="33" t="s">
        <v>42</v>
      </c>
      <c r="E166" s="85">
        <v>12</v>
      </c>
      <c r="F166" s="26"/>
      <c r="G166" s="74">
        <f t="shared" si="39"/>
        <v>0</v>
      </c>
    </row>
    <row r="167" spans="1:7" ht="30" x14ac:dyDescent="0.25">
      <c r="A167" s="91">
        <v>89</v>
      </c>
      <c r="B167" s="2">
        <v>184817114</v>
      </c>
      <c r="C167" s="36" t="s">
        <v>66</v>
      </c>
      <c r="D167" s="33" t="s">
        <v>42</v>
      </c>
      <c r="E167" s="85">
        <v>149</v>
      </c>
      <c r="F167" s="26"/>
      <c r="G167" s="74">
        <f t="shared" si="39"/>
        <v>0</v>
      </c>
    </row>
    <row r="168" spans="1:7" ht="15.75" customHeight="1" x14ac:dyDescent="0.25">
      <c r="A168" s="82"/>
      <c r="B168" s="83"/>
      <c r="C168" s="96" t="s">
        <v>146</v>
      </c>
      <c r="D168" s="121"/>
      <c r="E168" s="122"/>
      <c r="F168" s="122"/>
      <c r="G168" s="123"/>
    </row>
    <row r="169" spans="1:7" ht="45" x14ac:dyDescent="0.25">
      <c r="A169" s="91">
        <v>90</v>
      </c>
      <c r="B169" s="101" t="s">
        <v>43</v>
      </c>
      <c r="C169" s="36" t="s">
        <v>98</v>
      </c>
      <c r="D169" s="33" t="s">
        <v>9</v>
      </c>
      <c r="E169" s="85">
        <v>6</v>
      </c>
      <c r="F169" s="26"/>
      <c r="G169" s="74">
        <f t="shared" ref="G169" si="41">E169*F169</f>
        <v>0</v>
      </c>
    </row>
    <row r="170" spans="1:7" ht="46.5" customHeight="1" x14ac:dyDescent="0.25">
      <c r="A170" s="82"/>
      <c r="B170" s="83"/>
      <c r="C170" s="95" t="s">
        <v>99</v>
      </c>
      <c r="D170" s="121"/>
      <c r="E170" s="122"/>
      <c r="F170" s="122"/>
      <c r="G170" s="123"/>
    </row>
    <row r="171" spans="1:7" x14ac:dyDescent="0.25">
      <c r="A171" s="127" t="s">
        <v>95</v>
      </c>
      <c r="B171" s="127"/>
      <c r="C171" s="127"/>
      <c r="D171" s="127"/>
      <c r="E171" s="127"/>
      <c r="F171" s="127"/>
      <c r="G171" s="35">
        <f>G157+G159+G160+G162+G163+G164+G165+G166+G167+G169</f>
        <v>0</v>
      </c>
    </row>
    <row r="172" spans="1:7" s="100" customFormat="1" x14ac:dyDescent="0.25">
      <c r="A172" s="106"/>
      <c r="B172" s="97"/>
      <c r="C172" s="97"/>
      <c r="D172" s="97"/>
      <c r="E172" s="97"/>
      <c r="F172" s="97"/>
      <c r="G172" s="107"/>
    </row>
    <row r="173" spans="1:7" ht="15.75" customHeight="1" thickBot="1" x14ac:dyDescent="0.3">
      <c r="A173" s="118" t="s">
        <v>96</v>
      </c>
      <c r="B173" s="119"/>
      <c r="C173" s="119"/>
      <c r="D173" s="119"/>
      <c r="E173" s="119"/>
      <c r="F173" s="119"/>
      <c r="G173" s="120"/>
    </row>
    <row r="174" spans="1:7" ht="17.25" x14ac:dyDescent="0.25">
      <c r="A174" s="72">
        <v>91</v>
      </c>
      <c r="B174" s="52" t="s">
        <v>63</v>
      </c>
      <c r="C174" s="53" t="s">
        <v>92</v>
      </c>
      <c r="D174" s="109" t="s">
        <v>21</v>
      </c>
      <c r="E174" s="84">
        <v>30</v>
      </c>
      <c r="F174" s="48"/>
      <c r="G174" s="73">
        <f>E174*F174</f>
        <v>0</v>
      </c>
    </row>
    <row r="175" spans="1:7" ht="19.5" customHeight="1" x14ac:dyDescent="0.25">
      <c r="A175" s="110"/>
      <c r="B175" s="2"/>
      <c r="C175" s="31" t="s">
        <v>158</v>
      </c>
      <c r="D175" s="116"/>
      <c r="E175" s="116"/>
      <c r="F175" s="116"/>
      <c r="G175" s="117"/>
    </row>
    <row r="176" spans="1:7" x14ac:dyDescent="0.25">
      <c r="A176" s="110">
        <v>92</v>
      </c>
      <c r="B176" s="2" t="s">
        <v>43</v>
      </c>
      <c r="C176" s="26" t="s">
        <v>23</v>
      </c>
      <c r="D176" s="108" t="s">
        <v>21</v>
      </c>
      <c r="E176" s="85">
        <v>30</v>
      </c>
      <c r="F176" s="26"/>
      <c r="G176" s="74">
        <f t="shared" ref="G176:G177" si="42">E176*F176</f>
        <v>0</v>
      </c>
    </row>
    <row r="177" spans="1:7" ht="45" x14ac:dyDescent="0.25">
      <c r="A177" s="110">
        <v>93</v>
      </c>
      <c r="B177" s="2">
        <v>185804211</v>
      </c>
      <c r="C177" s="36" t="s">
        <v>156</v>
      </c>
      <c r="D177" s="33" t="s">
        <v>42</v>
      </c>
      <c r="E177" s="85">
        <v>745</v>
      </c>
      <c r="F177" s="26"/>
      <c r="G177" s="74">
        <f t="shared" si="42"/>
        <v>0</v>
      </c>
    </row>
    <row r="178" spans="1:7" ht="15.75" customHeight="1" x14ac:dyDescent="0.25">
      <c r="A178" s="82"/>
      <c r="B178" s="83"/>
      <c r="C178" s="96" t="s">
        <v>157</v>
      </c>
      <c r="D178" s="121"/>
      <c r="E178" s="122"/>
      <c r="F178" s="122"/>
      <c r="G178" s="123"/>
    </row>
    <row r="179" spans="1:7" ht="30" x14ac:dyDescent="0.25">
      <c r="A179" s="110">
        <v>94</v>
      </c>
      <c r="B179" s="2">
        <v>184851413</v>
      </c>
      <c r="C179" s="36" t="s">
        <v>93</v>
      </c>
      <c r="D179" s="33" t="s">
        <v>9</v>
      </c>
      <c r="E179" s="85">
        <v>17</v>
      </c>
      <c r="F179" s="26"/>
      <c r="G179" s="74">
        <f t="shared" ref="G179:G184" si="43">E179*F179</f>
        <v>0</v>
      </c>
    </row>
    <row r="180" spans="1:7" x14ac:dyDescent="0.25">
      <c r="A180" s="110">
        <v>95</v>
      </c>
      <c r="B180" s="2">
        <v>184852322</v>
      </c>
      <c r="C180" s="36" t="s">
        <v>64</v>
      </c>
      <c r="D180" s="108" t="s">
        <v>9</v>
      </c>
      <c r="E180" s="85">
        <v>10</v>
      </c>
      <c r="F180" s="26"/>
      <c r="G180" s="74">
        <f t="shared" si="43"/>
        <v>0</v>
      </c>
    </row>
    <row r="181" spans="1:7" ht="30" x14ac:dyDescent="0.25">
      <c r="A181" s="110">
        <v>96</v>
      </c>
      <c r="B181" s="2">
        <v>184801121</v>
      </c>
      <c r="C181" s="36" t="s">
        <v>67</v>
      </c>
      <c r="D181" s="33" t="s">
        <v>9</v>
      </c>
      <c r="E181" s="85">
        <v>10</v>
      </c>
      <c r="F181" s="26"/>
      <c r="G181" s="74">
        <f t="shared" si="43"/>
        <v>0</v>
      </c>
    </row>
    <row r="182" spans="1:7" ht="48.75" customHeight="1" x14ac:dyDescent="0.25">
      <c r="A182" s="110">
        <v>97</v>
      </c>
      <c r="B182" s="2">
        <v>185804252</v>
      </c>
      <c r="C182" s="36" t="s">
        <v>65</v>
      </c>
      <c r="D182" s="33" t="s">
        <v>42</v>
      </c>
      <c r="E182" s="85">
        <v>149</v>
      </c>
      <c r="F182" s="26"/>
      <c r="G182" s="74">
        <f t="shared" si="43"/>
        <v>0</v>
      </c>
    </row>
    <row r="183" spans="1:7" ht="48.75" customHeight="1" x14ac:dyDescent="0.25">
      <c r="A183" s="110">
        <v>98</v>
      </c>
      <c r="B183" s="2">
        <v>185804251</v>
      </c>
      <c r="C183" s="36" t="s">
        <v>155</v>
      </c>
      <c r="D183" s="33" t="s">
        <v>42</v>
      </c>
      <c r="E183" s="85">
        <v>12</v>
      </c>
      <c r="F183" s="26"/>
      <c r="G183" s="74">
        <f t="shared" si="43"/>
        <v>0</v>
      </c>
    </row>
    <row r="184" spans="1:7" ht="30" x14ac:dyDescent="0.25">
      <c r="A184" s="110">
        <v>99</v>
      </c>
      <c r="B184" s="2">
        <v>184817114</v>
      </c>
      <c r="C184" s="36" t="s">
        <v>66</v>
      </c>
      <c r="D184" s="33" t="s">
        <v>42</v>
      </c>
      <c r="E184" s="85">
        <v>149</v>
      </c>
      <c r="F184" s="26"/>
      <c r="G184" s="74">
        <f t="shared" si="43"/>
        <v>0</v>
      </c>
    </row>
    <row r="185" spans="1:7" ht="15.75" customHeight="1" x14ac:dyDescent="0.25">
      <c r="A185" s="82"/>
      <c r="B185" s="83"/>
      <c r="C185" s="96" t="s">
        <v>146</v>
      </c>
      <c r="D185" s="121"/>
      <c r="E185" s="122"/>
      <c r="F185" s="122"/>
      <c r="G185" s="123"/>
    </row>
    <row r="186" spans="1:7" ht="45" x14ac:dyDescent="0.25">
      <c r="A186" s="110">
        <v>100</v>
      </c>
      <c r="B186" s="101" t="s">
        <v>43</v>
      </c>
      <c r="C186" s="36" t="s">
        <v>98</v>
      </c>
      <c r="D186" s="33" t="s">
        <v>9</v>
      </c>
      <c r="E186" s="85">
        <v>6</v>
      </c>
      <c r="F186" s="26"/>
      <c r="G186" s="74">
        <f t="shared" ref="G186" si="44">E186*F186</f>
        <v>0</v>
      </c>
    </row>
    <row r="187" spans="1:7" ht="46.5" customHeight="1" x14ac:dyDescent="0.25">
      <c r="A187" s="82"/>
      <c r="B187" s="83"/>
      <c r="C187" s="95" t="s">
        <v>99</v>
      </c>
      <c r="D187" s="121"/>
      <c r="E187" s="122"/>
      <c r="F187" s="122"/>
      <c r="G187" s="123"/>
    </row>
    <row r="188" spans="1:7" x14ac:dyDescent="0.25">
      <c r="A188" s="127" t="s">
        <v>97</v>
      </c>
      <c r="B188" s="127"/>
      <c r="C188" s="127"/>
      <c r="D188" s="127"/>
      <c r="E188" s="127"/>
      <c r="F188" s="127"/>
      <c r="G188" s="35">
        <f>G174+G176+G177+G179+G180+G181+G182+G183+G184+G186</f>
        <v>0</v>
      </c>
    </row>
    <row r="189" spans="1:7" s="100" customFormat="1" x14ac:dyDescent="0.25">
      <c r="A189" s="98"/>
      <c r="B189" s="98"/>
      <c r="C189" s="98"/>
      <c r="D189" s="98"/>
      <c r="E189" s="98"/>
      <c r="F189" s="98"/>
      <c r="G189" s="99"/>
    </row>
    <row r="190" spans="1:7" x14ac:dyDescent="0.25">
      <c r="A190" s="133" t="s">
        <v>25</v>
      </c>
      <c r="B190" s="133"/>
      <c r="C190" s="133"/>
      <c r="D190" s="133"/>
      <c r="E190" s="133"/>
      <c r="F190" s="133"/>
      <c r="G190" s="43">
        <f>G188+G171+G154+G137+G114+G37+G15</f>
        <v>0</v>
      </c>
    </row>
    <row r="191" spans="1:7" x14ac:dyDescent="0.25">
      <c r="E191" s="23" t="s">
        <v>26</v>
      </c>
      <c r="F191" s="24">
        <v>0.21</v>
      </c>
      <c r="G191" s="25">
        <f>G190*0.21</f>
        <v>0</v>
      </c>
    </row>
    <row r="192" spans="1:7" ht="15.75" x14ac:dyDescent="0.25">
      <c r="E192" s="44" t="s">
        <v>27</v>
      </c>
      <c r="F192" s="45"/>
      <c r="G192" s="46">
        <f>G190+G191</f>
        <v>0</v>
      </c>
    </row>
  </sheetData>
  <mergeCells count="81">
    <mergeCell ref="A188:F188"/>
    <mergeCell ref="D170:G170"/>
    <mergeCell ref="D185:G185"/>
    <mergeCell ref="A171:F171"/>
    <mergeCell ref="D187:G187"/>
    <mergeCell ref="D175:G175"/>
    <mergeCell ref="D178:G178"/>
    <mergeCell ref="D118:G118"/>
    <mergeCell ref="D125:G125"/>
    <mergeCell ref="D63:G63"/>
    <mergeCell ref="D65:G65"/>
    <mergeCell ref="D79:G79"/>
    <mergeCell ref="D81:G81"/>
    <mergeCell ref="D83:G83"/>
    <mergeCell ref="D85:G85"/>
    <mergeCell ref="D87:G87"/>
    <mergeCell ref="D89:G89"/>
    <mergeCell ref="D91:G91"/>
    <mergeCell ref="D93:G93"/>
    <mergeCell ref="D95:G95"/>
    <mergeCell ref="D97:G97"/>
    <mergeCell ref="D99:G99"/>
    <mergeCell ref="D103:G103"/>
    <mergeCell ref="D8:G8"/>
    <mergeCell ref="D6:G6"/>
    <mergeCell ref="D30:G30"/>
    <mergeCell ref="D10:G10"/>
    <mergeCell ref="D35:G35"/>
    <mergeCell ref="D32:G32"/>
    <mergeCell ref="A190:F190"/>
    <mergeCell ref="B117:B132"/>
    <mergeCell ref="A131:A132"/>
    <mergeCell ref="D47:G47"/>
    <mergeCell ref="D49:G49"/>
    <mergeCell ref="A137:F137"/>
    <mergeCell ref="D67:G67"/>
    <mergeCell ref="D69:G69"/>
    <mergeCell ref="D120:G120"/>
    <mergeCell ref="D129:G129"/>
    <mergeCell ref="D127:G127"/>
    <mergeCell ref="A154:F154"/>
    <mergeCell ref="D131:G132"/>
    <mergeCell ref="D134:G134"/>
    <mergeCell ref="D71:G71"/>
    <mergeCell ref="D73:G73"/>
    <mergeCell ref="A4:G4"/>
    <mergeCell ref="A17:G17"/>
    <mergeCell ref="A39:G39"/>
    <mergeCell ref="A116:G116"/>
    <mergeCell ref="A114:F114"/>
    <mergeCell ref="A15:F15"/>
    <mergeCell ref="D41:G41"/>
    <mergeCell ref="D43:G43"/>
    <mergeCell ref="D45:G45"/>
    <mergeCell ref="D77:G77"/>
    <mergeCell ref="D53:G53"/>
    <mergeCell ref="D36:G36"/>
    <mergeCell ref="A37:F37"/>
    <mergeCell ref="B40:B113"/>
    <mergeCell ref="D75:G75"/>
    <mergeCell ref="D51:G51"/>
    <mergeCell ref="D55:G55"/>
    <mergeCell ref="D57:G57"/>
    <mergeCell ref="D59:G59"/>
    <mergeCell ref="D61:G61"/>
    <mergeCell ref="D113:G113"/>
    <mergeCell ref="D101:G101"/>
    <mergeCell ref="D105:G105"/>
    <mergeCell ref="D107:G107"/>
    <mergeCell ref="D109:G109"/>
    <mergeCell ref="D111:G111"/>
    <mergeCell ref="D136:G136"/>
    <mergeCell ref="A139:G139"/>
    <mergeCell ref="D141:G141"/>
    <mergeCell ref="A173:G173"/>
    <mergeCell ref="A156:G156"/>
    <mergeCell ref="D158:G158"/>
    <mergeCell ref="D168:G168"/>
    <mergeCell ref="D153:G153"/>
    <mergeCell ref="D161:G161"/>
    <mergeCell ref="D144:G144"/>
  </mergeCells>
  <pageMargins left="0.7" right="0.7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krycí list</vt:lpstr>
      <vt:lpstr>rozp.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zaneta.formankova</cp:lastModifiedBy>
  <cp:lastPrinted>2022-06-11T18:02:44Z</cp:lastPrinted>
  <dcterms:created xsi:type="dcterms:W3CDTF">2017-09-24T19:57:47Z</dcterms:created>
  <dcterms:modified xsi:type="dcterms:W3CDTF">2022-07-20T13:13:07Z</dcterms:modified>
</cp:coreProperties>
</file>